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3070" windowHeight="5145" tabRatio="849"/>
  </bookViews>
  <sheets>
    <sheet name="Exhibit A" sheetId="13" r:id="rId1"/>
    <sheet name="Exhibit B" sheetId="6" r:id="rId2"/>
    <sheet name="Exhibit B-1" sheetId="22" r:id="rId3"/>
    <sheet name="Exhibit B-2" sheetId="21" r:id="rId4"/>
    <sheet name="Exhibit C" sheetId="2" r:id="rId5"/>
    <sheet name="Exhibit D" sheetId="4" r:id="rId6"/>
    <sheet name="Exhibit E" sheetId="5" r:id="rId7"/>
    <sheet name="Exhibit F" sheetId="28" r:id="rId8"/>
    <sheet name="Exhibit F-1" sheetId="25" r:id="rId9"/>
    <sheet name="Exhibit G" sheetId="9" r:id="rId10"/>
    <sheet name="Exhibit H" sheetId="10" r:id="rId11"/>
    <sheet name="Exhibit I" sheetId="11" r:id="rId12"/>
    <sheet name="Exhibit J" sheetId="12" r:id="rId13"/>
    <sheet name="Exhibit K" sheetId="2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E" localSheetId="2">#REF!</definedName>
    <definedName name="\E" localSheetId="3">#REF!</definedName>
    <definedName name="\E" localSheetId="8">#REF!</definedName>
    <definedName name="\E">#REF!</definedName>
    <definedName name="\f">#REF!</definedName>
    <definedName name="\G" localSheetId="2">#REF!</definedName>
    <definedName name="\G" localSheetId="3">#REF!</definedName>
    <definedName name="\G" localSheetId="8">#REF!</definedName>
    <definedName name="\G">#REF!</definedName>
    <definedName name="\H" localSheetId="2">#REF!</definedName>
    <definedName name="\H" localSheetId="3">#REF!</definedName>
    <definedName name="\H" localSheetId="8">#REF!</definedName>
    <definedName name="\H">#REF!</definedName>
    <definedName name="\L" localSheetId="2">#REF!</definedName>
    <definedName name="\L" localSheetId="3">#REF!</definedName>
    <definedName name="\L" localSheetId="8">#REF!</definedName>
    <definedName name="\L">#REF!</definedName>
    <definedName name="\P" localSheetId="2">#REF!</definedName>
    <definedName name="\P" localSheetId="3">#REF!</definedName>
    <definedName name="\P" localSheetId="8">#REF!</definedName>
    <definedName name="\P">#REF!</definedName>
    <definedName name="\R" localSheetId="2">#REF!</definedName>
    <definedName name="\R" localSheetId="3">#REF!</definedName>
    <definedName name="\R" localSheetId="8">#REF!</definedName>
    <definedName name="\R">#REF!</definedName>
    <definedName name="\S" localSheetId="2">#REF!</definedName>
    <definedName name="\S" localSheetId="3">#REF!</definedName>
    <definedName name="\S" localSheetId="8">#REF!</definedName>
    <definedName name="\S">#REF!</definedName>
    <definedName name="\T" localSheetId="2">#REF!</definedName>
    <definedName name="\T" localSheetId="3">#REF!</definedName>
    <definedName name="\T" localSheetId="8">#REF!</definedName>
    <definedName name="\T">#REF!</definedName>
    <definedName name="\X" localSheetId="2">#REF!</definedName>
    <definedName name="\X" localSheetId="3">#REF!</definedName>
    <definedName name="\X" localSheetId="8">#REF!</definedName>
    <definedName name="\X">#REF!</definedName>
    <definedName name="\z">#REF!</definedName>
    <definedName name="____LVS1" localSheetId="8">#REF!</definedName>
    <definedName name="____LVS1">#REF!</definedName>
    <definedName name="____LVS2" localSheetId="8">#REF!</definedName>
    <definedName name="____LVS2">#REF!</definedName>
    <definedName name="____W.O.R.K.B.O.O.K..C.O.N.T.E.N.T.S____">#REF!</definedName>
    <definedName name="___LVS1" localSheetId="8">#REF!</definedName>
    <definedName name="___LVS1">#REF!</definedName>
    <definedName name="___LVS2" localSheetId="8">#REF!</definedName>
    <definedName name="___LVS2">#REF!</definedName>
    <definedName name="__LVS1" localSheetId="8">#REF!</definedName>
    <definedName name="__LVS1">#REF!</definedName>
    <definedName name="__LVS2" localSheetId="8">#REF!</definedName>
    <definedName name="__LVS2">#REF!</definedName>
    <definedName name="_1_2_qry_export_cwip">#REF!</definedName>
    <definedName name="_adj2">'[1]adjustment 1'!$F$8:$F$1901</definedName>
    <definedName name="_amt2">'[1]adjustment 1'!$BZ$8:$BZ$1901</definedName>
    <definedName name="_C1_R1_V_C_1YR" localSheetId="2">#REF!</definedName>
    <definedName name="_C1_R1_V_C_1YR" localSheetId="3">#REF!</definedName>
    <definedName name="_C1_R1_V_C_1YR" localSheetId="8">#REF!</definedName>
    <definedName name="_C1_R1_V_C_1YR">#REF!</definedName>
    <definedName name="_C1_R1_V_C_2YR" localSheetId="2">#REF!</definedName>
    <definedName name="_C1_R1_V_C_2YR" localSheetId="3">#REF!</definedName>
    <definedName name="_C1_R1_V_C_2YR" localSheetId="8">#REF!</definedName>
    <definedName name="_C1_R1_V_C_2YR">#REF!</definedName>
    <definedName name="_C1_R1_V_C_5YR" localSheetId="2">#REF!</definedName>
    <definedName name="_C1_R1_V_C_5YR" localSheetId="3">#REF!</definedName>
    <definedName name="_C1_R1_V_C_5YR" localSheetId="8">#REF!</definedName>
    <definedName name="_C1_R1_V_C_5YR">#REF!</definedName>
    <definedName name="_C2_R1_V_C_1YR" localSheetId="2">#REF!</definedName>
    <definedName name="_C2_R1_V_C_1YR" localSheetId="3">#REF!</definedName>
    <definedName name="_C2_R1_V_C_1YR" localSheetId="8">#REF!</definedName>
    <definedName name="_C2_R1_V_C_1YR">#REF!</definedName>
    <definedName name="_C2_R1_V_C_2YR" localSheetId="2">#REF!</definedName>
    <definedName name="_C2_R1_V_C_2YR" localSheetId="3">#REF!</definedName>
    <definedName name="_C2_R1_V_C_2YR" localSheetId="8">#REF!</definedName>
    <definedName name="_C2_R1_V_C_2YR">#REF!</definedName>
    <definedName name="_C2_R1_V_C_5YR" localSheetId="2">#REF!</definedName>
    <definedName name="_C2_R1_V_C_5YR" localSheetId="3">#REF!</definedName>
    <definedName name="_C2_R1_V_C_5YR" localSheetId="8">#REF!</definedName>
    <definedName name="_C2_R1_V_C_5YR">#REF!</definedName>
    <definedName name="_C2_R2_V_C_1YR" localSheetId="2">#REF!</definedName>
    <definedName name="_C2_R2_V_C_1YR" localSheetId="3">#REF!</definedName>
    <definedName name="_C2_R2_V_C_1YR" localSheetId="8">#REF!</definedName>
    <definedName name="_C2_R2_V_C_1YR">#REF!</definedName>
    <definedName name="_C2_R2_V_C_2YR" localSheetId="2">#REF!</definedName>
    <definedName name="_C2_R2_V_C_2YR" localSheetId="3">#REF!</definedName>
    <definedName name="_C2_R2_V_C_2YR" localSheetId="8">#REF!</definedName>
    <definedName name="_C2_R2_V_C_2YR">#REF!</definedName>
    <definedName name="_C2_R2_V_C_5YR" localSheetId="2">#REF!</definedName>
    <definedName name="_C2_R2_V_C_5YR" localSheetId="3">#REF!</definedName>
    <definedName name="_C2_R2_V_C_5YR" localSheetId="8">#REF!</definedName>
    <definedName name="_C2_R2_V_C_5YR">#REF!</definedName>
    <definedName name="_C2_R4_V_C_1YR" localSheetId="2">#REF!</definedName>
    <definedName name="_C2_R4_V_C_1YR" localSheetId="3">#REF!</definedName>
    <definedName name="_C2_R4_V_C_1YR" localSheetId="8">#REF!</definedName>
    <definedName name="_C2_R4_V_C_1YR">#REF!</definedName>
    <definedName name="_C2_R4_V_C_2YR" localSheetId="2">#REF!</definedName>
    <definedName name="_C2_R4_V_C_2YR" localSheetId="3">#REF!</definedName>
    <definedName name="_C2_R4_V_C_2YR" localSheetId="8">#REF!</definedName>
    <definedName name="_C2_R4_V_C_2YR">#REF!</definedName>
    <definedName name="_C2_R4_V_C_5YR" localSheetId="2">#REF!</definedName>
    <definedName name="_C2_R4_V_C_5YR" localSheetId="3">#REF!</definedName>
    <definedName name="_C2_R4_V_C_5YR" localSheetId="8">#REF!</definedName>
    <definedName name="_C2_R4_V_C_5YR">#REF!</definedName>
    <definedName name="_C3_R1_V_C_1YR" localSheetId="2">#REF!</definedName>
    <definedName name="_C3_R1_V_C_1YR" localSheetId="3">#REF!</definedName>
    <definedName name="_C3_R1_V_C_1YR" localSheetId="8">#REF!</definedName>
    <definedName name="_C3_R1_V_C_1YR">#REF!</definedName>
    <definedName name="_C3_R1_V_C_2YR" localSheetId="2">#REF!</definedName>
    <definedName name="_C3_R1_V_C_2YR" localSheetId="3">#REF!</definedName>
    <definedName name="_C3_R1_V_C_2YR" localSheetId="8">#REF!</definedName>
    <definedName name="_C3_R1_V_C_2YR">#REF!</definedName>
    <definedName name="_C3_R1_V_C_5YR" localSheetId="2">#REF!</definedName>
    <definedName name="_C3_R1_V_C_5YR" localSheetId="3">#REF!</definedName>
    <definedName name="_C3_R1_V_C_5YR" localSheetId="8">#REF!</definedName>
    <definedName name="_C3_R1_V_C_5YR">#REF!</definedName>
    <definedName name="_C3_R2_V_C_1YR" localSheetId="2">#REF!</definedName>
    <definedName name="_C3_R2_V_C_1YR" localSheetId="3">#REF!</definedName>
    <definedName name="_C3_R2_V_C_1YR" localSheetId="8">#REF!</definedName>
    <definedName name="_C3_R2_V_C_1YR">#REF!</definedName>
    <definedName name="_C3_R2_V_C_2YR" localSheetId="2">#REF!</definedName>
    <definedName name="_C3_R2_V_C_2YR" localSheetId="3">#REF!</definedName>
    <definedName name="_C3_R2_V_C_2YR" localSheetId="8">#REF!</definedName>
    <definedName name="_C3_R2_V_C_2YR">#REF!</definedName>
    <definedName name="_C3_R2_V_C_5YR" localSheetId="2">#REF!</definedName>
    <definedName name="_C3_R2_V_C_5YR" localSheetId="3">#REF!</definedName>
    <definedName name="_C3_R2_V_C_5YR" localSheetId="8">#REF!</definedName>
    <definedName name="_C3_R2_V_C_5YR">#REF!</definedName>
    <definedName name="_C3_R4_V_C_1YR" localSheetId="2">#REF!</definedName>
    <definedName name="_C3_R4_V_C_1YR" localSheetId="3">#REF!</definedName>
    <definedName name="_C3_R4_V_C_1YR" localSheetId="8">#REF!</definedName>
    <definedName name="_C3_R4_V_C_1YR">#REF!</definedName>
    <definedName name="_C3_R4_V_C_2YR" localSheetId="2">#REF!</definedName>
    <definedName name="_C3_R4_V_C_2YR" localSheetId="3">#REF!</definedName>
    <definedName name="_C3_R4_V_C_2YR" localSheetId="8">#REF!</definedName>
    <definedName name="_C3_R4_V_C_2YR">#REF!</definedName>
    <definedName name="_C3_R4_V_C_5YR" localSheetId="2">#REF!</definedName>
    <definedName name="_C3_R4_V_C_5YR" localSheetId="3">#REF!</definedName>
    <definedName name="_C3_R4_V_C_5YR" localSheetId="8">#REF!</definedName>
    <definedName name="_C3_R4_V_C_5YR">#REF!</definedName>
    <definedName name="_C3_R5_V_C_1YR" localSheetId="2">#REF!</definedName>
    <definedName name="_C3_R5_V_C_1YR" localSheetId="3">#REF!</definedName>
    <definedName name="_C3_R5_V_C_1YR" localSheetId="8">#REF!</definedName>
    <definedName name="_C3_R5_V_C_1YR">#REF!</definedName>
    <definedName name="_C3_R5_V_C_2YR" localSheetId="2">#REF!</definedName>
    <definedName name="_C3_R5_V_C_2YR" localSheetId="3">#REF!</definedName>
    <definedName name="_C3_R5_V_C_2YR" localSheetId="8">#REF!</definedName>
    <definedName name="_C3_R5_V_C_2YR">#REF!</definedName>
    <definedName name="_C3_R5_V_C_5YR" localSheetId="2">#REF!</definedName>
    <definedName name="_C3_R5_V_C_5YR" localSheetId="3">#REF!</definedName>
    <definedName name="_C3_R5_V_C_5YR" localSheetId="8">#REF!</definedName>
    <definedName name="_C3_R5_V_C_5YR">#REF!</definedName>
    <definedName name="_db2">#REF!</definedName>
    <definedName name="_Fill" localSheetId="2" hidden="1">#REF!</definedName>
    <definedName name="_Fill" localSheetId="3" hidden="1">#REF!</definedName>
    <definedName name="_Fill" localSheetId="8" hidden="1">#REF!</definedName>
    <definedName name="_Fill" hidden="1">#REF!</definedName>
    <definedName name="_Key1" hidden="1">#REF!</definedName>
    <definedName name="_LVS1" localSheetId="8">#REF!</definedName>
    <definedName name="_LVS1">#REF!</definedName>
    <definedName name="_LVS2" localSheetId="8">#REF!</definedName>
    <definedName name="_LVS2">#REF!</definedName>
    <definedName name="_Order1" hidden="1">255</definedName>
    <definedName name="_Order2" hidden="1">255</definedName>
    <definedName name="_pap05">#REF!</definedName>
    <definedName name="_pap06">#REF!</definedName>
    <definedName name="_PD1">#REF!</definedName>
    <definedName name="_PD2">#REF!</definedName>
    <definedName name="_PDM1">#REF!</definedName>
    <definedName name="_PDM2">#REF!</definedName>
    <definedName name="_Regression_Out" localSheetId="2" hidden="1">#REF!</definedName>
    <definedName name="_Regression_Out" localSheetId="3" hidden="1">#REF!</definedName>
    <definedName name="_Regression_Out" localSheetId="8" hidden="1">#REF!</definedName>
    <definedName name="_Regression_Out" hidden="1">#REF!</definedName>
    <definedName name="_Regression_X" hidden="1">#REF!</definedName>
    <definedName name="_Regression_Y" localSheetId="2" hidden="1">#REF!</definedName>
    <definedName name="_Regression_Y" localSheetId="3" hidden="1">#REF!</definedName>
    <definedName name="_Regression_Y" localSheetId="8" hidden="1">#REF!</definedName>
    <definedName name="_Regression_Y" hidden="1">#REF!</definedName>
    <definedName name="_S" localSheetId="2">#REF!</definedName>
    <definedName name="_S" localSheetId="3">#REF!</definedName>
    <definedName name="_S" localSheetId="8">#REF!</definedName>
    <definedName name="_S">#REF!</definedName>
    <definedName name="_Sort" hidden="1">#REF!</definedName>
    <definedName name="a">[2]PPAct!$B$246:$P$256</definedName>
    <definedName name="A_P" localSheetId="2">#REF!</definedName>
    <definedName name="A_P" localSheetId="3">#REF!</definedName>
    <definedName name="A_P" localSheetId="8">#REF!</definedName>
    <definedName name="A_P">#REF!</definedName>
    <definedName name="A_P_GAS" localSheetId="2">#REF!</definedName>
    <definedName name="A_P_GAS" localSheetId="3">#REF!</definedName>
    <definedName name="A_P_GAS" localSheetId="8">#REF!</definedName>
    <definedName name="A_P_GAS">#REF!</definedName>
    <definedName name="ab">[3]PPAct!$B$246:$P$256</definedName>
    <definedName name="ABHDD_J1" localSheetId="2">#REF!</definedName>
    <definedName name="ABHDD_J1" localSheetId="3">#REF!</definedName>
    <definedName name="ABHDD_J1" localSheetId="8">#REF!</definedName>
    <definedName name="ABHDD_J1">#REF!</definedName>
    <definedName name="ABHDD_J1_03" localSheetId="2">#REF!</definedName>
    <definedName name="ABHDD_J1_03" localSheetId="3">#REF!</definedName>
    <definedName name="ABHDD_J1_03" localSheetId="8">#REF!</definedName>
    <definedName name="ABHDD_J1_03">#REF!</definedName>
    <definedName name="ABHDD_J2" localSheetId="2">#REF!</definedName>
    <definedName name="ABHDD_J2" localSheetId="3">#REF!</definedName>
    <definedName name="ABHDD_J2" localSheetId="8">#REF!</definedName>
    <definedName name="ABHDD_J2">#REF!</definedName>
    <definedName name="ABHDD_J2_03" localSheetId="2">#REF!</definedName>
    <definedName name="ABHDD_J2_03" localSheetId="3">#REF!</definedName>
    <definedName name="ABHDD_J2_03" localSheetId="8">#REF!</definedName>
    <definedName name="ABHDD_J2_03">#REF!</definedName>
    <definedName name="ABHDD_J3" localSheetId="2">#REF!</definedName>
    <definedName name="ABHDD_J3" localSheetId="3">#REF!</definedName>
    <definedName name="ABHDD_J3" localSheetId="8">#REF!</definedName>
    <definedName name="ABHDD_J3">#REF!</definedName>
    <definedName name="ABHDD_J3_03" localSheetId="2">#REF!</definedName>
    <definedName name="ABHDD_J3_03" localSheetId="3">#REF!</definedName>
    <definedName name="ABHDD_J3_03" localSheetId="8">#REF!</definedName>
    <definedName name="ABHDD_J3_03">#REF!</definedName>
    <definedName name="ABHDD_J4" localSheetId="2">#REF!</definedName>
    <definedName name="ABHDD_J4" localSheetId="3">#REF!</definedName>
    <definedName name="ABHDD_J4" localSheetId="8">#REF!</definedName>
    <definedName name="ABHDD_J4">#REF!</definedName>
    <definedName name="ABHDD_J4_03" localSheetId="2">#REF!</definedName>
    <definedName name="ABHDD_J4_03" localSheetId="3">#REF!</definedName>
    <definedName name="ABHDD_J4_03" localSheetId="8">#REF!</definedName>
    <definedName name="ABHDD_J4_03">#REF!</definedName>
    <definedName name="ABHDD_J5" localSheetId="2">#REF!</definedName>
    <definedName name="ABHDD_J5" localSheetId="3">#REF!</definedName>
    <definedName name="ABHDD_J5" localSheetId="8">#REF!</definedName>
    <definedName name="ABHDD_J5">#REF!</definedName>
    <definedName name="ABHDD_J5_03" localSheetId="2">#REF!</definedName>
    <definedName name="ABHDD_J5_03" localSheetId="3">#REF!</definedName>
    <definedName name="ABHDD_J5_03" localSheetId="8">#REF!</definedName>
    <definedName name="ABHDD_J5_03">#REF!</definedName>
    <definedName name="ABHDD_J6_03" localSheetId="2">#REF!</definedName>
    <definedName name="ABHDD_J6_03" localSheetId="3">#REF!</definedName>
    <definedName name="ABHDD_J6_03" localSheetId="8">#REF!</definedName>
    <definedName name="ABHDD_J6_03">#REF!</definedName>
    <definedName name="ABHDD_J7_03" localSheetId="2">#REF!</definedName>
    <definedName name="ABHDD_J7_03" localSheetId="3">#REF!</definedName>
    <definedName name="ABHDD_J7_03" localSheetId="8">#REF!</definedName>
    <definedName name="ABHDD_J7_03">#REF!</definedName>
    <definedName name="aBTUFactor">[4]assump!$G$46</definedName>
    <definedName name="aCapital_Distr_Distr">[4]assump!$G$69:$K$69</definedName>
    <definedName name="aCapital_Distr_Gath">[4]assump!$G$70:$K$70</definedName>
    <definedName name="aCapital_Distr_gen">[4]assump!$G$72:$K$72</definedName>
    <definedName name="aCapital_Distr_PL">[4]assump!$G$68:$K$68</definedName>
    <definedName name="aCapital_Distr_ungd">[4]assump!$G$71:$K$71</definedName>
    <definedName name="aCapital_PL_Distr">[4]assump!$G$80:$K$80</definedName>
    <definedName name="aCapital_PL_Gath">[4]assump!$G$81:$K$81</definedName>
    <definedName name="aCapital_PL_Gen">[4]assump!$G$83:$K$83</definedName>
    <definedName name="aCapital_PL_PL">[4]assump!$G$79:$K$79</definedName>
    <definedName name="aCapital_PL_Ungd">[4]assump!$G$82:$K$82</definedName>
    <definedName name="acct">#REF!</definedName>
    <definedName name="actual">[5]summary!$G$2:$G$3577</definedName>
    <definedName name="aDeprRate_Distr">[4]assump!$G$21</definedName>
    <definedName name="aDeprRate_Gath">[4]assump!$G$22</definedName>
    <definedName name="aDeprRate_Gen">[4]assump!$G$24</definedName>
    <definedName name="aDeprRate_PL">[4]assump!$G$20</definedName>
    <definedName name="aDeprRate_Ungd">[4]assump!$G$23</definedName>
    <definedName name="ADVal">#REF!</definedName>
    <definedName name="AEL_1080">#REF!</definedName>
    <definedName name="AEL_1110">#REF!</definedName>
    <definedName name="aFITRate">[4]assump!$G$143</definedName>
    <definedName name="aGasPrice">[4]assump!$G$45</definedName>
    <definedName name="ALL_CUST" localSheetId="2">#REF!</definedName>
    <definedName name="ALL_CUST" localSheetId="3">#REF!</definedName>
    <definedName name="ALL_CUST" localSheetId="8">#REF!</definedName>
    <definedName name="ALL_CUST">#REF!</definedName>
    <definedName name="ALL_DEM" localSheetId="2">#REF!</definedName>
    <definedName name="ALL_DEM" localSheetId="3">#REF!</definedName>
    <definedName name="ALL_DEM" localSheetId="8">#REF!</definedName>
    <definedName name="ALL_DEM">#REF!</definedName>
    <definedName name="ALLOC_02" localSheetId="2">#REF!</definedName>
    <definedName name="ALLOC_02" localSheetId="3">#REF!</definedName>
    <definedName name="ALLOC_02" localSheetId="8">#REF!</definedName>
    <definedName name="ALLOC_02">#REF!</definedName>
    <definedName name="alloc_table">#REF!</definedName>
    <definedName name="aLUG">[4]assump!$G$43</definedName>
    <definedName name="amounts">#REF!</definedName>
    <definedName name="amt">'[6]Rpt 1033-Feb05-Deprec. Exp.'!$L$3:$L$1706</definedName>
    <definedName name="aRecoverRate_Distr">[4]assump!$G$37</definedName>
    <definedName name="aRecoverRate_Gath">[4]assump!$G$38</definedName>
    <definedName name="aRecoverRate_Gen">[4]assump!$G$40</definedName>
    <definedName name="aRecoverRate_PL">[4]assump!$G$36</definedName>
    <definedName name="aRecoverRate_Ungd">[4]assump!$G$39</definedName>
    <definedName name="aRetireRate_Distr">[4]assump!$G$30</definedName>
    <definedName name="aRetireRate_Gath">[4]assump!$G$31</definedName>
    <definedName name="aRetireRate_Gen">[4]assump!$G$33</definedName>
    <definedName name="aRetireRate_PL">[4]assump!$G$29</definedName>
    <definedName name="aRetireRate_Ungd">[4]assump!$G$32</definedName>
    <definedName name="aRevenueTaxRate">[4]assump!$G$44</definedName>
    <definedName name="ATMOS_1080">#REF!</definedName>
    <definedName name="ATMOS_1110">#REF!</definedName>
    <definedName name="aYear1">[4]assump!$G$52:$G$85</definedName>
    <definedName name="aYear2">[4]assump!$H$52:$H$85</definedName>
    <definedName name="aYear3">[4]assump!$I$52:$I$85</definedName>
    <definedName name="aYear4">[4]assump!$J$52:$J$85</definedName>
    <definedName name="aYear5">[4]assump!$K$52:$K$85</definedName>
    <definedName name="B">[2]PPBud!$B$246:$P$256</definedName>
    <definedName name="bal">#REF!</definedName>
    <definedName name="Base_Case">'[7]TXU model'!$B$3:$L$44,'[7]TXU model'!#REF!,'[7]TXU model'!$B$46:$L$100,'[7]TXU model'!$B$104:$L$113,'[7]TXU model'!$B$117:$L$169,'[7]TXU model'!$B$235:$L$252,'[7]TXU model'!$B$254:$L$300,'[7]TXU model'!$B$303:$L$341,'[7]TXU model'!$B$343:$L$381,'[7]TXU model'!$B$383:$L$409,'[7]TXU model'!$B$411:$L$443</definedName>
    <definedName name="Base_Volume" localSheetId="2">#REF!</definedName>
    <definedName name="Base_Volume" localSheetId="3">#REF!</definedName>
    <definedName name="Base_Volume" localSheetId="8">#REF!</definedName>
    <definedName name="Base_Volume">#REF!</definedName>
    <definedName name="bc">[3]PPBud!$B$246:$P$256</definedName>
    <definedName name="Benefits">#REF!</definedName>
    <definedName name="Block_1">[4]assump!$I$92:$I$131</definedName>
    <definedName name="Block_2">[4]assump!$J$92:$J$131</definedName>
    <definedName name="Block_3">[4]assump!$K$92:$K$131</definedName>
    <definedName name="Block_4">[4]assump!$L$92:$L$131</definedName>
    <definedName name="BOB">#REF!</definedName>
    <definedName name="bu">[5]summary!$B$2:$B$3577</definedName>
    <definedName name="CapAct">[8]CapBud!$A$40:$EA$44</definedName>
    <definedName name="CapBud">[8]CapBud!$A$20:$EA$38</definedName>
    <definedName name="CaseName">[4]assump!$D$4</definedName>
    <definedName name="CaseNo.">'[9]DATA INPUT'!$C$10</definedName>
    <definedName name="Category_Report">#REF!</definedName>
    <definedName name="CC_Spread">'[10]Tech Serv Mgr Data Entry'!$C$53:$I$133</definedName>
    <definedName name="CEActAPT">[11]PPAct!$B$246:$P$256</definedName>
    <definedName name="CEAPT">[12]APT!$A$9:$N$27</definedName>
    <definedName name="CEBudAPT">[11]PPBud!$B$246:$P$256</definedName>
    <definedName name="CESSU">[13]SSU!$A$9:$N$27</definedName>
    <definedName name="chancom">[14]Columbus04!#REF!</definedName>
    <definedName name="chanpa">[14]Columbus04!#REF!</definedName>
    <definedName name="COMPANY">'[9]DATA INPUT'!$C$7</definedName>
    <definedName name="COMPARISON" localSheetId="2">#REF!</definedName>
    <definedName name="COMPARISON" localSheetId="3">#REF!</definedName>
    <definedName name="COMPARISON" localSheetId="8">#REF!</definedName>
    <definedName name="COMPARISON">#REF!</definedName>
    <definedName name="csAllowDetailBudgeting">1</definedName>
    <definedName name="csAllowLocalConsolidation">1</definedName>
    <definedName name="csAppName">"BudgetWeb"</definedName>
    <definedName name="csDE_MarginsWKGAnchor" localSheetId="2">#REF!</definedName>
    <definedName name="csDE_MarginsWKGAnchor" localSheetId="3">#REF!</definedName>
    <definedName name="csDE_MarginsWKGAnchor" localSheetId="8">#REF!</definedName>
    <definedName name="csDE_MarginsWKGAnchor">#REF!</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_A" localSheetId="2">#REF!</definedName>
    <definedName name="CUST_A" localSheetId="3">#REF!</definedName>
    <definedName name="CUST_A" localSheetId="8">#REF!</definedName>
    <definedName name="CUST_A">#REF!</definedName>
    <definedName name="CUST_B" localSheetId="2">#REF!</definedName>
    <definedName name="CUST_B" localSheetId="3">#REF!</definedName>
    <definedName name="CUST_B" localSheetId="8">#REF!</definedName>
    <definedName name="CUST_B">#REF!</definedName>
    <definedName name="CUST_C" localSheetId="2">#REF!</definedName>
    <definedName name="CUST_C" localSheetId="3">#REF!</definedName>
    <definedName name="CUST_C" localSheetId="8">#REF!</definedName>
    <definedName name="CUST_C">#REF!</definedName>
    <definedName name="CUST_D" localSheetId="2">#REF!</definedName>
    <definedName name="CUST_D" localSheetId="3">#REF!</definedName>
    <definedName name="CUST_D" localSheetId="8">#REF!</definedName>
    <definedName name="CUST_D">#REF!</definedName>
    <definedName name="CUST_E" localSheetId="2">#REF!</definedName>
    <definedName name="CUST_E" localSheetId="3">#REF!</definedName>
    <definedName name="CUST_E" localSheetId="8">#REF!</definedName>
    <definedName name="CUST_E">#REF!</definedName>
    <definedName name="CUST_F" localSheetId="2">#REF!</definedName>
    <definedName name="CUST_F" localSheetId="3">#REF!</definedName>
    <definedName name="CUST_F" localSheetId="8">#REF!</definedName>
    <definedName name="CUST_F">#REF!</definedName>
    <definedName name="CUST_M" localSheetId="2">#REF!</definedName>
    <definedName name="CUST_M" localSheetId="3">#REF!</definedName>
    <definedName name="CUST_M" localSheetId="8">#REF!</definedName>
    <definedName name="CUST_M">#REF!</definedName>
    <definedName name="Customer">[4]assump!$G$92:$G$131</definedName>
    <definedName name="Customer_Charge" localSheetId="2">#REF!</definedName>
    <definedName name="Customer_Charge" localSheetId="3">#REF!</definedName>
    <definedName name="Customer_Charge" localSheetId="8">#REF!</definedName>
    <definedName name="Customer_Charge">#REF!</definedName>
    <definedName name="Customer_JurOne" localSheetId="2">#REF!</definedName>
    <definedName name="Customer_JurOne" localSheetId="3">#REF!</definedName>
    <definedName name="Customer_JurOne" localSheetId="8">#REF!</definedName>
    <definedName name="Customer_JurOne">#REF!</definedName>
    <definedName name="Customer_One" localSheetId="2">#REF!</definedName>
    <definedName name="Customer_One" localSheetId="3">#REF!</definedName>
    <definedName name="Customer_One" localSheetId="8">#REF!</definedName>
    <definedName name="Customer_One">#REF!</definedName>
    <definedName name="CustomerData_JurFive" localSheetId="2">#REF!</definedName>
    <definedName name="CustomerData_JurFive" localSheetId="3">#REF!</definedName>
    <definedName name="CustomerData_JurFive" localSheetId="8">#REF!</definedName>
    <definedName name="CustomerData_JurFive">#REF!</definedName>
    <definedName name="CustomerData_JurFour" localSheetId="2">#REF!</definedName>
    <definedName name="CustomerData_JurFour" localSheetId="3">#REF!</definedName>
    <definedName name="CustomerData_JurFour" localSheetId="8">#REF!</definedName>
    <definedName name="CustomerData_JurFour">#REF!</definedName>
    <definedName name="CustomerData_JurOne" localSheetId="2">#REF!</definedName>
    <definedName name="CustomerData_JurOne" localSheetId="3">#REF!</definedName>
    <definedName name="CustomerData_JurOne" localSheetId="8">#REF!</definedName>
    <definedName name="CustomerData_JurOne">#REF!</definedName>
    <definedName name="CustomerData_JurSeven" localSheetId="2">#REF!</definedName>
    <definedName name="CustomerData_JurSeven" localSheetId="3">#REF!</definedName>
    <definedName name="CustomerData_JurSeven" localSheetId="8">#REF!</definedName>
    <definedName name="CustomerData_JurSeven">#REF!</definedName>
    <definedName name="CustomerData_JurSix" localSheetId="2">#REF!</definedName>
    <definedName name="CustomerData_JurSix" localSheetId="3">#REF!</definedName>
    <definedName name="CustomerData_JurSix" localSheetId="8">#REF!</definedName>
    <definedName name="CustomerData_JurSix">#REF!</definedName>
    <definedName name="CustomerData_JurThree" localSheetId="2">#REF!</definedName>
    <definedName name="CustomerData_JurThree" localSheetId="3">#REF!</definedName>
    <definedName name="CustomerData_JurThree" localSheetId="8">#REF!</definedName>
    <definedName name="CustomerData_JurThree">#REF!</definedName>
    <definedName name="CustomerData_JurTwo" localSheetId="2">#REF!</definedName>
    <definedName name="CustomerData_JurTwo" localSheetId="3">#REF!</definedName>
    <definedName name="CustomerData_JurTwo" localSheetId="8">#REF!</definedName>
    <definedName name="CustomerData_JurTwo">#REF!</definedName>
    <definedName name="cwip">#REF!</definedName>
    <definedName name="cy_act">#REF!</definedName>
    <definedName name="cy_bud">#REF!</definedName>
    <definedName name="cy_v_bud">#REF!</definedName>
    <definedName name="cy_v_py">#REF!</definedName>
    <definedName name="cyact">[15]Graph!#REF!</definedName>
    <definedName name="cybud">[15]Graph!#REF!</definedName>
    <definedName name="DActDV">[16]EssDActDV!$A$8:$P$189</definedName>
    <definedName name="data">#REF!</definedName>
    <definedName name="data_16">#REF!</definedName>
    <definedName name="data2">#REF!</definedName>
    <definedName name="_xlnm.Database">#REF!</definedName>
    <definedName name="Date">#REF!</definedName>
    <definedName name="Date_Range" localSheetId="2">#REF!</definedName>
    <definedName name="Date_Range" localSheetId="3">#REF!</definedName>
    <definedName name="Date_Range" localSheetId="8">#REF!</definedName>
    <definedName name="Date_Range">#REF!</definedName>
    <definedName name="days">#REF!</definedName>
    <definedName name="DBudDV">[16]EssDBudDV!$A$8:$DV$189</definedName>
    <definedName name="DD_0__1YR_ACT" localSheetId="2">#REF!</definedName>
    <definedName name="DD_0__1YR_ACT" localSheetId="3">#REF!</definedName>
    <definedName name="DD_0__1YR_ACT" localSheetId="8">#REF!</definedName>
    <definedName name="DD_0__1YR_ACT">#REF!</definedName>
    <definedName name="DD_0__1YR_NORM" localSheetId="2">#REF!</definedName>
    <definedName name="DD_0__1YR_NORM" localSheetId="3">#REF!</definedName>
    <definedName name="DD_0__1YR_NORM" localSheetId="8">#REF!</definedName>
    <definedName name="DD_0__1YR_NORM">#REF!</definedName>
    <definedName name="DD_0__2YR_ACT" localSheetId="2">#REF!</definedName>
    <definedName name="DD_0__2YR_ACT" localSheetId="3">#REF!</definedName>
    <definedName name="DD_0__2YR_ACT" localSheetId="8">#REF!</definedName>
    <definedName name="DD_0__2YR_ACT">#REF!</definedName>
    <definedName name="DD_0__2YR_NORM" localSheetId="2">#REF!</definedName>
    <definedName name="DD_0__2YR_NORM" localSheetId="3">#REF!</definedName>
    <definedName name="DD_0__2YR_NORM" localSheetId="8">#REF!</definedName>
    <definedName name="DD_0__2YR_NORM">#REF!</definedName>
    <definedName name="DD_0__5YR_ACT" localSheetId="2">#REF!</definedName>
    <definedName name="DD_0__5YR_ACT" localSheetId="3">#REF!</definedName>
    <definedName name="DD_0__5YR_ACT" localSheetId="8">#REF!</definedName>
    <definedName name="DD_0__5YR_ACT">#REF!</definedName>
    <definedName name="DD_0__5YR_NORM" localSheetId="2">#REF!</definedName>
    <definedName name="DD_0__5YR_NORM" localSheetId="3">#REF!</definedName>
    <definedName name="DD_0__5YR_NORM" localSheetId="8">#REF!</definedName>
    <definedName name="DD_0__5YR_NORM">#REF!</definedName>
    <definedName name="DD_100__2YR_ACT" localSheetId="2">#REF!</definedName>
    <definedName name="DD_100__2YR_ACT" localSheetId="3">#REF!</definedName>
    <definedName name="DD_100__2YR_ACT" localSheetId="8">#REF!</definedName>
    <definedName name="DD_100__2YR_ACT">#REF!</definedName>
    <definedName name="DD_100__5YR_ACT" localSheetId="2">#REF!</definedName>
    <definedName name="DD_100__5YR_ACT" localSheetId="3">#REF!</definedName>
    <definedName name="DD_100__5YR_ACT" localSheetId="8">#REF!</definedName>
    <definedName name="DD_100__5YR_ACT">#REF!</definedName>
    <definedName name="DD_50__1YR_ACT" localSheetId="2">#REF!</definedName>
    <definedName name="DD_50__1YR_ACT" localSheetId="3">#REF!</definedName>
    <definedName name="DD_50__1YR_ACT" localSheetId="8">#REF!</definedName>
    <definedName name="DD_50__1YR_ACT">#REF!</definedName>
    <definedName name="DD_50__2YR_ACT" localSheetId="2">#REF!</definedName>
    <definedName name="DD_50__2YR_ACT" localSheetId="3">#REF!</definedName>
    <definedName name="DD_50__2YR_ACT" localSheetId="8">#REF!</definedName>
    <definedName name="DD_50__2YR_ACT">#REF!</definedName>
    <definedName name="DD_50__2YR_NORM" localSheetId="2">#REF!</definedName>
    <definedName name="DD_50__2YR_NORM" localSheetId="3">#REF!</definedName>
    <definedName name="DD_50__2YR_NORM" localSheetId="8">#REF!</definedName>
    <definedName name="DD_50__2YR_NORM">#REF!</definedName>
    <definedName name="DD_50__5YR" localSheetId="2">#REF!</definedName>
    <definedName name="DD_50__5YR" localSheetId="3">#REF!</definedName>
    <definedName name="DD_50__5YR" localSheetId="8">#REF!</definedName>
    <definedName name="DD_50__5YR">#REF!</definedName>
    <definedName name="DD_50__5YR_ACT" localSheetId="2">#REF!</definedName>
    <definedName name="DD_50__5YR_ACT" localSheetId="3">#REF!</definedName>
    <definedName name="DD_50__5YR_ACT" localSheetId="8">#REF!</definedName>
    <definedName name="DD_50__5YR_ACT">#REF!</definedName>
    <definedName name="DD_50__5YR_NORM" localSheetId="2">#REF!</definedName>
    <definedName name="DD_50__5YR_NORM" localSheetId="3">#REF!</definedName>
    <definedName name="DD_50__5YR_NORM" localSheetId="8">#REF!</definedName>
    <definedName name="DD_50__5YR_NORM">#REF!</definedName>
    <definedName name="DD_75__2YR_ACT" localSheetId="2">#REF!</definedName>
    <definedName name="DD_75__2YR_ACT" localSheetId="3">#REF!</definedName>
    <definedName name="DD_75__2YR_ACT" localSheetId="8">#REF!</definedName>
    <definedName name="DD_75__2YR_ACT">#REF!</definedName>
    <definedName name="DD_75__5YR_ACT" localSheetId="2">#REF!</definedName>
    <definedName name="DD_75__5YR_ACT" localSheetId="3">#REF!</definedName>
    <definedName name="DD_75__5YR_ACT" localSheetId="8">#REF!</definedName>
    <definedName name="DD_75__5YR_ACT">#REF!</definedName>
    <definedName name="Demand">[4]assump!$H$92:$H$131</definedName>
    <definedName name="DEPRECIATION">#REF!</definedName>
    <definedName name="DESIGN_A" localSheetId="2">#REF!</definedName>
    <definedName name="DESIGN_A" localSheetId="3">#REF!</definedName>
    <definedName name="DESIGN_A" localSheetId="8">#REF!</definedName>
    <definedName name="DESIGN_A">#REF!</definedName>
    <definedName name="DESIGN_B" localSheetId="2">#REF!</definedName>
    <definedName name="DESIGN_B" localSheetId="3">#REF!</definedName>
    <definedName name="DESIGN_B" localSheetId="8">#REF!</definedName>
    <definedName name="DESIGN_B">#REF!</definedName>
    <definedName name="Detail_Report">#REF!</definedName>
    <definedName name="eb">#REF!</definedName>
    <definedName name="ENERGAS_1080">#REF!</definedName>
    <definedName name="ENERGAS_1110">#REF!</definedName>
    <definedName name="EPSData">[17]EssEPS!$A$8:$CO$45</definedName>
    <definedName name="EssfHasNonUnique">FALSE</definedName>
    <definedName name="EXH_1" localSheetId="2">#REF!</definedName>
    <definedName name="EXH_1" localSheetId="3">#REF!</definedName>
    <definedName name="EXH_1" localSheetId="8">#REF!</definedName>
    <definedName name="EXH_1">#REF!</definedName>
    <definedName name="EXH_2" localSheetId="2">#REF!</definedName>
    <definedName name="EXH_2" localSheetId="3">#REF!</definedName>
    <definedName name="EXH_2" localSheetId="8">#REF!</definedName>
    <definedName name="EXH_2">#REF!</definedName>
    <definedName name="EXH_3" localSheetId="2">#REF!</definedName>
    <definedName name="EXH_3" localSheetId="3">#REF!</definedName>
    <definedName name="EXH_3" localSheetId="8">#REF!</definedName>
    <definedName name="EXH_3">#REF!</definedName>
    <definedName name="EXH_4" localSheetId="2">#REF!</definedName>
    <definedName name="EXH_4" localSheetId="3">#REF!</definedName>
    <definedName name="EXH_4" localSheetId="8">#REF!</definedName>
    <definedName name="EXH_4">#REF!</definedName>
    <definedName name="EXH_5" localSheetId="2">#REF!</definedName>
    <definedName name="EXH_5" localSheetId="3">#REF!</definedName>
    <definedName name="EXH_5" localSheetId="8">#REF!</definedName>
    <definedName name="EXH_5">#REF!</definedName>
    <definedName name="EXH_6" localSheetId="2">#REF!</definedName>
    <definedName name="EXH_6" localSheetId="3">#REF!</definedName>
    <definedName name="EXH_6" localSheetId="8">#REF!</definedName>
    <definedName name="EXH_6">#REF!</definedName>
    <definedName name="EXH_7" localSheetId="2">#REF!</definedName>
    <definedName name="EXH_7" localSheetId="3">#REF!</definedName>
    <definedName name="EXH_7" localSheetId="8">#REF!</definedName>
    <definedName name="EXH_7">#REF!</definedName>
    <definedName name="EXH_8" localSheetId="2">#REF!</definedName>
    <definedName name="EXH_8" localSheetId="3">#REF!</definedName>
    <definedName name="EXH_8" localSheetId="8">#REF!</definedName>
    <definedName name="EXH_8">#REF!</definedName>
    <definedName name="EXH_9" localSheetId="2">#REF!</definedName>
    <definedName name="EXH_9" localSheetId="3">#REF!</definedName>
    <definedName name="EXH_9" localSheetId="8">#REF!</definedName>
    <definedName name="EXH_9">#REF!</definedName>
    <definedName name="expense_allocator">[18]Scenarios!$H$31</definedName>
    <definedName name="February">#REF!</definedName>
    <definedName name="Fedtaxrate">'[19]WP B9-1'!#REF!</definedName>
    <definedName name="FIND">#REF!</definedName>
    <definedName name="FIT_RATE">#REF!</definedName>
    <definedName name="Five" localSheetId="2">#REF!</definedName>
    <definedName name="Five" localSheetId="3">#REF!</definedName>
    <definedName name="Five" localSheetId="8">#REF!</definedName>
    <definedName name="Five">#REF!</definedName>
    <definedName name="flag">#REF!</definedName>
    <definedName name="flag_16">#REF!</definedName>
    <definedName name="Four" localSheetId="2">#REF!</definedName>
    <definedName name="Four" localSheetId="3">#REF!</definedName>
    <definedName name="Four" localSheetId="8">#REF!</definedName>
    <definedName name="Four">#REF!</definedName>
    <definedName name="G1S" localSheetId="2">#REF!</definedName>
    <definedName name="G1S" localSheetId="3">#REF!</definedName>
    <definedName name="G1S" localSheetId="8">#REF!</definedName>
    <definedName name="G1S">#REF!</definedName>
    <definedName name="G1T" localSheetId="2">#REF!</definedName>
    <definedName name="G1T" localSheetId="3">#REF!</definedName>
    <definedName name="G1T" localSheetId="8">#REF!</definedName>
    <definedName name="G1T">#REF!</definedName>
    <definedName name="G2S" localSheetId="2">#REF!</definedName>
    <definedName name="G2S" localSheetId="3">#REF!</definedName>
    <definedName name="G2S" localSheetId="8">#REF!</definedName>
    <definedName name="G2S">#REF!</definedName>
    <definedName name="G2T" localSheetId="2">#REF!</definedName>
    <definedName name="G2T" localSheetId="3">#REF!</definedName>
    <definedName name="G2T" localSheetId="8">#REF!</definedName>
    <definedName name="G2T">#REF!</definedName>
    <definedName name="Gas_Cost_Rate" localSheetId="2">#REF!</definedName>
    <definedName name="Gas_Cost_Rate" localSheetId="3">#REF!</definedName>
    <definedName name="Gas_Cost_Rate" localSheetId="8">#REF!</definedName>
    <definedName name="Gas_Cost_Rate">#REF!</definedName>
    <definedName name="GASCOST" localSheetId="2">#REF!</definedName>
    <definedName name="GASCOST" localSheetId="3">#REF!</definedName>
    <definedName name="GASCOST" localSheetId="8">#REF!</definedName>
    <definedName name="GASCOST">#REF!</definedName>
    <definedName name="GCA_G1" localSheetId="2">#REF!</definedName>
    <definedName name="GCA_G1" localSheetId="3">#REF!</definedName>
    <definedName name="GCA_G1" localSheetId="8">#REF!</definedName>
    <definedName name="GCA_G1">#REF!</definedName>
    <definedName name="GCA_G2" localSheetId="2">#REF!</definedName>
    <definedName name="GCA_G2" localSheetId="3">#REF!</definedName>
    <definedName name="GCA_G2" localSheetId="8">#REF!</definedName>
    <definedName name="GCA_G2">#REF!</definedName>
    <definedName name="GOEXP">'[9]DATA INPUT'!$C$59</definedName>
    <definedName name="GOEXP_MVG">[20]Input!$D$51</definedName>
    <definedName name="GOPLANT">'[9]DATA INPUT'!$C$55</definedName>
    <definedName name="gPct_Bulk_Capacity">[4]assump!$G$62:$K$62</definedName>
    <definedName name="gPct_Bulk_Count">[4]assump!$G$58:$K$58</definedName>
    <definedName name="gPct_Bulk_Volume">[4]assump!$G$60:$K$60</definedName>
    <definedName name="gPct_Com_Count">[4]assump!$G$53:$K$53</definedName>
    <definedName name="gPct_Com_Volume">[4]assump!$G$56:$K$56</definedName>
    <definedName name="gPct_Ind_Count">[4]assump!$G$54:$K$54</definedName>
    <definedName name="gPct_Ind_Volume">[4]assump!$G$57:$K$57</definedName>
    <definedName name="gPct_Network_Capacity">[4]assump!$G$63:$K$63</definedName>
    <definedName name="gPct_Network_Count">[4]assump!$G$59:$K$59</definedName>
    <definedName name="gPct_Network_Volume">[4]assump!$G$61:$K$61</definedName>
    <definedName name="gPct_Res_Count">[4]assump!$G$52:$K$52</definedName>
    <definedName name="gPct_Res_Volume">[4]assump!$G$55:$K$55</definedName>
    <definedName name="GREELEY_1080">#REF!</definedName>
    <definedName name="GREELEY_1110">#REF!</definedName>
    <definedName name="GRSPLT_" localSheetId="2">#REF!</definedName>
    <definedName name="GRSPLT_" localSheetId="3">#REF!</definedName>
    <definedName name="GRSPLT_" localSheetId="8">#REF!</definedName>
    <definedName name="GRSPLT_">#REF!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'[21]GL DETAIL'!#REF!</definedName>
    <definedName name="IncStatData">#REF!</definedName>
    <definedName name="infl05">#REF!</definedName>
    <definedName name="infl06">#REF!</definedName>
    <definedName name="inrease_vols" localSheetId="2">#REF!,#REF!,#REF!,#REF!,#REF!,#REF!,#REF!</definedName>
    <definedName name="inrease_vols" localSheetId="3">#REF!,#REF!,#REF!,#REF!,#REF!,#REF!,#REF!</definedName>
    <definedName name="inrease_vols" localSheetId="8">#REF!,#REF!,#REF!,#REF!,#REF!,#REF!,#REF!</definedName>
    <definedName name="inrease_vols">#REF!,#REF!,#REF!,#REF!,#REF!,#REF!,#REF!</definedName>
    <definedName name="INTER_DEM" localSheetId="2">#REF!</definedName>
    <definedName name="INTER_DEM" localSheetId="3">#REF!</definedName>
    <definedName name="INTER_DEM" localSheetId="8">#REF!</definedName>
    <definedName name="INTER_DEM">#REF!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jk">#REF!</definedName>
    <definedName name="JURISDICTION">'[9]DATA INPUT'!$C$8</definedName>
    <definedName name="labor05">#REF!</definedName>
    <definedName name="labor06">#REF!</definedName>
    <definedName name="LOAD_" localSheetId="2">#REF!</definedName>
    <definedName name="LOAD_" localSheetId="3">#REF!</definedName>
    <definedName name="LOAD_" localSheetId="8">#REF!</definedName>
    <definedName name="LOAD_">#REF!</definedName>
    <definedName name="lookup">#REF!</definedName>
    <definedName name="lu">'[6]Rpt 1033-Feb05-Deprec. Exp.'!$J$3:$J$1706</definedName>
    <definedName name="lu_bu">#REF!</definedName>
    <definedName name="lut">'[1]adjustment 3'!$M$4:$M$371</definedName>
    <definedName name="LVS" localSheetId="2">#REF!</definedName>
    <definedName name="LVS" localSheetId="3">#REF!</definedName>
    <definedName name="LVS" localSheetId="8">#REF!</definedName>
    <definedName name="LVS">#REF!</definedName>
    <definedName name="LVS_NC_FIRM" localSheetId="2">#REF!</definedName>
    <definedName name="LVS_NC_FIRM" localSheetId="3">#REF!</definedName>
    <definedName name="LVS_NC_FIRM" localSheetId="8">#REF!</definedName>
    <definedName name="LVS_NC_FIRM">#REF!</definedName>
    <definedName name="LVS_NC_INTER" localSheetId="2">#REF!</definedName>
    <definedName name="LVS_NC_INTER" localSheetId="3">#REF!</definedName>
    <definedName name="LVS_NC_INTER" localSheetId="8">#REF!</definedName>
    <definedName name="LVS_NC_INTER">#REF!</definedName>
    <definedName name="LVS_WACOG" localSheetId="2">#REF!</definedName>
    <definedName name="LVS_WACOG" localSheetId="3">#REF!</definedName>
    <definedName name="LVS_WACOG" localSheetId="8">#REF!</definedName>
    <definedName name="LVS_WACOG">#REF!</definedName>
    <definedName name="MACROS">#REF!</definedName>
    <definedName name="Main_menu" localSheetId="2">#REF!</definedName>
    <definedName name="Main_menu" localSheetId="3">#REF!</definedName>
    <definedName name="Main_menu" localSheetId="8">#REF!</definedName>
    <definedName name="Main_menu">#REF!</definedName>
    <definedName name="MAINS" localSheetId="2">#REF!</definedName>
    <definedName name="MAINS" localSheetId="3">#REF!</definedName>
    <definedName name="MAINS" localSheetId="8">#REF!</definedName>
    <definedName name="MAINS">#REF!</definedName>
    <definedName name="March">#REF!</definedName>
    <definedName name="Margin_Rates" localSheetId="2">#REF!</definedName>
    <definedName name="Margin_Rates" localSheetId="3">#REF!</definedName>
    <definedName name="Margin_Rates" localSheetId="8">#REF!</definedName>
    <definedName name="Margin_Rates">#REF!</definedName>
    <definedName name="medinfl05">#REF!</definedName>
    <definedName name="medinfl06">#REF!</definedName>
    <definedName name="METERS" localSheetId="2">#REF!</definedName>
    <definedName name="METERS" localSheetId="3">#REF!</definedName>
    <definedName name="METERS" localSheetId="8">#REF!</definedName>
    <definedName name="METERS">#REF!</definedName>
    <definedName name="Method">#REF!</definedName>
    <definedName name="misc">#REF!</definedName>
    <definedName name="mo">[5]summary!$A$2:$A$3577</definedName>
    <definedName name="Month1">#REF!</definedName>
    <definedName name="Month10">#REF!</definedName>
    <definedName name="Month11">#REF!</definedName>
    <definedName name="month12">#REF!</definedName>
    <definedName name="month13">#REF!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MTX">#REF!</definedName>
    <definedName name="NBHDD_J1" localSheetId="2">#REF!</definedName>
    <definedName name="NBHDD_J1" localSheetId="3">#REF!</definedName>
    <definedName name="NBHDD_J1" localSheetId="8">#REF!</definedName>
    <definedName name="NBHDD_J1">#REF!</definedName>
    <definedName name="NBHDD_J2" localSheetId="2">#REF!</definedName>
    <definedName name="NBHDD_J2" localSheetId="3">#REF!</definedName>
    <definedName name="NBHDD_J2" localSheetId="8">#REF!</definedName>
    <definedName name="NBHDD_J2">#REF!</definedName>
    <definedName name="NBHDD_J3" localSheetId="2">#REF!</definedName>
    <definedName name="NBHDD_J3" localSheetId="3">#REF!</definedName>
    <definedName name="NBHDD_J3" localSheetId="8">#REF!</definedName>
    <definedName name="NBHDD_J3">#REF!</definedName>
    <definedName name="NBHDD_J4" localSheetId="2">#REF!</definedName>
    <definedName name="NBHDD_J4" localSheetId="3">#REF!</definedName>
    <definedName name="NBHDD_J4" localSheetId="8">#REF!</definedName>
    <definedName name="NBHDD_J4">#REF!</definedName>
    <definedName name="NBHDD_J5" localSheetId="2">#REF!</definedName>
    <definedName name="NBHDD_J5" localSheetId="3">#REF!</definedName>
    <definedName name="NBHDD_J5" localSheetId="8">#REF!</definedName>
    <definedName name="NBHDD_J5">#REF!</definedName>
    <definedName name="NBHDD_J6" localSheetId="2">#REF!</definedName>
    <definedName name="NBHDD_J6" localSheetId="3">#REF!</definedName>
    <definedName name="NBHDD_J6" localSheetId="8">#REF!</definedName>
    <definedName name="NBHDD_J6">#REF!</definedName>
    <definedName name="NBHDD_J7" localSheetId="2">#REF!</definedName>
    <definedName name="NBHDD_J7" localSheetId="3">#REF!</definedName>
    <definedName name="NBHDD_J7" localSheetId="8">#REF!</definedName>
    <definedName name="NBHDD_J7">#REF!</definedName>
    <definedName name="nBulk_Trans">[4]assump!$G$130:$L$130</definedName>
    <definedName name="NC_FIRM" localSheetId="2">#REF!</definedName>
    <definedName name="NC_FIRM" localSheetId="3">#REF!</definedName>
    <definedName name="NC_FIRM" localSheetId="8">#REF!</definedName>
    <definedName name="NC_FIRM">#REF!</definedName>
    <definedName name="NC_INTER" localSheetId="2">#REF!</definedName>
    <definedName name="NC_INTER" localSheetId="3">#REF!</definedName>
    <definedName name="NC_INTER" localSheetId="8">#REF!</definedName>
    <definedName name="NC_INTER">#REF!</definedName>
    <definedName name="NC_T3" localSheetId="2">#REF!</definedName>
    <definedName name="NC_T3" localSheetId="3">#REF!</definedName>
    <definedName name="NC_T3" localSheetId="8">#REF!</definedName>
    <definedName name="NC_T3">#REF!</definedName>
    <definedName name="nCommercial">[4]assump!$G$115:$L$115</definedName>
    <definedName name="nConnect">[4]assump!$G$117:$L$117</definedName>
    <definedName name="nIndustrial">[4]assump!$G$116:$L$116</definedName>
    <definedName name="nIndustrial_PL">[4]assump!$G$129:$L$129</definedName>
    <definedName name="nNetwork_Trans">[4]assump!$G$131:$L$131</definedName>
    <definedName name="Normal_Degree_Days" localSheetId="2">#REF!</definedName>
    <definedName name="Normal_Degree_Days" localSheetId="3">#REF!</definedName>
    <definedName name="Normal_Degree_Days" localSheetId="8">#REF!</definedName>
    <definedName name="Normal_Degree_Days">#REF!</definedName>
    <definedName name="nReadMeter">[4]assump!$G$120:$L$120</definedName>
    <definedName name="nResidential">[4]assump!$G$114:$L$114</definedName>
    <definedName name="nReturnCheck">[4]assump!$G$119:$L$119</definedName>
    <definedName name="nServiceCall">[4]assump!$G$118:$L$118</definedName>
    <definedName name="nTampering">[4]assump!$G$121:$L$121</definedName>
    <definedName name="NvsASD">"V2005-03-31"</definedName>
    <definedName name="NvsAutoDrillOk">"VY"</definedName>
    <definedName name="NvsElapsedTime">0.00336805554979946</definedName>
    <definedName name="NvsEndTime">38454.2889583333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"%,X,RZF..nvision,CZF.."</definedName>
    <definedName name="NvsPanelEffdt">"V2000-01-01"</definedName>
    <definedName name="NvsPanelSetid">"VSHARE"</definedName>
    <definedName name="NvsReqBU">"VATMPL"</definedName>
    <definedName name="NvsReqBUOnly">"VY"</definedName>
    <definedName name="NvsTransLed">"VN"</definedName>
    <definedName name="NvsTreeASD">"V2005-03-31"</definedName>
    <definedName name="NvsValTbl.ACCOUNT">"GL_ACCOUNT_TBL"</definedName>
    <definedName name="NvsValTbl.BUSINESS_UNIT">"BUS_UNIT_TBL_GL"</definedName>
    <definedName name="NvsValTbl.CURRENCY_CD">"CURRENCY_CD_TBL"</definedName>
    <definedName name="NvsValTbl.SCENARIO">"BD_SCENARIO_TBL"</definedName>
    <definedName name="NvsValTbl.STATISTICS_CODE">"STAT_TBL"</definedName>
    <definedName name="NvsValTbl.TU_EC">"TU_EC_TBL"</definedName>
    <definedName name="O_C1_R1_0__1Y" localSheetId="2">#REF!</definedName>
    <definedName name="O_C1_R1_0__1Y" localSheetId="3">#REF!</definedName>
    <definedName name="O_C1_R1_0__1Y" localSheetId="8">#REF!</definedName>
    <definedName name="O_C1_R1_0__1Y">#REF!</definedName>
    <definedName name="O_C1_R1_0__2Y" localSheetId="2">#REF!</definedName>
    <definedName name="O_C1_R1_0__2Y" localSheetId="3">#REF!</definedName>
    <definedName name="O_C1_R1_0__2Y" localSheetId="8">#REF!</definedName>
    <definedName name="O_C1_R1_0__2Y">#REF!</definedName>
    <definedName name="O_C1_R1_0__5Y" localSheetId="2">#REF!</definedName>
    <definedName name="O_C1_R1_0__5Y" localSheetId="3">#REF!</definedName>
    <definedName name="O_C1_R1_0__5Y" localSheetId="8">#REF!</definedName>
    <definedName name="O_C1_R1_0__5Y">#REF!</definedName>
    <definedName name="O_C1_R1_50__1Y" localSheetId="2">#REF!</definedName>
    <definedName name="O_C1_R1_50__1Y" localSheetId="3">#REF!</definedName>
    <definedName name="O_C1_R1_50__1Y" localSheetId="8">#REF!</definedName>
    <definedName name="O_C1_R1_50__1Y">#REF!</definedName>
    <definedName name="O_C1_R1_50__2Y" localSheetId="2">#REF!</definedName>
    <definedName name="O_C1_R1_50__2Y" localSheetId="3">#REF!</definedName>
    <definedName name="O_C1_R1_50__2Y" localSheetId="8">#REF!</definedName>
    <definedName name="O_C1_R1_50__2Y">#REF!</definedName>
    <definedName name="O_C1_R1_50__5" localSheetId="2">#REF!</definedName>
    <definedName name="O_C1_R1_50__5" localSheetId="3">#REF!</definedName>
    <definedName name="O_C1_R1_50__5" localSheetId="8">#REF!</definedName>
    <definedName name="O_C1_R1_50__5">#REF!</definedName>
    <definedName name="O_C1_R1_50__5Y" localSheetId="2">#REF!</definedName>
    <definedName name="O_C1_R1_50__5Y" localSheetId="3">#REF!</definedName>
    <definedName name="O_C1_R1_50__5Y" localSheetId="8">#REF!</definedName>
    <definedName name="O_C1_R1_50__5Y">#REF!</definedName>
    <definedName name="O_C2_R1_0__1Y" localSheetId="2">#REF!</definedName>
    <definedName name="O_C2_R1_0__1Y" localSheetId="3">#REF!</definedName>
    <definedName name="O_C2_R1_0__1Y" localSheetId="8">#REF!</definedName>
    <definedName name="O_C2_R1_0__1Y">#REF!</definedName>
    <definedName name="O_C2_R1_0__2Y" localSheetId="2">#REF!</definedName>
    <definedName name="O_C2_R1_0__2Y" localSheetId="3">#REF!</definedName>
    <definedName name="O_C2_R1_0__2Y" localSheetId="8">#REF!</definedName>
    <definedName name="O_C2_R1_0__2Y">#REF!</definedName>
    <definedName name="O_C2_R1_0__5Y" localSheetId="2">#REF!</definedName>
    <definedName name="O_C2_R1_0__5Y" localSheetId="3">#REF!</definedName>
    <definedName name="O_C2_R1_0__5Y" localSheetId="8">#REF!</definedName>
    <definedName name="O_C2_R1_0__5Y">#REF!</definedName>
    <definedName name="O_C2_R1_50__1Y" localSheetId="2">#REF!</definedName>
    <definedName name="O_C2_R1_50__1Y" localSheetId="3">#REF!</definedName>
    <definedName name="O_C2_R1_50__1Y" localSheetId="8">#REF!</definedName>
    <definedName name="O_C2_R1_50__1Y">#REF!</definedName>
    <definedName name="O_C2_R1_50__2Y" localSheetId="2">#REF!</definedName>
    <definedName name="O_C2_R1_50__2Y" localSheetId="3">#REF!</definedName>
    <definedName name="O_C2_R1_50__2Y" localSheetId="8">#REF!</definedName>
    <definedName name="O_C2_R1_50__2Y">#REF!</definedName>
    <definedName name="O_C2_R1_50__5Y" localSheetId="2">#REF!</definedName>
    <definedName name="O_C2_R1_50__5Y" localSheetId="3">#REF!</definedName>
    <definedName name="O_C2_R1_50__5Y" localSheetId="8">#REF!</definedName>
    <definedName name="O_C2_R1_50__5Y">#REF!</definedName>
    <definedName name="O_C2_R2_0__1Y" localSheetId="2">#REF!</definedName>
    <definedName name="O_C2_R2_0__1Y" localSheetId="3">#REF!</definedName>
    <definedName name="O_C2_R2_0__1Y" localSheetId="8">#REF!</definedName>
    <definedName name="O_C2_R2_0__1Y">#REF!</definedName>
    <definedName name="O_C2_R2_0__2Y" localSheetId="2">#REF!</definedName>
    <definedName name="O_C2_R2_0__2Y" localSheetId="3">#REF!</definedName>
    <definedName name="O_C2_R2_0__2Y" localSheetId="8">#REF!</definedName>
    <definedName name="O_C2_R2_0__2Y">#REF!</definedName>
    <definedName name="O_C2_R2_0__5Y" localSheetId="2">#REF!</definedName>
    <definedName name="O_C2_R2_0__5Y" localSheetId="3">#REF!</definedName>
    <definedName name="O_C2_R2_0__5Y" localSheetId="8">#REF!</definedName>
    <definedName name="O_C2_R2_0__5Y">#REF!</definedName>
    <definedName name="O_C2_R2_50__1Y" localSheetId="2">#REF!</definedName>
    <definedName name="O_C2_R2_50__1Y" localSheetId="3">#REF!</definedName>
    <definedName name="O_C2_R2_50__1Y" localSheetId="8">#REF!</definedName>
    <definedName name="O_C2_R2_50__1Y">#REF!</definedName>
    <definedName name="O_C2_R2_50__2Y" localSheetId="2">#REF!</definedName>
    <definedName name="O_C2_R2_50__2Y" localSheetId="3">#REF!</definedName>
    <definedName name="O_C2_R2_50__2Y" localSheetId="8">#REF!</definedName>
    <definedName name="O_C2_R2_50__2Y">#REF!</definedName>
    <definedName name="O_C2_R2_50__5Y" localSheetId="2">#REF!</definedName>
    <definedName name="O_C2_R2_50__5Y" localSheetId="3">#REF!</definedName>
    <definedName name="O_C2_R2_50__5Y" localSheetId="8">#REF!</definedName>
    <definedName name="O_C2_R2_50__5Y">#REF!</definedName>
    <definedName name="O_C2_R4_0__1Y" localSheetId="2">#REF!</definedName>
    <definedName name="O_C2_R4_0__1Y" localSheetId="3">#REF!</definedName>
    <definedName name="O_C2_R4_0__1Y" localSheetId="8">#REF!</definedName>
    <definedName name="O_C2_R4_0__1Y">#REF!</definedName>
    <definedName name="O_C2_R4_0__2Y" localSheetId="2">#REF!</definedName>
    <definedName name="O_C2_R4_0__2Y" localSheetId="3">#REF!</definedName>
    <definedName name="O_C2_R4_0__2Y" localSheetId="8">#REF!</definedName>
    <definedName name="O_C2_R4_0__2Y">#REF!</definedName>
    <definedName name="O_C2_R4_0__5Y" localSheetId="2">#REF!</definedName>
    <definedName name="O_C2_R4_0__5Y" localSheetId="3">#REF!</definedName>
    <definedName name="O_C2_R4_0__5Y" localSheetId="8">#REF!</definedName>
    <definedName name="O_C2_R4_0__5Y">#REF!</definedName>
    <definedName name="O_C2_R4_50__1Y" localSheetId="2">#REF!</definedName>
    <definedName name="O_C2_R4_50__1Y" localSheetId="3">#REF!</definedName>
    <definedName name="O_C2_R4_50__1Y" localSheetId="8">#REF!</definedName>
    <definedName name="O_C2_R4_50__1Y">#REF!</definedName>
    <definedName name="O_C2_R4_50__2Y" localSheetId="2">#REF!</definedName>
    <definedName name="O_C2_R4_50__2Y" localSheetId="3">#REF!</definedName>
    <definedName name="O_C2_R4_50__2Y" localSheetId="8">#REF!</definedName>
    <definedName name="O_C2_R4_50__2Y">#REF!</definedName>
    <definedName name="O_C2_R4_50__5Y" localSheetId="2">#REF!</definedName>
    <definedName name="O_C2_R4_50__5Y" localSheetId="3">#REF!</definedName>
    <definedName name="O_C2_R4_50__5Y" localSheetId="8">#REF!</definedName>
    <definedName name="O_C2_R4_50__5Y">#REF!</definedName>
    <definedName name="O_C3_R1_0__1Y" localSheetId="2">#REF!</definedName>
    <definedName name="O_C3_R1_0__1Y" localSheetId="3">#REF!</definedName>
    <definedName name="O_C3_R1_0__1Y" localSheetId="8">#REF!</definedName>
    <definedName name="O_C3_R1_0__1Y">#REF!</definedName>
    <definedName name="O_C3_R1_0__2Y" localSheetId="2">#REF!</definedName>
    <definedName name="O_C3_R1_0__2Y" localSheetId="3">#REF!</definedName>
    <definedName name="O_C3_R1_0__2Y" localSheetId="8">#REF!</definedName>
    <definedName name="O_C3_R1_0__2Y">#REF!</definedName>
    <definedName name="O_C3_R1_0__5Y" localSheetId="2">#REF!</definedName>
    <definedName name="O_C3_R1_0__5Y" localSheetId="3">#REF!</definedName>
    <definedName name="O_C3_R1_0__5Y" localSheetId="8">#REF!</definedName>
    <definedName name="O_C3_R1_0__5Y">#REF!</definedName>
    <definedName name="O_C3_R1_50__1Y" localSheetId="2">#REF!</definedName>
    <definedName name="O_C3_R1_50__1Y" localSheetId="3">#REF!</definedName>
    <definedName name="O_C3_R1_50__1Y" localSheetId="8">#REF!</definedName>
    <definedName name="O_C3_R1_50__1Y">#REF!</definedName>
    <definedName name="O_C3_R1_50__2Y" localSheetId="2">#REF!</definedName>
    <definedName name="O_C3_R1_50__2Y" localSheetId="3">#REF!</definedName>
    <definedName name="O_C3_R1_50__2Y" localSheetId="8">#REF!</definedName>
    <definedName name="O_C3_R1_50__2Y">#REF!</definedName>
    <definedName name="O_C3_R1_50__5Y" localSheetId="2">#REF!</definedName>
    <definedName name="O_C3_R1_50__5Y" localSheetId="3">#REF!</definedName>
    <definedName name="O_C3_R1_50__5Y" localSheetId="8">#REF!</definedName>
    <definedName name="O_C3_R1_50__5Y">#REF!</definedName>
    <definedName name="O_C3_R2_0__1Y" localSheetId="2">#REF!</definedName>
    <definedName name="O_C3_R2_0__1Y" localSheetId="3">#REF!</definedName>
    <definedName name="O_C3_R2_0__1Y" localSheetId="8">#REF!</definedName>
    <definedName name="O_C3_R2_0__1Y">#REF!</definedName>
    <definedName name="O_C3_R2_0__2Y" localSheetId="2">#REF!</definedName>
    <definedName name="O_C3_R2_0__2Y" localSheetId="3">#REF!</definedName>
    <definedName name="O_C3_R2_0__2Y" localSheetId="8">#REF!</definedName>
    <definedName name="O_C3_R2_0__2Y">#REF!</definedName>
    <definedName name="O_C3_R2_0__5Y" localSheetId="2">#REF!</definedName>
    <definedName name="O_C3_R2_0__5Y" localSheetId="3">#REF!</definedName>
    <definedName name="O_C3_R2_0__5Y" localSheetId="8">#REF!</definedName>
    <definedName name="O_C3_R2_0__5Y">#REF!</definedName>
    <definedName name="O_C3_R2_50__1Y" localSheetId="2">#REF!</definedName>
    <definedName name="O_C3_R2_50__1Y" localSheetId="3">#REF!</definedName>
    <definedName name="O_C3_R2_50__1Y" localSheetId="8">#REF!</definedName>
    <definedName name="O_C3_R2_50__1Y">#REF!</definedName>
    <definedName name="O_C3_R2_50__2Y" localSheetId="2">#REF!</definedName>
    <definedName name="O_C3_R2_50__2Y" localSheetId="3">#REF!</definedName>
    <definedName name="O_C3_R2_50__2Y" localSheetId="8">#REF!</definedName>
    <definedName name="O_C3_R2_50__2Y">#REF!</definedName>
    <definedName name="O_C3_R2_50__5Y" localSheetId="2">#REF!</definedName>
    <definedName name="O_C3_R2_50__5Y" localSheetId="3">#REF!</definedName>
    <definedName name="O_C3_R2_50__5Y" localSheetId="8">#REF!</definedName>
    <definedName name="O_C3_R2_50__5Y">#REF!</definedName>
    <definedName name="O_C3_R4_0__1Y" localSheetId="2">#REF!</definedName>
    <definedName name="O_C3_R4_0__1Y" localSheetId="3">#REF!</definedName>
    <definedName name="O_C3_R4_0__1Y" localSheetId="8">#REF!</definedName>
    <definedName name="O_C3_R4_0__1Y">#REF!</definedName>
    <definedName name="O_C3_R4_0__2Y" localSheetId="2">#REF!</definedName>
    <definedName name="O_C3_R4_0__2Y" localSheetId="3">#REF!</definedName>
    <definedName name="O_C3_R4_0__2Y" localSheetId="8">#REF!</definedName>
    <definedName name="O_C3_R4_0__2Y">#REF!</definedName>
    <definedName name="O_C3_R4_0__5Y" localSheetId="2">#REF!</definedName>
    <definedName name="O_C3_R4_0__5Y" localSheetId="3">#REF!</definedName>
    <definedName name="O_C3_R4_0__5Y" localSheetId="8">#REF!</definedName>
    <definedName name="O_C3_R4_0__5Y">#REF!</definedName>
    <definedName name="O_C3_R4_50__1Y" localSheetId="2">#REF!</definedName>
    <definedName name="O_C3_R4_50__1Y" localSheetId="3">#REF!</definedName>
    <definedName name="O_C3_R4_50__1Y" localSheetId="8">#REF!</definedName>
    <definedName name="O_C3_R4_50__1Y">#REF!</definedName>
    <definedName name="O_C3_R4_50__2Y" localSheetId="2">#REF!</definedName>
    <definedName name="O_C3_R4_50__2Y" localSheetId="3">#REF!</definedName>
    <definedName name="O_C3_R4_50__2Y" localSheetId="8">#REF!</definedName>
    <definedName name="O_C3_R4_50__2Y">#REF!</definedName>
    <definedName name="O_C3_R4_50__5Y" localSheetId="2">#REF!</definedName>
    <definedName name="O_C3_R4_50__5Y" localSheetId="3">#REF!</definedName>
    <definedName name="O_C3_R4_50__5Y" localSheetId="8">#REF!</definedName>
    <definedName name="O_C3_R4_50__5Y">#REF!</definedName>
    <definedName name="O_C3_R5_0__1Y" localSheetId="2">#REF!</definedName>
    <definedName name="O_C3_R5_0__1Y" localSheetId="3">#REF!</definedName>
    <definedName name="O_C3_R5_0__1Y" localSheetId="8">#REF!</definedName>
    <definedName name="O_C3_R5_0__1Y">#REF!</definedName>
    <definedName name="O_C3_R5_0__2Y" localSheetId="2">#REF!</definedName>
    <definedName name="O_C3_R5_0__2Y" localSheetId="3">#REF!</definedName>
    <definedName name="O_C3_R5_0__2Y" localSheetId="8">#REF!</definedName>
    <definedName name="O_C3_R5_0__2Y">#REF!</definedName>
    <definedName name="O_C3_R5_0__5Y" localSheetId="2">#REF!</definedName>
    <definedName name="O_C3_R5_0__5Y" localSheetId="3">#REF!</definedName>
    <definedName name="O_C3_R5_0__5Y" localSheetId="8">#REF!</definedName>
    <definedName name="O_C3_R5_0__5Y">#REF!</definedName>
    <definedName name="O_C3_R5_50__1Y" localSheetId="2">#REF!</definedName>
    <definedName name="O_C3_R5_50__1Y" localSheetId="3">#REF!</definedName>
    <definedName name="O_C3_R5_50__1Y" localSheetId="8">#REF!</definedName>
    <definedName name="O_C3_R5_50__1Y">#REF!</definedName>
    <definedName name="O_C3_R5_50__2Y" localSheetId="2">#REF!</definedName>
    <definedName name="O_C3_R5_50__2Y" localSheetId="3">#REF!</definedName>
    <definedName name="O_C3_R5_50__2Y" localSheetId="8">#REF!</definedName>
    <definedName name="O_C3_R5_50__2Y">#REF!</definedName>
    <definedName name="O_C3_R5_50__5Y" localSheetId="2">#REF!</definedName>
    <definedName name="O_C3_R5_50__5Y" localSheetId="3">#REF!</definedName>
    <definedName name="O_C3_R5_50__5Y" localSheetId="8">#REF!</definedName>
    <definedName name="O_C3_R5_50__5Y">#REF!</definedName>
    <definedName name="O_M" localSheetId="2">#REF!</definedName>
    <definedName name="O_M" localSheetId="3">#REF!</definedName>
    <definedName name="O_M" localSheetId="8">#REF!</definedName>
    <definedName name="O_M">#REF!</definedName>
    <definedName name="O_M_" localSheetId="2">#REF!</definedName>
    <definedName name="O_M_" localSheetId="3">#REF!</definedName>
    <definedName name="O_M_" localSheetId="8">#REF!</definedName>
    <definedName name="O_M_">#REF!</definedName>
    <definedName name="OMData">#REF!</definedName>
    <definedName name="OMLGSBud">#REF!</definedName>
    <definedName name="OMTLABud">#REF!</definedName>
    <definedName name="One" localSheetId="2">#REF!</definedName>
    <definedName name="One" localSheetId="3">#REF!</definedName>
    <definedName name="One" localSheetId="8">#REF!</definedName>
    <definedName name="One">#REF!</definedName>
    <definedName name="OpCo_Factor">[18]Scenarios!#REF!</definedName>
    <definedName name="OPEB05">#REF!</definedName>
    <definedName name="OPEB06">#REF!</definedName>
    <definedName name="OUT_C1_R1_0__5Y" localSheetId="2">#REF!</definedName>
    <definedName name="OUT_C1_R1_0__5Y" localSheetId="3">#REF!</definedName>
    <definedName name="OUT_C1_R1_0__5Y" localSheetId="8">#REF!</definedName>
    <definedName name="OUT_C1_R1_0__5Y">#REF!</definedName>
    <definedName name="OVER" localSheetId="2">#REF!</definedName>
    <definedName name="OVER" localSheetId="3">#REF!</definedName>
    <definedName name="OVER" localSheetId="8">#REF!</definedName>
    <definedName name="OVER">#REF!</definedName>
    <definedName name="pa">#REF!</definedName>
    <definedName name="PAGE_1" localSheetId="2">#REF!</definedName>
    <definedName name="PAGE_1" localSheetId="3">#REF!</definedName>
    <definedName name="PAGE_1" localSheetId="8">#REF!</definedName>
    <definedName name="PAGE_1">#REF!</definedName>
    <definedName name="PAGE_10" localSheetId="2">#REF!</definedName>
    <definedName name="PAGE_10" localSheetId="3">#REF!</definedName>
    <definedName name="PAGE_10" localSheetId="8">#REF!</definedName>
    <definedName name="PAGE_10">#REF!</definedName>
    <definedName name="PAGE_11" localSheetId="2">#REF!</definedName>
    <definedName name="PAGE_11" localSheetId="3">#REF!</definedName>
    <definedName name="PAGE_11" localSheetId="8">#REF!</definedName>
    <definedName name="PAGE_11">#REF!</definedName>
    <definedName name="PAGE_12" localSheetId="2">#REF!</definedName>
    <definedName name="PAGE_12" localSheetId="3">#REF!</definedName>
    <definedName name="PAGE_12" localSheetId="8">#REF!</definedName>
    <definedName name="PAGE_12">#REF!</definedName>
    <definedName name="PAGE_13" localSheetId="2">#REF!</definedName>
    <definedName name="PAGE_13" localSheetId="3">#REF!</definedName>
    <definedName name="PAGE_13" localSheetId="8">#REF!</definedName>
    <definedName name="PAGE_13">#REF!</definedName>
    <definedName name="PAGE_14" localSheetId="2">#REF!</definedName>
    <definedName name="PAGE_14" localSheetId="3">#REF!</definedName>
    <definedName name="PAGE_14" localSheetId="8">#REF!</definedName>
    <definedName name="PAGE_14">#REF!</definedName>
    <definedName name="PAGE_15" localSheetId="2">#REF!</definedName>
    <definedName name="PAGE_15" localSheetId="3">#REF!</definedName>
    <definedName name="PAGE_15" localSheetId="8">#REF!</definedName>
    <definedName name="PAGE_15">#REF!</definedName>
    <definedName name="PAGE_16" localSheetId="2">#REF!</definedName>
    <definedName name="PAGE_16" localSheetId="3">#REF!</definedName>
    <definedName name="PAGE_16" localSheetId="8">#REF!</definedName>
    <definedName name="PAGE_16">#REF!</definedName>
    <definedName name="PAGE_17" localSheetId="2">#REF!</definedName>
    <definedName name="PAGE_17" localSheetId="3">#REF!</definedName>
    <definedName name="PAGE_17" localSheetId="8">#REF!</definedName>
    <definedName name="PAGE_17">#REF!</definedName>
    <definedName name="PAGE_18" localSheetId="2">#REF!</definedName>
    <definedName name="PAGE_18" localSheetId="3">#REF!</definedName>
    <definedName name="PAGE_18" localSheetId="8">#REF!</definedName>
    <definedName name="PAGE_18">#REF!</definedName>
    <definedName name="PAGE_1A" localSheetId="2">#REF!</definedName>
    <definedName name="PAGE_1A" localSheetId="3">#REF!</definedName>
    <definedName name="PAGE_1A" localSheetId="8">#REF!</definedName>
    <definedName name="PAGE_1A">#REF!</definedName>
    <definedName name="PAGE_2" localSheetId="2">#REF!</definedName>
    <definedName name="PAGE_2" localSheetId="3">#REF!</definedName>
    <definedName name="PAGE_2" localSheetId="8">#REF!</definedName>
    <definedName name="PAGE_2">#REF!</definedName>
    <definedName name="PAGE_20" localSheetId="2">#REF!</definedName>
    <definedName name="PAGE_20" localSheetId="3">#REF!</definedName>
    <definedName name="PAGE_20" localSheetId="8">#REF!</definedName>
    <definedName name="PAGE_20">#REF!</definedName>
    <definedName name="PAGE_20A" localSheetId="2">#REF!</definedName>
    <definedName name="PAGE_20A" localSheetId="3">#REF!</definedName>
    <definedName name="PAGE_20A" localSheetId="8">#REF!</definedName>
    <definedName name="PAGE_20A">#REF!</definedName>
    <definedName name="PAGE_20B" localSheetId="2">#REF!</definedName>
    <definedName name="PAGE_20B" localSheetId="3">#REF!</definedName>
    <definedName name="PAGE_20B" localSheetId="8">#REF!</definedName>
    <definedName name="PAGE_20B">#REF!</definedName>
    <definedName name="PAGE_21" localSheetId="2">#REF!</definedName>
    <definedName name="PAGE_21" localSheetId="3">#REF!</definedName>
    <definedName name="PAGE_21" localSheetId="8">#REF!</definedName>
    <definedName name="PAGE_21">#REF!</definedName>
    <definedName name="PAGE_2A" localSheetId="2">#REF!</definedName>
    <definedName name="PAGE_2A" localSheetId="3">#REF!</definedName>
    <definedName name="PAGE_2A" localSheetId="8">#REF!</definedName>
    <definedName name="PAGE_2A">#REF!</definedName>
    <definedName name="PAGE_3" localSheetId="2">#REF!</definedName>
    <definedName name="PAGE_3" localSheetId="3">#REF!</definedName>
    <definedName name="PAGE_3" localSheetId="8">#REF!</definedName>
    <definedName name="PAGE_3">#REF!</definedName>
    <definedName name="PAGE_4" localSheetId="2">#REF!</definedName>
    <definedName name="PAGE_4" localSheetId="3">#REF!</definedName>
    <definedName name="PAGE_4" localSheetId="8">#REF!</definedName>
    <definedName name="PAGE_4">#REF!</definedName>
    <definedName name="PAGE_5" localSheetId="2">#REF!</definedName>
    <definedName name="PAGE_5" localSheetId="3">#REF!</definedName>
    <definedName name="PAGE_5" localSheetId="8">#REF!</definedName>
    <definedName name="PAGE_5">#REF!</definedName>
    <definedName name="PAGE_5_1" localSheetId="2">[22]P05ratebase3!#REF!</definedName>
    <definedName name="PAGE_5_1" localSheetId="3">[22]P05ratebase3!#REF!</definedName>
    <definedName name="PAGE_5_1" localSheetId="8">[22]P05ratebase3!#REF!</definedName>
    <definedName name="PAGE_5_1">[22]P05ratebase3!#REF!</definedName>
    <definedName name="PAGE_6" localSheetId="2">#REF!</definedName>
    <definedName name="PAGE_6" localSheetId="3">#REF!</definedName>
    <definedName name="PAGE_6" localSheetId="8">#REF!</definedName>
    <definedName name="PAGE_6">#REF!</definedName>
    <definedName name="PAGE_6_1" localSheetId="2">[22]P06gascost!#REF!</definedName>
    <definedName name="PAGE_6_1" localSheetId="3">[22]P06gascost!#REF!</definedName>
    <definedName name="PAGE_6_1" localSheetId="8">[22]P06gascost!#REF!</definedName>
    <definedName name="PAGE_6_1">[22]P06gascost!#REF!</definedName>
    <definedName name="PAGE_7" localSheetId="2">#REF!</definedName>
    <definedName name="PAGE_7" localSheetId="3">#REF!</definedName>
    <definedName name="PAGE_7" localSheetId="8">#REF!</definedName>
    <definedName name="PAGE_7">#REF!</definedName>
    <definedName name="PAGE_7_1" localSheetId="2">[22]P07gascost2!#REF!</definedName>
    <definedName name="PAGE_7_1" localSheetId="3">[22]P07gascost2!#REF!</definedName>
    <definedName name="PAGE_7_1" localSheetId="8">[22]P07gascost2!#REF!</definedName>
    <definedName name="PAGE_7_1">[22]P07gascost2!#REF!</definedName>
    <definedName name="PAGE_8" localSheetId="2">#REF!</definedName>
    <definedName name="PAGE_8" localSheetId="3">#REF!</definedName>
    <definedName name="PAGE_8" localSheetId="8">#REF!</definedName>
    <definedName name="PAGE_8">#REF!</definedName>
    <definedName name="PAGE_8_1" localSheetId="2">[22]P08storage!#REF!</definedName>
    <definedName name="PAGE_8_1" localSheetId="3">[22]P08storage!#REF!</definedName>
    <definedName name="PAGE_8_1" localSheetId="8">[22]P08storage!#REF!</definedName>
    <definedName name="PAGE_8_1">[22]P08storage!#REF!</definedName>
    <definedName name="PAGE_9" localSheetId="2">#REF!</definedName>
    <definedName name="PAGE_9" localSheetId="3">#REF!</definedName>
    <definedName name="PAGE_9" localSheetId="8">#REF!</definedName>
    <definedName name="PAGE_9">#REF!</definedName>
    <definedName name="PAGE_9_1" localSheetId="2">[22]P09storage2!#REF!</definedName>
    <definedName name="PAGE_9_1" localSheetId="3">[22]P09storage2!#REF!</definedName>
    <definedName name="PAGE_9_1" localSheetId="8">[22]P09storage2!#REF!</definedName>
    <definedName name="PAGE_9_1">[22]P09storage2!#REF!</definedName>
    <definedName name="PD">#REF!</definedName>
    <definedName name="PDB">#REF!</definedName>
    <definedName name="PDR">#REF!</definedName>
    <definedName name="PDW">#REF!</definedName>
    <definedName name="Planit_Data_Entry">#REF!</definedName>
    <definedName name="PRIME" localSheetId="2">#REF!</definedName>
    <definedName name="PRIME" localSheetId="3">#REF!</definedName>
    <definedName name="PRIME" localSheetId="8">#REF!</definedName>
    <definedName name="PRIME">#REF!</definedName>
    <definedName name="PRINT" localSheetId="2">#REF!</definedName>
    <definedName name="PRINT" localSheetId="3">#REF!</definedName>
    <definedName name="PRINT" localSheetId="8">#REF!</definedName>
    <definedName name="PRINT">#REF!</definedName>
    <definedName name="_xlnm.Print_Area" localSheetId="0">'Exhibit A'!$A$1:$E$20</definedName>
    <definedName name="_xlnm.Print_Area" localSheetId="1">'Exhibit B'!$A$1:$C$44</definedName>
    <definedName name="_xlnm.Print_Area" localSheetId="2">'Exhibit B-1'!$A$1:$E$41</definedName>
    <definedName name="_xlnm.Print_Area" localSheetId="3">'Exhibit B-2'!$A$1:$J$17</definedName>
    <definedName name="_xlnm.Print_Area" localSheetId="6">'Exhibit E'!$A$1:$F$23</definedName>
    <definedName name="_xlnm.Print_Area" localSheetId="7">'Exhibit F'!$A$1:$R$71</definedName>
    <definedName name="_xlnm.Print_Area" localSheetId="8">'Exhibit F-1'!$A$1:$F$48</definedName>
    <definedName name="_xlnm.Print_Area" localSheetId="9">'Exhibit G'!$A$1:$H$14</definedName>
    <definedName name="_xlnm.Print_Area" localSheetId="11">'Exhibit I'!$A$1:$L$46</definedName>
    <definedName name="_xlnm.Print_Area" localSheetId="12">'Exhibit J'!$A$1:$Q$34</definedName>
    <definedName name="_xlnm.Print_Area" localSheetId="13">'Exhibit K'!$A$1:$L$199</definedName>
    <definedName name="Print_Area_MI">#REF!</definedName>
    <definedName name="_xlnm.Print_Titles" localSheetId="13">'Exhibit K'!$1:$11</definedName>
    <definedName name="Print_Titles_MI">#REF!</definedName>
    <definedName name="PROPERTY">#REF!</definedName>
    <definedName name="py_act">#REF!</definedName>
    <definedName name="pyact">[15]Graph!#REF!</definedName>
    <definedName name="RATECLASSES" localSheetId="2">#REF!</definedName>
    <definedName name="RATECLASSES" localSheetId="3">#REF!</definedName>
    <definedName name="RATECLASSES" localSheetId="8">#REF!</definedName>
    <definedName name="RATECLASSES">#REF!</definedName>
    <definedName name="RATECOMP" localSheetId="2">#REF!</definedName>
    <definedName name="RATECOMP" localSheetId="3">#REF!</definedName>
    <definedName name="RATECOMP" localSheetId="8">#REF!</definedName>
    <definedName name="RATECOMP">#REF!</definedName>
    <definedName name="RB_COM" localSheetId="2">#REF!</definedName>
    <definedName name="RB_COM" localSheetId="3">#REF!</definedName>
    <definedName name="RB_COM" localSheetId="8">#REF!</definedName>
    <definedName name="RB_COM">#REF!</definedName>
    <definedName name="RB_CUS" localSheetId="2">#REF!</definedName>
    <definedName name="RB_CUS" localSheetId="3">#REF!</definedName>
    <definedName name="RB_CUS" localSheetId="8">#REF!</definedName>
    <definedName name="RB_CUS">#REF!</definedName>
    <definedName name="RB_DEM" localSheetId="2">#REF!</definedName>
    <definedName name="RB_DEM" localSheetId="3">#REF!</definedName>
    <definedName name="RB_DEM" localSheetId="8">#REF!</definedName>
    <definedName name="RB_DEM">#REF!</definedName>
    <definedName name="RB_DIR" localSheetId="2">#REF!</definedName>
    <definedName name="RB_DIR" localSheetId="3">#REF!</definedName>
    <definedName name="RB_DIR" localSheetId="8">#REF!</definedName>
    <definedName name="RB_DIR">#REF!</definedName>
    <definedName name="RB_TOTAL" localSheetId="2">#REF!</definedName>
    <definedName name="RB_TOTAL" localSheetId="3">#REF!</definedName>
    <definedName name="RB_TOTAL" localSheetId="8">#REF!</definedName>
    <definedName name="RB_TOTAL">#REF!</definedName>
    <definedName name="REGRESSION" localSheetId="2">#REF!</definedName>
    <definedName name="REGRESSION" localSheetId="3">#REF!</definedName>
    <definedName name="REGRESSION" localSheetId="8">#REF!</definedName>
    <definedName name="REGRESSION">#REF!</definedName>
    <definedName name="ROEXP">'[9]DATA INPUT'!$C$77</definedName>
    <definedName name="ROPLANT">'[9]DATA INPUT'!$C$73</definedName>
    <definedName name="rpt_all">'[7]TXU model'!$B$3:$L$44,'[7]TXU model'!#REF!,'[7]TXU model'!$B$46:$L$100,'[7]TXU model'!$B$104:$L$113,'[7]TXU model'!#REF!,'[7]TXU model'!$N$3:$X$44,'[7]TXU model'!#REF!,'[7]TXU model'!$N$46:$X$100,'[7]TXU model'!$N$104:$X$113,'[7]TXU model'!#REF!,'[7]TXU model'!$Z$3:$AH$44</definedName>
    <definedName name="rpt_CorePipeline">[4]consol!$T$3:$AA$44,[4]consol!#REF!,[4]consol!$T$46:$AA$100,[4]consol!$T$103:$AA$114</definedName>
    <definedName name="rpt_DistributionSystems">[4]consol!$K$3:$R$44,[4]consol!#REF!,[4]consol!$K$46:$R$100,[4]consol!$K$103:$R$114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[4]consol!$B$3:$I$44,[4]consol!#REF!,[4]consol!$B$46:$I$100,[4]consol!$B$103:$I$114</definedName>
    <definedName name="rpt_TXUPipeline">'[7]TXU model'!$N$3:$X$44,'[7]TXU model'!#REF!,'[7]TXU model'!$N$46:$X$100,'[7]TXU model'!$N$104:$X$113,'[7]TXU model'!$N$117:$X$135,'[7]TXU model'!$N$171:$X$214,'[7]TXU model'!$N$254:$X$300,'[7]TXU model'!$N$303:$X$341,'[7]TXU model'!$N$343:$X$381,'[7]TXU model'!$N$383:$X$409</definedName>
    <definedName name="RR_10" localSheetId="2">#REF!</definedName>
    <definedName name="RR_10" localSheetId="3">#REF!</definedName>
    <definedName name="RR_10" localSheetId="8">#REF!</definedName>
    <definedName name="RR_10">#REF!</definedName>
    <definedName name="RR_12" localSheetId="2">#REF!</definedName>
    <definedName name="RR_12" localSheetId="3">#REF!</definedName>
    <definedName name="RR_12" localSheetId="8">#REF!</definedName>
    <definedName name="RR_12">#REF!</definedName>
    <definedName name="RR_14" localSheetId="2">#REF!</definedName>
    <definedName name="RR_14" localSheetId="3">#REF!</definedName>
    <definedName name="RR_14" localSheetId="8">#REF!</definedName>
    <definedName name="RR_14">#REF!</definedName>
    <definedName name="RR_6" localSheetId="2">#REF!</definedName>
    <definedName name="RR_6" localSheetId="3">#REF!</definedName>
    <definedName name="RR_6" localSheetId="8">#REF!</definedName>
    <definedName name="RR_6">#REF!</definedName>
    <definedName name="RR_8" localSheetId="2">#REF!</definedName>
    <definedName name="RR_8" localSheetId="3">#REF!</definedName>
    <definedName name="RR_8" localSheetId="8">#REF!</definedName>
    <definedName name="RR_8">#REF!</definedName>
    <definedName name="sal_table">#REF!</definedName>
    <definedName name="SALES" localSheetId="2">#REF!</definedName>
    <definedName name="SALES" localSheetId="3">#REF!</definedName>
    <definedName name="SALES" localSheetId="8">#REF!</definedName>
    <definedName name="SALES">#REF!</definedName>
    <definedName name="SEBP05">#REF!</definedName>
    <definedName name="SEBP06">#REF!</definedName>
    <definedName name="segment">[23]Macro!$M$1:$N$15</definedName>
    <definedName name="Seven" localSheetId="2">#REF!</definedName>
    <definedName name="Seven" localSheetId="3">#REF!</definedName>
    <definedName name="Seven" localSheetId="8">#REF!</definedName>
    <definedName name="Seven">#REF!</definedName>
    <definedName name="SHEET_1" localSheetId="2">#REF!</definedName>
    <definedName name="SHEET_1" localSheetId="3">#REF!</definedName>
    <definedName name="SHEET_1" localSheetId="8">#REF!</definedName>
    <definedName name="SHEET_1">#REF!</definedName>
    <definedName name="SHEET_10" localSheetId="2">#REF!</definedName>
    <definedName name="SHEET_10" localSheetId="3">#REF!</definedName>
    <definedName name="SHEET_10" localSheetId="8">#REF!</definedName>
    <definedName name="SHEET_10">#REF!</definedName>
    <definedName name="SHEET_2" localSheetId="2">#REF!</definedName>
    <definedName name="SHEET_2" localSheetId="3">#REF!</definedName>
    <definedName name="SHEET_2" localSheetId="8">#REF!</definedName>
    <definedName name="SHEET_2">#REF!</definedName>
    <definedName name="SHEET_3" localSheetId="2">#REF!</definedName>
    <definedName name="SHEET_3" localSheetId="3">#REF!</definedName>
    <definedName name="SHEET_3" localSheetId="8">#REF!</definedName>
    <definedName name="SHEET_3">#REF!</definedName>
    <definedName name="SHEET_4" localSheetId="2">#REF!</definedName>
    <definedName name="SHEET_4" localSheetId="3">#REF!</definedName>
    <definedName name="SHEET_4" localSheetId="8">#REF!</definedName>
    <definedName name="SHEET_4">#REF!</definedName>
    <definedName name="SHEET_5" localSheetId="2">#REF!</definedName>
    <definedName name="SHEET_5" localSheetId="3">#REF!</definedName>
    <definedName name="SHEET_5" localSheetId="8">#REF!</definedName>
    <definedName name="SHEET_5">#REF!</definedName>
    <definedName name="SHEET_6" localSheetId="2">#REF!</definedName>
    <definedName name="SHEET_6" localSheetId="3">#REF!</definedName>
    <definedName name="SHEET_6" localSheetId="8">#REF!</definedName>
    <definedName name="SHEET_6">#REF!</definedName>
    <definedName name="SHEET_7" localSheetId="2">#REF!</definedName>
    <definedName name="SHEET_7" localSheetId="3">#REF!</definedName>
    <definedName name="SHEET_7" localSheetId="8">#REF!</definedName>
    <definedName name="SHEET_7">#REF!</definedName>
    <definedName name="Six" localSheetId="2">#REF!</definedName>
    <definedName name="Six" localSheetId="3">#REF!</definedName>
    <definedName name="Six" localSheetId="8">#REF!</definedName>
    <definedName name="Six">#REF!</definedName>
    <definedName name="SmallDate">#REF!</definedName>
    <definedName name="Spread_Method">'[10]Tech Serv Mgr Data Entry'!$E$34:$Q$40</definedName>
    <definedName name="SS2005INFL">'[19]WP B9-1'!#REF!</definedName>
    <definedName name="SS2006INFL">'[19]WP B9-1'!#REF!</definedName>
    <definedName name="SSCUSTOMER">'[9]DATA INPUT'!$C$48</definedName>
    <definedName name="SSEXP_MVG">[20]Input!$D$43</definedName>
    <definedName name="SSEXP_PROFORMA">'[24]DATA INPUT'!$D$45</definedName>
    <definedName name="SSEXPENSE">'[9]DATA INPUT'!$C$46</definedName>
    <definedName name="SSPLANT">'[9]DATA INPUT'!$C$45</definedName>
    <definedName name="SSUActBilled">#REF!</definedName>
    <definedName name="SSUAlo">'[25]SSU-Billings'!$A$22:$L$22</definedName>
    <definedName name="SSUBillings">[26]SSUAllocationTable!$D$8:$Y$52</definedName>
    <definedName name="Statetax">'[19]WP B9-1'!#REF!</definedName>
    <definedName name="Status">[27]Notes!$A$46:$A$47</definedName>
    <definedName name="Summary" localSheetId="2">#REF!</definedName>
    <definedName name="Summary" localSheetId="3">#REF!</definedName>
    <definedName name="Summary" localSheetId="8">#REF!</definedName>
    <definedName name="Summary">#REF!</definedName>
    <definedName name="T3T" localSheetId="2">#REF!</definedName>
    <definedName name="T3T" localSheetId="3">#REF!</definedName>
    <definedName name="T3T" localSheetId="8">#REF!</definedName>
    <definedName name="T3T">#REF!</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[4]assump!$G$107:$L$107</definedName>
    <definedName name="Tariff_C">[4]assump!$G$93:$L$93</definedName>
    <definedName name="Tariff_Call">[4]assump!$G$96:$L$96</definedName>
    <definedName name="Tariff_Check">[4]assump!$G$97:$L$97</definedName>
    <definedName name="Tariff_Connect">[4]assump!$G$95:$L$95</definedName>
    <definedName name="Tariff_Ind">[4]assump!$G$94:$L$94</definedName>
    <definedName name="Tariff_Ind_PL">[4]assump!$G$106:$L$106</definedName>
    <definedName name="Tariff_Network_Trans">[4]assump!$G$108:$L$108</definedName>
    <definedName name="Tariff_R">[4]assump!$G$92:$L$92</definedName>
    <definedName name="Tariff_Read">[4]assump!$G$98:$L$98</definedName>
    <definedName name="Tariff_Tamper">[4]assump!$G$99:$L$99</definedName>
    <definedName name="task">#REF!</definedName>
    <definedName name="TAX_FED" localSheetId="2">#REF!</definedName>
    <definedName name="TAX_FED" localSheetId="3">#REF!</definedName>
    <definedName name="TAX_FED" localSheetId="8">#REF!</definedName>
    <definedName name="TAX_FED">#REF!</definedName>
    <definedName name="TAX_STATE" localSheetId="2">#REF!</definedName>
    <definedName name="TAX_STATE" localSheetId="3">#REF!</definedName>
    <definedName name="TAX_STATE" localSheetId="8">#REF!</definedName>
    <definedName name="TAX_STATE">#REF!</definedName>
    <definedName name="TAX_WKG" localSheetId="2">#REF!</definedName>
    <definedName name="TAX_WKG" localSheetId="3">#REF!</definedName>
    <definedName name="TAX_WKG" localSheetId="8">#REF!</definedName>
    <definedName name="TAX_WKG">#REF!</definedName>
    <definedName name="TAXENG">#REF!</definedName>
    <definedName name="TAXGGC">#REF!</definedName>
    <definedName name="TAXRATE" localSheetId="2">#REF!</definedName>
    <definedName name="TAXRATE" localSheetId="3">#REF!</definedName>
    <definedName name="TAXRATE" localSheetId="8">#REF!</definedName>
    <definedName name="TAXRATE">#REF!</definedName>
    <definedName name="TAXTLA">#REF!</definedName>
    <definedName name="TAXWKG">#REF!</definedName>
    <definedName name="TESTYEAR">'[9]DATA INPUT'!$C$9</definedName>
    <definedName name="Three" localSheetId="2">#REF!</definedName>
    <definedName name="Three" localSheetId="3">#REF!</definedName>
    <definedName name="Three" localSheetId="8">#REF!</definedName>
    <definedName name="Three">#REF!</definedName>
    <definedName name="TLIG_1080">#REF!</definedName>
    <definedName name="Total_Customers" localSheetId="2">#REF!</definedName>
    <definedName name="Total_Customers" localSheetId="3">#REF!</definedName>
    <definedName name="Total_Customers" localSheetId="8">#REF!</definedName>
    <definedName name="Total_Customers">#REF!</definedName>
    <definedName name="Total_Volume" localSheetId="2">#REF!</definedName>
    <definedName name="Total_Volume" localSheetId="3">#REF!</definedName>
    <definedName name="Total_Volume" localSheetId="8">#REF!</definedName>
    <definedName name="Total_Volume">#REF!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'[1]adjustment 3'!$O$4:$O$371</definedName>
    <definedName name="Two" localSheetId="2">#REF!</definedName>
    <definedName name="Two" localSheetId="3">#REF!</definedName>
    <definedName name="Two" localSheetId="8">#REF!</definedName>
    <definedName name="Two">#REF!</definedName>
    <definedName name="UCG_1080">#REF!</definedName>
    <definedName name="UCG_1110">#REF!</definedName>
    <definedName name="Update_Base_Case">[18]Scenarios!#REF!</definedName>
    <definedName name="usethisone">#REF!</definedName>
    <definedName name="V">#REF!</definedName>
    <definedName name="VFACTOR">'[9]WP 30-1'!$F$56</definedName>
    <definedName name="VOL_A" localSheetId="2">#REF!</definedName>
    <definedName name="VOL_A" localSheetId="3">#REF!</definedName>
    <definedName name="VOL_A" localSheetId="8">#REF!</definedName>
    <definedName name="VOL_A">#REF!</definedName>
    <definedName name="W_GAS" localSheetId="2">#REF!</definedName>
    <definedName name="W_GAS" localSheetId="3">#REF!</definedName>
    <definedName name="W_GAS" localSheetId="8">#REF!</definedName>
    <definedName name="W_GAS">#REF!</definedName>
    <definedName name="WINTER" localSheetId="2">#REF!</definedName>
    <definedName name="WINTER" localSheetId="3">#REF!</definedName>
    <definedName name="WINTER" localSheetId="8">#REF!</definedName>
    <definedName name="WINTER">#REF!</definedName>
    <definedName name="WKG_1080">#REF!</definedName>
    <definedName name="WKG_1110">#REF!</definedName>
    <definedName name="WP_2_10" localSheetId="2">#REF!</definedName>
    <definedName name="WP_2_10" localSheetId="3">#REF!</definedName>
    <definedName name="WP_2_10" localSheetId="8">#REF!</definedName>
    <definedName name="WP_2_10">#REF!</definedName>
    <definedName name="WP_2_10_1" localSheetId="2">#REF!</definedName>
    <definedName name="WP_2_10_1" localSheetId="3">#REF!</definedName>
    <definedName name="WP_2_10_1" localSheetId="8">#REF!</definedName>
    <definedName name="WP_2_10_1">#REF!</definedName>
    <definedName name="WP_2_10_1_HEAD" localSheetId="2">#REF!</definedName>
    <definedName name="WP_2_10_1_HEAD" localSheetId="3">#REF!</definedName>
    <definedName name="WP_2_10_1_HEAD" localSheetId="8">#REF!</definedName>
    <definedName name="WP_2_10_1_HEAD">#REF!</definedName>
    <definedName name="WP_2_11" localSheetId="2">#REF!</definedName>
    <definedName name="WP_2_11" localSheetId="3">#REF!</definedName>
    <definedName name="WP_2_11" localSheetId="8">#REF!</definedName>
    <definedName name="WP_2_11">#REF!</definedName>
    <definedName name="WP_2_11_LEFT" localSheetId="2">#REF!</definedName>
    <definedName name="WP_2_11_LEFT" localSheetId="3">#REF!</definedName>
    <definedName name="WP_2_11_LEFT" localSheetId="8">#REF!</definedName>
    <definedName name="WP_2_11_LEFT">#REF!</definedName>
    <definedName name="WP_2_3" localSheetId="2">#REF!</definedName>
    <definedName name="WP_2_3" localSheetId="3">#REF!</definedName>
    <definedName name="WP_2_3" localSheetId="8">#REF!</definedName>
    <definedName name="WP_2_3">#REF!</definedName>
    <definedName name="WP_2_4" localSheetId="2">#REF!</definedName>
    <definedName name="WP_2_4" localSheetId="3">#REF!</definedName>
    <definedName name="WP_2_4" localSheetId="8">#REF!</definedName>
    <definedName name="WP_2_4">#REF!</definedName>
    <definedName name="WP_2_4_1">#REF!</definedName>
    <definedName name="WP_2_4_3">#REF!</definedName>
    <definedName name="WP_2_5" localSheetId="2">#REF!</definedName>
    <definedName name="WP_2_5" localSheetId="3">#REF!</definedName>
    <definedName name="WP_2_5" localSheetId="8">#REF!</definedName>
    <definedName name="WP_2_5">#REF!</definedName>
    <definedName name="WP_2_5_HEAD" localSheetId="2">#REF!</definedName>
    <definedName name="WP_2_5_HEAD" localSheetId="3">#REF!</definedName>
    <definedName name="WP_2_5_HEAD" localSheetId="8">#REF!</definedName>
    <definedName name="WP_2_5_HEAD">#REF!</definedName>
    <definedName name="WP_2_6" localSheetId="2">#REF!</definedName>
    <definedName name="WP_2_6" localSheetId="3">#REF!</definedName>
    <definedName name="WP_2_6" localSheetId="8">#REF!</definedName>
    <definedName name="WP_2_6">#REF!</definedName>
    <definedName name="WP_2_6_HEAD" localSheetId="2">#REF!</definedName>
    <definedName name="WP_2_6_HEAD" localSheetId="3">#REF!</definedName>
    <definedName name="WP_2_6_HEAD" localSheetId="8">#REF!</definedName>
    <definedName name="WP_2_6_HEAD">#REF!</definedName>
    <definedName name="WP_2_7" localSheetId="2">#REF!</definedName>
    <definedName name="WP_2_7" localSheetId="3">#REF!</definedName>
    <definedName name="WP_2_7" localSheetId="8">#REF!</definedName>
    <definedName name="WP_2_7">#REF!</definedName>
    <definedName name="WP_2_8" localSheetId="2">#REF!</definedName>
    <definedName name="WP_2_8" localSheetId="3">#REF!</definedName>
    <definedName name="WP_2_8" localSheetId="8">#REF!</definedName>
    <definedName name="WP_2_8">#REF!</definedName>
    <definedName name="WP_2_8_1" localSheetId="2">#REF!</definedName>
    <definedName name="WP_2_8_1" localSheetId="3">#REF!</definedName>
    <definedName name="WP_2_8_1" localSheetId="8">#REF!</definedName>
    <definedName name="WP_2_8_1">#REF!</definedName>
    <definedName name="WP_2_8_HEAD" localSheetId="2">#REF!</definedName>
    <definedName name="WP_2_8_HEAD" localSheetId="3">#REF!</definedName>
    <definedName name="WP_2_8_HEAD" localSheetId="8">#REF!</definedName>
    <definedName name="WP_2_8_HEAD">#REF!</definedName>
    <definedName name="WP_2_9" localSheetId="2">#REF!</definedName>
    <definedName name="WP_2_9" localSheetId="3">#REF!</definedName>
    <definedName name="WP_2_9" localSheetId="8">#REF!</definedName>
    <definedName name="WP_2_9">#REF!</definedName>
    <definedName name="WP_2_9_1" localSheetId="2">#REF!</definedName>
    <definedName name="WP_2_9_1" localSheetId="3">#REF!</definedName>
    <definedName name="WP_2_9_1" localSheetId="8">#REF!</definedName>
    <definedName name="WP_2_9_1">#REF!</definedName>
    <definedName name="WP_2_9_1_HEAD" localSheetId="2">#REF!</definedName>
    <definedName name="WP_2_9_1_HEAD" localSheetId="3">#REF!</definedName>
    <definedName name="WP_2_9_1_HEAD" localSheetId="8">#REF!</definedName>
    <definedName name="WP_2_9_1_HEAD">#REF!</definedName>
    <definedName name="WP_3_1" localSheetId="2">#REF!</definedName>
    <definedName name="WP_3_1" localSheetId="3">#REF!</definedName>
    <definedName name="WP_3_1" localSheetId="8">#REF!</definedName>
    <definedName name="WP_3_1">#REF!</definedName>
    <definedName name="WP_4_1" localSheetId="2">#REF!</definedName>
    <definedName name="WP_4_1" localSheetId="3">#REF!</definedName>
    <definedName name="WP_4_1" localSheetId="8">#REF!</definedName>
    <definedName name="WP_4_1">#REF!</definedName>
    <definedName name="WP_4_1_1" localSheetId="2">#REF!</definedName>
    <definedName name="WP_4_1_1" localSheetId="3">#REF!</definedName>
    <definedName name="WP_4_1_1" localSheetId="8">#REF!</definedName>
    <definedName name="WP_4_1_1">#REF!</definedName>
    <definedName name="WP_4_2" localSheetId="2">#REF!</definedName>
    <definedName name="WP_4_2" localSheetId="3">#REF!</definedName>
    <definedName name="WP_4_2" localSheetId="8">#REF!</definedName>
    <definedName name="WP_4_2">#REF!</definedName>
    <definedName name="WP_4_2_1" localSheetId="2">#REF!</definedName>
    <definedName name="WP_4_2_1" localSheetId="3">#REF!</definedName>
    <definedName name="WP_4_2_1" localSheetId="8">#REF!</definedName>
    <definedName name="WP_4_2_1">#REF!</definedName>
    <definedName name="WP_4_2_2" localSheetId="2">#REF!</definedName>
    <definedName name="WP_4_2_2" localSheetId="3">#REF!</definedName>
    <definedName name="WP_4_2_2" localSheetId="8">#REF!</definedName>
    <definedName name="WP_4_2_2">#REF!</definedName>
    <definedName name="WP_4_3" localSheetId="2">#REF!</definedName>
    <definedName name="WP_4_3" localSheetId="3">#REF!</definedName>
    <definedName name="WP_4_3" localSheetId="8">#REF!</definedName>
    <definedName name="WP_4_3">#REF!</definedName>
    <definedName name="WP_4_4" localSheetId="2">#REF!</definedName>
    <definedName name="WP_4_4" localSheetId="3">#REF!</definedName>
    <definedName name="WP_4_4" localSheetId="8">#REF!</definedName>
    <definedName name="WP_4_4">#REF!</definedName>
    <definedName name="WP_4_5" localSheetId="2">#REF!</definedName>
    <definedName name="WP_4_5" localSheetId="3">#REF!</definedName>
    <definedName name="WP_4_5" localSheetId="8">#REF!</definedName>
    <definedName name="WP_4_5">#REF!</definedName>
    <definedName name="WP_4_5_1" localSheetId="2">#REF!</definedName>
    <definedName name="WP_4_5_1" localSheetId="3">#REF!</definedName>
    <definedName name="WP_4_5_1" localSheetId="8">#REF!</definedName>
    <definedName name="WP_4_5_1">#REF!</definedName>
    <definedName name="WP_5_1" localSheetId="2">#REF!</definedName>
    <definedName name="WP_5_1" localSheetId="3">#REF!</definedName>
    <definedName name="WP_5_1" localSheetId="8">#REF!</definedName>
    <definedName name="WP_5_1">#REF!</definedName>
    <definedName name="WP_5_2" localSheetId="2">#REF!</definedName>
    <definedName name="WP_5_2" localSheetId="3">#REF!</definedName>
    <definedName name="WP_5_2" localSheetId="8">#REF!</definedName>
    <definedName name="WP_5_2">#REF!</definedName>
    <definedName name="WP_6_1" localSheetId="2">#REF!</definedName>
    <definedName name="WP_6_1" localSheetId="3">#REF!</definedName>
    <definedName name="WP_6_1" localSheetId="8">#REF!</definedName>
    <definedName name="WP_6_1">#REF!</definedName>
    <definedName name="WP_6_2" localSheetId="2">#REF!</definedName>
    <definedName name="WP_6_2" localSheetId="3">#REF!</definedName>
    <definedName name="WP_6_2" localSheetId="8">#REF!</definedName>
    <definedName name="WP_6_2">#REF!</definedName>
    <definedName name="WP_6_3" localSheetId="2">#REF!</definedName>
    <definedName name="WP_6_3" localSheetId="3">#REF!</definedName>
    <definedName name="WP_6_3" localSheetId="8">#REF!</definedName>
    <definedName name="WP_6_3">#REF!</definedName>
    <definedName name="WP_7_1" localSheetId="2">#REF!</definedName>
    <definedName name="WP_7_1" localSheetId="3">#REF!</definedName>
    <definedName name="WP_7_1" localSheetId="8">#REF!</definedName>
    <definedName name="WP_7_1">#REF!</definedName>
    <definedName name="WP_7_2" localSheetId="2">#REF!</definedName>
    <definedName name="WP_7_2" localSheetId="3">#REF!</definedName>
    <definedName name="WP_7_2" localSheetId="8">#REF!</definedName>
    <definedName name="WP_7_2">#REF!</definedName>
    <definedName name="WP_7_3" localSheetId="2">#REF!</definedName>
    <definedName name="WP_7_3" localSheetId="3">#REF!</definedName>
    <definedName name="WP_7_3" localSheetId="8">#REF!</definedName>
    <definedName name="WP_7_3">#REF!</definedName>
    <definedName name="WP_7_3_1" localSheetId="2">#REF!</definedName>
    <definedName name="WP_7_3_1" localSheetId="3">#REF!</definedName>
    <definedName name="WP_7_3_1" localSheetId="8">#REF!</definedName>
    <definedName name="WP_7_3_1">#REF!</definedName>
    <definedName name="WP_7_4" localSheetId="2">#REF!</definedName>
    <definedName name="WP_7_4" localSheetId="3">#REF!</definedName>
    <definedName name="WP_7_4" localSheetId="8">#REF!</definedName>
    <definedName name="WP_7_4">#REF!</definedName>
    <definedName name="WP_7_5" localSheetId="2">#REF!</definedName>
    <definedName name="WP_7_5" localSheetId="3">#REF!</definedName>
    <definedName name="WP_7_5" localSheetId="8">#REF!</definedName>
    <definedName name="WP_7_5">#REF!</definedName>
    <definedName name="WP_7_6" localSheetId="2">#REF!</definedName>
    <definedName name="WP_7_6" localSheetId="3">#REF!</definedName>
    <definedName name="WP_7_6" localSheetId="8">#REF!</definedName>
    <definedName name="WP_7_6">#REF!</definedName>
    <definedName name="WP_8_1" localSheetId="2">#REF!</definedName>
    <definedName name="WP_8_1" localSheetId="3">#REF!</definedName>
    <definedName name="WP_8_1" localSheetId="8">#REF!</definedName>
    <definedName name="WP_8_1">#REF!</definedName>
    <definedName name="WP_8_2" localSheetId="2">#REF!</definedName>
    <definedName name="WP_8_2" localSheetId="3">#REF!</definedName>
    <definedName name="WP_8_2" localSheetId="8">#REF!</definedName>
    <definedName name="WP_8_2">#REF!</definedName>
    <definedName name="WP_9_1" localSheetId="2">#REF!</definedName>
    <definedName name="WP_9_1" localSheetId="3">#REF!</definedName>
    <definedName name="WP_9_1" localSheetId="8">#REF!</definedName>
    <definedName name="WP_9_1">#REF!</definedName>
    <definedName name="WP_9_1_1" localSheetId="2">#REF!</definedName>
    <definedName name="WP_9_1_1" localSheetId="3">#REF!</definedName>
    <definedName name="WP_9_1_1" localSheetId="8">#REF!</definedName>
    <definedName name="WP_9_1_1">#REF!</definedName>
    <definedName name="WP_9_2" localSheetId="2">#REF!</definedName>
    <definedName name="WP_9_2" localSheetId="3">#REF!</definedName>
    <definedName name="WP_9_2" localSheetId="8">#REF!</definedName>
    <definedName name="WP_9_2">#REF!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45621"/>
</workbook>
</file>

<file path=xl/calcChain.xml><?xml version="1.0" encoding="utf-8"?>
<calcChain xmlns="http://schemas.openxmlformats.org/spreadsheetml/2006/main">
  <c r="G193" i="27" l="1"/>
  <c r="H63" i="28"/>
  <c r="R31" i="28"/>
  <c r="A15" i="25" l="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F23" i="28"/>
  <c r="G23" i="28" s="1"/>
  <c r="H23" i="28" s="1"/>
  <c r="I23" i="28" s="1"/>
  <c r="J23" i="28" s="1"/>
  <c r="K23" i="28" s="1"/>
  <c r="L23" i="28" s="1"/>
  <c r="M23" i="28" s="1"/>
  <c r="N23" i="28" s="1"/>
  <c r="O23" i="28" s="1"/>
  <c r="P23" i="28" s="1"/>
  <c r="Q23" i="28" s="1"/>
  <c r="F11" i="28"/>
  <c r="G11" i="28" s="1"/>
  <c r="H11" i="28" s="1"/>
  <c r="I11" i="28" l="1"/>
  <c r="J11" i="28" l="1"/>
  <c r="K11" i="28" s="1"/>
  <c r="L11" i="28" l="1"/>
  <c r="M11" i="28"/>
  <c r="N11" i="28" l="1"/>
  <c r="O11" i="28" l="1"/>
  <c r="E11" i="4"/>
  <c r="D11" i="4"/>
  <c r="C11" i="4"/>
  <c r="G197" i="27"/>
  <c r="F170" i="27"/>
  <c r="F171" i="27" s="1"/>
  <c r="E170" i="27"/>
  <c r="H169" i="27"/>
  <c r="H171" i="27" s="1"/>
  <c r="E169" i="27"/>
  <c r="E171" i="27" s="1"/>
  <c r="D168" i="27"/>
  <c r="F166" i="27"/>
  <c r="F167" i="27" s="1"/>
  <c r="E166" i="27"/>
  <c r="H165" i="27"/>
  <c r="H167" i="27" s="1"/>
  <c r="E165" i="27"/>
  <c r="E167" i="27" s="1"/>
  <c r="D164" i="27"/>
  <c r="F162" i="27"/>
  <c r="F163" i="27" s="1"/>
  <c r="E162" i="27"/>
  <c r="H161" i="27"/>
  <c r="H163" i="27" s="1"/>
  <c r="E161" i="27"/>
  <c r="E163" i="27" s="1"/>
  <c r="D160" i="27"/>
  <c r="F158" i="27"/>
  <c r="F159" i="27" s="1"/>
  <c r="E158" i="27"/>
  <c r="H157" i="27"/>
  <c r="H159" i="27" s="1"/>
  <c r="E157" i="27"/>
  <c r="D156" i="27"/>
  <c r="F154" i="27"/>
  <c r="F155" i="27" s="1"/>
  <c r="E154" i="27"/>
  <c r="H153" i="27"/>
  <c r="H155" i="27" s="1"/>
  <c r="E153" i="27"/>
  <c r="E155" i="27" s="1"/>
  <c r="D152" i="27"/>
  <c r="F150" i="27"/>
  <c r="F151" i="27" s="1"/>
  <c r="E150" i="27"/>
  <c r="H149" i="27"/>
  <c r="H151" i="27" s="1"/>
  <c r="E149" i="27"/>
  <c r="E151" i="27" s="1"/>
  <c r="D148" i="27"/>
  <c r="F146" i="27"/>
  <c r="F147" i="27" s="1"/>
  <c r="E146" i="27"/>
  <c r="H145" i="27"/>
  <c r="H147" i="27" s="1"/>
  <c r="E145" i="27"/>
  <c r="E147" i="27" s="1"/>
  <c r="D144" i="27"/>
  <c r="D140" i="27"/>
  <c r="F139" i="27"/>
  <c r="F138" i="27"/>
  <c r="E138" i="27"/>
  <c r="H137" i="27"/>
  <c r="H139" i="27" s="1"/>
  <c r="E137" i="27"/>
  <c r="D136" i="27"/>
  <c r="F135" i="27"/>
  <c r="F134" i="27"/>
  <c r="E134" i="27"/>
  <c r="H133" i="27"/>
  <c r="H135" i="27" s="1"/>
  <c r="E133" i="27"/>
  <c r="E135" i="27" s="1"/>
  <c r="D132" i="27"/>
  <c r="F131" i="27"/>
  <c r="F130" i="27"/>
  <c r="E130" i="27"/>
  <c r="H129" i="27"/>
  <c r="H131" i="27" s="1"/>
  <c r="E129" i="27"/>
  <c r="D128" i="27"/>
  <c r="F127" i="27"/>
  <c r="F126" i="27"/>
  <c r="E126" i="27"/>
  <c r="H125" i="27"/>
  <c r="H127" i="27" s="1"/>
  <c r="E125" i="27"/>
  <c r="E127" i="27" s="1"/>
  <c r="D124" i="27"/>
  <c r="F123" i="27"/>
  <c r="F122" i="27"/>
  <c r="E122" i="27"/>
  <c r="H121" i="27"/>
  <c r="H123" i="27" s="1"/>
  <c r="E121" i="27"/>
  <c r="D120" i="27"/>
  <c r="F119" i="27"/>
  <c r="F118" i="27"/>
  <c r="E118" i="27"/>
  <c r="H117" i="27"/>
  <c r="H119" i="27" s="1"/>
  <c r="E117" i="27"/>
  <c r="E119" i="27" s="1"/>
  <c r="D116" i="27"/>
  <c r="F115" i="27"/>
  <c r="F114" i="27"/>
  <c r="E114" i="27"/>
  <c r="H113" i="27"/>
  <c r="H115" i="27" s="1"/>
  <c r="E113" i="27"/>
  <c r="D112" i="27"/>
  <c r="F111" i="27"/>
  <c r="F110" i="27"/>
  <c r="E110" i="27"/>
  <c r="H109" i="27"/>
  <c r="H111" i="27" s="1"/>
  <c r="E109" i="27"/>
  <c r="E111" i="27" s="1"/>
  <c r="D108" i="27"/>
  <c r="F107" i="27"/>
  <c r="F106" i="27"/>
  <c r="E106" i="27"/>
  <c r="H105" i="27"/>
  <c r="H107" i="27" s="1"/>
  <c r="E105" i="27"/>
  <c r="D104" i="27"/>
  <c r="F103" i="27"/>
  <c r="F102" i="27"/>
  <c r="E102" i="27"/>
  <c r="H101" i="27"/>
  <c r="H103" i="27" s="1"/>
  <c r="E101" i="27"/>
  <c r="E103" i="27" s="1"/>
  <c r="D100" i="27"/>
  <c r="F99" i="27"/>
  <c r="F98" i="27"/>
  <c r="E98" i="27"/>
  <c r="H97" i="27"/>
  <c r="H99" i="27" s="1"/>
  <c r="E97" i="27"/>
  <c r="D96" i="27"/>
  <c r="F95" i="27"/>
  <c r="F94" i="27"/>
  <c r="E94" i="27"/>
  <c r="H93" i="27"/>
  <c r="H95" i="27" s="1"/>
  <c r="E93" i="27"/>
  <c r="E95" i="27" s="1"/>
  <c r="D92" i="27"/>
  <c r="F90" i="27"/>
  <c r="F91" i="27" s="1"/>
  <c r="E90" i="27"/>
  <c r="H89" i="27"/>
  <c r="H91" i="27" s="1"/>
  <c r="E89" i="27"/>
  <c r="E91" i="27" s="1"/>
  <c r="D88" i="27"/>
  <c r="F86" i="27"/>
  <c r="F87" i="27" s="1"/>
  <c r="E86" i="27"/>
  <c r="H85" i="27"/>
  <c r="H87" i="27" s="1"/>
  <c r="E85" i="27"/>
  <c r="E87" i="27" s="1"/>
  <c r="D84" i="27"/>
  <c r="F82" i="27"/>
  <c r="F83" i="27" s="1"/>
  <c r="E82" i="27"/>
  <c r="H81" i="27"/>
  <c r="H83" i="27" s="1"/>
  <c r="E81" i="27"/>
  <c r="E83" i="27" s="1"/>
  <c r="D80" i="27"/>
  <c r="F78" i="27"/>
  <c r="F79" i="27" s="1"/>
  <c r="E78" i="27"/>
  <c r="H77" i="27"/>
  <c r="H79" i="27" s="1"/>
  <c r="E77" i="27"/>
  <c r="E79" i="27" s="1"/>
  <c r="D76" i="27"/>
  <c r="F74" i="27"/>
  <c r="F75" i="27" s="1"/>
  <c r="E74" i="27"/>
  <c r="H73" i="27"/>
  <c r="H75" i="27" s="1"/>
  <c r="E73" i="27"/>
  <c r="E75" i="27" s="1"/>
  <c r="D72" i="27"/>
  <c r="F70" i="27"/>
  <c r="F71" i="27" s="1"/>
  <c r="E70" i="27"/>
  <c r="H69" i="27"/>
  <c r="H71" i="27" s="1"/>
  <c r="E69" i="27"/>
  <c r="E71" i="27" s="1"/>
  <c r="D68" i="27"/>
  <c r="F66" i="27"/>
  <c r="F67" i="27" s="1"/>
  <c r="E66" i="27"/>
  <c r="H65" i="27"/>
  <c r="H67" i="27" s="1"/>
  <c r="E65" i="27"/>
  <c r="E67" i="27" s="1"/>
  <c r="D64" i="27"/>
  <c r="F62" i="27"/>
  <c r="F63" i="27" s="1"/>
  <c r="E62" i="27"/>
  <c r="H61" i="27"/>
  <c r="H63" i="27" s="1"/>
  <c r="E61" i="27"/>
  <c r="E63" i="27" s="1"/>
  <c r="D60" i="27"/>
  <c r="F58" i="27"/>
  <c r="F59" i="27" s="1"/>
  <c r="E58" i="27"/>
  <c r="H57" i="27"/>
  <c r="H59" i="27" s="1"/>
  <c r="E57" i="27"/>
  <c r="E59" i="27" s="1"/>
  <c r="D56" i="27"/>
  <c r="F54" i="27"/>
  <c r="F55" i="27" s="1"/>
  <c r="E54" i="27"/>
  <c r="H53" i="27"/>
  <c r="H55" i="27" s="1"/>
  <c r="E53" i="27"/>
  <c r="E55" i="27" s="1"/>
  <c r="D52" i="27"/>
  <c r="F50" i="27"/>
  <c r="F51" i="27" s="1"/>
  <c r="E50" i="27"/>
  <c r="H49" i="27"/>
  <c r="H51" i="27" s="1"/>
  <c r="E49" i="27"/>
  <c r="E51" i="27" s="1"/>
  <c r="D48" i="27"/>
  <c r="F46" i="27"/>
  <c r="F47" i="27" s="1"/>
  <c r="E46" i="27"/>
  <c r="H45" i="27"/>
  <c r="H47" i="27" s="1"/>
  <c r="E45" i="27"/>
  <c r="D44" i="27"/>
  <c r="F42" i="27"/>
  <c r="F43" i="27" s="1"/>
  <c r="E42" i="27"/>
  <c r="H41" i="27"/>
  <c r="H43" i="27" s="1"/>
  <c r="E41" i="27"/>
  <c r="E43" i="27" s="1"/>
  <c r="D40" i="27"/>
  <c r="F38" i="27"/>
  <c r="F39" i="27" s="1"/>
  <c r="E38" i="27"/>
  <c r="H37" i="27"/>
  <c r="H39" i="27" s="1"/>
  <c r="E37" i="27"/>
  <c r="E39" i="27" s="1"/>
  <c r="D36" i="27"/>
  <c r="F34" i="27"/>
  <c r="F35" i="27" s="1"/>
  <c r="E34" i="27"/>
  <c r="H33" i="27"/>
  <c r="H35" i="27" s="1"/>
  <c r="E33" i="27"/>
  <c r="E35" i="27" s="1"/>
  <c r="D32" i="27"/>
  <c r="F30" i="27"/>
  <c r="F31" i="27" s="1"/>
  <c r="E30" i="27"/>
  <c r="H29" i="27"/>
  <c r="H31" i="27" s="1"/>
  <c r="E29" i="27"/>
  <c r="E31" i="27" s="1"/>
  <c r="D28" i="27"/>
  <c r="F27" i="27"/>
  <c r="F26" i="27"/>
  <c r="E26" i="27"/>
  <c r="H25" i="27"/>
  <c r="H27" i="27" s="1"/>
  <c r="E25" i="27"/>
  <c r="E27" i="27" s="1"/>
  <c r="D24" i="27"/>
  <c r="F23" i="27"/>
  <c r="F22" i="27"/>
  <c r="E22" i="27"/>
  <c r="H21" i="27"/>
  <c r="H23" i="27" s="1"/>
  <c r="E21" i="27"/>
  <c r="D20" i="27"/>
  <c r="F19" i="27"/>
  <c r="F18" i="27"/>
  <c r="E18" i="27"/>
  <c r="H17" i="27"/>
  <c r="H19" i="27" s="1"/>
  <c r="E17" i="27"/>
  <c r="E19" i="27" s="1"/>
  <c r="D16" i="27"/>
  <c r="F15" i="27"/>
  <c r="F14" i="27"/>
  <c r="E14" i="27"/>
  <c r="H13" i="27"/>
  <c r="E13" i="27"/>
  <c r="D12" i="27"/>
  <c r="F193" i="27" l="1"/>
  <c r="D193" i="27"/>
  <c r="D197" i="27" s="1"/>
  <c r="C11" i="2" s="1"/>
  <c r="C11" i="25" s="1"/>
  <c r="E23" i="27"/>
  <c r="E99" i="27"/>
  <c r="E107" i="27"/>
  <c r="E115" i="27"/>
  <c r="E123" i="27"/>
  <c r="E131" i="27"/>
  <c r="E139" i="27"/>
  <c r="H15" i="27"/>
  <c r="H193" i="27"/>
  <c r="E47" i="27"/>
  <c r="E159" i="27"/>
  <c r="P11" i="28"/>
  <c r="Q11" i="28" s="1"/>
  <c r="F197" i="27"/>
  <c r="E11" i="2" s="1"/>
  <c r="E11" i="25" s="1"/>
  <c r="E15" i="27"/>
  <c r="E193" i="27" s="1"/>
  <c r="E197" i="27" l="1"/>
  <c r="D11" i="2" s="1"/>
  <c r="D11" i="25" s="1"/>
  <c r="D310" i="27"/>
  <c r="E310" i="27" s="1"/>
  <c r="H197" i="27"/>
  <c r="C15" i="6" s="1"/>
  <c r="H310" i="27" l="1"/>
  <c r="D312" i="27"/>
  <c r="F310" i="27"/>
  <c r="F312" i="27" l="1"/>
  <c r="H312" i="27"/>
  <c r="E312" i="27"/>
  <c r="F11" i="21" l="1"/>
  <c r="E11" i="21"/>
  <c r="G10" i="21" l="1"/>
  <c r="H10" i="21" l="1"/>
  <c r="H11" i="21" s="1"/>
  <c r="G11" i="21"/>
  <c r="I10" i="21" l="1"/>
  <c r="I11" i="21" s="1"/>
  <c r="C48" i="25" l="1"/>
  <c r="C36" i="22" s="1"/>
  <c r="C36" i="6" l="1"/>
  <c r="C43" i="25"/>
  <c r="E45" i="28" s="1"/>
  <c r="E49" i="28" s="1"/>
  <c r="E51" i="28" s="1"/>
  <c r="A11" i="25" l="1"/>
  <c r="Q33" i="12" l="1"/>
  <c r="Q32" i="12"/>
  <c r="Q30" i="12"/>
  <c r="O34" i="12"/>
  <c r="K34" i="12"/>
  <c r="G34" i="12"/>
  <c r="Q29" i="12"/>
  <c r="P34" i="12"/>
  <c r="N34" i="12"/>
  <c r="M34" i="12"/>
  <c r="L34" i="12"/>
  <c r="J34" i="12"/>
  <c r="I34" i="12"/>
  <c r="H34" i="12"/>
  <c r="F34" i="12"/>
  <c r="E34" i="12"/>
  <c r="Q23" i="12"/>
  <c r="Q22" i="12"/>
  <c r="Q20" i="12"/>
  <c r="Q19" i="12"/>
  <c r="Q18" i="12"/>
  <c r="Q16" i="12"/>
  <c r="Q15" i="12"/>
  <c r="M24" i="12"/>
  <c r="I24" i="12"/>
  <c r="E24" i="12"/>
  <c r="P24" i="12"/>
  <c r="O24" i="12"/>
  <c r="N24" i="12"/>
  <c r="L24" i="12"/>
  <c r="K24" i="12"/>
  <c r="J24" i="12"/>
  <c r="H24" i="12"/>
  <c r="G24" i="12"/>
  <c r="F24" i="12"/>
  <c r="Q13" i="12"/>
  <c r="Q24" i="12" l="1"/>
  <c r="Q34" i="12"/>
  <c r="Q28" i="12"/>
  <c r="Q14" i="12"/>
  <c r="D13" i="2" l="1"/>
  <c r="E13" i="2"/>
  <c r="C13" i="2"/>
  <c r="D13" i="22" l="1"/>
  <c r="D18" i="22"/>
  <c r="D33" i="22"/>
  <c r="D20" i="22" l="1"/>
  <c r="D23" i="22" s="1"/>
  <c r="D26" i="22" s="1"/>
  <c r="D35" i="22" s="1"/>
  <c r="D37" i="22" s="1"/>
  <c r="C13" i="22" l="1"/>
  <c r="A12" i="22"/>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M3" i="21"/>
  <c r="C18" i="22" l="1"/>
  <c r="C20" i="22" s="1"/>
  <c r="C40" i="6" l="1"/>
  <c r="J24" i="11" l="1"/>
  <c r="J17" i="11" l="1"/>
  <c r="E14" i="11"/>
  <c r="E13" i="11"/>
  <c r="E40" i="11"/>
  <c r="E39" i="11"/>
  <c r="E38" i="11"/>
  <c r="E37" i="11"/>
  <c r="E33" i="11"/>
  <c r="E32" i="11"/>
  <c r="E31" i="11"/>
  <c r="E25" i="11"/>
  <c r="E18" i="11"/>
  <c r="E11" i="11"/>
  <c r="E21" i="11"/>
  <c r="E20" i="11"/>
  <c r="E12" i="11"/>
  <c r="E26" i="11" l="1"/>
  <c r="E27" i="11"/>
  <c r="D22" i="11"/>
  <c r="E41" i="11"/>
  <c r="G37" i="11" s="1"/>
  <c r="E15" i="11"/>
  <c r="E34" i="11"/>
  <c r="G33" i="11" s="1"/>
  <c r="D34" i="11"/>
  <c r="I32" i="11" s="1"/>
  <c r="E19" i="11"/>
  <c r="D28" i="11"/>
  <c r="I26" i="11" s="1"/>
  <c r="D41" i="11"/>
  <c r="E28" i="11" l="1"/>
  <c r="I27" i="11"/>
  <c r="G40" i="11"/>
  <c r="G38" i="11"/>
  <c r="G39" i="11"/>
  <c r="G31" i="11"/>
  <c r="E22" i="11"/>
  <c r="G19" i="11" s="1"/>
  <c r="G12" i="11"/>
  <c r="G32" i="11"/>
  <c r="G11" i="11"/>
  <c r="E43" i="11" l="1"/>
  <c r="F36" i="11" s="1"/>
  <c r="G18" i="11"/>
  <c r="G21" i="11"/>
  <c r="G20" i="11"/>
  <c r="D13" i="4" l="1"/>
  <c r="D15" i="5"/>
  <c r="C13" i="4"/>
  <c r="C15" i="5"/>
  <c r="E13" i="4"/>
  <c r="E15" i="5"/>
  <c r="F24" i="11"/>
  <c r="F17" i="11"/>
  <c r="F30" i="11"/>
  <c r="F10" i="11"/>
  <c r="I33" i="11"/>
  <c r="D15" i="11"/>
  <c r="D11" i="10"/>
  <c r="C29" i="6" s="1"/>
  <c r="H12" i="9"/>
  <c r="C16" i="5"/>
  <c r="I39" i="11"/>
  <c r="A4" i="11"/>
  <c r="A4" i="10"/>
  <c r="A4" i="9"/>
  <c r="A4" i="5"/>
  <c r="A4" i="4"/>
  <c r="A4" i="2"/>
  <c r="A4" i="6"/>
  <c r="J36" i="11"/>
  <c r="J30" i="11"/>
  <c r="I28" i="11"/>
  <c r="E10" i="13"/>
  <c r="E9" i="13"/>
  <c r="J10" i="11"/>
  <c r="A10" i="13"/>
  <c r="A11" i="13"/>
  <c r="A12" i="13" s="1"/>
  <c r="A13" i="13" s="1"/>
  <c r="A14" i="13" s="1"/>
  <c r="A15" i="13" s="1"/>
  <c r="A16" i="13" s="1"/>
  <c r="A17" i="13" s="1"/>
  <c r="A18" i="13" s="1"/>
  <c r="A19" i="13" s="1"/>
  <c r="A20" i="13" s="1"/>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H11" i="9"/>
  <c r="H13" i="9"/>
  <c r="H14" i="9" s="1"/>
  <c r="C25" i="6" s="1"/>
  <c r="D14" i="9"/>
  <c r="A12" i="5"/>
  <c r="A13" i="5" s="1"/>
  <c r="A14" i="5" s="1"/>
  <c r="A15" i="5" s="1"/>
  <c r="A16" i="5" s="1"/>
  <c r="A17" i="5" s="1"/>
  <c r="A18" i="5" s="1"/>
  <c r="A19" i="5" s="1"/>
  <c r="A20" i="5" s="1"/>
  <c r="A21" i="5" s="1"/>
  <c r="A22" i="5" s="1"/>
  <c r="A23" i="5" s="1"/>
  <c r="E16" i="5"/>
  <c r="D16" i="5"/>
  <c r="I38" i="11"/>
  <c r="I40" i="11"/>
  <c r="F11" i="2"/>
  <c r="F13" i="2" s="1"/>
  <c r="C11" i="6" s="1"/>
  <c r="C11" i="5" l="1"/>
  <c r="C13" i="5" s="1"/>
  <c r="C25" i="25" s="1"/>
  <c r="J43" i="11"/>
  <c r="F43" i="11"/>
  <c r="E17" i="5"/>
  <c r="I41" i="11"/>
  <c r="I34" i="11"/>
  <c r="G26" i="11"/>
  <c r="G27" i="11"/>
  <c r="G25" i="11"/>
  <c r="E11" i="5"/>
  <c r="D11" i="5"/>
  <c r="F11" i="4"/>
  <c r="E13" i="5" l="1"/>
  <c r="E25" i="25" s="1"/>
  <c r="E13" i="25"/>
  <c r="E14" i="25" s="1"/>
  <c r="F13" i="4"/>
  <c r="C12" i="6" s="1"/>
  <c r="C16" i="6" s="1"/>
  <c r="D13" i="5"/>
  <c r="G14" i="11"/>
  <c r="G13" i="11"/>
  <c r="C17" i="5"/>
  <c r="D17" i="5"/>
  <c r="F25" i="25" l="1"/>
  <c r="H20" i="28" s="1"/>
  <c r="D25" i="25"/>
  <c r="O20" i="28"/>
  <c r="F20" i="28"/>
  <c r="J20" i="28"/>
  <c r="E16" i="25"/>
  <c r="E17" i="25" s="1"/>
  <c r="C13" i="25"/>
  <c r="C14" i="25" s="1"/>
  <c r="F13" i="5"/>
  <c r="D13" i="25"/>
  <c r="F11" i="25"/>
  <c r="C13" i="6"/>
  <c r="C30" i="6" s="1"/>
  <c r="F17" i="5"/>
  <c r="F21" i="5" s="1"/>
  <c r="Q20" i="28" l="1"/>
  <c r="P20" i="28"/>
  <c r="K20" i="28"/>
  <c r="R20" i="28" s="1"/>
  <c r="M20" i="28"/>
  <c r="L20" i="28"/>
  <c r="G20" i="28"/>
  <c r="N20" i="28"/>
  <c r="I20" i="28"/>
  <c r="G8" i="28"/>
  <c r="K8" i="28"/>
  <c r="O8" i="28"/>
  <c r="Q8" i="28"/>
  <c r="H8" i="28"/>
  <c r="L8" i="28"/>
  <c r="F8" i="28"/>
  <c r="J8" i="28"/>
  <c r="P8" i="28"/>
  <c r="I8" i="28"/>
  <c r="M8" i="28"/>
  <c r="N8" i="28"/>
  <c r="E19" i="25"/>
  <c r="E21" i="25" s="1"/>
  <c r="E34" i="25"/>
  <c r="E36" i="25" s="1"/>
  <c r="E26" i="25" s="1"/>
  <c r="E28" i="25" s="1"/>
  <c r="E30" i="25" s="1"/>
  <c r="C16" i="25"/>
  <c r="D14" i="25"/>
  <c r="F13" i="25"/>
  <c r="F20" i="5"/>
  <c r="R8" i="28" l="1"/>
  <c r="D16" i="25"/>
  <c r="D17" i="25" s="1"/>
  <c r="C17" i="25"/>
  <c r="F14" i="25"/>
  <c r="C28" i="6"/>
  <c r="C31" i="6" s="1"/>
  <c r="D41" i="22"/>
  <c r="C19" i="25" l="1"/>
  <c r="C34" i="25"/>
  <c r="D19" i="25"/>
  <c r="D21" i="25" s="1"/>
  <c r="D34" i="25"/>
  <c r="D36" i="25" s="1"/>
  <c r="D26" i="25" s="1"/>
  <c r="D28" i="25" s="1"/>
  <c r="D30" i="25" s="1"/>
  <c r="C21" i="25"/>
  <c r="F16" i="25"/>
  <c r="F17" i="25" s="1"/>
  <c r="I9" i="28" l="1"/>
  <c r="I10" i="28" s="1"/>
  <c r="I13" i="28" s="1"/>
  <c r="I15" i="28" s="1"/>
  <c r="M9" i="28"/>
  <c r="M10" i="28" s="1"/>
  <c r="M13" i="28" s="1"/>
  <c r="M15" i="28" s="1"/>
  <c r="Q9" i="28"/>
  <c r="Q10" i="28" s="1"/>
  <c r="Q13" i="28" s="1"/>
  <c r="Q15" i="28" s="1"/>
  <c r="J9" i="28"/>
  <c r="J10" i="28" s="1"/>
  <c r="J13" i="28" s="1"/>
  <c r="J15" i="28" s="1"/>
  <c r="N9" i="28"/>
  <c r="N10" i="28" s="1"/>
  <c r="N13" i="28" s="1"/>
  <c r="N15" i="28" s="1"/>
  <c r="F9" i="28"/>
  <c r="L9" i="28"/>
  <c r="L10" i="28" s="1"/>
  <c r="L13" i="28" s="1"/>
  <c r="L15" i="28" s="1"/>
  <c r="G9" i="28"/>
  <c r="G10" i="28" s="1"/>
  <c r="G13" i="28" s="1"/>
  <c r="G15" i="28" s="1"/>
  <c r="K9" i="28"/>
  <c r="K10" i="28" s="1"/>
  <c r="K13" i="28" s="1"/>
  <c r="K15" i="28" s="1"/>
  <c r="O9" i="28"/>
  <c r="O10" i="28" s="1"/>
  <c r="O13" i="28" s="1"/>
  <c r="O15" i="28" s="1"/>
  <c r="H9" i="28"/>
  <c r="H10" i="28" s="1"/>
  <c r="H13" i="28" s="1"/>
  <c r="H15" i="28" s="1"/>
  <c r="P9" i="28"/>
  <c r="P10" i="28" s="1"/>
  <c r="P13" i="28" s="1"/>
  <c r="P15" i="28" s="1"/>
  <c r="F19" i="25"/>
  <c r="C36" i="25"/>
  <c r="F34" i="25"/>
  <c r="F21" i="25"/>
  <c r="F23" i="5"/>
  <c r="F10" i="28" l="1"/>
  <c r="R9" i="28"/>
  <c r="C26" i="25"/>
  <c r="F36" i="25"/>
  <c r="C17" i="6"/>
  <c r="C18" i="6" s="1"/>
  <c r="C20" i="6" s="1"/>
  <c r="R10" i="28" l="1"/>
  <c r="F13" i="28"/>
  <c r="F26" i="25"/>
  <c r="C28" i="25"/>
  <c r="C23" i="22"/>
  <c r="C26" i="22" s="1"/>
  <c r="G21" i="28" l="1"/>
  <c r="G22" i="28" s="1"/>
  <c r="G25" i="28" s="1"/>
  <c r="G27" i="28" s="1"/>
  <c r="K21" i="28"/>
  <c r="K22" i="28" s="1"/>
  <c r="K25" i="28" s="1"/>
  <c r="K27" i="28" s="1"/>
  <c r="O21" i="28"/>
  <c r="O22" i="28" s="1"/>
  <c r="O25" i="28" s="1"/>
  <c r="O27" i="28" s="1"/>
  <c r="H21" i="28"/>
  <c r="H22" i="28" s="1"/>
  <c r="H25" i="28" s="1"/>
  <c r="H27" i="28" s="1"/>
  <c r="L21" i="28"/>
  <c r="L22" i="28" s="1"/>
  <c r="L25" i="28" s="1"/>
  <c r="L27" i="28" s="1"/>
  <c r="P21" i="28"/>
  <c r="P22" i="28" s="1"/>
  <c r="P25" i="28" s="1"/>
  <c r="P27" i="28" s="1"/>
  <c r="J21" i="28"/>
  <c r="J22" i="28" s="1"/>
  <c r="J25" i="28" s="1"/>
  <c r="J27" i="28" s="1"/>
  <c r="F21" i="28"/>
  <c r="I21" i="28"/>
  <c r="I22" i="28" s="1"/>
  <c r="I25" i="28" s="1"/>
  <c r="I27" i="28" s="1"/>
  <c r="M21" i="28"/>
  <c r="M22" i="28" s="1"/>
  <c r="M25" i="28" s="1"/>
  <c r="M27" i="28" s="1"/>
  <c r="Q21" i="28"/>
  <c r="Q22" i="28" s="1"/>
  <c r="Q25" i="28" s="1"/>
  <c r="Q27" i="28" s="1"/>
  <c r="N21" i="28"/>
  <c r="N22" i="28" s="1"/>
  <c r="N25" i="28" s="1"/>
  <c r="N27" i="28" s="1"/>
  <c r="F15" i="28"/>
  <c r="R15" i="28" s="1"/>
  <c r="R13" i="28"/>
  <c r="F28" i="25"/>
  <c r="C30" i="25"/>
  <c r="F30" i="25" s="1"/>
  <c r="R21" i="28" l="1"/>
  <c r="F22" i="28"/>
  <c r="C33" i="22"/>
  <c r="C35" i="22" s="1"/>
  <c r="C37" i="22" s="1"/>
  <c r="C41" i="22" s="1"/>
  <c r="E41" i="22" s="1"/>
  <c r="C39" i="6" s="1"/>
  <c r="C41" i="6" s="1"/>
  <c r="R22" i="28" l="1"/>
  <c r="F25" i="28"/>
  <c r="F27" i="28" l="1"/>
  <c r="R27" i="28" s="1"/>
  <c r="R29" i="28" s="1"/>
  <c r="R25" i="28"/>
  <c r="H53" i="28" l="1"/>
  <c r="H62" i="28"/>
  <c r="H64" i="28" s="1"/>
  <c r="H66" i="28" s="1"/>
  <c r="R33" i="28"/>
  <c r="C22" i="6" s="1"/>
  <c r="H56" i="28" s="1"/>
  <c r="C23" i="6" l="1"/>
  <c r="H41" i="28" s="1"/>
  <c r="C26" i="6" l="1"/>
  <c r="H43" i="28" s="1"/>
  <c r="C32" i="6"/>
  <c r="C33" i="6" s="1"/>
  <c r="C35" i="6" l="1"/>
  <c r="C37" i="6" s="1"/>
  <c r="C43" i="6" s="1"/>
  <c r="L46" i="11" s="1"/>
  <c r="H10" i="11" s="1"/>
  <c r="K11" i="11" s="1"/>
  <c r="M11" i="11" s="1"/>
  <c r="H45" i="28"/>
  <c r="H47" i="28"/>
  <c r="H49" i="28" s="1"/>
  <c r="H51" i="28" s="1"/>
  <c r="J54" i="28" s="1"/>
  <c r="H17" i="11" l="1"/>
  <c r="K18" i="11" s="1"/>
  <c r="M18" i="11" s="1"/>
  <c r="H24" i="11"/>
  <c r="L27" i="11" s="1"/>
  <c r="M27" i="11" s="1"/>
  <c r="D9" i="13"/>
  <c r="H36" i="11"/>
  <c r="L40" i="11" s="1"/>
  <c r="E20" i="13" s="1"/>
  <c r="H30" i="11"/>
  <c r="L33" i="11" s="1"/>
  <c r="M33" i="11" s="1"/>
  <c r="K25" i="11"/>
  <c r="M25" i="11" s="1"/>
  <c r="K31" i="11"/>
  <c r="M31" i="11" s="1"/>
  <c r="L26" i="11" l="1"/>
  <c r="M26" i="11" s="1"/>
  <c r="E13" i="13"/>
  <c r="L32" i="11"/>
  <c r="E15" i="13" s="1"/>
  <c r="D10" i="13"/>
  <c r="L39" i="11"/>
  <c r="M39" i="11" s="1"/>
  <c r="M40" i="11"/>
  <c r="H43" i="11"/>
  <c r="L38" i="11"/>
  <c r="M38" i="11" s="1"/>
  <c r="E16" i="13"/>
  <c r="K37" i="11"/>
  <c r="M37" i="11" s="1"/>
  <c r="D14" i="13"/>
  <c r="D11" i="13"/>
  <c r="E12" i="13" l="1"/>
  <c r="M32" i="11"/>
  <c r="M46" i="11" s="1"/>
  <c r="E19" i="13"/>
  <c r="E18" i="13"/>
  <c r="D17" i="13"/>
</calcChain>
</file>

<file path=xl/comments1.xml><?xml version="1.0" encoding="utf-8"?>
<comments xmlns="http://schemas.openxmlformats.org/spreadsheetml/2006/main">
  <authors>
    <author>Brannon C Taylor</author>
  </authors>
  <commentList>
    <comment ref="C12" authorId="0">
      <text>
        <r>
          <rPr>
            <b/>
            <sz val="9"/>
            <color indexed="81"/>
            <rFont val="Tahoma"/>
            <family val="2"/>
          </rPr>
          <t>Brannon C Taylor:</t>
        </r>
        <r>
          <rPr>
            <sz val="9"/>
            <color indexed="81"/>
            <rFont val="Tahoma"/>
            <family val="2"/>
          </rPr>
          <t xml:space="preserve">
Depr rates updated with 2015-00343 rates</t>
        </r>
      </text>
    </comment>
  </commentList>
</comments>
</file>

<file path=xl/comments2.xml><?xml version="1.0" encoding="utf-8"?>
<comments xmlns="http://schemas.openxmlformats.org/spreadsheetml/2006/main">
  <authors>
    <author>Josh  Densman</author>
  </authors>
  <commentList>
    <comment ref="B56" authorId="0">
      <text>
        <r>
          <rPr>
            <b/>
            <sz val="9"/>
            <color indexed="81"/>
            <rFont val="Tahoma"/>
            <family val="2"/>
          </rPr>
          <t>Josh  Densman:</t>
        </r>
        <r>
          <rPr>
            <sz val="9"/>
            <color indexed="81"/>
            <rFont val="Tahoma"/>
            <family val="2"/>
          </rPr>
          <t xml:space="preserve">
This is Retiring  Distribution Plant, and no pipe will be put in,  in 2017.</t>
        </r>
      </text>
    </comment>
  </commentList>
</comments>
</file>

<file path=xl/sharedStrings.xml><?xml version="1.0" encoding="utf-8"?>
<sst xmlns="http://schemas.openxmlformats.org/spreadsheetml/2006/main" count="636" uniqueCount="320">
  <si>
    <t>ATMOS ENERGY CORPORATION</t>
  </si>
  <si>
    <t>KENTUCKY PIPE REPLACEMENT PROGRAM</t>
  </si>
  <si>
    <t>SURCHARGE CALCULATION OF FORCASTED ACTIVITY</t>
  </si>
  <si>
    <t>Services</t>
  </si>
  <si>
    <t>Meters</t>
  </si>
  <si>
    <t>ADDITIONS</t>
  </si>
  <si>
    <t>Description</t>
  </si>
  <si>
    <t>Mains</t>
  </si>
  <si>
    <t>Total</t>
  </si>
  <si>
    <t>Total Additions</t>
  </si>
  <si>
    <t>RETIREMENTS</t>
  </si>
  <si>
    <t>DEPRECIATION EXPENSE</t>
  </si>
  <si>
    <t>Line</t>
  </si>
  <si>
    <t>Number</t>
  </si>
  <si>
    <t>Total Retirements</t>
  </si>
  <si>
    <t>Net Change to Gross Plant</t>
  </si>
  <si>
    <t>Depreciation Rates</t>
  </si>
  <si>
    <t>Proforma Annual Depreciation Expense</t>
  </si>
  <si>
    <t>Current Year Change to Net Plant</t>
  </si>
  <si>
    <t>DEFICIENCY</t>
  </si>
  <si>
    <t>Project Additions</t>
  </si>
  <si>
    <t>Project Retirements</t>
  </si>
  <si>
    <t>Accumulated Depreciation on Prior Additions (full years depreciation)</t>
  </si>
  <si>
    <t>Accumulated Depreciation on Current Additions (half-year convention)</t>
  </si>
  <si>
    <t>Depreciation Accrual to Accumulated Depreciation</t>
  </si>
  <si>
    <t>Cost of Removal to Accumulated Depr.</t>
  </si>
  <si>
    <t>Retirements from Accumulated Depr.</t>
  </si>
  <si>
    <t>Depreciation Accrual to Accumulated Depr.</t>
  </si>
  <si>
    <t>Net Change to Accumulated Depreciation</t>
  </si>
  <si>
    <t>Net Change to Net Plant</t>
  </si>
  <si>
    <t>Depreciation Accrual to Accumulated Depreciation from Prior Approved Filing</t>
  </si>
  <si>
    <t>DEFERRED INCOME TAXES</t>
  </si>
  <si>
    <t>Accumulated Deferred Income Taxes</t>
  </si>
  <si>
    <t>Net Change to Rate Base</t>
  </si>
  <si>
    <t>Tax Rates</t>
  </si>
  <si>
    <t>Ad Valorem Tax Rate</t>
  </si>
  <si>
    <t>Income Tax Rate</t>
  </si>
  <si>
    <t>State Tax Rate</t>
  </si>
  <si>
    <t>Federal Tax Rate</t>
  </si>
  <si>
    <t>RATE OF RETURN</t>
  </si>
  <si>
    <t>Weighted</t>
  </si>
  <si>
    <t>Percent</t>
  </si>
  <si>
    <t>Cost</t>
  </si>
  <si>
    <t>Equity</t>
  </si>
  <si>
    <t>Rate of Return</t>
  </si>
  <si>
    <t>Required Operating Income</t>
  </si>
  <si>
    <t>O&amp;M SAVINGS</t>
  </si>
  <si>
    <t>Annual</t>
  </si>
  <si>
    <t>Savings</t>
  </si>
  <si>
    <t>Depreciation &amp; Amortization Expense</t>
  </si>
  <si>
    <t>O&amp;M Savings</t>
  </si>
  <si>
    <t>Ad Valorem Tax Increase</t>
  </si>
  <si>
    <t>Income Taxes on Cost of Service Items</t>
  </si>
  <si>
    <t>Income Taxes on Adjusted Interest Expense</t>
  </si>
  <si>
    <t>Operating Income at Present Rates</t>
  </si>
  <si>
    <t>Deficiency</t>
  </si>
  <si>
    <t>Tax Factor</t>
  </si>
  <si>
    <t>Total Proposed Rate Adjustment</t>
  </si>
  <si>
    <t>source: Depr Exp Tab, Cell F23 from last approved filing.</t>
  </si>
  <si>
    <t>RATE DESIGN</t>
  </si>
  <si>
    <t>Class of Customers</t>
  </si>
  <si>
    <t>Rate</t>
  </si>
  <si>
    <t>Total Dollars</t>
  </si>
  <si>
    <t>Ratio</t>
  </si>
  <si>
    <t>Customer / Volumetric Charge Ratio</t>
  </si>
  <si>
    <t>Revenue increase by Class</t>
  </si>
  <si>
    <t>Customer Charge</t>
  </si>
  <si>
    <t>RESIDENTIAL (Rate G-1)</t>
  </si>
  <si>
    <t>FIRM BILLS</t>
  </si>
  <si>
    <t>Sales: 1-300</t>
  </si>
  <si>
    <t>Sales: 301-15000</t>
  </si>
  <si>
    <t>Sales: Over 15000</t>
  </si>
  <si>
    <t>CLASS TOTAL (Mcf/month)</t>
  </si>
  <si>
    <t>NON-RESIDENTIAL (Rate G-1)</t>
  </si>
  <si>
    <t>INTERRUPTIBLE (G-2)</t>
  </si>
  <si>
    <t>INT BILLS</t>
  </si>
  <si>
    <t>Sales: 1-15000</t>
  </si>
  <si>
    <t>TRANSPORTATION (T-3)</t>
  </si>
  <si>
    <t>TRANSPORTATION BILLS</t>
  </si>
  <si>
    <t>Interrupt Transport:  1-15000</t>
  </si>
  <si>
    <t>Interrupt Transport:  Over 15000</t>
  </si>
  <si>
    <t>TRANSPORTATION (T-4)</t>
  </si>
  <si>
    <t>Firm Transport: 1-300</t>
  </si>
  <si>
    <t>Firm Transport: 301-1500</t>
  </si>
  <si>
    <t>Firm Transport: Over 1500</t>
  </si>
  <si>
    <t>Total Revenue</t>
  </si>
  <si>
    <t>KY Revenue Requirement</t>
  </si>
  <si>
    <t>Budgeted Volumes</t>
  </si>
  <si>
    <t>Budgeted Customer Counts</t>
  </si>
  <si>
    <t>Volumetric Charge</t>
  </si>
  <si>
    <t>Tariff</t>
  </si>
  <si>
    <t>Jun</t>
  </si>
  <si>
    <t>Jul</t>
  </si>
  <si>
    <t>Aug</t>
  </si>
  <si>
    <t>Sep</t>
  </si>
  <si>
    <t>G-1</t>
  </si>
  <si>
    <t>Residential</t>
  </si>
  <si>
    <t xml:space="preserve">Commercial Firm </t>
  </si>
  <si>
    <t>Public Authority</t>
  </si>
  <si>
    <t>Industrial Firm</t>
  </si>
  <si>
    <t>G-2</t>
  </si>
  <si>
    <t>Commercial Interruptible</t>
  </si>
  <si>
    <t>Industrial Interruptible</t>
  </si>
  <si>
    <t>Public Authority Interruptible</t>
  </si>
  <si>
    <t>T-3</t>
  </si>
  <si>
    <t>Transportation Interruptible</t>
  </si>
  <si>
    <t>T-4</t>
  </si>
  <si>
    <t>Transportation Firm</t>
  </si>
  <si>
    <t>Volumes</t>
  </si>
  <si>
    <t>CUSTOMERS &amp; VOLUMES</t>
  </si>
  <si>
    <t>Oct</t>
  </si>
  <si>
    <t>Nov</t>
  </si>
  <si>
    <t>Dec</t>
  </si>
  <si>
    <t>Jan</t>
  </si>
  <si>
    <t>Feb</t>
  </si>
  <si>
    <t>Mar</t>
  </si>
  <si>
    <t>Apr</t>
  </si>
  <si>
    <t>May</t>
  </si>
  <si>
    <t>Customers</t>
  </si>
  <si>
    <t>Line Number</t>
  </si>
  <si>
    <t>SURCHARGE SUMMARY</t>
  </si>
  <si>
    <t>Tariff Schedule</t>
  </si>
  <si>
    <t>INTERRUPTIBLE (Rate G-2)</t>
  </si>
  <si>
    <t>Sales: 1-15,000</t>
  </si>
  <si>
    <t>Sales: Over 15,000</t>
  </si>
  <si>
    <t>Interrupt Transport:  1-15,000</t>
  </si>
  <si>
    <t>Interrupt Transport:  Over 15,000</t>
  </si>
  <si>
    <t>Firm Transport: 301-15,000</t>
  </si>
  <si>
    <t>Firm Transport: Over 15,000</t>
  </si>
  <si>
    <t>ST Debt</t>
  </si>
  <si>
    <t>LT Debt</t>
  </si>
  <si>
    <t xml:space="preserve">No. of </t>
  </si>
  <si>
    <t>Installation</t>
  </si>
  <si>
    <t>Cost of Removal</t>
  </si>
  <si>
    <t>Retirements</t>
  </si>
  <si>
    <t>Projects</t>
  </si>
  <si>
    <t>Project Description</t>
  </si>
  <si>
    <t>services</t>
  </si>
  <si>
    <t>Main</t>
  </si>
  <si>
    <t>Contractor</t>
  </si>
  <si>
    <t>Material</t>
  </si>
  <si>
    <t>Overhead</t>
  </si>
  <si>
    <t>Total specific budgeted projects &amp; bare steel functional</t>
  </si>
  <si>
    <t>Non specfic bare steel functional</t>
  </si>
  <si>
    <t>Project Cost True-up</t>
  </si>
  <si>
    <t>Revenue Recovery True-up</t>
  </si>
  <si>
    <t>Total True-up</t>
  </si>
  <si>
    <t>Increase in deficiency</t>
  </si>
  <si>
    <t>Line No.</t>
  </si>
  <si>
    <t>Surcharge Report</t>
  </si>
  <si>
    <t>Actual Recovery Year</t>
  </si>
  <si>
    <t>Approved Recovery Amt</t>
  </si>
  <si>
    <t>Actual Recovery Amt</t>
  </si>
  <si>
    <t>Over / (Under) Recovered</t>
  </si>
  <si>
    <t>Carrying Charges</t>
  </si>
  <si>
    <t>Total Over / (Under)</t>
  </si>
  <si>
    <t>Weighted Average Cost of Capital</t>
  </si>
  <si>
    <t>For Columns G &amp; H use the following Oracle Report:</t>
  </si>
  <si>
    <t>Standard</t>
  </si>
  <si>
    <t>Single Request</t>
  </si>
  <si>
    <t>General Ledger (180 char)</t>
  </si>
  <si>
    <t>Type: source item</t>
  </si>
  <si>
    <t>Acctng Flexfield Parameters:</t>
  </si>
  <si>
    <t>cost center - low = 0000, high = 9999</t>
  </si>
  <si>
    <t>service area - low = 000000, high = 999999</t>
  </si>
  <si>
    <t>Uncollectible accounts expense</t>
  </si>
  <si>
    <t>PSC Assessment</t>
  </si>
  <si>
    <t>Actuals</t>
  </si>
  <si>
    <t>As Filed</t>
  </si>
  <si>
    <t>Gross Up Factor</t>
  </si>
  <si>
    <t>Total Rate Adjustment Plus True-up</t>
  </si>
  <si>
    <t>Book Cost</t>
  </si>
  <si>
    <t>Tax Cost</t>
  </si>
  <si>
    <t>Repairs Percentage</t>
  </si>
  <si>
    <t>Less: Repairs</t>
  </si>
  <si>
    <t>Tax Basis</t>
  </si>
  <si>
    <t>Tax Depreciation Rates - Year 1</t>
  </si>
  <si>
    <t>RECOVERY SCHEDULE</t>
  </si>
  <si>
    <t>Cumulative</t>
  </si>
  <si>
    <t xml:space="preserve">                                                                                                                      ATMOS ENERGY CORPORATION                                                                                                                   </t>
  </si>
  <si>
    <t>AS OF OCTOBER 2016 THROUGH SEPTEMBER 2017</t>
  </si>
  <si>
    <t>SURCHARGE CALCULATION OF FORECASTED ACTIVITY</t>
  </si>
  <si>
    <t>Fiscal 2017 Bud</t>
  </si>
  <si>
    <t>First year 2017 savings</t>
  </si>
  <si>
    <t>2014 approved deficiency</t>
  </si>
  <si>
    <t>AS OF OCTOBER 2014 THROUGH SEPTEMBER 2015</t>
  </si>
  <si>
    <t>Case 2015-00343</t>
  </si>
  <si>
    <t>2017 PROJECT DETAILS</t>
  </si>
  <si>
    <t xml:space="preserve">2635 PRP. Marion To Fredonia Phase 1 </t>
  </si>
  <si>
    <t>Replace approximately 8.8 miles of bare HPD  &amp; Distribution main with 15,550’ 2” HDPE, 12,850’ 4” HDPE and 18,064’ 2” PE . Replace Marion TB Station ,Fredonia TB Station, 3 new Regulator stations.  Approximately 85 Farm taps involved.</t>
  </si>
  <si>
    <t>2734 PRP Alumni St.</t>
  </si>
  <si>
    <t>Replace 2000'' of Bare Stl. With 2" PE.,IP., - Up rate WKU to IP;  Replace 20 services.</t>
  </si>
  <si>
    <t>2734 PRP. C.C Roosevelt and High St.</t>
  </si>
  <si>
    <t>Replace 300'' 2" Bare Stl.,with 300'' of 2" PE. IP.  Replace 3 services.</t>
  </si>
  <si>
    <t>2734 PRP. C.C. 6th. and Blake</t>
  </si>
  <si>
    <t>Replace 600'' of bare 2" Steel with 600'' of 2" PE IP.  Replace 12 Services</t>
  </si>
  <si>
    <t>2734 PRP. C.C. Edgewood</t>
  </si>
  <si>
    <t>Replace 1500 feet of bare 2" &amp; 6" LP steel  with 1500 feet 2" PE  IP.   Replace 12 services.</t>
  </si>
  <si>
    <t>2734 PRP. C.C. Hwy. 73 and Parkway Dr.</t>
  </si>
  <si>
    <t>Replace 1100'' 2" Bare Stl.IP. With 1100" of 2" PE. IP.  Replace 16 services.</t>
  </si>
  <si>
    <t>2734 PRP. Park and 14th.</t>
  </si>
  <si>
    <t>Replace, 14Th. Ave.,Chestnut St., 13Th.Ave.,Park St.,6890'''' Bare Stl.,IP., with 2"PE.,LP.;  Replace 140 Services</t>
  </si>
  <si>
    <t>2734 PRP. State St.</t>
  </si>
  <si>
    <t>Replace State St., E. 11th. Ave., E.10th. Ave.LP,with 2250'' 2" PE. and 1700''  4" PE IP.;  Replace 66 services</t>
  </si>
  <si>
    <t>2735 PRP. Duke Ash St., &amp; Owens St.</t>
  </si>
  <si>
    <t>Replace 11,125'' 2" &amp; 4" Bare Stl. LP., with 9450'' of 2" and 1675'' of 4" PE.,Remove 6 LP.,Reg. Stations.  Replace 122 services</t>
  </si>
  <si>
    <t>2735 PRP. Old Bardstown Rd.</t>
  </si>
  <si>
    <t>Replace 6900'' of 4 " &amp; 6" Bare LP., Stl.,with 4400'' of 2" and 2300'' 0f 4" PE. IP. Remove 1 Regulator Station;  Replace 53 Services</t>
  </si>
  <si>
    <t>2737 Harrodburg South Marmon Ave.</t>
  </si>
  <si>
    <t>Replace 8750" of 2" and  5,000" of 4" Bare Stl.,IP. With 2" &amp; 4" IP., PE;  335 Services Replaced</t>
  </si>
  <si>
    <t xml:space="preserve">2737 Springfield To Calvary 6" STL.  Phase 1 </t>
  </si>
  <si>
    <t>Replace 7.6 miles of 6” and 6.7 miles of 4” HP Steel and install approximately 15.2 miles of 6” HP Steel.</t>
  </si>
  <si>
    <t>2738 PRP South Central.Carnation</t>
  </si>
  <si>
    <t>Replace 5,781’ Bare LP main S. Central Ave.,Hotchkiss St., S. Court, Logan St. and Wethington Ct.,Replace Bare main with 3,300’ 2" &amp;  2,481’ 4" IP PE., Carnation St., tie Heistand St., &amp; Hill St.  Replace 67 services.</t>
  </si>
  <si>
    <t>2738 PRP. Columbia and Gowdy St.</t>
  </si>
  <si>
    <t>Replace 5,775’ Bare main with 4,593’ 2" and  1,182’ 4" IP  PE.,S. Columbia Ave., Gowdy St., Taylor Ave., Risen Ave., Dell Ave.  Replace 112 services.</t>
  </si>
  <si>
    <t>PRP 2734 C.C. Mimosa Alley</t>
  </si>
  <si>
    <t>Replace 888'' of 2" Bare LP steel  with 900''  2" PE IP Remove 1-LP Reg Station.  Replace 7 services.</t>
  </si>
  <si>
    <t>PRP. 2734 Montaque Ave. Liberty</t>
  </si>
  <si>
    <t>Replace 4,000'''' of Bare Stl., with 2" PE, on Liberty St., Montaque Ave., Franklin St.; Replace pole Mounted Regulator Station;  Replace 67 services.</t>
  </si>
  <si>
    <t>PRP.2635.Baldwin St</t>
  </si>
  <si>
    <t>Replace 1,031'' of 2" Bar IP Main with 1378'' of 2''PE IP on Baldwin St. from Leach St., to 2" PE near Eagan St.   Replace 36 services.</t>
  </si>
  <si>
    <t>PRP.2635.Darby St</t>
  </si>
  <si>
    <t>Replace 280'' of 2" Bare IP Main with 2"PE IP on Darby St.  Replace 4 services.</t>
  </si>
  <si>
    <t>PRP.2635.Marion North East</t>
  </si>
  <si>
    <t>Replace 10,189'' of 2" bare IP Stl. With 2"  IP PE on Old Shady Grove Rd.,E. Bellville St., S. Walker St., Oak St.  Replace 97 services</t>
  </si>
  <si>
    <t>PRP.2635.Marion South</t>
  </si>
  <si>
    <t>Replace on South Main  2872'' of 4" IP Stl, with 4" IP PE, 3976 of 2" IP Stl. on Leland Ave. and Leland CT. with 2" IP PE.  Replace 60 services.</t>
  </si>
  <si>
    <t>PRP.2635.North Franklin St.</t>
  </si>
  <si>
    <t>Replace 440'' of 2" bare IP Main with 475'' of 2" PE IP  on North Franklin St.  Replace 9 services.</t>
  </si>
  <si>
    <t>PRP.2636.E. 20th St.</t>
  </si>
  <si>
    <t>Replace 450'''' of 2" Bare IP Stl. With 2" PE IP,  Replace 12 services.</t>
  </si>
  <si>
    <t>PRP.2636.E. 22nd St.</t>
  </si>
  <si>
    <t>Replace 1341'' 3" Bare Stl Ip with 2" PE IP on E 22nd St.  Replace 32 services.</t>
  </si>
  <si>
    <t>PRP.2636.West.3rd.St</t>
  </si>
  <si>
    <t>Replace 5255 '' of Bare 3" &amp; 4"  LP Stl. , W. 3rd. St., from Poplar St., to Little Ave. Install 3135'' of 6" IP PE Install 2120'' of 2"  PE on Castle St., MonarchSt.,Frayser Ave., Orchard St. Plum St. Replace 108 services.</t>
  </si>
  <si>
    <t>PRP.2636.West.5th.St</t>
  </si>
  <si>
    <t>W. 5th.,W. 7th. St. change from LP to IP, Install 2573" of 2" IP PE on Elm St., Walnut St. Install 2103'''' of 6" IP PE on W. 5Th. St, Poplar St.  Replace 70 Services.</t>
  </si>
  <si>
    <t>PRP.2637.Cardinal Point Apts.</t>
  </si>
  <si>
    <t>Replace 2500'' of 2" Stl &amp; 4" Bare  IP Stl.  with 1600'' 2" &amp; 900'' 4" PE IP Cardinal Point Apt Complex, Clay St between N.27th &amp; 28th;  Replace 52 services.</t>
  </si>
  <si>
    <t>PRP.2637.Glenwood.Dr.</t>
  </si>
  <si>
    <t>Replace 8879'' of Bare 2" &amp; 3" IP with 2" PE IP Stl.Glenwood Dr, GlenwoodCt.,Cloverdale Rd.,Beechdale Rd.,Avondale Dr.,Fairwood Dr.,Dundale Rd..  Replace 273 services.</t>
  </si>
  <si>
    <t>PRP.2637.Lake City</t>
  </si>
  <si>
    <t>Replace 4464 feet of 2 inch steel transmission and 9947 feet of 4 inch steel transmission with 14,700 feet 6 inch Stl. and 11,000 feet 2 inch HDPE. Reconnecting to 2 existing Regulator Stations and installation of 1 new Regulator Station.  Replacing aged transmission assets with HPD assets.  Replace 25 services.</t>
  </si>
  <si>
    <t>PRP.2637.Lone Oak HWY 45</t>
  </si>
  <si>
    <t>Replace 2100'' of 4" steel, (1955 pipe) and 40 services from Cave Thomas to Friendship Road. There are 4 leaks on this section of pipe under the new highway. The new pipe will be located in the grassy area parallel to the highway.   Replace 40 services.</t>
  </si>
  <si>
    <t>PRP.2637.N.32nd.Clay.St.</t>
  </si>
  <si>
    <t>Replace 1730'' of 2" and 4725'' of 4" Bare IP Stl with 2" &amp; 4" IP PE N32nd. St Pines Rd. to Clay St., Clay St. N.28th. St. to N32nd St.,Pines Rd. and Central Ave.  Replace 75 services.</t>
  </si>
  <si>
    <t>PRP.2637.River Oaks</t>
  </si>
  <si>
    <t>Replace 4917'''' of 2" ,1793'''' 4" &amp; 780'''' 6" Bare IP Stl with 2",4" &amp; 6" IP PE River Oaks Blvd,Spring St.,Munich Ave,Lorine Ln,Ruckner Ave., and N 32nd.Pines Rd to Munich Ave. Replace 150 services.</t>
  </si>
  <si>
    <t>PRP.2638.S.10th St.</t>
  </si>
  <si>
    <t>Replace 700'' of Bare 2"  IP Stl. With 700'' of 2" IP PE. , on S. 10th St.  Replace 8 services.</t>
  </si>
  <si>
    <t>PRP.2734 7th. And Winter</t>
  </si>
  <si>
    <t>Replace 2500'''''''' of Bare Stl. IP., on W. 7Th. ST.,Rhea Blvd., with 4" PE.,IP;  Replace 39 Services.</t>
  </si>
  <si>
    <t>PRP.2734 C.C. ClairAve. And Hwy 31</t>
  </si>
  <si>
    <t>Replace 1500'''' bare Stl.IP., with 1500'''' of 2" PE. IP.  Replace 16 Services</t>
  </si>
  <si>
    <t>PRP.2735.6th and Main</t>
  </si>
  <si>
    <t>Replace 4,450 ft of bare IP steel with 2,200 ft of 4" and 2,250 ft of 2" PE IP.  Replace 44 services.</t>
  </si>
  <si>
    <t>PRP.2735.Broadway and Kentucky</t>
  </si>
  <si>
    <t>Replace 10,300 ft of 4" bare steel with 1,800 ft of 4" and 8,500 ft of 2" PE IP.  Remove 1 LP reg station.  Replace 85 services.</t>
  </si>
  <si>
    <t>PRP.2736.Hope.St.</t>
  </si>
  <si>
    <t>Replace 2,760 ft of 4 in. bare steel with 710 ft of 4 in. HDPE and 2,050 ft of 2"   at east ninth street between Hope and Gant Street.  Replace 33 services.</t>
  </si>
  <si>
    <t>PRP.2736.Kirkman.Bryan.Liberty</t>
  </si>
  <si>
    <t>Replace 16,106'' of bare 2" &amp; 4" LP steel with  8,355'' of 2" PE and 7,750'' 4" PE IP Viginia St. from E 9th to E 22nd St., Clay st. from E. 9th. To E 18th. St., Kirkman sq., Hopper Ct., Twyman St., Liberty St.,  Bryan st., E. 9th St, E, 14th. St. E. 16th.  Replace 263 services.</t>
  </si>
  <si>
    <t>PRP.2737.E.Main St</t>
  </si>
  <si>
    <t>Replace 4000'''' of bare 2" Stl IP with 4000'''' 2" PE IP E. Main, Scyamore, East Court,Peach, Maple, E.Mill, Depot Streets.  Replace 50 services.</t>
  </si>
  <si>
    <t>PRP.Greenville.Fruithill</t>
  </si>
  <si>
    <t>Replace 2 miles of 4" steel with 10,917 ft of 4 in. HDPE leaving Greenville towards Fruithill - Replace 12 services.</t>
  </si>
  <si>
    <t>Total budgeted 2017 projects</t>
  </si>
  <si>
    <t>Current Year: 2017</t>
  </si>
  <si>
    <t>Rate of Return information from the final rate order Case No. 2013-00148 per settlement in 2015-00343</t>
  </si>
  <si>
    <t>Net Change to Gross Plant - Book 2017</t>
  </si>
  <si>
    <t>Tax Basis Before Bonus</t>
  </si>
  <si>
    <t>Bonus Depreciation %</t>
  </si>
  <si>
    <t>Bonus Depreciation</t>
  </si>
  <si>
    <t>FXA01 - Gross</t>
  </si>
  <si>
    <t>Deferred Rate</t>
  </si>
  <si>
    <t>FXA01 - Tax Effected</t>
  </si>
  <si>
    <t>Book Depreciation</t>
  </si>
  <si>
    <t>Tax Depreciation</t>
  </si>
  <si>
    <t>FXA02 - Gross</t>
  </si>
  <si>
    <t>FXA02 - Tax Effected</t>
  </si>
  <si>
    <t>Calculation of Tax Depreciation</t>
  </si>
  <si>
    <t>FXA01</t>
  </si>
  <si>
    <t>FXA01 Prorated</t>
  </si>
  <si>
    <t>FXA01 Tax Effected</t>
  </si>
  <si>
    <t>FXA02</t>
  </si>
  <si>
    <t>FXA02 Prorated</t>
  </si>
  <si>
    <t>FXA02 Tax Effected</t>
  </si>
  <si>
    <t>Kentucky PRP ADIT Calculation</t>
  </si>
  <si>
    <t>FY2017</t>
  </si>
  <si>
    <t>Tax Depreciation 2017</t>
  </si>
  <si>
    <t>Line No</t>
  </si>
  <si>
    <t>Return on Equity Portion of Rate Base</t>
  </si>
  <si>
    <t>Return, grossed up for Income Tax</t>
  </si>
  <si>
    <t>Tax Expense on Return</t>
  </si>
  <si>
    <t>Required Change in NOLC</t>
  </si>
  <si>
    <t>Exhibit B</t>
  </si>
  <si>
    <t xml:space="preserve">      (excluding forecasted change in NOLC)</t>
  </si>
  <si>
    <t>Forecasted Change in NOLC</t>
  </si>
  <si>
    <t>Incremental Deferred Inc. Taxes and Investment Tax  Credits</t>
  </si>
  <si>
    <t xml:space="preserve">Calculation of Change in NOLC </t>
  </si>
  <si>
    <t>Schedule</t>
  </si>
  <si>
    <t>Forecasted Test Period</t>
  </si>
  <si>
    <t>Reference</t>
  </si>
  <si>
    <t>Interest Deduction</t>
  </si>
  <si>
    <t>Change In ADIT, excluding forecasted change in NOLC</t>
  </si>
  <si>
    <t>ADIT Reconciliation</t>
  </si>
  <si>
    <t>Change in NOLC</t>
  </si>
  <si>
    <t>Total Required Change in Accumulated Deferred Income Taxes</t>
  </si>
  <si>
    <r>
      <t>Total Required Change in Accumulated Deferred Income Taxes</t>
    </r>
    <r>
      <rPr>
        <b/>
        <vertAlign val="superscript"/>
        <sz val="10"/>
        <rFont val="Helvetica-Narrow"/>
      </rPr>
      <t>1</t>
    </r>
  </si>
  <si>
    <r>
      <rPr>
        <i/>
        <vertAlign val="superscript"/>
        <sz val="10"/>
        <rFont val="Helvetica-Narrow"/>
      </rPr>
      <t>1</t>
    </r>
    <r>
      <rPr>
        <i/>
        <sz val="10"/>
        <rFont val="Helvetica-Narrow"/>
      </rPr>
      <t>Because the Company is in a NOLC position, the total change in ADIT must equal the tax expenses included in revenue requirement</t>
    </r>
  </si>
  <si>
    <t>Forecasted ADIT in Rate Base</t>
  </si>
  <si>
    <t>line 36 - line 38</t>
  </si>
  <si>
    <t>Line 40 / (1-tax rate)</t>
  </si>
  <si>
    <t>Line 42 x tax rate</t>
  </si>
  <si>
    <t>Line 22</t>
  </si>
  <si>
    <t>Line 47</t>
  </si>
  <si>
    <t>Line 57 - Line 53</t>
  </si>
  <si>
    <t>Exhibit F</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</si>
</sst>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_);\(#,##0.0000\)"/>
    <numFmt numFmtId="168" formatCode="0.0000"/>
    <numFmt numFmtId="169" formatCode="_(* #,##0.0000_);_(* \(#,##0.0000\);_(* &quot;-&quot;??_);_(@_)"/>
    <numFmt numFmtId="170" formatCode="_(&quot;$&quot;* #,##0_);_(&quot;$&quot;* \(#,##0\);_(&quot;$&quot;* &quot;-&quot;??_);_(@_)"/>
    <numFmt numFmtId="171" formatCode="&quot;$&quot;#,##0"/>
    <numFmt numFmtId="172" formatCode="_(* #,##0.00000_);_(* \(#,##0.00000\);_(* &quot;-&quot;??_);_(@_)"/>
    <numFmt numFmtId="173" formatCode="#,##0.0"/>
    <numFmt numFmtId="174" formatCode="0.0000000000%"/>
    <numFmt numFmtId="175" formatCode="General;;"/>
    <numFmt numFmtId="176" formatCode="[$-409]mmm\-yy;@"/>
    <numFmt numFmtId="177" formatCode="[$-409]mmmm\-yy;@"/>
    <numFmt numFmtId="178" formatCode="_-* #,##0.00_-;\-* #,##0.00_-;_-* &quot;-&quot;??_-;_-@_-"/>
    <numFmt numFmtId="179" formatCode="_(* #,##0.0_);_(* \(#,##0.0\);&quot;&quot;;_(@_)"/>
    <numFmt numFmtId="180" formatCode="#,##0.0000_);[Red]\(#,##0.0000\);&quot;&quot;"/>
    <numFmt numFmtId="181" formatCode="_(&quot;$&quot;* #,##0.00_);[Red]_(&quot;$&quot;* \(#,##0.00\);&quot;&quot;"/>
    <numFmt numFmtId="182" formatCode="_(* #,##0_);[Red]_(* \(#,##0\);&quot;&quot;"/>
    <numFmt numFmtId="183" formatCode="0.00_)"/>
    <numFmt numFmtId="184" formatCode="&quot;?#,##0;[Red]\-&quot;&quot;?&quot;#,##0"/>
    <numFmt numFmtId="185" formatCode="[Blue]#,##0,_);[Red]\(#,##0,\)"/>
    <numFmt numFmtId="186" formatCode="###,000"/>
    <numFmt numFmtId="187" formatCode="&quot;$&quot;#,##0.00"/>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8"/>
      <name val="Arial"/>
      <family val="2"/>
    </font>
    <font>
      <u/>
      <sz val="10"/>
      <name val="Arial"/>
      <family val="2"/>
    </font>
    <font>
      <b/>
      <sz val="10"/>
      <name val="Arial"/>
      <family val="2"/>
    </font>
    <font>
      <sz val="10"/>
      <color indexed="12"/>
      <name val="Arial"/>
      <family val="2"/>
    </font>
    <font>
      <sz val="12"/>
      <name val="Courier"/>
      <family val="3"/>
    </font>
    <font>
      <b/>
      <sz val="20"/>
      <name val="Times New Roman"/>
      <family val="1"/>
    </font>
    <font>
      <u/>
      <sz val="10"/>
      <name val="Times New Roman"/>
      <family val="1"/>
    </font>
    <font>
      <sz val="10"/>
      <color indexed="9"/>
      <name val="Times New Roman"/>
      <family val="1"/>
    </font>
    <font>
      <sz val="12"/>
      <name val="Times New Roman"/>
      <family val="1"/>
    </font>
    <font>
      <b/>
      <u/>
      <sz val="10"/>
      <name val="Times New Roman"/>
      <family val="1"/>
    </font>
    <font>
      <b/>
      <u/>
      <sz val="14"/>
      <name val="Times New Roman"/>
      <family val="1"/>
    </font>
    <font>
      <sz val="12"/>
      <name val="Times New Roman"/>
      <family val="1"/>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sz val="11"/>
      <name val="Arial"/>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12"/>
      <name val="Arial"/>
      <family val="2"/>
    </font>
    <font>
      <b/>
      <sz val="8"/>
      <name val="Palatino"/>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10"/>
      <color indexed="8"/>
      <name val="Lucida Console"/>
      <family val="3"/>
    </font>
    <font>
      <sz val="10"/>
      <name val="Arial"/>
      <family val="2"/>
    </font>
    <font>
      <sz val="10"/>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62"/>
      <name val="Cambria"/>
      <family val="2"/>
    </font>
    <font>
      <sz val="12"/>
      <color indexed="13"/>
      <name val="Tms Rmn"/>
    </font>
    <font>
      <b/>
      <sz val="18"/>
      <name val="Palatino"/>
    </font>
    <font>
      <b/>
      <sz val="11"/>
      <color indexed="8"/>
      <name val="Calibri"/>
      <family val="2"/>
    </font>
    <font>
      <sz val="8"/>
      <color indexed="12"/>
      <name val="Arial"/>
      <family val="2"/>
    </font>
    <font>
      <sz val="11"/>
      <color indexed="10"/>
      <name val="Calibri"/>
      <family val="2"/>
    </font>
    <font>
      <sz val="12"/>
      <name val="新細明體"/>
      <family val="1"/>
      <charset val="136"/>
    </font>
    <font>
      <sz val="10"/>
      <name val="Arial"/>
      <family val="2"/>
    </font>
    <font>
      <sz val="10"/>
      <color indexed="10"/>
      <name val="Times New Roman"/>
      <family val="1"/>
    </font>
    <font>
      <sz val="12"/>
      <name val="Cambria"/>
      <family val="1"/>
    </font>
    <font>
      <u/>
      <sz val="12"/>
      <name val="Cambria"/>
      <family val="1"/>
    </font>
    <font>
      <sz val="10"/>
      <name val="Arial"/>
      <family val="2"/>
    </font>
    <font>
      <b/>
      <sz val="11"/>
      <color theme="1"/>
      <name val="Calibri"/>
      <family val="2"/>
      <scheme val="minor"/>
    </font>
    <font>
      <u/>
      <sz val="10"/>
      <color theme="10"/>
      <name val="Arial"/>
      <family val="2"/>
    </font>
    <font>
      <b/>
      <sz val="10"/>
      <color indexed="9"/>
      <name val="Arial"/>
      <family val="2"/>
    </font>
    <font>
      <sz val="11"/>
      <color theme="0"/>
      <name val="Calibri"/>
      <family val="2"/>
      <scheme val="minor"/>
    </font>
    <font>
      <sz val="12"/>
      <name val="Arial MT"/>
      <family val="2"/>
    </font>
    <font>
      <sz val="11"/>
      <color rgb="FF9C0006"/>
      <name val="Calibri"/>
      <family val="2"/>
      <scheme val="minor"/>
    </font>
    <font>
      <b/>
      <sz val="11"/>
      <color rgb="FFFA7D00"/>
      <name val="Calibri"/>
      <family val="2"/>
      <scheme val="minor"/>
    </font>
    <font>
      <b/>
      <sz val="11"/>
      <color theme="3" tint="0.39994506668294322"/>
      <name val="Calibri"/>
      <family val="2"/>
      <scheme val="minor"/>
    </font>
    <font>
      <b/>
      <sz val="11"/>
      <color indexed="10"/>
      <name val="Calibri"/>
      <family val="2"/>
    </font>
    <font>
      <b/>
      <sz val="11"/>
      <color theme="1" tint="0.24994659260841701"/>
      <name val="Calibri"/>
      <family val="2"/>
      <scheme val="minor"/>
    </font>
    <font>
      <b/>
      <sz val="11"/>
      <color theme="0"/>
      <name val="Calibri"/>
      <family val="2"/>
      <scheme val="minor"/>
    </font>
    <font>
      <b/>
      <sz val="8"/>
      <color indexed="9"/>
      <name val="Arial"/>
      <family val="2"/>
    </font>
    <font>
      <b/>
      <sz val="8"/>
      <color indexed="8"/>
      <name val="Arial"/>
      <family val="2"/>
    </font>
    <font>
      <b/>
      <sz val="8"/>
      <color indexed="8"/>
      <name val="Courier New"/>
      <family val="3"/>
    </font>
    <font>
      <sz val="10"/>
      <color theme="1"/>
      <name val="Arial"/>
      <family val="2"/>
    </font>
    <font>
      <sz val="11"/>
      <color theme="1"/>
      <name val="Calibri"/>
      <family val="2"/>
    </font>
    <font>
      <i/>
      <sz val="11"/>
      <color rgb="FF7F7F7F"/>
      <name val="Calibri"/>
      <family val="2"/>
      <scheme val="minor"/>
    </font>
    <font>
      <sz val="11"/>
      <color indexed="8"/>
      <name val="Calibri"/>
      <family val="2"/>
      <scheme val="minor"/>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8"/>
      <name val="Palatino"/>
      <family val="1"/>
    </font>
    <font>
      <b/>
      <sz val="11"/>
      <color indexed="56"/>
      <name val="Calibri"/>
      <family val="2"/>
    </font>
    <font>
      <b/>
      <sz val="11"/>
      <color theme="3"/>
      <name val="Calibri"/>
      <family val="2"/>
      <scheme val="minor"/>
    </font>
    <font>
      <u/>
      <sz val="10"/>
      <color indexed="12"/>
      <name val="Arial"/>
      <family val="2"/>
    </font>
    <font>
      <u/>
      <sz val="10"/>
      <color indexed="18"/>
      <name val="Arial"/>
      <family val="2"/>
    </font>
    <font>
      <sz val="11"/>
      <color rgb="FF3F3F76"/>
      <name val="Calibri"/>
      <family val="2"/>
      <scheme val="minor"/>
    </font>
    <font>
      <sz val="10"/>
      <color rgb="FF0000FF"/>
      <name val="Calibri"/>
      <family val="2"/>
      <scheme val="minor"/>
    </font>
    <font>
      <b/>
      <i/>
      <sz val="10"/>
      <name val="Tms Rmn"/>
    </font>
    <font>
      <b/>
      <sz val="12"/>
      <color indexed="12"/>
      <name val="Arial"/>
      <family val="2"/>
    </font>
    <font>
      <sz val="11"/>
      <color rgb="FFFA7D00"/>
      <name val="Calibri"/>
      <family val="2"/>
      <scheme val="minor"/>
    </font>
    <font>
      <sz val="11"/>
      <color theme="3" tint="0.39994506668294322"/>
      <name val="Calibri"/>
      <family val="2"/>
      <scheme val="minor"/>
    </font>
    <font>
      <sz val="11"/>
      <color rgb="FF9C6500"/>
      <name val="Calibri"/>
      <family val="2"/>
      <scheme val="minor"/>
    </font>
    <font>
      <sz val="11"/>
      <color indexed="19"/>
      <name val="Calibri"/>
      <family val="2"/>
    </font>
    <font>
      <b/>
      <i/>
      <sz val="16"/>
      <name val="Helv"/>
    </font>
    <font>
      <sz val="8"/>
      <color indexed="48"/>
      <name val="Arial"/>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10"/>
      <name val="MS Sans Serif"/>
      <family val="2"/>
    </font>
    <font>
      <b/>
      <sz val="12"/>
      <color indexed="8"/>
      <name val="Arial"/>
      <family val="2"/>
    </font>
    <font>
      <sz val="8"/>
      <color indexed="8"/>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Tms Rmn"/>
    </font>
    <font>
      <b/>
      <sz val="18"/>
      <color indexed="56"/>
      <name val="Cambria"/>
      <family val="2"/>
    </font>
    <font>
      <b/>
      <sz val="18"/>
      <color theme="3"/>
      <name val="Cambria"/>
      <family val="2"/>
      <scheme val="major"/>
    </font>
    <font>
      <b/>
      <sz val="18"/>
      <name val="Palatino"/>
      <family val="1"/>
    </font>
    <font>
      <sz val="8"/>
      <color indexed="8"/>
      <name val="Wingdings"/>
      <charset val="2"/>
    </font>
    <font>
      <sz val="11"/>
      <color rgb="FFFF0000"/>
      <name val="Calibri"/>
      <family val="2"/>
      <scheme val="minor"/>
    </font>
    <font>
      <sz val="10"/>
      <name val="Calibri"/>
      <family val="2"/>
      <scheme val="minor"/>
    </font>
    <font>
      <sz val="11"/>
      <color rgb="FFFF6600"/>
      <name val="Calibri"/>
      <family val="2"/>
      <scheme val="minor"/>
    </font>
    <font>
      <b/>
      <sz val="10"/>
      <color rgb="FF0000FF"/>
      <name val="Calibri"/>
      <family val="2"/>
      <scheme val="minor"/>
    </font>
    <font>
      <b/>
      <sz val="10"/>
      <color theme="1"/>
      <name val="Times New Roman"/>
      <family val="1"/>
    </font>
    <font>
      <sz val="10"/>
      <name val="Arial"/>
      <family val="2"/>
    </font>
    <font>
      <b/>
      <sz val="9"/>
      <color indexed="81"/>
      <name val="Tahoma"/>
      <family val="2"/>
    </font>
    <font>
      <sz val="9"/>
      <color indexed="81"/>
      <name val="Tahoma"/>
      <family val="2"/>
    </font>
    <font>
      <sz val="12"/>
      <name val="Helvetica-Narrow"/>
      <family val="2"/>
    </font>
    <font>
      <sz val="9"/>
      <name val="Arial"/>
      <family val="2"/>
    </font>
    <font>
      <i/>
      <sz val="10"/>
      <name val="Arial"/>
      <family val="2"/>
    </font>
    <font>
      <b/>
      <sz val="10"/>
      <name val="Helvetica-Narrow"/>
    </font>
    <font>
      <sz val="10"/>
      <name val="Helvetica-Narrow"/>
      <family val="2"/>
    </font>
    <font>
      <b/>
      <vertAlign val="superscript"/>
      <sz val="10"/>
      <name val="Helvetica-Narrow"/>
    </font>
    <font>
      <i/>
      <sz val="10"/>
      <name val="Helvetica-Narrow"/>
    </font>
    <font>
      <i/>
      <vertAlign val="superscript"/>
      <sz val="10"/>
      <name val="Helvetica-Narrow"/>
    </font>
    <font>
      <sz val="20"/>
      <name val="Arial"/>
      <family val="2"/>
    </font>
  </fonts>
  <fills count="95">
    <fill>
      <patternFill patternType="none"/>
    </fill>
    <fill>
      <patternFill patternType="gray125"/>
    </fill>
    <fill>
      <patternFill patternType="solid">
        <fgColor indexed="31"/>
      </patternFill>
    </fill>
    <fill>
      <patternFill patternType="solid">
        <fgColor indexed="29"/>
      </patternFill>
    </fill>
    <fill>
      <patternFill patternType="solid">
        <fgColor indexed="22"/>
      </patternFill>
    </fill>
    <fill>
      <patternFill patternType="solid">
        <fgColor indexed="54"/>
      </patternFill>
    </fill>
    <fill>
      <patternFill patternType="solid">
        <fgColor indexed="27"/>
      </patternFill>
    </fill>
    <fill>
      <patternFill patternType="solid">
        <fgColor indexed="47"/>
      </patternFill>
    </fill>
    <fill>
      <patternFill patternType="solid">
        <fgColor indexed="44"/>
      </patternFill>
    </fill>
    <fill>
      <patternFill patternType="solid">
        <fgColor indexed="49"/>
      </patternFill>
    </fill>
    <fill>
      <patternFill patternType="solid">
        <fgColor indexed="10"/>
      </patternFill>
    </fill>
    <fill>
      <patternFill patternType="solid">
        <fgColor indexed="23"/>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45"/>
      </patternFill>
    </fill>
    <fill>
      <patternFill patternType="solid">
        <fgColor indexed="55"/>
      </patternFill>
    </fill>
    <fill>
      <patternFill patternType="solid">
        <fgColor indexed="24"/>
        <bgColor indexed="64"/>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46"/>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indexed="11"/>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indexed="51"/>
      </patternFill>
    </fill>
    <fill>
      <patternFill patternType="solid">
        <fgColor theme="9" tint="0.59999389629810485"/>
        <bgColor indexed="65"/>
      </patternFill>
    </fill>
    <fill>
      <patternFill patternType="solid">
        <fgColor indexed="30"/>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36"/>
      </patternFill>
    </fill>
    <fill>
      <patternFill patternType="solid">
        <fgColor theme="7" tint="0.39997558519241921"/>
        <bgColor indexed="65"/>
      </patternFill>
    </fill>
    <fill>
      <patternFill patternType="solid">
        <fgColor theme="8" tint="0.39997558519241921"/>
        <bgColor indexed="65"/>
      </patternFill>
    </fill>
    <fill>
      <patternFill patternType="solid">
        <fgColor indexed="52"/>
      </patternFill>
    </fill>
    <fill>
      <patternFill patternType="solid">
        <fgColor theme="9" tint="0.39997558519241921"/>
        <bgColor indexed="65"/>
      </patternFill>
    </fill>
    <fill>
      <patternFill patternType="solid">
        <fgColor indexed="62"/>
      </patternFill>
    </fill>
    <fill>
      <patternFill patternType="solid">
        <fgColor theme="4"/>
      </patternFill>
    </fill>
    <fill>
      <patternFill patternType="solid">
        <fgColor indexed="56"/>
      </patternFill>
    </fill>
    <fill>
      <patternFill patternType="solid">
        <fgColor theme="5"/>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theme="3" tint="0.39994506668294322"/>
        <bgColor indexed="64"/>
      </patternFill>
    </fill>
    <fill>
      <patternFill patternType="solid">
        <fgColor theme="8" tint="0.79998168889431442"/>
        <bgColor indexed="64"/>
      </patternFill>
    </fill>
    <fill>
      <patternFill patternType="solid">
        <fgColor rgb="FFFFEB9C"/>
      </patternFill>
    </fill>
    <fill>
      <patternFill patternType="solid">
        <fgColor rgb="FFFFFFCC"/>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125">
        <fgColor indexed="8"/>
      </patternFill>
    </fill>
    <fill>
      <patternFill patternType="solid">
        <fgColor rgb="FF99FF99"/>
        <bgColor indexed="64"/>
      </patternFill>
    </fill>
    <fill>
      <patternFill patternType="solid">
        <fgColor rgb="FFFFFF00"/>
        <bgColor indexed="64"/>
      </patternFill>
    </fill>
    <fill>
      <patternFill patternType="solid">
        <fgColor rgb="FFFFFF99"/>
        <bgColor indexed="64"/>
      </patternFill>
    </fill>
    <fill>
      <patternFill patternType="solid">
        <fgColor theme="6" tint="0.59996337778862885"/>
        <bgColor indexed="64"/>
      </patternFill>
    </fill>
  </fills>
  <borders count="7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4"/>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8"/>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8"/>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theme="4"/>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27"/>
      </bottom>
      <diagonal/>
    </border>
    <border>
      <left/>
      <right/>
      <top/>
      <bottom style="medium">
        <color indexed="30"/>
      </bottom>
      <diagonal/>
    </border>
    <border>
      <left/>
      <right/>
      <top/>
      <bottom style="medium">
        <color theme="4" tint="0.39997558519241921"/>
      </bottom>
      <diagonal/>
    </border>
    <border>
      <left/>
      <right/>
      <top/>
      <bottom style="medium">
        <color indexed="27"/>
      </bottom>
      <diagonal/>
    </border>
    <border>
      <left/>
      <right/>
      <top/>
      <bottom style="double">
        <color rgb="FFFF8001"/>
      </bottom>
      <diagonal/>
    </border>
    <border>
      <left/>
      <right/>
      <top/>
      <bottom style="double">
        <color theme="3" tint="0.59996337778862885"/>
      </bottom>
      <diagonal/>
    </border>
    <border>
      <left/>
      <right/>
      <top/>
      <bottom style="double">
        <color indexed="10"/>
      </bottom>
      <diagonal/>
    </border>
    <border>
      <left/>
      <right/>
      <top/>
      <bottom style="double">
        <color theme="0"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indexed="8"/>
      </right>
      <top/>
      <bottom style="thin">
        <color indexed="8"/>
      </bottom>
      <diagonal/>
    </border>
    <border>
      <left/>
      <right/>
      <top style="thin">
        <color indexed="62"/>
      </top>
      <bottom style="double">
        <color indexed="62"/>
      </bottom>
      <diagonal/>
    </border>
    <border>
      <left/>
      <right/>
      <top style="thin">
        <color theme="4"/>
      </top>
      <bottom style="double">
        <color theme="4"/>
      </bottom>
      <diagonal/>
    </border>
    <border>
      <left/>
      <right/>
      <top style="thin">
        <color indexed="56"/>
      </top>
      <bottom style="double">
        <color indexed="56"/>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5883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3" borderId="1">
      <alignment horizontal="center" vertical="center"/>
    </xf>
    <xf numFmtId="3" fontId="24" fillId="14" borderId="0" applyBorder="0">
      <alignment horizontal="right"/>
      <protection locked="0"/>
    </xf>
    <xf numFmtId="0" fontId="25" fillId="15" borderId="0" applyNumberFormat="0" applyBorder="0" applyAlignment="0" applyProtection="0"/>
    <xf numFmtId="0" fontId="26" fillId="0" borderId="0" applyNumberFormat="0" applyFill="0" applyBorder="0" applyAlignment="0" applyProtection="0"/>
    <xf numFmtId="0" fontId="27" fillId="14" borderId="2" applyNumberFormat="0" applyAlignment="0" applyProtection="0"/>
    <xf numFmtId="0" fontId="28" fillId="16" borderId="3" applyNumberFormat="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0" fillId="0" borderId="0">
      <alignment horizontal="left" vertical="center" indent="1"/>
    </xf>
    <xf numFmtId="44" fontId="6" fillId="0" borderId="0" applyFont="0" applyFill="0" applyBorder="0" applyAlignment="0" applyProtection="0"/>
    <xf numFmtId="8" fontId="31" fillId="0" borderId="4">
      <protection locked="0"/>
    </xf>
    <xf numFmtId="0" fontId="26" fillId="0" borderId="0"/>
    <xf numFmtId="0" fontId="26" fillId="0" borderId="0"/>
    <xf numFmtId="0" fontId="26" fillId="0" borderId="5"/>
    <xf numFmtId="6" fontId="32" fillId="0" borderId="0">
      <protection locked="0"/>
    </xf>
    <xf numFmtId="0" fontId="33" fillId="0" borderId="0" applyNumberFormat="0">
      <protection locked="0"/>
    </xf>
    <xf numFmtId="173" fontId="11" fillId="17" borderId="0" applyFill="0" applyBorder="0" applyProtection="0"/>
    <xf numFmtId="0" fontId="34" fillId="0" borderId="0" applyNumberFormat="0" applyFill="0" applyBorder="0" applyAlignment="0" applyProtection="0"/>
    <xf numFmtId="0" fontId="6" fillId="0" borderId="0">
      <protection locked="0"/>
    </xf>
    <xf numFmtId="0" fontId="35" fillId="18" borderId="0" applyNumberFormat="0" applyBorder="0" applyAlignment="0" applyProtection="0"/>
    <xf numFmtId="38" fontId="33" fillId="19" borderId="0" applyNumberFormat="0" applyBorder="0" applyAlignment="0" applyProtection="0"/>
    <xf numFmtId="0" fontId="36" fillId="0" borderId="0" applyNumberFormat="0" applyFill="0" applyBorder="0" applyAlignment="0" applyProtection="0"/>
    <xf numFmtId="0" fontId="37" fillId="0" borderId="6" applyNumberFormat="0" applyAlignment="0" applyProtection="0">
      <alignment horizontal="left" vertical="center"/>
    </xf>
    <xf numFmtId="0" fontId="37" fillId="0" borderId="7">
      <alignment horizontal="left" vertical="center"/>
    </xf>
    <xf numFmtId="0" fontId="38" fillId="0" borderId="0">
      <alignment horizontal="center"/>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protection locked="0"/>
    </xf>
    <xf numFmtId="0" fontId="6" fillId="0" borderId="0">
      <protection locked="0"/>
    </xf>
    <xf numFmtId="0" fontId="42" fillId="0" borderId="11" applyNumberFormat="0" applyFill="0" applyAlignment="0" applyProtection="0"/>
    <xf numFmtId="0" fontId="43" fillId="7" borderId="2" applyNumberFormat="0" applyAlignment="0" applyProtection="0"/>
    <xf numFmtId="10" fontId="33" fillId="20" borderId="12" applyNumberFormat="0" applyBorder="0" applyAlignment="0" applyProtection="0"/>
    <xf numFmtId="0" fontId="44" fillId="21" borderId="5"/>
    <xf numFmtId="0" fontId="45" fillId="0" borderId="0" applyNumberFormat="0">
      <alignment horizontal="left"/>
    </xf>
    <xf numFmtId="0" fontId="46" fillId="0" borderId="13" applyNumberFormat="0" applyFill="0" applyAlignment="0" applyProtection="0"/>
    <xf numFmtId="0" fontId="47" fillId="22" borderId="0" applyNumberFormat="0" applyBorder="0" applyAlignment="0" applyProtection="0"/>
    <xf numFmtId="37" fontId="48" fillId="0" borderId="0"/>
    <xf numFmtId="3" fontId="33" fillId="19" borderId="0" applyNumberFormat="0"/>
    <xf numFmtId="174" fontId="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0" fillId="0" borderId="0"/>
    <xf numFmtId="0" fontId="29" fillId="0" borderId="0"/>
    <xf numFmtId="0" fontId="29" fillId="0" borderId="0"/>
    <xf numFmtId="0" fontId="29" fillId="0" borderId="0"/>
    <xf numFmtId="0" fontId="29"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3" fillId="0" borderId="0"/>
    <xf numFmtId="0" fontId="51" fillId="23" borderId="14" applyNumberFormat="0" applyFont="0" applyAlignment="0" applyProtection="0"/>
    <xf numFmtId="43" fontId="52" fillId="0" borderId="0"/>
    <xf numFmtId="0" fontId="53" fillId="14" borderId="15" applyNumberFormat="0" applyAlignment="0" applyProtection="0"/>
    <xf numFmtId="4" fontId="54" fillId="24" borderId="0">
      <alignment horizontal="right"/>
    </xf>
    <xf numFmtId="0" fontId="55" fillId="24" borderId="0">
      <alignment horizontal="center" vertical="center"/>
    </xf>
    <xf numFmtId="0" fontId="56" fillId="24" borderId="16"/>
    <xf numFmtId="0" fontId="55" fillId="24" borderId="0" applyBorder="0">
      <alignment horizontal="centerContinuous"/>
    </xf>
    <xf numFmtId="0" fontId="57" fillId="24" borderId="0" applyBorder="0">
      <alignment horizontal="centerContinuous"/>
    </xf>
    <xf numFmtId="9" fontId="6" fillId="0" borderId="0" applyFont="0" applyFill="0" applyBorder="0" applyAlignment="0" applyProtection="0"/>
    <xf numFmtId="10"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8" fillId="0" borderId="0" applyNumberFormat="0" applyFont="0" applyFill="0" applyBorder="0" applyAlignment="0" applyProtection="0">
      <alignment horizontal="left"/>
    </xf>
    <xf numFmtId="0" fontId="26" fillId="0" borderId="0"/>
    <xf numFmtId="0" fontId="26" fillId="0" borderId="0"/>
    <xf numFmtId="0" fontId="59" fillId="0" borderId="0" applyNumberFormat="0">
      <alignment horizontal="left"/>
    </xf>
    <xf numFmtId="0" fontId="26" fillId="0" borderId="5"/>
    <xf numFmtId="0" fontId="26" fillId="0" borderId="5"/>
    <xf numFmtId="0" fontId="60" fillId="0" borderId="0" applyNumberFormat="0" applyFill="0" applyBorder="0" applyAlignment="0" applyProtection="0"/>
    <xf numFmtId="0" fontId="61" fillId="25" borderId="0"/>
    <xf numFmtId="0" fontId="61" fillId="25" borderId="0"/>
    <xf numFmtId="175" fontId="62" fillId="0" borderId="0">
      <alignment horizontal="center"/>
    </xf>
    <xf numFmtId="0" fontId="63" fillId="0" borderId="17" applyNumberFormat="0" applyFill="0" applyAlignment="0" applyProtection="0"/>
    <xf numFmtId="0" fontId="44" fillId="0" borderId="18"/>
    <xf numFmtId="0" fontId="44" fillId="0" borderId="18"/>
    <xf numFmtId="0" fontId="44" fillId="0" borderId="5"/>
    <xf numFmtId="0" fontId="44" fillId="0" borderId="5"/>
    <xf numFmtId="37" fontId="33" fillId="26" borderId="0" applyNumberFormat="0" applyBorder="0" applyAlignment="0" applyProtection="0"/>
    <xf numFmtId="37" fontId="9" fillId="0" borderId="0"/>
    <xf numFmtId="3" fontId="64" fillId="0" borderId="11" applyProtection="0"/>
    <xf numFmtId="0" fontId="65" fillId="0" borderId="0" applyNumberFormat="0" applyFill="0" applyBorder="0" applyAlignment="0" applyProtection="0"/>
    <xf numFmtId="0" fontId="66" fillId="0" borderId="0"/>
    <xf numFmtId="9"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1">
      <alignment horizontal="center" vertical="center"/>
    </xf>
    <xf numFmtId="43" fontId="71" fillId="0" borderId="0" applyFont="0" applyFill="0" applyBorder="0" applyAlignment="0" applyProtection="0"/>
    <xf numFmtId="44" fontId="71" fillId="0" borderId="0" applyFont="0" applyFill="0" applyBorder="0" applyAlignment="0" applyProtection="0"/>
    <xf numFmtId="0" fontId="9" fillId="0" borderId="0" applyNumberFormat="0">
      <protection locked="0"/>
    </xf>
    <xf numFmtId="0" fontId="71" fillId="0" borderId="0">
      <protection locked="0"/>
    </xf>
    <xf numFmtId="38" fontId="9" fillId="19" borderId="0" applyNumberFormat="0" applyBorder="0" applyAlignment="0" applyProtection="0"/>
    <xf numFmtId="0" fontId="71" fillId="0" borderId="0">
      <protection locked="0"/>
    </xf>
    <xf numFmtId="0" fontId="71" fillId="0" borderId="0">
      <protection locked="0"/>
    </xf>
    <xf numFmtId="0" fontId="12" fillId="0" borderId="11" applyNumberFormat="0" applyFill="0" applyAlignment="0" applyProtection="0"/>
    <xf numFmtId="10" fontId="9" fillId="20" borderId="12" applyNumberFormat="0" applyBorder="0" applyAlignment="0" applyProtection="0"/>
    <xf numFmtId="3" fontId="9" fillId="19" borderId="0" applyNumberFormat="0"/>
    <xf numFmtId="174" fontId="8" fillId="0" borderId="0"/>
    <xf numFmtId="0" fontId="6" fillId="0" borderId="0"/>
    <xf numFmtId="0" fontId="6" fillId="0" borderId="0"/>
    <xf numFmtId="0" fontId="6" fillId="23" borderId="14" applyNumberFormat="0" applyFont="0" applyAlignment="0" applyProtection="0"/>
    <xf numFmtId="9" fontId="71" fillId="0" borderId="0" applyFont="0" applyFill="0" applyBorder="0" applyAlignment="0" applyProtection="0"/>
    <xf numFmtId="10"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7" fontId="9" fillId="26" borderId="0" applyNumberFormat="0" applyBorder="0" applyAlignment="0" applyProtection="0"/>
    <xf numFmtId="0" fontId="4" fillId="0" borderId="0"/>
    <xf numFmtId="0" fontId="71"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4" fillId="0" borderId="0"/>
    <xf numFmtId="41" fontId="4"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177" fontId="4" fillId="31" borderId="0" applyNumberFormat="0" applyBorder="0" applyAlignment="0" applyProtection="0"/>
    <xf numFmtId="177"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177" fontId="4" fillId="7" borderId="0" applyNumberFormat="0" applyBorder="0" applyAlignment="0" applyProtection="0"/>
    <xf numFmtId="177" fontId="4" fillId="7"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177" fontId="21" fillId="6"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177" fontId="4" fillId="23" borderId="0" applyNumberFormat="0" applyBorder="0" applyAlignment="0" applyProtection="0"/>
    <xf numFmtId="177" fontId="4" fillId="23" borderId="0" applyNumberFormat="0" applyBorder="0" applyAlignment="0" applyProtection="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177" fontId="21" fillId="3"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22"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0" borderId="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6" borderId="0" applyNumberFormat="0" applyBorder="0" applyAlignment="0" applyProtection="0"/>
    <xf numFmtId="177" fontId="21" fillId="22" borderId="0" applyNumberFormat="0" applyBorder="0" applyAlignment="0" applyProtection="0"/>
    <xf numFmtId="0" fontId="4"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177" fontId="4" fillId="22" borderId="0" applyNumberFormat="0" applyBorder="0" applyAlignment="0" applyProtection="0"/>
    <xf numFmtId="177" fontId="4" fillId="22" borderId="0" applyNumberFormat="0" applyBorder="0" applyAlignment="0" applyProtection="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15"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0" borderId="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177" fontId="4" fillId="15" borderId="0" applyNumberFormat="0" applyBorder="0" applyAlignment="0" applyProtection="0"/>
    <xf numFmtId="177" fontId="4" fillId="15" borderId="0" applyNumberFormat="0" applyBorder="0" applyAlignment="0" applyProtection="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23" borderId="0" applyNumberFormat="0" applyBorder="0" applyAlignment="0" applyProtection="0"/>
    <xf numFmtId="0" fontId="6" fillId="0" borderId="0"/>
    <xf numFmtId="0" fontId="6" fillId="0" borderId="0"/>
    <xf numFmtId="0" fontId="21" fillId="0" borderId="0"/>
    <xf numFmtId="177" fontId="21" fillId="23" borderId="0" applyNumberFormat="0" applyBorder="0" applyAlignment="0" applyProtection="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6"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177" fontId="75" fillId="43" borderId="0" applyNumberFormat="0" applyBorder="0" applyAlignment="0" applyProtection="0"/>
    <xf numFmtId="177"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22" fillId="6" borderId="0" applyNumberFormat="0" applyBorder="0" applyAlignment="0" applyProtection="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75" fillId="43"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75" fillId="4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75" fillId="43"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2"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177" fontId="75" fillId="44" borderId="0" applyNumberFormat="0" applyBorder="0" applyAlignment="0" applyProtection="0"/>
    <xf numFmtId="177"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75" fillId="4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75" fillId="44"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177" fontId="75" fillId="45" borderId="0" applyNumberFormat="0" applyBorder="0" applyAlignment="0" applyProtection="0"/>
    <xf numFmtId="177"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75" fillId="4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177" fontId="22" fillId="40" borderId="0" applyNumberFormat="0" applyBorder="0" applyAlignment="0" applyProtection="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75" fillId="45"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177" fontId="75" fillId="47" borderId="0" applyNumberFormat="0" applyBorder="0" applyAlignment="0" applyProtection="0"/>
    <xf numFmtId="177"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47"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1" fillId="0" borderId="0"/>
    <xf numFmtId="0" fontId="6" fillId="0" borderId="0"/>
    <xf numFmtId="0" fontId="6" fillId="0" borderId="0"/>
    <xf numFmtId="0" fontId="22" fillId="15" borderId="0" applyNumberFormat="0" applyBorder="0" applyAlignment="0" applyProtection="0"/>
    <xf numFmtId="0" fontId="21" fillId="0" borderId="0"/>
    <xf numFmtId="177" fontId="22" fillId="15" borderId="0" applyNumberFormat="0" applyBorder="0" applyAlignment="0" applyProtection="0"/>
    <xf numFmtId="177" fontId="22" fillId="15"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177" fontId="22" fillId="15"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15" borderId="0" applyNumberFormat="0" applyBorder="0" applyAlignment="0" applyProtection="0"/>
    <xf numFmtId="177" fontId="22" fillId="1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4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177" fontId="75" fillId="48" borderId="0" applyNumberFormat="0" applyBorder="0" applyAlignment="0" applyProtection="0"/>
    <xf numFmtId="177"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75" fillId="48"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2" fillId="6" borderId="0" applyNumberFormat="0" applyBorder="0" applyAlignment="0" applyProtection="0"/>
    <xf numFmtId="0" fontId="21" fillId="0" borderId="0"/>
    <xf numFmtId="177" fontId="22" fillId="6" borderId="0" applyNumberFormat="0" applyBorder="0" applyAlignment="0" applyProtection="0"/>
    <xf numFmtId="177" fontId="22" fillId="6"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4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177" fontId="75" fillId="50" borderId="0" applyNumberFormat="0" applyBorder="0" applyAlignment="0" applyProtection="0"/>
    <xf numFmtId="177"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75" fillId="50"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2" fillId="3" borderId="0" applyNumberFormat="0" applyBorder="0" applyAlignment="0" applyProtection="0"/>
    <xf numFmtId="0" fontId="21" fillId="0" borderId="0"/>
    <xf numFmtId="177" fontId="22" fillId="3" borderId="0" applyNumberFormat="0" applyBorder="0" applyAlignment="0" applyProtection="0"/>
    <xf numFmtId="177" fontId="22" fillId="3"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177" fontId="22" fillId="3" borderId="0" applyNumberFormat="0" applyBorder="0" applyAlignment="0" applyProtection="0"/>
    <xf numFmtId="177" fontId="22" fillId="3"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75" fillId="50"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6"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177" fontId="75" fillId="52" borderId="0" applyNumberFormat="0" applyBorder="0" applyAlignment="0" applyProtection="0"/>
    <xf numFmtId="177"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75" fillId="52"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1" fillId="0" borderId="0"/>
    <xf numFmtId="0" fontId="6" fillId="0" borderId="0"/>
    <xf numFmtId="0" fontId="6" fillId="0" borderId="0"/>
    <xf numFmtId="0" fontId="22" fillId="53" borderId="0" applyNumberFormat="0" applyBorder="0" applyAlignment="0" applyProtection="0"/>
    <xf numFmtId="0" fontId="21" fillId="0" borderId="0"/>
    <xf numFmtId="177" fontId="22" fillId="53" borderId="0" applyNumberFormat="0" applyBorder="0" applyAlignment="0" applyProtection="0"/>
    <xf numFmtId="177" fontId="22" fillId="53"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177" fontId="22" fillId="53" borderId="0" applyNumberFormat="0" applyBorder="0" applyAlignment="0" applyProtection="0"/>
    <xf numFmtId="177" fontId="22" fillId="53"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75" fillId="52"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177" fontId="75" fillId="54" borderId="0" applyNumberFormat="0" applyBorder="0" applyAlignment="0" applyProtection="0"/>
    <xf numFmtId="177"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75" fillId="5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75" fillId="54"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177" fontId="75" fillId="56" borderId="0" applyNumberFormat="0" applyBorder="0" applyAlignment="0" applyProtection="0"/>
    <xf numFmtId="177"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75" fillId="5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75" fillId="56"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177" fontId="75" fillId="57" borderId="0" applyNumberFormat="0" applyBorder="0" applyAlignment="0" applyProtection="0"/>
    <xf numFmtId="177"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57"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1" fillId="0" borderId="0"/>
    <xf numFmtId="0" fontId="6" fillId="0" borderId="0"/>
    <xf numFmtId="0" fontId="6" fillId="0" borderId="0"/>
    <xf numFmtId="0" fontId="22" fillId="5" borderId="0" applyNumberFormat="0" applyBorder="0" applyAlignment="0" applyProtection="0"/>
    <xf numFmtId="0" fontId="21" fillId="0" borderId="0"/>
    <xf numFmtId="177" fontId="22" fillId="5" borderId="0" applyNumberFormat="0" applyBorder="0" applyAlignment="0" applyProtection="0"/>
    <xf numFmtId="177" fontId="22" fillId="5"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5" borderId="0" applyNumberFormat="0" applyBorder="0" applyAlignment="0" applyProtection="0"/>
    <xf numFmtId="177" fontId="22" fillId="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5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177" fontId="75" fillId="5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5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177" fontId="75" fillId="59" borderId="0" applyNumberFormat="0" applyBorder="0" applyAlignment="0" applyProtection="0"/>
    <xf numFmtId="177"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75" fillId="59"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2" fillId="10" borderId="0" applyNumberFormat="0" applyBorder="0" applyAlignment="0" applyProtection="0"/>
    <xf numFmtId="0" fontId="21" fillId="0" borderId="0"/>
    <xf numFmtId="177" fontId="22" fillId="10" borderId="0" applyNumberFormat="0" applyBorder="0" applyAlignment="0" applyProtection="0"/>
    <xf numFmtId="177" fontId="22" fillId="10"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177" fontId="22" fillId="10" borderId="0" applyNumberFormat="0" applyBorder="0" applyAlignment="0" applyProtection="0"/>
    <xf numFmtId="177" fontId="22" fillId="10"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75" fillId="59"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11" fillId="13" borderId="1">
      <alignment horizontal="center" vertical="center"/>
    </xf>
    <xf numFmtId="0" fontId="21" fillId="0" borderId="0"/>
    <xf numFmtId="0" fontId="11" fillId="13" borderId="1">
      <alignment horizontal="center" vertical="center"/>
    </xf>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177" fontId="77" fillId="60" borderId="0" applyNumberFormat="0" applyBorder="0" applyAlignment="0" applyProtection="0"/>
    <xf numFmtId="177"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77" fillId="6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1" fillId="0" borderId="0"/>
    <xf numFmtId="0" fontId="6" fillId="0" borderId="0"/>
    <xf numFmtId="0" fontId="6" fillId="0" borderId="0"/>
    <xf numFmtId="0" fontId="25" fillId="30" borderId="0" applyNumberFormat="0" applyBorder="0" applyAlignment="0" applyProtection="0"/>
    <xf numFmtId="0" fontId="21" fillId="0" borderId="0"/>
    <xf numFmtId="177" fontId="25" fillId="30" borderId="0" applyNumberFormat="0" applyBorder="0" applyAlignment="0" applyProtection="0"/>
    <xf numFmtId="177" fontId="25" fillId="3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177" fontId="25" fillId="30" borderId="0" applyNumberFormat="0" applyBorder="0" applyAlignment="0" applyProtection="0"/>
    <xf numFmtId="177" fontId="25" fillId="30"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77" fillId="6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6" fillId="0" borderId="0" applyNumberFormat="0" applyFill="0" applyBorder="0" applyAlignment="0" applyProtection="0"/>
    <xf numFmtId="0" fontId="6" fillId="0" borderId="0"/>
    <xf numFmtId="0" fontId="6" fillId="0" borderId="0"/>
    <xf numFmtId="0" fontId="21" fillId="0" borderId="0"/>
    <xf numFmtId="0" fontId="21" fillId="0" borderId="0"/>
    <xf numFmtId="177" fontId="2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6" fillId="0" borderId="0" applyNumberFormat="0" applyFill="0" applyBorder="0" applyAlignment="0" applyProtection="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177" fontId="78" fillId="61" borderId="42" applyNumberFormat="0" applyAlignment="0" applyProtection="0"/>
    <xf numFmtId="177"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79" fillId="61" borderId="42" applyAlignment="0" applyProtection="0"/>
    <xf numFmtId="0" fontId="79" fillId="61" borderId="42"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78" fillId="61" borderId="4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78" fillId="61" borderId="4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1" fillId="0" borderId="0"/>
    <xf numFmtId="0" fontId="6" fillId="0" borderId="0"/>
    <xf numFmtId="0" fontId="6" fillId="0" borderId="0"/>
    <xf numFmtId="0" fontId="80" fillId="14" borderId="2" applyNumberFormat="0" applyAlignment="0" applyProtection="0"/>
    <xf numFmtId="0" fontId="21" fillId="0" borderId="0"/>
    <xf numFmtId="177" fontId="80" fillId="14" borderId="2" applyNumberFormat="0" applyAlignment="0" applyProtection="0"/>
    <xf numFmtId="177" fontId="80" fillId="14" borderId="2" applyNumberFormat="0" applyAlignment="0" applyProtection="0"/>
    <xf numFmtId="0" fontId="78" fillId="61" borderId="42" applyNumberFormat="0" applyAlignment="0" applyProtection="0"/>
    <xf numFmtId="0" fontId="79" fillId="61" borderId="42" applyAlignment="0" applyProtection="0"/>
    <xf numFmtId="0" fontId="79" fillId="61" borderId="42"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78" fillId="61" borderId="42" applyNumberFormat="0" applyAlignment="0" applyProtection="0"/>
    <xf numFmtId="0" fontId="27" fillId="4" borderId="2" applyNumberFormat="0"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177" fontId="80" fillId="14" borderId="2" applyNumberFormat="0" applyAlignment="0" applyProtection="0"/>
    <xf numFmtId="177" fontId="80" fillId="1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78" fillId="61" borderId="4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7" fillId="4" borderId="2" applyNumberFormat="0" applyAlignment="0" applyProtection="0"/>
    <xf numFmtId="41" fontId="81" fillId="0" borderId="0" applyAlignment="0" applyProtection="0"/>
    <xf numFmtId="41" fontId="81" fillId="0" borderId="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27" fillId="4" borderId="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82" fillId="62" borderId="4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82" fillId="62" borderId="4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177" fontId="82" fillId="62" borderId="4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82" fillId="62" borderId="43" applyNumberFormat="0" applyAlignment="0" applyProtection="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2" fillId="62" borderId="4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4" fillId="14" borderId="0">
      <alignment horizontal="center"/>
    </xf>
    <xf numFmtId="0" fontId="84" fillId="14" borderId="0">
      <alignment horizontal="center"/>
    </xf>
    <xf numFmtId="0" fontId="6" fillId="0" borderId="0"/>
    <xf numFmtId="0" fontId="6" fillId="0" borderId="0"/>
    <xf numFmtId="0" fontId="21" fillId="0" borderId="0"/>
    <xf numFmtId="0" fontId="21" fillId="0" borderId="0"/>
    <xf numFmtId="177" fontId="84" fillId="14" borderId="0">
      <alignment horizont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4" fillId="14" borderId="0">
      <alignment horizontal="center"/>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5" fillId="14" borderId="0">
      <alignment horizontal="left"/>
    </xf>
    <xf numFmtId="0" fontId="85" fillId="14" borderId="0">
      <alignment horizontal="left"/>
    </xf>
    <xf numFmtId="0" fontId="6" fillId="0" borderId="0"/>
    <xf numFmtId="0" fontId="6" fillId="0" borderId="0"/>
    <xf numFmtId="0" fontId="21" fillId="0" borderId="0"/>
    <xf numFmtId="0" fontId="21" fillId="0" borderId="0"/>
    <xf numFmtId="177" fontId="85"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5" fillId="14" borderId="0">
      <alignment horizontal="left"/>
    </xf>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6" fillId="0" borderId="0"/>
    <xf numFmtId="0" fontId="21" fillId="0" borderId="0"/>
    <xf numFmtId="0" fontId="6" fillId="0" borderId="0"/>
    <xf numFmtId="0" fontId="6" fillId="0" borderId="0"/>
    <xf numFmtId="0" fontId="6"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21" fillId="0" borderId="0"/>
    <xf numFmtId="41" fontId="21"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2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21"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21" fillId="0" borderId="0" applyFont="0" applyFill="0" applyBorder="0" applyAlignment="0" applyProtection="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0" fontId="30" fillId="0" borderId="0">
      <alignment horizontal="left" vertical="center" indent="1"/>
    </xf>
    <xf numFmtId="0" fontId="6" fillId="0" borderId="0"/>
    <xf numFmtId="0" fontId="6" fillId="0" borderId="0"/>
    <xf numFmtId="0" fontId="21" fillId="0" borderId="0"/>
    <xf numFmtId="0" fontId="21" fillId="0" borderId="0"/>
    <xf numFmtId="177" fontId="30" fillId="0" borderId="0">
      <alignment horizontal="left" vertical="center" indent="1"/>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0" fillId="0" borderId="0">
      <alignment horizontal="left" vertical="center" indent="1"/>
    </xf>
    <xf numFmtId="0" fontId="21" fillId="0" borderId="0"/>
    <xf numFmtId="0" fontId="21" fillId="0" borderId="0"/>
    <xf numFmtId="180"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0" fontId="21" fillId="0" borderId="0"/>
    <xf numFmtId="44" fontId="6" fillId="0" borderId="0" applyFont="0" applyFill="0" applyBorder="0" applyAlignment="0" applyProtection="0"/>
    <xf numFmtId="0" fontId="21" fillId="0" borderId="0"/>
    <xf numFmtId="44" fontId="6" fillId="0" borderId="0" applyFont="0" applyFill="0" applyBorder="0" applyAlignment="0" applyProtection="0"/>
    <xf numFmtId="44" fontId="6" fillId="0" borderId="0" applyFont="0" applyFill="0" applyBorder="0" applyAlignment="0" applyProtection="0"/>
    <xf numFmtId="0" fontId="21" fillId="0" borderId="0"/>
    <xf numFmtId="44" fontId="4" fillId="0" borderId="0" applyFont="0" applyFill="0" applyBorder="0" applyAlignment="0" applyProtection="0"/>
    <xf numFmtId="44" fontId="4" fillId="0" borderId="0" applyFont="0" applyFill="0" applyBorder="0" applyAlignment="0" applyProtection="0"/>
    <xf numFmtId="0" fontId="21" fillId="0" borderId="0"/>
    <xf numFmtId="44" fontId="4" fillId="0" borderId="0" applyFont="0" applyFill="0" applyBorder="0" applyAlignment="0" applyProtection="0"/>
    <xf numFmtId="0" fontId="21" fillId="0" borderId="0"/>
    <xf numFmtId="44" fontId="8"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81" fontId="6" fillId="0" borderId="16" applyFont="0" applyFill="0" applyBorder="0" applyAlignment="0" applyProtection="0"/>
    <xf numFmtId="0"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 fillId="0" borderId="0" applyNumberFormat="0">
      <protection locked="0"/>
    </xf>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 fillId="0" borderId="0" applyNumberFormat="0">
      <protection locked="0"/>
    </xf>
    <xf numFmtId="177" fontId="9" fillId="0" borderId="0" applyNumberFormat="0">
      <protection locked="0"/>
    </xf>
    <xf numFmtId="0" fontId="21" fillId="0" borderId="0"/>
    <xf numFmtId="0" fontId="9" fillId="0" borderId="0" applyNumberFormat="0">
      <protection locked="0"/>
    </xf>
    <xf numFmtId="177"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173" fontId="11" fillId="17" borderId="0" applyFill="0" applyBorder="0" applyProtection="0"/>
    <xf numFmtId="173" fontId="11" fillId="17" borderId="0" applyFill="0" applyBorder="0" applyProtection="0"/>
    <xf numFmtId="173" fontId="11" fillId="17" borderId="0" applyFill="0" applyBorder="0" applyProtection="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21" fillId="0" borderId="0"/>
    <xf numFmtId="0" fontId="88"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88"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177" fontId="88"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88" fillId="0" borderId="0" applyNumberFormat="0" applyFill="0" applyBorder="0" applyAlignment="0" applyProtection="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89"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88" fillId="0" borderId="0" applyNumberFormat="0" applyFill="0" applyBorder="0" applyAlignment="0" applyProtection="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89" fillId="0" borderId="0"/>
    <xf numFmtId="177"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177" fontId="90" fillId="63" borderId="0" applyNumberFormat="0" applyBorder="0" applyAlignment="0" applyProtection="0"/>
    <xf numFmtId="177" fontId="90" fillId="63" borderId="0" applyNumberFormat="0" applyBorder="0" applyAlignment="0" applyProtection="0"/>
    <xf numFmtId="0" fontId="89"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90" fillId="63"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177" fontId="35" fillId="6" borderId="0" applyNumberFormat="0" applyBorder="0" applyAlignment="0" applyProtection="0"/>
    <xf numFmtId="0" fontId="21" fillId="0" borderId="0"/>
    <xf numFmtId="0" fontId="6" fillId="0" borderId="0"/>
    <xf numFmtId="0" fontId="6" fillId="0" borderId="0"/>
    <xf numFmtId="0" fontId="35" fillId="6" borderId="0" applyNumberFormat="0" applyBorder="0" applyAlignment="0" applyProtection="0"/>
    <xf numFmtId="0" fontId="21" fillId="0" borderId="0"/>
    <xf numFmtId="177" fontId="35" fillId="6" borderId="0" applyNumberFormat="0" applyBorder="0" applyAlignment="0" applyProtection="0"/>
    <xf numFmtId="177" fontId="35" fillId="6" borderId="0" applyNumberFormat="0" applyBorder="0" applyAlignment="0" applyProtection="0"/>
    <xf numFmtId="0"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177" fontId="35" fillId="6" borderId="0" applyNumberFormat="0" applyBorder="0" applyAlignment="0" applyProtection="0"/>
    <xf numFmtId="0" fontId="21" fillId="0" borderId="0"/>
    <xf numFmtId="0" fontId="35" fillId="18"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89"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6" fillId="0" borderId="0"/>
    <xf numFmtId="0" fontId="6" fillId="0" borderId="0"/>
    <xf numFmtId="0" fontId="21" fillId="0" borderId="0"/>
    <xf numFmtId="177" fontId="35" fillId="6" borderId="0" applyNumberFormat="0" applyBorder="0" applyAlignment="0" applyProtection="0"/>
    <xf numFmtId="177" fontId="35" fillId="6"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38" fontId="9" fillId="19" borderId="0" applyNumberFormat="0" applyBorder="0" applyAlignment="0" applyProtection="0"/>
    <xf numFmtId="0" fontId="37" fillId="0" borderId="6" applyNumberFormat="0" applyAlignment="0" applyProtection="0">
      <alignment horizontal="left" vertical="center"/>
    </xf>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6" applyNumberFormat="0" applyAlignment="0" applyProtection="0">
      <alignment horizontal="left" vertical="center"/>
    </xf>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37" fillId="0" borderId="6" applyNumberFormat="0" applyAlignment="0" applyProtection="0">
      <alignment horizontal="left" vertical="center"/>
    </xf>
    <xf numFmtId="0" fontId="37" fillId="0" borderId="7">
      <alignment horizontal="left" vertical="center"/>
    </xf>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7">
      <alignment horizontal="left" vertical="center"/>
    </xf>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37" fillId="0" borderId="7">
      <alignment horizontal="left" vertical="center"/>
    </xf>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177" fontId="92" fillId="0" borderId="45" applyNumberFormat="0" applyFill="0" applyAlignment="0" applyProtection="0"/>
    <xf numFmtId="177" fontId="92" fillId="0" borderId="45" applyNumberFormat="0" applyFill="0" applyAlignment="0" applyProtection="0"/>
    <xf numFmtId="0" fontId="89"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2" fillId="0" borderId="45"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177" fontId="39" fillId="0" borderId="46" applyNumberFormat="0" applyFill="0" applyAlignment="0" applyProtection="0"/>
    <xf numFmtId="0" fontId="21" fillId="0" borderId="0"/>
    <xf numFmtId="0" fontId="6" fillId="0" borderId="0"/>
    <xf numFmtId="0" fontId="6" fillId="0" borderId="0"/>
    <xf numFmtId="0" fontId="39" fillId="0" borderId="46" applyNumberFormat="0" applyFill="0" applyAlignment="0" applyProtection="0"/>
    <xf numFmtId="0" fontId="21" fillId="0" borderId="0"/>
    <xf numFmtId="177" fontId="39" fillId="0" borderId="46" applyNumberFormat="0" applyFill="0" applyAlignment="0" applyProtection="0"/>
    <xf numFmtId="177" fontId="39" fillId="0" borderId="46" applyNumberFormat="0" applyFill="0" applyAlignment="0" applyProtection="0"/>
    <xf numFmtId="0"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177" fontId="39" fillId="0" borderId="46" applyNumberFormat="0" applyFill="0" applyAlignment="0" applyProtection="0"/>
    <xf numFmtId="0" fontId="21" fillId="0" borderId="0"/>
    <xf numFmtId="0" fontId="91" fillId="0" borderId="44"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89"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6" fillId="0" borderId="0"/>
    <xf numFmtId="0" fontId="6" fillId="0" borderId="0"/>
    <xf numFmtId="0" fontId="21" fillId="0" borderId="0"/>
    <xf numFmtId="177" fontId="39" fillId="0" borderId="46" applyNumberFormat="0" applyFill="0" applyAlignment="0" applyProtection="0"/>
    <xf numFmtId="177" fontId="39" fillId="0" borderId="46" applyNumberFormat="0" applyFill="0" applyAlignment="0" applyProtection="0"/>
    <xf numFmtId="177" fontId="91" fillId="0" borderId="44" applyNumberFormat="0" applyFill="0" applyAlignment="0" applyProtection="0"/>
    <xf numFmtId="0" fontId="21"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4" fillId="0" borderId="48"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177" fontId="40" fillId="0" borderId="49" applyNumberFormat="0" applyFill="0" applyAlignment="0" applyProtection="0"/>
    <xf numFmtId="0" fontId="21" fillId="0" borderId="0"/>
    <xf numFmtId="0" fontId="6" fillId="0" borderId="0"/>
    <xf numFmtId="0" fontId="6" fillId="0" borderId="0"/>
    <xf numFmtId="0" fontId="40" fillId="0" borderId="49" applyNumberFormat="0" applyFill="0" applyAlignment="0" applyProtection="0"/>
    <xf numFmtId="0" fontId="21" fillId="0" borderId="0"/>
    <xf numFmtId="177" fontId="40" fillId="0" borderId="49" applyNumberFormat="0" applyFill="0" applyAlignment="0" applyProtection="0"/>
    <xf numFmtId="177" fontId="40" fillId="0" borderId="49" applyNumberFormat="0" applyFill="0" applyAlignment="0" applyProtection="0"/>
    <xf numFmtId="0"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177" fontId="40" fillId="0" borderId="49" applyNumberFormat="0" applyFill="0" applyAlignment="0" applyProtection="0"/>
    <xf numFmtId="0" fontId="21" fillId="0" borderId="0"/>
    <xf numFmtId="0" fontId="93" fillId="0" borderId="47"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89"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6" fillId="0" borderId="0"/>
    <xf numFmtId="0" fontId="6" fillId="0" borderId="0"/>
    <xf numFmtId="0" fontId="21" fillId="0" borderId="0"/>
    <xf numFmtId="177" fontId="40" fillId="0" borderId="49" applyNumberFormat="0" applyFill="0" applyAlignment="0" applyProtection="0"/>
    <xf numFmtId="177" fontId="40" fillId="0" borderId="49" applyNumberFormat="0" applyFill="0" applyAlignment="0" applyProtection="0"/>
    <xf numFmtId="177" fontId="93" fillId="0" borderId="47" applyNumberFormat="0" applyFill="0" applyAlignment="0" applyProtection="0"/>
    <xf numFmtId="0" fontId="21"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95" fillId="0" borderId="0">
      <alignment horizontal="center"/>
    </xf>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7" fillId="0" borderId="51"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177" fontId="41" fillId="0" borderId="52" applyNumberFormat="0" applyFill="0" applyAlignment="0" applyProtection="0"/>
    <xf numFmtId="0" fontId="21" fillId="0" borderId="0"/>
    <xf numFmtId="0" fontId="6" fillId="0" borderId="0"/>
    <xf numFmtId="0" fontId="6" fillId="0" borderId="0"/>
    <xf numFmtId="0" fontId="41" fillId="0" borderId="52" applyNumberFormat="0" applyFill="0" applyAlignment="0" applyProtection="0"/>
    <xf numFmtId="0" fontId="21" fillId="0" borderId="0"/>
    <xf numFmtId="177" fontId="41" fillId="0" borderId="52" applyNumberFormat="0" applyFill="0" applyAlignment="0" applyProtection="0"/>
    <xf numFmtId="177" fontId="41" fillId="0" borderId="52" applyNumberFormat="0" applyFill="0" applyAlignment="0" applyProtection="0"/>
    <xf numFmtId="0"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177" fontId="41" fillId="0" borderId="52" applyNumberFormat="0" applyFill="0" applyAlignment="0" applyProtection="0"/>
    <xf numFmtId="0" fontId="21" fillId="0" borderId="0"/>
    <xf numFmtId="0" fontId="96" fillId="0" borderId="50"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89"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6" fillId="0" borderId="0"/>
    <xf numFmtId="0" fontId="6" fillId="0" borderId="0"/>
    <xf numFmtId="0" fontId="21" fillId="0" borderId="0"/>
    <xf numFmtId="177" fontId="41" fillId="0" borderId="52" applyNumberFormat="0" applyFill="0" applyAlignment="0" applyProtection="0"/>
    <xf numFmtId="177" fontId="41" fillId="0" borderId="52" applyNumberFormat="0" applyFill="0" applyAlignment="0" applyProtection="0"/>
    <xf numFmtId="177" fontId="96" fillId="0" borderId="50" applyNumberFormat="0" applyFill="0" applyAlignment="0" applyProtection="0"/>
    <xf numFmtId="0" fontId="21"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5" fillId="0" borderId="0">
      <alignment horizontal="center"/>
    </xf>
    <xf numFmtId="0" fontId="95" fillId="0" borderId="0">
      <alignment horizontal="center"/>
    </xf>
    <xf numFmtId="0" fontId="95" fillId="0" borderId="0">
      <alignment horizontal="center"/>
    </xf>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177" fontId="41" fillId="0" borderId="0" applyNumberFormat="0" applyFill="0" applyBorder="0" applyAlignment="0" applyProtection="0"/>
    <xf numFmtId="0" fontId="21" fillId="0" borderId="0"/>
    <xf numFmtId="0" fontId="6" fillId="0" borderId="0"/>
    <xf numFmtId="0" fontId="6" fillId="0" borderId="0"/>
    <xf numFmtId="0" fontId="41" fillId="0" borderId="0" applyNumberFormat="0" applyFill="0" applyBorder="0" applyAlignment="0" applyProtection="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0"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177" fontId="41" fillId="0" borderId="0" applyNumberFormat="0" applyFill="0" applyBorder="0" applyAlignment="0" applyProtection="0"/>
    <xf numFmtId="0" fontId="21" fillId="0" borderId="0"/>
    <xf numFmtId="0" fontId="96"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89"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6" fillId="0" borderId="0"/>
    <xf numFmtId="0" fontId="6" fillId="0" borderId="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5" fillId="0" borderId="0">
      <alignment horizontal="center"/>
    </xf>
    <xf numFmtId="0" fontId="95" fillId="0" borderId="0">
      <alignment horizontal="center"/>
    </xf>
    <xf numFmtId="0" fontId="21" fillId="0" borderId="0"/>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6" fillId="0" borderId="0"/>
    <xf numFmtId="0" fontId="6" fillId="0" borderId="0"/>
    <xf numFmtId="0" fontId="21" fillId="0" borderId="0"/>
    <xf numFmtId="177" fontId="98" fillId="0" borderId="0" applyNumberFormat="0" applyFill="0" applyBorder="0" applyAlignment="0" applyProtection="0">
      <alignment vertical="top"/>
      <protection locked="0"/>
    </xf>
    <xf numFmtId="0" fontId="21" fillId="0" borderId="0"/>
    <xf numFmtId="0" fontId="6" fillId="0" borderId="0"/>
    <xf numFmtId="0" fontId="6" fillId="0" borderId="0"/>
    <xf numFmtId="0" fontId="21" fillId="0" borderId="0"/>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21" fillId="0" borderId="0"/>
    <xf numFmtId="0" fontId="73" fillId="0" borderId="0" applyNumberFormat="0" applyFill="0" applyBorder="0" applyAlignment="0" applyProtection="0">
      <alignment vertical="top"/>
      <protection locked="0"/>
    </xf>
    <xf numFmtId="0" fontId="21" fillId="0" borderId="0"/>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9" fillId="20" borderId="12" applyNumberFormat="0" applyBorder="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89"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75" fillId="65" borderId="42" applyAlignment="0" applyProtection="0"/>
    <xf numFmtId="0" fontId="75" fillId="65" borderId="42"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100" fillId="64" borderId="42" applyNumberFormat="0" applyAlignment="0" applyProtection="0"/>
    <xf numFmtId="0" fontId="6" fillId="0" borderId="0"/>
    <xf numFmtId="0" fontId="6" fillId="0" borderId="0"/>
    <xf numFmtId="0" fontId="21" fillId="0" borderId="0"/>
    <xf numFmtId="0" fontId="89"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100" fillId="64" borderId="4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177" fontId="43" fillId="22" borderId="2" applyNumberFormat="0" applyAlignment="0" applyProtection="0"/>
    <xf numFmtId="0" fontId="21" fillId="0" borderId="0"/>
    <xf numFmtId="0" fontId="6" fillId="0" borderId="0"/>
    <xf numFmtId="0" fontId="6" fillId="0" borderId="0"/>
    <xf numFmtId="0" fontId="43" fillId="22" borderId="2" applyNumberFormat="0" applyAlignment="0" applyProtection="0"/>
    <xf numFmtId="0" fontId="21" fillId="0" borderId="0"/>
    <xf numFmtId="177" fontId="43" fillId="22" borderId="2" applyNumberFormat="0" applyAlignment="0" applyProtection="0"/>
    <xf numFmtId="177" fontId="43" fillId="22" borderId="2" applyNumberFormat="0" applyAlignment="0" applyProtection="0"/>
    <xf numFmtId="0" fontId="100" fillId="64" borderId="42" applyNumberFormat="0" applyAlignment="0" applyProtection="0"/>
    <xf numFmtId="0" fontId="21" fillId="0" borderId="0"/>
    <xf numFmtId="0" fontId="75" fillId="65" borderId="42" applyAlignment="0" applyProtection="0"/>
    <xf numFmtId="0" fontId="75" fillId="65" borderId="42"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177" fontId="43" fillId="22" borderId="2" applyNumberFormat="0" applyAlignment="0" applyProtection="0"/>
    <xf numFmtId="0" fontId="21" fillId="0" borderId="0"/>
    <xf numFmtId="0" fontId="43" fillId="7"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89"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6" fillId="0" borderId="0"/>
    <xf numFmtId="0" fontId="6" fillId="0" borderId="0"/>
    <xf numFmtId="0" fontId="21" fillId="0" borderId="0"/>
    <xf numFmtId="177" fontId="43" fillId="22" borderId="2" applyNumberFormat="0" applyAlignment="0" applyProtection="0"/>
    <xf numFmtId="177" fontId="43" fillId="22"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41" fontId="4" fillId="66" borderId="42"/>
    <xf numFmtId="41" fontId="4" fillId="66" borderId="42"/>
    <xf numFmtId="0" fontId="100" fillId="64" borderId="4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177"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64" fontId="101" fillId="26" borderId="0" applyNumberFormat="0" applyBorder="0" applyAlignment="0" applyProtection="0"/>
    <xf numFmtId="0" fontId="102" fillId="0" borderId="0"/>
    <xf numFmtId="0" fontId="102" fillId="0" borderId="0"/>
    <xf numFmtId="0" fontId="6" fillId="0" borderId="0"/>
    <xf numFmtId="0" fontId="6" fillId="0" borderId="0"/>
    <xf numFmtId="0" fontId="21" fillId="0" borderId="0"/>
    <xf numFmtId="0" fontId="21" fillId="0" borderId="0"/>
    <xf numFmtId="177" fontId="102"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102" fillId="0" borderId="0"/>
    <xf numFmtId="0" fontId="21" fillId="0" borderId="0"/>
    <xf numFmtId="0" fontId="21" fillId="0" borderId="0"/>
    <xf numFmtId="41" fontId="103" fillId="0" borderId="0">
      <alignment horizontal="left"/>
    </xf>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21" fillId="0" borderId="0"/>
    <xf numFmtId="0" fontId="56" fillId="14" borderId="0">
      <alignment horizontal="left"/>
    </xf>
    <xf numFmtId="0" fontId="56" fillId="14" borderId="0">
      <alignment horizontal="left"/>
    </xf>
    <xf numFmtId="0" fontId="6" fillId="0" borderId="0"/>
    <xf numFmtId="0" fontId="6" fillId="0" borderId="0"/>
    <xf numFmtId="0" fontId="21" fillId="0" borderId="0"/>
    <xf numFmtId="0" fontId="21" fillId="0" borderId="0"/>
    <xf numFmtId="177" fontId="56"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56" fillId="14" borderId="0">
      <alignment horizontal="left"/>
    </xf>
    <xf numFmtId="0" fontId="21" fillId="0" borderId="0"/>
    <xf numFmtId="0" fontId="21" fillId="0" borderId="0"/>
    <xf numFmtId="0" fontId="9" fillId="19"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105" fillId="0" borderId="54" applyFill="0" applyAlignment="0" applyProtection="0"/>
    <xf numFmtId="0" fontId="105" fillId="0" borderId="54"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104" fillId="0" borderId="5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177" fontId="65" fillId="0" borderId="55" applyNumberFormat="0" applyFill="0" applyAlignment="0" applyProtection="0"/>
    <xf numFmtId="0" fontId="21" fillId="0" borderId="0"/>
    <xf numFmtId="0" fontId="6" fillId="0" borderId="0"/>
    <xf numFmtId="0" fontId="6" fillId="0" borderId="0"/>
    <xf numFmtId="0" fontId="65" fillId="0" borderId="55" applyNumberFormat="0" applyFill="0" applyAlignment="0" applyProtection="0"/>
    <xf numFmtId="0" fontId="21" fillId="0" borderId="0"/>
    <xf numFmtId="177" fontId="65" fillId="0" borderId="55" applyNumberFormat="0" applyFill="0" applyAlignment="0" applyProtection="0"/>
    <xf numFmtId="177" fontId="65" fillId="0" borderId="55" applyNumberFormat="0" applyFill="0" applyAlignment="0" applyProtection="0"/>
    <xf numFmtId="0" fontId="104" fillId="0" borderId="53" applyNumberFormat="0" applyFill="0" applyAlignment="0" applyProtection="0"/>
    <xf numFmtId="0" fontId="21" fillId="0" borderId="0"/>
    <xf numFmtId="0" fontId="105" fillId="0" borderId="54" applyFill="0" applyAlignment="0" applyProtection="0"/>
    <xf numFmtId="0" fontId="105" fillId="0" borderId="54"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104" fillId="0" borderId="53" applyNumberFormat="0" applyFill="0" applyAlignment="0" applyProtection="0"/>
    <xf numFmtId="0" fontId="21" fillId="0" borderId="0"/>
    <xf numFmtId="0" fontId="46" fillId="0" borderId="13" applyNumberFormat="0"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177" fontId="65" fillId="0" borderId="55" applyNumberFormat="0" applyFill="0" applyAlignment="0" applyProtection="0"/>
    <xf numFmtId="0" fontId="21" fillId="0" borderId="0"/>
    <xf numFmtId="0" fontId="46" fillId="0" borderId="1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89"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6" fillId="0" borderId="0"/>
    <xf numFmtId="0" fontId="6" fillId="0" borderId="0"/>
    <xf numFmtId="0" fontId="21" fillId="0" borderId="0"/>
    <xf numFmtId="177" fontId="65" fillId="0" borderId="55" applyNumberFormat="0" applyFill="0" applyAlignment="0" applyProtection="0"/>
    <xf numFmtId="177" fontId="65" fillId="0" borderId="55" applyNumberFormat="0" applyFill="0" applyAlignment="0" applyProtection="0"/>
    <xf numFmtId="177" fontId="46" fillId="0" borderId="13" applyNumberFormat="0" applyFill="0" applyAlignment="0" applyProtection="0"/>
    <xf numFmtId="0" fontId="21"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41" fontId="4" fillId="61" borderId="56"/>
    <xf numFmtId="41" fontId="4" fillId="61" borderId="56"/>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82" fontId="6" fillId="0" borderId="39" applyFont="0" applyFill="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106" fillId="67"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177" fontId="107" fillId="22" borderId="0" applyNumberFormat="0" applyBorder="0" applyAlignment="0" applyProtection="0"/>
    <xf numFmtId="0" fontId="21" fillId="0" borderId="0"/>
    <xf numFmtId="0" fontId="6" fillId="0" borderId="0"/>
    <xf numFmtId="0" fontId="6" fillId="0" borderId="0"/>
    <xf numFmtId="0" fontId="107" fillId="22" borderId="0" applyNumberFormat="0" applyBorder="0" applyAlignment="0" applyProtection="0"/>
    <xf numFmtId="0" fontId="21" fillId="0" borderId="0"/>
    <xf numFmtId="177" fontId="107" fillId="22" borderId="0" applyNumberFormat="0" applyBorder="0" applyAlignment="0" applyProtection="0"/>
    <xf numFmtId="177" fontId="107" fillId="22" borderId="0" applyNumberFormat="0" applyBorder="0" applyAlignment="0" applyProtection="0"/>
    <xf numFmtId="0"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177" fontId="107" fillId="22" borderId="0" applyNumberFormat="0" applyBorder="0" applyAlignment="0" applyProtection="0"/>
    <xf numFmtId="0" fontId="21" fillId="0" borderId="0"/>
    <xf numFmtId="0" fontId="4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89"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6" fillId="0" borderId="0"/>
    <xf numFmtId="0" fontId="6" fillId="0" borderId="0"/>
    <xf numFmtId="0" fontId="21" fillId="0" borderId="0"/>
    <xf numFmtId="177" fontId="107" fillId="22" borderId="0" applyNumberFormat="0" applyBorder="0" applyAlignment="0" applyProtection="0"/>
    <xf numFmtId="177" fontId="10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183" fontId="108" fillId="0" borderId="0"/>
    <xf numFmtId="0" fontId="26" fillId="0" borderId="0"/>
    <xf numFmtId="0" fontId="4" fillId="0" borderId="0"/>
    <xf numFmtId="184" fontId="6" fillId="0" borderId="0"/>
    <xf numFmtId="184" fontId="6"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177" fontId="6" fillId="0" borderId="0"/>
    <xf numFmtId="177" fontId="6" fillId="0" borderId="0"/>
    <xf numFmtId="0" fontId="6" fillId="0" borderId="0"/>
    <xf numFmtId="0" fontId="6" fillId="0" borderId="0" applyFill="0"/>
    <xf numFmtId="0" fontId="4" fillId="0" borderId="0"/>
    <xf numFmtId="0" fontId="4" fillId="0" borderId="0"/>
    <xf numFmtId="0" fontId="6" fillId="0" borderId="0"/>
    <xf numFmtId="0" fontId="6" fillId="0" borderId="0" applyFill="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21"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177"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6" fillId="0" borderId="0"/>
    <xf numFmtId="177" fontId="6"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177"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177"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0" fontId="17"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177"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21" fillId="0" borderId="0"/>
    <xf numFmtId="0" fontId="21" fillId="0" borderId="0"/>
    <xf numFmtId="0" fontId="21"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21" fillId="0" borderId="0"/>
    <xf numFmtId="0" fontId="6" fillId="0" borderId="0" applyFill="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applyFill="0"/>
    <xf numFmtId="0" fontId="6" fillId="0" borderId="0" applyFill="0"/>
    <xf numFmtId="177" fontId="6" fillId="0" borderId="0"/>
    <xf numFmtId="0" fontId="6" fillId="0" borderId="0" applyFill="0"/>
    <xf numFmtId="177" fontId="4" fillId="0" borderId="0"/>
    <xf numFmtId="177" fontId="4" fillId="0" borderId="0"/>
    <xf numFmtId="0" fontId="6" fillId="0" borderId="0" applyFill="0"/>
    <xf numFmtId="177" fontId="6" fillId="0" borderId="0"/>
    <xf numFmtId="177" fontId="4" fillId="0" borderId="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177" fontId="4" fillId="0" borderId="0"/>
    <xf numFmtId="177" fontId="4" fillId="0" borderId="0"/>
    <xf numFmtId="0" fontId="4" fillId="0" borderId="0"/>
    <xf numFmtId="0" fontId="4" fillId="0" borderId="0"/>
    <xf numFmtId="0" fontId="4" fillId="0" borderId="0"/>
    <xf numFmtId="0"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177"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0" fontId="4" fillId="0" borderId="0"/>
    <xf numFmtId="177" fontId="4" fillId="0" borderId="0"/>
    <xf numFmtId="0" fontId="4" fillId="0" borderId="0"/>
    <xf numFmtId="0"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4"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21"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4" fillId="0" borderId="0"/>
    <xf numFmtId="0" fontId="4" fillId="0" borderId="0"/>
    <xf numFmtId="177" fontId="6" fillId="0" borderId="0"/>
    <xf numFmtId="0" fontId="4" fillId="0" borderId="0"/>
    <xf numFmtId="0" fontId="21" fillId="0" borderId="0"/>
    <xf numFmtId="0" fontId="4" fillId="0" borderId="0"/>
    <xf numFmtId="177" fontId="6"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6"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87" fillId="0" borderId="0"/>
    <xf numFmtId="0" fontId="6" fillId="0" borderId="0"/>
    <xf numFmtId="0" fontId="6" fillId="0" borderId="0"/>
    <xf numFmtId="0" fontId="21" fillId="0" borderId="0"/>
    <xf numFmtId="0" fontId="87"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87" fillId="0" borderId="0"/>
    <xf numFmtId="0" fontId="87" fillId="0" borderId="0"/>
    <xf numFmtId="0" fontId="21" fillId="0" borderId="0"/>
    <xf numFmtId="177" fontId="4" fillId="0" borderId="0"/>
    <xf numFmtId="177" fontId="4"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177"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21" fillId="0" borderId="0"/>
    <xf numFmtId="177" fontId="6" fillId="0" borderId="0"/>
    <xf numFmtId="0" fontId="4" fillId="0" borderId="0"/>
    <xf numFmtId="0" fontId="6" fillId="0" borderId="0"/>
    <xf numFmtId="0" fontId="6" fillId="0" borderId="0"/>
    <xf numFmtId="0" fontId="21" fillId="0" borderId="0"/>
    <xf numFmtId="177" fontId="21" fillId="0" borderId="0"/>
    <xf numFmtId="0" fontId="6" fillId="0" borderId="0"/>
    <xf numFmtId="0" fontId="6" fillId="0" borderId="0"/>
    <xf numFmtId="0" fontId="6" fillId="0" borderId="0"/>
    <xf numFmtId="0" fontId="21" fillId="0" borderId="0"/>
    <xf numFmtId="177" fontId="6" fillId="0" borderId="0"/>
    <xf numFmtId="177" fontId="21"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177" fontId="6" fillId="0" borderId="0"/>
    <xf numFmtId="177" fontId="6" fillId="0" borderId="0"/>
    <xf numFmtId="0" fontId="6"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177" fontId="21" fillId="0" borderId="0"/>
    <xf numFmtId="0" fontId="4" fillId="0" borderId="0"/>
    <xf numFmtId="0" fontId="21" fillId="0" borderId="0"/>
    <xf numFmtId="0" fontId="6" fillId="0" borderId="0"/>
    <xf numFmtId="177" fontId="21" fillId="0" borderId="0"/>
    <xf numFmtId="0" fontId="4" fillId="0" borderId="0"/>
    <xf numFmtId="0" fontId="6" fillId="0" borderId="0"/>
    <xf numFmtId="0" fontId="6" fillId="0" borderId="0"/>
    <xf numFmtId="177" fontId="21"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4"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0" borderId="0"/>
    <xf numFmtId="177"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0" borderId="0"/>
    <xf numFmtId="0" fontId="4" fillId="0" borderId="0"/>
    <xf numFmtId="1" fontId="21" fillId="0" borderId="0"/>
    <xf numFmtId="0" fontId="6" fillId="0" borderId="0"/>
    <xf numFmtId="0" fontId="6" fillId="0" borderId="0"/>
    <xf numFmtId="0" fontId="4" fillId="0" borderId="0"/>
    <xf numFmtId="0" fontId="21" fillId="0" borderId="0"/>
    <xf numFmtId="0" fontId="4" fillId="0" borderId="0"/>
    <xf numFmtId="0" fontId="21" fillId="0" borderId="0"/>
    <xf numFmtId="0" fontId="6" fillId="0" borderId="0"/>
    <xf numFmtId="1" fontId="21" fillId="0" borderId="0"/>
    <xf numFmtId="0" fontId="6" fillId="0" borderId="0"/>
    <xf numFmtId="0" fontId="4" fillId="0" borderId="0"/>
    <xf numFmtId="1"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0" fontId="6" fillId="0" borderId="0"/>
    <xf numFmtId="0" fontId="6" fillId="0" borderId="0"/>
    <xf numFmtId="0" fontId="21" fillId="0" borderId="0"/>
    <xf numFmtId="0" fontId="21" fillId="0" borderId="0"/>
    <xf numFmtId="0" fontId="4"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21"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4" fillId="0" borderId="0"/>
    <xf numFmtId="177" fontId="4" fillId="0" borderId="0"/>
    <xf numFmtId="177" fontId="4" fillId="0" borderId="0"/>
    <xf numFmtId="0" fontId="21" fillId="0" borderId="0"/>
    <xf numFmtId="0" fontId="6" fillId="0" borderId="0"/>
    <xf numFmtId="177" fontId="4" fillId="0" borderId="0"/>
    <xf numFmtId="0" fontId="4" fillId="0" borderId="0"/>
    <xf numFmtId="177" fontId="4" fillId="0" borderId="0"/>
    <xf numFmtId="177"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6" fillId="0" borderId="0"/>
    <xf numFmtId="0" fontId="21" fillId="0" borderId="0"/>
    <xf numFmtId="0" fontId="6" fillId="0" borderId="0"/>
    <xf numFmtId="177" fontId="6" fillId="0" borderId="0"/>
    <xf numFmtId="177" fontId="6" fillId="0" borderId="0"/>
    <xf numFmtId="0" fontId="21"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177"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177"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177" fontId="6" fillId="0" borderId="0"/>
    <xf numFmtId="0" fontId="6" fillId="0" borderId="0"/>
    <xf numFmtId="0" fontId="21" fillId="0" borderId="0"/>
    <xf numFmtId="177" fontId="6"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6" fillId="0" borderId="0"/>
    <xf numFmtId="0"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177" fontId="6" fillId="0" borderId="0"/>
    <xf numFmtId="0" fontId="4"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21" fillId="23" borderId="14" applyNumberFormat="0" applyFont="0" applyAlignment="0" applyProtection="0"/>
    <xf numFmtId="0" fontId="6" fillId="23" borderId="14" applyNumberFormat="0" applyFont="0" applyAlignment="0" applyProtection="0"/>
    <xf numFmtId="0" fontId="21"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0" fontId="4" fillId="0" borderId="0"/>
    <xf numFmtId="0"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23" borderId="14" applyNumberFormat="0" applyFont="0" applyAlignment="0" applyProtection="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4" fillId="0" borderId="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21" fillId="68" borderId="57"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68" borderId="57" applyNumberFormat="0" applyFont="0" applyAlignment="0" applyProtection="0"/>
    <xf numFmtId="0" fontId="21" fillId="0" borderId="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21" fillId="68" borderId="57"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21" fillId="68" borderId="57" applyNumberFormat="0" applyFont="0" applyAlignment="0" applyProtection="0"/>
    <xf numFmtId="0" fontId="4" fillId="0" borderId="0"/>
    <xf numFmtId="0" fontId="4" fillId="68" borderId="57"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21"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4" fillId="68" borderId="57" applyNumberFormat="0" applyFont="0" applyAlignment="0" applyProtection="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21"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0" borderId="0"/>
    <xf numFmtId="0" fontId="21" fillId="0" borderId="0"/>
    <xf numFmtId="0" fontId="21"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21"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0"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21"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4" fillId="68" borderId="57"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68" borderId="57" applyNumberFormat="0" applyFont="0" applyAlignment="0" applyProtection="0"/>
    <xf numFmtId="0" fontId="4"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43" fontId="52" fillId="0" borderId="0"/>
    <xf numFmtId="43" fontId="52" fillId="0" borderId="0"/>
    <xf numFmtId="43" fontId="52" fillId="0" borderId="0"/>
    <xf numFmtId="43" fontId="52" fillId="0" borderId="0"/>
    <xf numFmtId="185" fontId="64" fillId="0" borderId="0"/>
    <xf numFmtId="185" fontId="64" fillId="0" borderId="0"/>
    <xf numFmtId="185" fontId="109"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41" fontId="110" fillId="61" borderId="58" applyAlignment="0" applyProtection="0"/>
    <xf numFmtId="41" fontId="110" fillId="61" borderId="58"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110" fillId="61" borderId="58"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177"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177" fontId="53" fillId="14" borderId="15" applyNumberFormat="0" applyAlignment="0" applyProtection="0"/>
    <xf numFmtId="0" fontId="110" fillId="61" borderId="58" applyNumberFormat="0" applyAlignment="0" applyProtection="0"/>
    <xf numFmtId="0" fontId="4" fillId="0" borderId="0"/>
    <xf numFmtId="41" fontId="110" fillId="61" borderId="58" applyAlignment="0" applyProtection="0"/>
    <xf numFmtId="41" fontId="110" fillId="61" borderId="58"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110" fillId="61" borderId="58" applyNumberFormat="0" applyAlignment="0" applyProtection="0"/>
    <xf numFmtId="0" fontId="4" fillId="0" borderId="0"/>
    <xf numFmtId="0" fontId="53" fillId="4" borderId="15" applyNumberFormat="0"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177" fontId="53" fillId="1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177" fontId="53" fillId="14" borderId="15" applyNumberFormat="0" applyAlignment="0" applyProtection="0"/>
    <xf numFmtId="177" fontId="53" fillId="1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0" fontId="110" fillId="61" borderId="58"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177" fontId="53" fillId="4" borderId="15" applyNumberFormat="0" applyAlignment="0" applyProtection="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6" fillId="0" borderId="0"/>
    <xf numFmtId="0" fontId="6"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53" fillId="4" borderId="15"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40" fontId="54" fillId="24" borderId="0">
      <alignment horizontal="right"/>
    </xf>
    <xf numFmtId="40" fontId="111" fillId="24" borderId="0">
      <alignment horizontal="right"/>
    </xf>
    <xf numFmtId="40" fontId="54"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40" fontId="111" fillId="24" borderId="0">
      <alignment horizontal="right"/>
    </xf>
    <xf numFmtId="0" fontId="6" fillId="0" borderId="0"/>
    <xf numFmtId="40" fontId="111" fillId="24" borderId="0">
      <alignment horizontal="right"/>
    </xf>
    <xf numFmtId="0" fontId="6" fillId="0" borderId="0"/>
    <xf numFmtId="0" fontId="4" fillId="0" borderId="0"/>
    <xf numFmtId="40" fontId="54" fillId="24" borderId="0">
      <alignment horizontal="right"/>
    </xf>
    <xf numFmtId="40" fontId="54" fillId="24" borderId="0">
      <alignment horizontal="right"/>
    </xf>
    <xf numFmtId="40" fontId="111"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40" fontId="111" fillId="24" borderId="0">
      <alignment horizontal="right"/>
    </xf>
    <xf numFmtId="0" fontId="4" fillId="0" borderId="0"/>
    <xf numFmtId="40" fontId="111" fillId="24" borderId="0">
      <alignment horizontal="right"/>
    </xf>
    <xf numFmtId="40" fontId="111" fillId="24" borderId="0">
      <alignment horizontal="right"/>
    </xf>
    <xf numFmtId="0" fontId="55" fillId="20" borderId="0">
      <alignment horizontal="center"/>
    </xf>
    <xf numFmtId="0" fontId="55" fillId="20" borderId="0">
      <alignment horizontal="center"/>
    </xf>
    <xf numFmtId="0" fontId="6" fillId="0" borderId="0"/>
    <xf numFmtId="0" fontId="6" fillId="0" borderId="0"/>
    <xf numFmtId="177" fontId="55" fillId="20" borderId="0">
      <alignment horizontal="center"/>
    </xf>
    <xf numFmtId="0" fontId="6" fillId="0" borderId="0"/>
    <xf numFmtId="0" fontId="6" fillId="0" borderId="0"/>
    <xf numFmtId="0" fontId="6" fillId="0" borderId="0"/>
    <xf numFmtId="0" fontId="6" fillId="0" borderId="0"/>
    <xf numFmtId="177" fontId="55" fillId="20" borderId="0">
      <alignment horizontal="center"/>
    </xf>
    <xf numFmtId="0" fontId="4" fillId="0" borderId="0"/>
    <xf numFmtId="0" fontId="55" fillId="20" borderId="0">
      <alignment horizontal="center"/>
    </xf>
    <xf numFmtId="0" fontId="112" fillId="24" borderId="0">
      <alignment horizontal="right"/>
    </xf>
    <xf numFmtId="177" fontId="55" fillId="20" borderId="0">
      <alignment horizontal="center"/>
    </xf>
    <xf numFmtId="0" fontId="6" fillId="0" borderId="0"/>
    <xf numFmtId="0" fontId="6" fillId="0" borderId="0"/>
    <xf numFmtId="0" fontId="4" fillId="0" borderId="0"/>
    <xf numFmtId="177" fontId="112" fillId="24" borderId="0">
      <alignment horizontal="right"/>
    </xf>
    <xf numFmtId="0" fontId="6" fillId="0" borderId="0"/>
    <xf numFmtId="0" fontId="6" fillId="0" borderId="0"/>
    <xf numFmtId="0" fontId="6" fillId="0" borderId="0"/>
    <xf numFmtId="0" fontId="6" fillId="0" borderId="0"/>
    <xf numFmtId="0" fontId="112" fillId="24" borderId="0">
      <alignment horizontal="right"/>
    </xf>
    <xf numFmtId="177" fontId="112" fillId="24" borderId="0">
      <alignment horizontal="right"/>
    </xf>
    <xf numFmtId="0" fontId="4" fillId="0" borderId="0"/>
    <xf numFmtId="0" fontId="112" fillId="24" borderId="0">
      <alignment horizontal="right"/>
    </xf>
    <xf numFmtId="0" fontId="112" fillId="24" borderId="0">
      <alignment horizontal="right"/>
    </xf>
    <xf numFmtId="0" fontId="6" fillId="0" borderId="0"/>
    <xf numFmtId="0" fontId="6" fillId="0" borderId="0"/>
    <xf numFmtId="177" fontId="112" fillId="24" borderId="0">
      <alignment horizontal="right"/>
    </xf>
    <xf numFmtId="0" fontId="6" fillId="0" borderId="0"/>
    <xf numFmtId="0" fontId="6" fillId="0" borderId="0"/>
    <xf numFmtId="0" fontId="6" fillId="0" borderId="0"/>
    <xf numFmtId="0" fontId="6" fillId="0" borderId="0"/>
    <xf numFmtId="0" fontId="55" fillId="20" borderId="0">
      <alignment horizontal="center"/>
    </xf>
    <xf numFmtId="177" fontId="112" fillId="24" borderId="0">
      <alignment horizontal="right"/>
    </xf>
    <xf numFmtId="0" fontId="4" fillId="0" borderId="0"/>
    <xf numFmtId="0" fontId="55" fillId="20" borderId="0">
      <alignment horizontal="center"/>
    </xf>
    <xf numFmtId="177" fontId="55" fillId="20" borderId="0">
      <alignment horizontal="center"/>
    </xf>
    <xf numFmtId="0" fontId="6" fillId="0" borderId="0"/>
    <xf numFmtId="0" fontId="6" fillId="0" borderId="0"/>
    <xf numFmtId="0" fontId="4" fillId="0" borderId="0"/>
    <xf numFmtId="0" fontId="4" fillId="0" borderId="0"/>
    <xf numFmtId="0" fontId="55" fillId="20" borderId="0">
      <alignment horizontal="center"/>
    </xf>
    <xf numFmtId="0" fontId="6" fillId="0" borderId="0"/>
    <xf numFmtId="0" fontId="6" fillId="0" borderId="0"/>
    <xf numFmtId="177" fontId="55" fillId="20" borderId="0">
      <alignment horizontal="center"/>
    </xf>
    <xf numFmtId="177" fontId="55" fillId="20" borderId="0">
      <alignment horizontal="center"/>
    </xf>
    <xf numFmtId="0" fontId="6" fillId="0" borderId="0"/>
    <xf numFmtId="0" fontId="6" fillId="0" borderId="0"/>
    <xf numFmtId="0" fontId="4" fillId="0" borderId="0"/>
    <xf numFmtId="0" fontId="55" fillId="20" borderId="0">
      <alignment horizontal="center"/>
    </xf>
    <xf numFmtId="0" fontId="74" fillId="69" borderId="16"/>
    <xf numFmtId="0" fontId="74" fillId="69" borderId="16"/>
    <xf numFmtId="0" fontId="6" fillId="0" borderId="0"/>
    <xf numFmtId="0" fontId="6" fillId="0" borderId="0"/>
    <xf numFmtId="177" fontId="74" fillId="69" borderId="16"/>
    <xf numFmtId="0" fontId="6" fillId="0" borderId="0"/>
    <xf numFmtId="0" fontId="6" fillId="0" borderId="0"/>
    <xf numFmtId="0" fontId="6" fillId="0" borderId="0"/>
    <xf numFmtId="0" fontId="6" fillId="0" borderId="0"/>
    <xf numFmtId="0" fontId="74" fillId="69" borderId="16"/>
    <xf numFmtId="0" fontId="4" fillId="0" borderId="0"/>
    <xf numFmtId="0" fontId="113" fillId="24" borderId="16"/>
    <xf numFmtId="177" fontId="74" fillId="69" borderId="16"/>
    <xf numFmtId="0" fontId="6" fillId="0" borderId="0"/>
    <xf numFmtId="0" fontId="6" fillId="0" borderId="0"/>
    <xf numFmtId="0" fontId="4" fillId="0" borderId="0"/>
    <xf numFmtId="0" fontId="113" fillId="24" borderId="16"/>
    <xf numFmtId="0" fontId="6" fillId="0" borderId="0"/>
    <xf numFmtId="0" fontId="6" fillId="0" borderId="0"/>
    <xf numFmtId="177" fontId="113" fillId="24" borderId="16"/>
    <xf numFmtId="0" fontId="6" fillId="0" borderId="0"/>
    <xf numFmtId="0" fontId="6" fillId="0" borderId="0"/>
    <xf numFmtId="0" fontId="6" fillId="0" borderId="0"/>
    <xf numFmtId="0" fontId="6" fillId="0" borderId="0"/>
    <xf numFmtId="177" fontId="113" fillId="24" borderId="16"/>
    <xf numFmtId="0" fontId="4" fillId="0" borderId="0"/>
    <xf numFmtId="0" fontId="113" fillId="24" borderId="16"/>
    <xf numFmtId="0" fontId="113" fillId="24" borderId="16"/>
    <xf numFmtId="0" fontId="6" fillId="0" borderId="0"/>
    <xf numFmtId="0" fontId="6" fillId="0" borderId="0"/>
    <xf numFmtId="0" fontId="4" fillId="0" borderId="0"/>
    <xf numFmtId="177" fontId="74" fillId="69" borderId="16"/>
    <xf numFmtId="0" fontId="6" fillId="0" borderId="0"/>
    <xf numFmtId="0" fontId="6" fillId="0" borderId="0"/>
    <xf numFmtId="0" fontId="4" fillId="0" borderId="0"/>
    <xf numFmtId="0" fontId="74" fillId="69" borderId="16"/>
    <xf numFmtId="0" fontId="6" fillId="0" borderId="0"/>
    <xf numFmtId="0" fontId="6" fillId="0" borderId="0"/>
    <xf numFmtId="0" fontId="74" fillId="69" borderId="16"/>
    <xf numFmtId="177" fontId="74" fillId="69" borderId="16"/>
    <xf numFmtId="0" fontId="6" fillId="0" borderId="0"/>
    <xf numFmtId="0" fontId="6" fillId="0" borderId="0"/>
    <xf numFmtId="0" fontId="4" fillId="0" borderId="0"/>
    <xf numFmtId="0" fontId="74" fillId="69" borderId="16"/>
    <xf numFmtId="0" fontId="114" fillId="0" borderId="0" applyBorder="0">
      <alignment horizontal="centerContinuous"/>
    </xf>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0" fontId="6" fillId="0" borderId="0"/>
    <xf numFmtId="0" fontId="6" fillId="0" borderId="0"/>
    <xf numFmtId="0" fontId="6" fillId="0" borderId="0"/>
    <xf numFmtId="0" fontId="6" fillId="0" borderId="0"/>
    <xf numFmtId="177" fontId="114" fillId="0" borderId="0" applyBorder="0">
      <alignment horizontal="centerContinuous"/>
    </xf>
    <xf numFmtId="0" fontId="4" fillId="0" borderId="0"/>
    <xf numFmtId="0" fontId="114" fillId="0" borderId="0" applyBorder="0">
      <alignment horizontal="centerContinuous"/>
    </xf>
    <xf numFmtId="0" fontId="113"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3" fillId="0" borderId="0" applyBorder="0">
      <alignment horizontal="centerContinuous"/>
    </xf>
    <xf numFmtId="177" fontId="113" fillId="0" borderId="0" applyBorder="0">
      <alignment horizontal="centerContinuous"/>
    </xf>
    <xf numFmtId="0" fontId="4" fillId="0" borderId="0"/>
    <xf numFmtId="0" fontId="113" fillId="0" borderId="0" applyBorder="0">
      <alignment horizontal="centerContinuous"/>
    </xf>
    <xf numFmtId="0" fontId="113" fillId="0" borderId="0" applyBorder="0">
      <alignment horizontal="centerContinuous"/>
    </xf>
    <xf numFmtId="0" fontId="6" fillId="0" borderId="0"/>
    <xf numFmtId="0" fontId="6"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4" fillId="0" borderId="0" applyBorder="0">
      <alignment horizontal="centerContinuous"/>
    </xf>
    <xf numFmtId="177" fontId="113" fillId="0" borderId="0" applyBorder="0">
      <alignment horizontal="centerContinuous"/>
    </xf>
    <xf numFmtId="0" fontId="4" fillId="0" borderId="0"/>
    <xf numFmtId="0"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4" fillId="0" borderId="0"/>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114" fillId="0" borderId="0" applyBorder="0">
      <alignment horizontal="centerContinuous"/>
    </xf>
    <xf numFmtId="0" fontId="115" fillId="0" borderId="0" applyBorder="0">
      <alignment horizontal="centerContinuous"/>
    </xf>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0" fontId="6" fillId="0" borderId="0"/>
    <xf numFmtId="0" fontId="6" fillId="0" borderId="0"/>
    <xf numFmtId="0" fontId="6" fillId="0" borderId="0"/>
    <xf numFmtId="0" fontId="6" fillId="0" borderId="0"/>
    <xf numFmtId="177" fontId="115" fillId="0" borderId="0" applyBorder="0">
      <alignment horizontal="centerContinuous"/>
    </xf>
    <xf numFmtId="0" fontId="4" fillId="0" borderId="0"/>
    <xf numFmtId="0" fontId="115" fillId="0" borderId="0" applyBorder="0">
      <alignment horizontal="centerContinuous"/>
    </xf>
    <xf numFmtId="0" fontId="116"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6" fillId="0" borderId="0" applyBorder="0">
      <alignment horizontal="centerContinuous"/>
    </xf>
    <xf numFmtId="177" fontId="116" fillId="0" borderId="0" applyBorder="0">
      <alignment horizontal="centerContinuous"/>
    </xf>
    <xf numFmtId="0" fontId="4" fillId="0" borderId="0"/>
    <xf numFmtId="0" fontId="116" fillId="0" borderId="0" applyBorder="0">
      <alignment horizontal="centerContinuous"/>
    </xf>
    <xf numFmtId="0" fontId="116" fillId="0" borderId="0" applyBorder="0">
      <alignment horizontal="centerContinuous"/>
    </xf>
    <xf numFmtId="0" fontId="6" fillId="0" borderId="0"/>
    <xf numFmtId="0" fontId="6"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5" fillId="0" borderId="0" applyBorder="0">
      <alignment horizontal="centerContinuous"/>
    </xf>
    <xf numFmtId="177" fontId="116" fillId="0" borderId="0" applyBorder="0">
      <alignment horizontal="centerContinuous"/>
    </xf>
    <xf numFmtId="0" fontId="4" fillId="0" borderId="0"/>
    <xf numFmtId="0"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4" fillId="0" borderId="0"/>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115" fillId="0" borderId="0" applyBorder="0">
      <alignment horizontal="centerContinuous"/>
    </xf>
    <xf numFmtId="0" fontId="7" fillId="0" borderId="59" applyNumberFormat="0" applyAlignment="0" applyProtection="0"/>
    <xf numFmtId="0" fontId="8" fillId="70" borderId="0" applyNumberFormat="0" applyFont="0" applyBorder="0" applyAlignment="0" applyProtection="0"/>
    <xf numFmtId="0" fontId="9" fillId="71" borderId="60" applyNumberFormat="0" applyFont="0" applyBorder="0" applyAlignment="0" applyProtection="0">
      <alignment horizontal="center"/>
    </xf>
    <xf numFmtId="0" fontId="9" fillId="13" borderId="60" applyNumberFormat="0" applyFont="0" applyBorder="0" applyAlignment="0" applyProtection="0">
      <alignment horizontal="center"/>
    </xf>
    <xf numFmtId="0" fontId="8" fillId="0" borderId="61" applyNumberFormat="0" applyAlignment="0" applyProtection="0"/>
    <xf numFmtId="0" fontId="8" fillId="0" borderId="62" applyNumberFormat="0" applyAlignment="0" applyProtection="0"/>
    <xf numFmtId="0" fontId="7" fillId="0" borderId="6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9" fontId="8"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4" fillId="0" borderId="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21" fillId="0" borderId="0" applyFont="0" applyFill="0" applyBorder="0" applyAlignment="0" applyProtection="0"/>
    <xf numFmtId="9" fontId="2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117" fillId="0" borderId="29">
      <alignment horizontal="center"/>
    </xf>
    <xf numFmtId="0" fontId="117" fillId="0" borderId="29">
      <alignment horizontal="center"/>
    </xf>
    <xf numFmtId="3" fontId="58" fillId="0" borderId="0" applyFont="0" applyFill="0" applyBorder="0" applyAlignment="0" applyProtection="0"/>
    <xf numFmtId="3" fontId="58" fillId="0" borderId="0" applyFont="0" applyFill="0" applyBorder="0" applyAlignment="0" applyProtection="0"/>
    <xf numFmtId="0" fontId="58" fillId="72" borderId="0" applyNumberFormat="0" applyFont="0" applyBorder="0" applyAlignment="0" applyProtection="0"/>
    <xf numFmtId="0" fontId="56" fillId="22" borderId="0">
      <alignment horizontal="center"/>
    </xf>
    <xf numFmtId="0" fontId="56" fillId="22" borderId="0">
      <alignment horizontal="center"/>
    </xf>
    <xf numFmtId="0" fontId="6" fillId="0" borderId="0"/>
    <xf numFmtId="0" fontId="6" fillId="0" borderId="0"/>
    <xf numFmtId="177" fontId="56" fillId="22" borderId="0">
      <alignment horizontal="center"/>
    </xf>
    <xf numFmtId="0" fontId="6" fillId="0" borderId="0"/>
    <xf numFmtId="0" fontId="6" fillId="0" borderId="0"/>
    <xf numFmtId="0" fontId="6" fillId="0" borderId="0"/>
    <xf numFmtId="0" fontId="6" fillId="0" borderId="0"/>
    <xf numFmtId="177" fontId="56" fillId="22" borderId="0">
      <alignment horizontal="center"/>
    </xf>
    <xf numFmtId="0" fontId="4" fillId="0" borderId="0"/>
    <xf numFmtId="49" fontId="118" fillId="14" borderId="0">
      <alignment horizontal="center"/>
    </xf>
    <xf numFmtId="0" fontId="6" fillId="0" borderId="0"/>
    <xf numFmtId="0" fontId="6" fillId="0" borderId="0"/>
    <xf numFmtId="0" fontId="4" fillId="0" borderId="0"/>
    <xf numFmtId="0" fontId="83" fillId="25" borderId="0">
      <alignment horizontal="center"/>
    </xf>
    <xf numFmtId="0" fontId="83" fillId="25" borderId="0">
      <alignment horizontal="center"/>
    </xf>
    <xf numFmtId="0" fontId="6" fillId="0" borderId="0"/>
    <xf numFmtId="0" fontId="6" fillId="0" borderId="0"/>
    <xf numFmtId="177" fontId="83" fillId="25" borderId="0">
      <alignment horizontal="center"/>
    </xf>
    <xf numFmtId="0" fontId="6" fillId="0" borderId="0"/>
    <xf numFmtId="0" fontId="6" fillId="0" borderId="0"/>
    <xf numFmtId="0" fontId="6" fillId="0" borderId="0"/>
    <xf numFmtId="0" fontId="6" fillId="0" borderId="0"/>
    <xf numFmtId="177" fontId="83" fillId="25" borderId="0">
      <alignment horizontal="center"/>
    </xf>
    <xf numFmtId="0" fontId="4" fillId="0" borderId="0"/>
    <xf numFmtId="0" fontId="83" fillId="25" borderId="0">
      <alignment horizontal="centerContinuous"/>
    </xf>
    <xf numFmtId="0" fontId="83" fillId="25" borderId="0">
      <alignment horizontal="centerContinuous"/>
    </xf>
    <xf numFmtId="0" fontId="6" fillId="0" borderId="0"/>
    <xf numFmtId="0" fontId="6" fillId="0" borderId="0"/>
    <xf numFmtId="177" fontId="83" fillId="25" borderId="0">
      <alignment horizontal="centerContinuous"/>
    </xf>
    <xf numFmtId="0" fontId="6" fillId="0" borderId="0"/>
    <xf numFmtId="0" fontId="6" fillId="0" borderId="0"/>
    <xf numFmtId="0" fontId="6" fillId="0" borderId="0"/>
    <xf numFmtId="0" fontId="6" fillId="0" borderId="0"/>
    <xf numFmtId="177" fontId="83" fillId="25" borderId="0">
      <alignment horizontal="centerContinuous"/>
    </xf>
    <xf numFmtId="0" fontId="4" fillId="0" borderId="0"/>
    <xf numFmtId="0" fontId="119" fillId="14" borderId="0">
      <alignment horizontal="left"/>
    </xf>
    <xf numFmtId="0" fontId="119" fillId="14" borderId="0">
      <alignment horizontal="left"/>
    </xf>
    <xf numFmtId="0" fontId="6" fillId="0" borderId="0"/>
    <xf numFmtId="0" fontId="6" fillId="0" borderId="0"/>
    <xf numFmtId="177" fontId="119" fillId="14" borderId="0">
      <alignment horizontal="left"/>
    </xf>
    <xf numFmtId="0" fontId="6" fillId="0" borderId="0"/>
    <xf numFmtId="0" fontId="6" fillId="0" borderId="0"/>
    <xf numFmtId="0" fontId="6" fillId="0" borderId="0"/>
    <xf numFmtId="0" fontId="6" fillId="0" borderId="0"/>
    <xf numFmtId="177" fontId="119" fillId="14" borderId="0">
      <alignment horizontal="left"/>
    </xf>
    <xf numFmtId="0" fontId="4" fillId="0" borderId="0"/>
    <xf numFmtId="49" fontId="119" fillId="14" borderId="0">
      <alignment horizontal="center"/>
    </xf>
    <xf numFmtId="0" fontId="6" fillId="0" borderId="0"/>
    <xf numFmtId="0" fontId="6" fillId="0" borderId="0"/>
    <xf numFmtId="0" fontId="4" fillId="0" borderId="0"/>
    <xf numFmtId="0" fontId="74" fillId="25" borderId="0">
      <alignment horizontal="left"/>
    </xf>
    <xf numFmtId="0" fontId="74" fillId="25" borderId="0">
      <alignment horizontal="left"/>
    </xf>
    <xf numFmtId="0" fontId="6" fillId="0" borderId="0"/>
    <xf numFmtId="0" fontId="6" fillId="0" borderId="0"/>
    <xf numFmtId="177" fontId="74" fillId="25" borderId="0">
      <alignment horizontal="left"/>
    </xf>
    <xf numFmtId="0" fontId="6" fillId="0" borderId="0"/>
    <xf numFmtId="0" fontId="6" fillId="0" borderId="0"/>
    <xf numFmtId="0" fontId="6" fillId="0" borderId="0"/>
    <xf numFmtId="0" fontId="6" fillId="0" borderId="0"/>
    <xf numFmtId="177" fontId="74" fillId="25" borderId="0">
      <alignment horizontal="left"/>
    </xf>
    <xf numFmtId="0" fontId="4" fillId="0" borderId="0"/>
    <xf numFmtId="49" fontId="119" fillId="14" borderId="0">
      <alignment horizontal="left"/>
    </xf>
    <xf numFmtId="0" fontId="6" fillId="0" borderId="0"/>
    <xf numFmtId="0" fontId="6" fillId="0" borderId="0"/>
    <xf numFmtId="0" fontId="4" fillId="0" borderId="0"/>
    <xf numFmtId="0" fontId="74" fillId="25" borderId="0">
      <alignment horizontal="centerContinuous"/>
    </xf>
    <xf numFmtId="0" fontId="74" fillId="25" borderId="0">
      <alignment horizontal="centerContinuous"/>
    </xf>
    <xf numFmtId="0" fontId="6" fillId="0" borderId="0"/>
    <xf numFmtId="0" fontId="6" fillId="0" borderId="0"/>
    <xf numFmtId="177" fontId="74" fillId="25" borderId="0">
      <alignment horizontal="centerContinuous"/>
    </xf>
    <xf numFmtId="0" fontId="6" fillId="0" borderId="0"/>
    <xf numFmtId="0" fontId="6" fillId="0" borderId="0"/>
    <xf numFmtId="0" fontId="6" fillId="0" borderId="0"/>
    <xf numFmtId="0" fontId="6" fillId="0" borderId="0"/>
    <xf numFmtId="177" fontId="74" fillId="25" borderId="0">
      <alignment horizontal="centerContinuous"/>
    </xf>
    <xf numFmtId="0" fontId="4" fillId="0" borderId="0"/>
    <xf numFmtId="0" fontId="74" fillId="25" borderId="0">
      <alignment horizontal="right"/>
    </xf>
    <xf numFmtId="0" fontId="74" fillId="25" borderId="0">
      <alignment horizontal="right"/>
    </xf>
    <xf numFmtId="0" fontId="6" fillId="0" borderId="0"/>
    <xf numFmtId="0" fontId="6" fillId="0" borderId="0"/>
    <xf numFmtId="177" fontId="74" fillId="25" borderId="0">
      <alignment horizontal="right"/>
    </xf>
    <xf numFmtId="0" fontId="6" fillId="0" borderId="0"/>
    <xf numFmtId="0" fontId="6" fillId="0" borderId="0"/>
    <xf numFmtId="0" fontId="6" fillId="0" borderId="0"/>
    <xf numFmtId="0" fontId="6" fillId="0" borderId="0"/>
    <xf numFmtId="177" fontId="74" fillId="25" borderId="0">
      <alignment horizontal="right"/>
    </xf>
    <xf numFmtId="0" fontId="4" fillId="0" borderId="0"/>
    <xf numFmtId="49" fontId="56" fillId="14" borderId="0">
      <alignment horizontal="left"/>
    </xf>
    <xf numFmtId="0" fontId="6" fillId="0" borderId="0"/>
    <xf numFmtId="0" fontId="6" fillId="0" borderId="0"/>
    <xf numFmtId="0" fontId="4" fillId="0" borderId="0"/>
    <xf numFmtId="0" fontId="83" fillId="25" borderId="0">
      <alignment horizontal="right"/>
    </xf>
    <xf numFmtId="0" fontId="83" fillId="25" borderId="0">
      <alignment horizontal="right"/>
    </xf>
    <xf numFmtId="0" fontId="6" fillId="0" borderId="0"/>
    <xf numFmtId="0" fontId="6" fillId="0" borderId="0"/>
    <xf numFmtId="177" fontId="83" fillId="25" borderId="0">
      <alignment horizontal="right"/>
    </xf>
    <xf numFmtId="0" fontId="6" fillId="0" borderId="0"/>
    <xf numFmtId="0" fontId="6" fillId="0" borderId="0"/>
    <xf numFmtId="0" fontId="6" fillId="0" borderId="0"/>
    <xf numFmtId="0" fontId="6" fillId="0" borderId="0"/>
    <xf numFmtId="177" fontId="83" fillId="25" borderId="0">
      <alignment horizontal="right"/>
    </xf>
    <xf numFmtId="0" fontId="4" fillId="0" borderId="0"/>
    <xf numFmtId="0" fontId="119" fillId="7" borderId="0">
      <alignment horizontal="center"/>
    </xf>
    <xf numFmtId="0" fontId="119" fillId="7" borderId="0">
      <alignment horizontal="center"/>
    </xf>
    <xf numFmtId="0" fontId="6" fillId="0" borderId="0"/>
    <xf numFmtId="0" fontId="6" fillId="0" borderId="0"/>
    <xf numFmtId="177" fontId="119" fillId="7" borderId="0">
      <alignment horizontal="center"/>
    </xf>
    <xf numFmtId="0" fontId="6" fillId="0" borderId="0"/>
    <xf numFmtId="0" fontId="6" fillId="0" borderId="0"/>
    <xf numFmtId="0" fontId="6" fillId="0" borderId="0"/>
    <xf numFmtId="0" fontId="6" fillId="0" borderId="0"/>
    <xf numFmtId="177" fontId="119" fillId="7" borderId="0">
      <alignment horizontal="center"/>
    </xf>
    <xf numFmtId="0" fontId="4" fillId="0" borderId="0"/>
    <xf numFmtId="0" fontId="64" fillId="7" borderId="0">
      <alignment horizontal="center"/>
    </xf>
    <xf numFmtId="0" fontId="64" fillId="7" borderId="0">
      <alignment horizontal="center"/>
    </xf>
    <xf numFmtId="0" fontId="6" fillId="0" borderId="0"/>
    <xf numFmtId="0" fontId="6" fillId="0" borderId="0"/>
    <xf numFmtId="177" fontId="64" fillId="7" borderId="0">
      <alignment horizontal="center"/>
    </xf>
    <xf numFmtId="0" fontId="6" fillId="0" borderId="0"/>
    <xf numFmtId="0" fontId="6" fillId="0" borderId="0"/>
    <xf numFmtId="0" fontId="6" fillId="0" borderId="0"/>
    <xf numFmtId="0" fontId="6" fillId="0" borderId="0"/>
    <xf numFmtId="177" fontId="64" fillId="7" borderId="0">
      <alignment horizontal="center"/>
    </xf>
    <xf numFmtId="0" fontId="4" fillId="0" borderId="0"/>
    <xf numFmtId="0" fontId="120" fillId="0" borderId="64" applyNumberFormat="0" applyFont="0" applyFill="0" applyAlignment="0" applyProtection="0"/>
    <xf numFmtId="186" fontId="121" fillId="0" borderId="65" applyNumberFormat="0" applyProtection="0">
      <alignment horizontal="right" vertical="center"/>
    </xf>
    <xf numFmtId="186" fontId="122" fillId="0" borderId="66" applyNumberFormat="0" applyProtection="0">
      <alignment horizontal="right" vertical="center"/>
    </xf>
    <xf numFmtId="0" fontId="122" fillId="73" borderId="64" applyNumberFormat="0" applyAlignment="0" applyProtection="0">
      <alignment horizontal="left" vertical="center" indent="1"/>
    </xf>
    <xf numFmtId="0" fontId="123" fillId="74" borderId="66" applyNumberFormat="0" applyAlignment="0" applyProtection="0">
      <alignment horizontal="left" vertical="center" indent="1"/>
    </xf>
    <xf numFmtId="0" fontId="123" fillId="74" borderId="66" applyNumberFormat="0" applyAlignment="0" applyProtection="0">
      <alignment horizontal="left" vertical="center" indent="1"/>
    </xf>
    <xf numFmtId="0" fontId="124" fillId="0" borderId="67" applyNumberFormat="0" applyFill="0" applyBorder="0" applyAlignment="0" applyProtection="0"/>
    <xf numFmtId="186" fontId="125" fillId="75" borderId="68" applyNumberFormat="0" applyBorder="0" applyAlignment="0" applyProtection="0">
      <alignment horizontal="right" vertical="center" indent="1"/>
    </xf>
    <xf numFmtId="186" fontId="126" fillId="76" borderId="68" applyNumberFormat="0" applyBorder="0" applyAlignment="0" applyProtection="0">
      <alignment horizontal="right" vertical="center" indent="1"/>
    </xf>
    <xf numFmtId="186" fontId="126" fillId="77" borderId="68" applyNumberFormat="0" applyBorder="0" applyAlignment="0" applyProtection="0">
      <alignment horizontal="right" vertical="center" indent="1"/>
    </xf>
    <xf numFmtId="186" fontId="127" fillId="78" borderId="68" applyNumberFormat="0" applyBorder="0" applyAlignment="0" applyProtection="0">
      <alignment horizontal="right" vertical="center" indent="1"/>
    </xf>
    <xf numFmtId="186" fontId="127" fillId="79" borderId="68" applyNumberFormat="0" applyBorder="0" applyAlignment="0" applyProtection="0">
      <alignment horizontal="right" vertical="center" indent="1"/>
    </xf>
    <xf numFmtId="186" fontId="127" fillId="80" borderId="68" applyNumberFormat="0" applyBorder="0" applyAlignment="0" applyProtection="0">
      <alignment horizontal="right" vertical="center" indent="1"/>
    </xf>
    <xf numFmtId="186" fontId="128" fillId="81" borderId="68" applyNumberFormat="0" applyBorder="0" applyAlignment="0" applyProtection="0">
      <alignment horizontal="right" vertical="center" indent="1"/>
    </xf>
    <xf numFmtId="186" fontId="128" fillId="82" borderId="68" applyNumberFormat="0" applyBorder="0" applyAlignment="0" applyProtection="0">
      <alignment horizontal="right" vertical="center" indent="1"/>
    </xf>
    <xf numFmtId="186" fontId="128" fillId="83" borderId="68" applyNumberFormat="0" applyBorder="0" applyAlignment="0" applyProtection="0">
      <alignment horizontal="right" vertical="center" indent="1"/>
    </xf>
    <xf numFmtId="0" fontId="123" fillId="84" borderId="64" applyNumberFormat="0" applyAlignment="0" applyProtection="0">
      <alignment horizontal="left" vertical="center" indent="1"/>
    </xf>
    <xf numFmtId="0" fontId="123" fillId="85" borderId="64" applyNumberFormat="0" applyAlignment="0" applyProtection="0">
      <alignment horizontal="left" vertical="center" indent="1"/>
    </xf>
    <xf numFmtId="0" fontId="123" fillId="86" borderId="64" applyNumberFormat="0" applyAlignment="0" applyProtection="0">
      <alignment horizontal="left" vertical="center" indent="1"/>
    </xf>
    <xf numFmtId="0" fontId="123" fillId="87" borderId="64" applyNumberFormat="0" applyAlignment="0" applyProtection="0">
      <alignment horizontal="left" vertical="center" indent="1"/>
    </xf>
    <xf numFmtId="0" fontId="123" fillId="88" borderId="66" applyNumberFormat="0" applyAlignment="0" applyProtection="0">
      <alignment horizontal="left" vertical="center" indent="1"/>
    </xf>
    <xf numFmtId="186" fontId="121" fillId="87" borderId="65" applyNumberFormat="0" applyBorder="0" applyProtection="0">
      <alignment horizontal="right" vertical="center"/>
    </xf>
    <xf numFmtId="186" fontId="122" fillId="87" borderId="66" applyNumberFormat="0" applyBorder="0" applyProtection="0">
      <alignment horizontal="right" vertical="center"/>
    </xf>
    <xf numFmtId="186" fontId="121" fillId="89" borderId="64" applyNumberFormat="0" applyAlignment="0" applyProtection="0">
      <alignment horizontal="left" vertical="center" indent="1"/>
    </xf>
    <xf numFmtId="0" fontId="122" fillId="73" borderId="66" applyNumberFormat="0" applyAlignment="0" applyProtection="0">
      <alignment horizontal="left" vertical="center" indent="1"/>
    </xf>
    <xf numFmtId="0" fontId="123" fillId="88" borderId="66" applyNumberFormat="0" applyAlignment="0" applyProtection="0">
      <alignment horizontal="left" vertical="center" indent="1"/>
    </xf>
    <xf numFmtId="186" fontId="122" fillId="88" borderId="66" applyNumberFormat="0" applyProtection="0">
      <alignment horizontal="right" vertical="center"/>
    </xf>
    <xf numFmtId="0" fontId="129" fillId="90" borderId="69"/>
    <xf numFmtId="0" fontId="129" fillId="90" borderId="69"/>
    <xf numFmtId="0" fontId="6" fillId="0" borderId="0"/>
    <xf numFmtId="0" fontId="6" fillId="0" borderId="0"/>
    <xf numFmtId="177" fontId="129" fillId="90" borderId="69"/>
    <xf numFmtId="0" fontId="6" fillId="0" borderId="0"/>
    <xf numFmtId="0" fontId="6" fillId="0" borderId="0"/>
    <xf numFmtId="0" fontId="6" fillId="0" borderId="0"/>
    <xf numFmtId="0" fontId="6" fillId="0" borderId="0"/>
    <xf numFmtId="177" fontId="129" fillId="90" borderId="69"/>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177" fontId="60" fillId="0" borderId="0" applyNumberFormat="0" applyFill="0" applyBorder="0" applyAlignment="0" applyProtection="0"/>
    <xf numFmtId="0"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60" fillId="0" borderId="0" applyNumberFormat="0" applyFill="0" applyBorder="0" applyAlignment="0" applyProtection="0"/>
    <xf numFmtId="0" fontId="21" fillId="0" borderId="0"/>
    <xf numFmtId="0" fontId="13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177" fontId="6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5" fontId="132" fillId="0" borderId="0">
      <alignment horizontal="center"/>
    </xf>
    <xf numFmtId="175" fontId="132" fillId="0" borderId="0">
      <alignment horizontal="center"/>
    </xf>
    <xf numFmtId="175" fontId="62" fillId="0" borderId="0">
      <alignment horizontal="center"/>
    </xf>
    <xf numFmtId="175" fontId="132" fillId="0" borderId="0">
      <alignment horizontal="center"/>
    </xf>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177" fontId="63" fillId="0" borderId="72" applyNumberFormat="0" applyFill="0" applyAlignment="0" applyProtection="0"/>
    <xf numFmtId="0"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177" fontId="63" fillId="0" borderId="72"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177" fontId="63" fillId="0" borderId="72" applyNumberFormat="0" applyFill="0" applyAlignment="0" applyProtection="0"/>
    <xf numFmtId="177" fontId="63" fillId="0" borderId="72"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177" fontId="63" fillId="0" borderId="70" applyNumberFormat="0" applyFill="0" applyAlignment="0" applyProtection="0"/>
    <xf numFmtId="0" fontId="4" fillId="0" borderId="0"/>
    <xf numFmtId="0" fontId="6" fillId="0" borderId="40">
      <protection locked="0"/>
    </xf>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37" fontId="9" fillId="0" borderId="0"/>
    <xf numFmtId="37" fontId="9" fillId="0" borderId="0"/>
    <xf numFmtId="37" fontId="9" fillId="0" borderId="0"/>
    <xf numFmtId="37" fontId="9" fillId="0" borderId="0"/>
    <xf numFmtId="37" fontId="9" fillId="0" borderId="0"/>
    <xf numFmtId="37" fontId="9" fillId="26" borderId="0" applyNumberFormat="0" applyBorder="0" applyAlignment="0" applyProtection="0"/>
    <xf numFmtId="0" fontId="133" fillId="14" borderId="0">
      <alignment horizontal="center"/>
    </xf>
    <xf numFmtId="0" fontId="133" fillId="14" borderId="0">
      <alignment horizontal="center"/>
    </xf>
    <xf numFmtId="0" fontId="6" fillId="0" borderId="0"/>
    <xf numFmtId="0" fontId="6" fillId="0" borderId="0"/>
    <xf numFmtId="177" fontId="133" fillId="14" borderId="0">
      <alignment horizontal="center"/>
    </xf>
    <xf numFmtId="0" fontId="6" fillId="0" borderId="0"/>
    <xf numFmtId="0" fontId="6" fillId="0" borderId="0"/>
    <xf numFmtId="0" fontId="6" fillId="0" borderId="0"/>
    <xf numFmtId="0" fontId="6" fillId="0" borderId="0"/>
    <xf numFmtId="177" fontId="133" fillId="14" borderId="0">
      <alignment horizontal="center"/>
    </xf>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4" fillId="0" borderId="0"/>
    <xf numFmtId="177" fontId="21" fillId="0" borderId="0"/>
    <xf numFmtId="0" fontId="65" fillId="0" borderId="0" applyNumberFormat="0" applyFill="0" applyBorder="0" applyAlignment="0" applyProtection="0"/>
    <xf numFmtId="0" fontId="134"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 fillId="0" borderId="0"/>
    <xf numFmtId="0" fontId="6" fillId="0" borderId="0"/>
    <xf numFmtId="0"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134" fillId="0" borderId="0" applyNumberFormat="0" applyFill="0" applyBorder="0" applyAlignment="0" applyProtection="0"/>
    <xf numFmtId="177"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134" fillId="0" borderId="0" applyNumberFormat="0" applyFill="0" applyBorder="0" applyAlignment="0" applyProtection="0"/>
    <xf numFmtId="0" fontId="4"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65" fillId="0" borderId="0" applyNumberFormat="0" applyFill="0" applyBorder="0" applyAlignment="0" applyProtection="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6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64" fontId="135" fillId="91" borderId="0" applyNumberFormat="0" applyBorder="0" applyAlignment="0" applyProtection="0"/>
    <xf numFmtId="164" fontId="136" fillId="92" borderId="0" applyNumberFormat="0" applyBorder="0" applyAlignment="0" applyProtection="0"/>
    <xf numFmtId="164" fontId="136" fillId="93" borderId="0" applyNumberFormat="0" applyBorder="0" applyAlignment="0" applyProtection="0"/>
    <xf numFmtId="164" fontId="137" fillId="94" borderId="0" applyNumberFormat="0" applyFont="0" applyBorder="0" applyAlignment="0">
      <protection locked="0"/>
    </xf>
    <xf numFmtId="0" fontId="3"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7" fillId="14" borderId="2" applyNumberFormat="0" applyAlignment="0" applyProtection="0"/>
    <xf numFmtId="0" fontId="6" fillId="0" borderId="0"/>
    <xf numFmtId="0" fontId="6"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xf numFmtId="0" fontId="6"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63" fillId="0" borderId="17"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3"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3" fillId="0" borderId="0"/>
    <xf numFmtId="0" fontId="21" fillId="3" borderId="0" applyNumberFormat="0" applyBorder="0" applyAlignment="0" applyProtection="0"/>
    <xf numFmtId="0" fontId="3" fillId="0" borderId="0"/>
    <xf numFmtId="0" fontId="6" fillId="0" borderId="0"/>
    <xf numFmtId="0" fontId="2" fillId="0" borderId="0"/>
    <xf numFmtId="0" fontId="139" fillId="0" borderId="0"/>
    <xf numFmtId="9" fontId="2" fillId="0" borderId="0" applyFont="0" applyFill="0" applyBorder="0" applyAlignment="0" applyProtection="0"/>
    <xf numFmtId="37" fontId="142" fillId="0" borderId="0" applyProtection="0"/>
    <xf numFmtId="43" fontId="17" fillId="0" borderId="0" applyFont="0" applyFill="0" applyBorder="0" applyAlignment="0" applyProtection="0"/>
    <xf numFmtId="44" fontId="17" fillId="0" borderId="0" applyFont="0" applyFill="0" applyBorder="0" applyAlignment="0" applyProtection="0"/>
    <xf numFmtId="183" fontId="108" fillId="0" borderId="0"/>
    <xf numFmtId="9" fontId="17" fillId="0" borderId="0" applyFont="0" applyFill="0" applyBorder="0" applyAlignment="0" applyProtection="0"/>
    <xf numFmtId="44" fontId="17" fillId="0" borderId="0" applyFont="0" applyFill="0" applyBorder="0" applyAlignment="0" applyProtection="0"/>
    <xf numFmtId="183" fontId="108" fillId="0" borderId="0"/>
    <xf numFmtId="37" fontId="142" fillId="0" borderId="0" applyProtection="0"/>
    <xf numFmtId="37" fontId="142" fillId="0" borderId="0" applyProtection="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 fillId="0" borderId="0"/>
    <xf numFmtId="9" fontId="17" fillId="0" borderId="0" applyFont="0" applyFill="0" applyBorder="0" applyAlignment="0" applyProtection="0"/>
    <xf numFmtId="9" fontId="17" fillId="0" borderId="0" applyFont="0" applyFill="0" applyBorder="0" applyAlignment="0" applyProtection="0"/>
    <xf numFmtId="37" fontId="142" fillId="0" borderId="0" applyProtection="0"/>
    <xf numFmtId="0" fontId="1" fillId="0" borderId="0"/>
    <xf numFmtId="43" fontId="17" fillId="0" borderId="0" applyFont="0" applyFill="0" applyBorder="0" applyAlignment="0" applyProtection="0"/>
    <xf numFmtId="9" fontId="17" fillId="0" borderId="0" applyFont="0" applyFill="0" applyBorder="0" applyAlignment="0" applyProtection="0"/>
    <xf numFmtId="0" fontId="1" fillId="0" borderId="0"/>
  </cellStyleXfs>
  <cellXfs count="303">
    <xf numFmtId="0" fontId="0" fillId="0" borderId="0" xfId="0"/>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8" fillId="0" borderId="0" xfId="0" applyFont="1" applyFill="1" applyBorder="1"/>
    <xf numFmtId="0" fontId="0" fillId="0" borderId="0" xfId="0" applyAlignment="1">
      <alignment horizontal="center"/>
    </xf>
    <xf numFmtId="0" fontId="7" fillId="0" borderId="0" xfId="0" applyFont="1" applyAlignment="1"/>
    <xf numFmtId="0" fontId="10" fillId="0" borderId="0" xfId="0" applyFont="1" applyAlignment="1">
      <alignment horizontal="center"/>
    </xf>
    <xf numFmtId="170" fontId="0" fillId="0" borderId="0" xfId="37" applyNumberFormat="1" applyFont="1"/>
    <xf numFmtId="170" fontId="0" fillId="0" borderId="7" xfId="37" applyNumberFormat="1" applyFont="1" applyBorder="1"/>
    <xf numFmtId="0" fontId="0" fillId="0" borderId="19" xfId="0" applyBorder="1"/>
    <xf numFmtId="170" fontId="0" fillId="0" borderId="19" xfId="37" applyNumberFormat="1" applyFont="1" applyBorder="1"/>
    <xf numFmtId="0" fontId="0" fillId="0" borderId="19" xfId="0" applyBorder="1" applyAlignment="1">
      <alignment horizontal="center"/>
    </xf>
    <xf numFmtId="164" fontId="0" fillId="0" borderId="0" xfId="31" applyNumberFormat="1" applyFont="1"/>
    <xf numFmtId="164" fontId="0" fillId="0" borderId="19" xfId="31" applyNumberFormat="1" applyFont="1" applyBorder="1"/>
    <xf numFmtId="170" fontId="0" fillId="0" borderId="0" xfId="0" applyNumberFormat="1"/>
    <xf numFmtId="164" fontId="0" fillId="0" borderId="0" xfId="31" applyNumberFormat="1" applyFont="1" applyBorder="1"/>
    <xf numFmtId="170" fontId="0" fillId="0" borderId="22" xfId="0" applyNumberFormat="1" applyBorder="1"/>
    <xf numFmtId="0" fontId="11" fillId="0" borderId="0" xfId="0" applyFont="1" applyAlignment="1">
      <alignment horizontal="left" indent="1"/>
    </xf>
    <xf numFmtId="164" fontId="0" fillId="0" borderId="0" xfId="0" applyNumberFormat="1"/>
    <xf numFmtId="0" fontId="8" fillId="0" borderId="19" xfId="0" applyFont="1" applyBorder="1" applyAlignment="1">
      <alignment horizontal="center"/>
    </xf>
    <xf numFmtId="165" fontId="8" fillId="0" borderId="0" xfId="101" applyNumberFormat="1" applyFont="1"/>
    <xf numFmtId="10" fontId="8" fillId="0" borderId="0" xfId="101" applyNumberFormat="1" applyFont="1"/>
    <xf numFmtId="165" fontId="8" fillId="0" borderId="19" xfId="101" applyNumberFormat="1" applyFont="1" applyBorder="1"/>
    <xf numFmtId="10" fontId="8" fillId="0" borderId="0" xfId="101" applyNumberFormat="1" applyFont="1" applyBorder="1"/>
    <xf numFmtId="10" fontId="8" fillId="0" borderId="19" xfId="101" applyNumberFormat="1" applyFont="1" applyBorder="1"/>
    <xf numFmtId="165" fontId="8" fillId="0" borderId="0" xfId="0" applyNumberFormat="1" applyFont="1"/>
    <xf numFmtId="10" fontId="8" fillId="0" borderId="0" xfId="0" applyNumberFormat="1" applyFont="1"/>
    <xf numFmtId="37" fontId="0" fillId="0" borderId="0" xfId="0" applyNumberFormat="1"/>
    <xf numFmtId="37" fontId="0" fillId="0" borderId="19" xfId="0" applyNumberFormat="1" applyBorder="1"/>
    <xf numFmtId="170" fontId="0" fillId="0" borderId="0" xfId="37" applyNumberFormat="1" applyFont="1" applyBorder="1"/>
    <xf numFmtId="0" fontId="8" fillId="0" borderId="0" xfId="92" applyFont="1"/>
    <xf numFmtId="0" fontId="8" fillId="0" borderId="0" xfId="92" applyFont="1" applyFill="1" applyAlignment="1">
      <alignment horizontal="center"/>
    </xf>
    <xf numFmtId="0" fontId="14" fillId="0" borderId="0" xfId="0" applyFont="1" applyAlignment="1"/>
    <xf numFmtId="170" fontId="7" fillId="0" borderId="0" xfId="37" applyNumberFormat="1" applyFont="1" applyAlignment="1">
      <alignment horizontal="center"/>
    </xf>
    <xf numFmtId="0" fontId="7" fillId="0" borderId="19" xfId="0" applyFont="1" applyBorder="1" applyAlignment="1">
      <alignment horizontal="center"/>
    </xf>
    <xf numFmtId="44" fontId="7" fillId="0" borderId="19" xfId="0" applyNumberFormat="1" applyFont="1" applyBorder="1" applyAlignment="1">
      <alignment horizontal="center" vertical="top" wrapText="1"/>
    </xf>
    <xf numFmtId="44" fontId="7" fillId="0" borderId="19" xfId="0" applyNumberFormat="1" applyFont="1" applyBorder="1" applyAlignment="1">
      <alignment horizontal="center" wrapText="1"/>
    </xf>
    <xf numFmtId="171" fontId="8" fillId="0" borderId="0" xfId="37" applyNumberFormat="1" applyFont="1" applyFill="1" applyBorder="1"/>
    <xf numFmtId="9" fontId="8" fillId="0" borderId="0" xfId="101" applyFont="1"/>
    <xf numFmtId="170" fontId="8" fillId="0" borderId="0" xfId="37" applyNumberFormat="1" applyFont="1"/>
    <xf numFmtId="164" fontId="8" fillId="0" borderId="0" xfId="31" applyNumberFormat="1" applyFont="1"/>
    <xf numFmtId="44" fontId="8" fillId="0" borderId="0" xfId="37" applyFont="1"/>
    <xf numFmtId="172" fontId="8" fillId="0" borderId="0" xfId="0" applyNumberFormat="1" applyFont="1"/>
    <xf numFmtId="43" fontId="8" fillId="0" borderId="0" xfId="0" applyNumberFormat="1" applyFont="1"/>
    <xf numFmtId="37" fontId="8" fillId="0" borderId="0" xfId="92" applyNumberFormat="1" applyFont="1" applyFill="1" applyBorder="1" applyProtection="1"/>
    <xf numFmtId="37" fontId="8" fillId="0" borderId="0" xfId="92" applyNumberFormat="1" applyFont="1" applyFill="1" applyProtection="1"/>
    <xf numFmtId="37" fontId="8" fillId="0" borderId="0" xfId="92" applyNumberFormat="1" applyFont="1" applyFill="1" applyBorder="1"/>
    <xf numFmtId="37" fontId="8" fillId="0" borderId="0" xfId="92" applyNumberFormat="1" applyFont="1" applyFill="1"/>
    <xf numFmtId="169" fontId="8" fillId="0" borderId="0" xfId="0" applyNumberFormat="1" applyFont="1"/>
    <xf numFmtId="37" fontId="8" fillId="0" borderId="7" xfId="92" applyNumberFormat="1" applyFont="1" applyFill="1" applyBorder="1"/>
    <xf numFmtId="0" fontId="8" fillId="0" borderId="0" xfId="92" applyFont="1" applyFill="1" applyBorder="1"/>
    <xf numFmtId="0" fontId="16" fillId="0" borderId="0" xfId="92" applyFont="1" applyFill="1" applyBorder="1"/>
    <xf numFmtId="0" fontId="8" fillId="0" borderId="0" xfId="92" applyFont="1" applyBorder="1"/>
    <xf numFmtId="164" fontId="8" fillId="0" borderId="0" xfId="0" applyNumberFormat="1" applyFont="1"/>
    <xf numFmtId="5" fontId="8" fillId="0" borderId="0" xfId="92" applyNumberFormat="1" applyFont="1" applyFill="1" applyProtection="1"/>
    <xf numFmtId="166" fontId="8" fillId="0" borderId="0" xfId="101" applyNumberFormat="1" applyFont="1"/>
    <xf numFmtId="169" fontId="8" fillId="0" borderId="0" xfId="31" applyNumberFormat="1" applyFont="1"/>
    <xf numFmtId="37" fontId="8" fillId="0" borderId="7" xfId="92" applyNumberFormat="1" applyFont="1" applyFill="1" applyBorder="1" applyProtection="1"/>
    <xf numFmtId="37" fontId="8" fillId="0" borderId="0" xfId="92" quotePrefix="1" applyNumberFormat="1" applyFont="1" applyFill="1" applyBorder="1" applyAlignment="1" applyProtection="1">
      <alignment horizontal="right"/>
    </xf>
    <xf numFmtId="0" fontId="8" fillId="0" borderId="19" xfId="0" applyFont="1" applyBorder="1"/>
    <xf numFmtId="0" fontId="7" fillId="0" borderId="19"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8" fillId="0" borderId="0" xfId="0" applyFont="1" applyFill="1"/>
    <xf numFmtId="0" fontId="7" fillId="0" borderId="0" xfId="91" applyFont="1" applyFill="1"/>
    <xf numFmtId="43" fontId="8" fillId="0" borderId="0" xfId="0" applyNumberFormat="1" applyFont="1" applyBorder="1"/>
    <xf numFmtId="164" fontId="8" fillId="0" borderId="0" xfId="31" applyNumberFormat="1" applyFont="1" applyBorder="1"/>
    <xf numFmtId="0" fontId="18" fillId="0" borderId="0" xfId="0" applyFont="1" applyBorder="1" applyAlignment="1">
      <alignment horizontal="center"/>
    </xf>
    <xf numFmtId="0" fontId="7" fillId="0" borderId="23" xfId="92" applyFont="1" applyFill="1" applyBorder="1" applyAlignment="1">
      <alignment horizontal="center" wrapText="1"/>
    </xf>
    <xf numFmtId="0" fontId="18" fillId="0" borderId="0" xfId="92" applyFont="1" applyFill="1" applyBorder="1" applyAlignment="1">
      <alignment horizontal="left"/>
    </xf>
    <xf numFmtId="0" fontId="19" fillId="0" borderId="0" xfId="92" applyFont="1" applyFill="1" applyBorder="1"/>
    <xf numFmtId="0" fontId="7" fillId="0" borderId="19" xfId="0" applyFont="1" applyBorder="1" applyAlignment="1"/>
    <xf numFmtId="0" fontId="20" fillId="0" borderId="0" xfId="92" applyFont="1" applyFill="1" applyBorder="1"/>
    <xf numFmtId="168" fontId="8" fillId="0" borderId="0" xfId="0" applyNumberFormat="1" applyFont="1"/>
    <xf numFmtId="0" fontId="8" fillId="0" borderId="0" xfId="92" applyFont="1" applyFill="1"/>
    <xf numFmtId="0" fontId="20" fillId="0" borderId="0" xfId="92" applyFont="1"/>
    <xf numFmtId="0" fontId="7" fillId="0" borderId="19" xfId="0" applyFont="1" applyBorder="1" applyAlignment="1">
      <alignment horizontal="center" wrapText="1"/>
    </xf>
    <xf numFmtId="41" fontId="0" fillId="0" borderId="0" xfId="0" applyNumberFormat="1" applyFill="1"/>
    <xf numFmtId="0" fontId="51" fillId="0" borderId="19" xfId="0" applyFont="1" applyBorder="1" applyAlignment="1">
      <alignment horizontal="center"/>
    </xf>
    <xf numFmtId="170" fontId="51" fillId="0" borderId="0" xfId="37" applyNumberFormat="1" applyFont="1" applyFill="1"/>
    <xf numFmtId="170" fontId="0" fillId="0" borderId="0" xfId="0" applyNumberFormat="1" applyBorder="1"/>
    <xf numFmtId="164" fontId="67" fillId="0" borderId="0" xfId="31" applyNumberFormat="1" applyFont="1" applyFill="1"/>
    <xf numFmtId="170" fontId="0" fillId="0" borderId="21" xfId="0" applyNumberFormat="1" applyBorder="1"/>
    <xf numFmtId="0" fontId="0" fillId="0" borderId="0" xfId="0" applyFill="1"/>
    <xf numFmtId="44" fontId="0" fillId="0" borderId="0" xfId="0" applyNumberFormat="1"/>
    <xf numFmtId="10" fontId="0" fillId="0" borderId="19" xfId="101" applyNumberFormat="1" applyFont="1" applyFill="1" applyBorder="1"/>
    <xf numFmtId="10" fontId="0" fillId="0" borderId="19" xfId="0" applyNumberFormat="1" applyFill="1" applyBorder="1"/>
    <xf numFmtId="7" fontId="8" fillId="0" borderId="0" xfId="92" applyNumberFormat="1" applyFont="1" applyFill="1" applyBorder="1" applyProtection="1"/>
    <xf numFmtId="43" fontId="8" fillId="0" borderId="0" xfId="92" applyNumberFormat="1" applyFont="1" applyFill="1" applyBorder="1" applyProtection="1"/>
    <xf numFmtId="0" fontId="8" fillId="0" borderId="24" xfId="92" applyFont="1" applyFill="1" applyBorder="1"/>
    <xf numFmtId="167" fontId="8" fillId="0" borderId="0" xfId="92" applyNumberFormat="1" applyFont="1" applyFill="1" applyBorder="1" applyProtection="1"/>
    <xf numFmtId="0" fontId="8" fillId="0" borderId="25" xfId="92" applyFont="1" applyFill="1" applyBorder="1"/>
    <xf numFmtId="0" fontId="8" fillId="0" borderId="7" xfId="92" applyFont="1" applyFill="1" applyBorder="1"/>
    <xf numFmtId="0" fontId="15" fillId="0" borderId="24" xfId="92" applyFont="1" applyFill="1" applyBorder="1"/>
    <xf numFmtId="0" fontId="8" fillId="0" borderId="0" xfId="92" quotePrefix="1" applyFont="1" applyFill="1" applyBorder="1" applyAlignment="1">
      <alignment horizontal="center"/>
    </xf>
    <xf numFmtId="0" fontId="8" fillId="0" borderId="24" xfId="0" applyFont="1" applyFill="1" applyBorder="1"/>
    <xf numFmtId="0" fontId="8" fillId="0" borderId="26" xfId="92" applyFont="1" applyFill="1" applyBorder="1"/>
    <xf numFmtId="0" fontId="7" fillId="0" borderId="27" xfId="92" applyFont="1" applyFill="1" applyBorder="1" applyAlignment="1">
      <alignment horizontal="center"/>
    </xf>
    <xf numFmtId="0" fontId="7" fillId="0" borderId="23" xfId="92" applyFont="1" applyFill="1" applyBorder="1" applyAlignment="1">
      <alignment horizontal="center"/>
    </xf>
    <xf numFmtId="0" fontId="7" fillId="0" borderId="28" xfId="92" applyFont="1" applyFill="1" applyBorder="1" applyAlignment="1">
      <alignment horizontal="center"/>
    </xf>
    <xf numFmtId="0" fontId="8" fillId="0" borderId="29" xfId="0" applyFont="1" applyFill="1" applyBorder="1"/>
    <xf numFmtId="171" fontId="8" fillId="0" borderId="30" xfId="37" applyNumberFormat="1" applyFont="1" applyFill="1" applyBorder="1"/>
    <xf numFmtId="171" fontId="8" fillId="0" borderId="30" xfId="92" applyNumberFormat="1" applyFont="1" applyFill="1" applyBorder="1" applyProtection="1"/>
    <xf numFmtId="7" fontId="8" fillId="0" borderId="30" xfId="92" applyNumberFormat="1" applyFont="1" applyFill="1" applyBorder="1"/>
    <xf numFmtId="0" fontId="8" fillId="0" borderId="30" xfId="92" applyFont="1" applyFill="1" applyBorder="1"/>
    <xf numFmtId="5" fontId="8" fillId="0" borderId="30" xfId="92" applyNumberFormat="1" applyFont="1" applyFill="1" applyBorder="1" applyProtection="1"/>
    <xf numFmtId="37" fontId="8" fillId="0" borderId="31" xfId="92" applyNumberFormat="1" applyFont="1" applyFill="1" applyBorder="1" applyProtection="1"/>
    <xf numFmtId="5" fontId="8" fillId="0" borderId="0" xfId="92" applyNumberFormat="1" applyFont="1" applyFill="1" applyBorder="1" applyProtection="1"/>
    <xf numFmtId="37" fontId="8" fillId="0" borderId="29" xfId="92" applyNumberFormat="1" applyFont="1" applyFill="1" applyBorder="1" applyProtection="1"/>
    <xf numFmtId="6" fontId="0" fillId="0" borderId="0" xfId="0" applyNumberFormat="1" applyFill="1"/>
    <xf numFmtId="37" fontId="8" fillId="0" borderId="41" xfId="92" applyNumberFormat="1" applyFont="1" applyFill="1" applyBorder="1"/>
    <xf numFmtId="170" fontId="0" fillId="0" borderId="0" xfId="37" applyNumberFormat="1" applyFont="1" applyFill="1"/>
    <xf numFmtId="164" fontId="0" fillId="0" borderId="19" xfId="31" applyNumberFormat="1" applyFont="1" applyFill="1" applyBorder="1"/>
    <xf numFmtId="170" fontId="0" fillId="0" borderId="0" xfId="0" applyNumberFormat="1" applyFill="1"/>
    <xf numFmtId="164" fontId="0" fillId="0" borderId="0" xfId="0" applyNumberFormat="1" applyFill="1"/>
    <xf numFmtId="164" fontId="0" fillId="0" borderId="19" xfId="0" applyNumberFormat="1" applyFill="1" applyBorder="1"/>
    <xf numFmtId="37" fontId="0" fillId="0" borderId="0" xfId="0" applyNumberFormat="1" applyFill="1"/>
    <xf numFmtId="10" fontId="0" fillId="0" borderId="0" xfId="101" applyNumberFormat="1" applyFont="1"/>
    <xf numFmtId="170" fontId="51" fillId="0" borderId="0" xfId="37" applyNumberFormat="1" applyFont="1"/>
    <xf numFmtId="0" fontId="0" fillId="0" borderId="0" xfId="0" applyAlignment="1">
      <alignment horizontal="center"/>
    </xf>
    <xf numFmtId="170" fontId="0" fillId="0" borderId="19" xfId="0" applyNumberFormat="1" applyBorder="1"/>
    <xf numFmtId="0" fontId="51" fillId="0" borderId="0" xfId="81" applyFont="1"/>
    <xf numFmtId="0" fontId="11" fillId="0" borderId="0" xfId="81" applyFont="1"/>
    <xf numFmtId="44" fontId="51" fillId="0" borderId="0" xfId="81" applyNumberFormat="1" applyFont="1"/>
    <xf numFmtId="15" fontId="51" fillId="0" borderId="0" xfId="81" applyNumberFormat="1" applyFont="1"/>
    <xf numFmtId="0" fontId="51" fillId="0" borderId="0" xfId="81" applyFont="1" applyBorder="1"/>
    <xf numFmtId="0" fontId="51" fillId="0" borderId="0" xfId="81" applyFont="1" applyAlignment="1">
      <alignment horizontal="center"/>
    </xf>
    <xf numFmtId="0" fontId="51" fillId="0" borderId="0" xfId="81" applyFont="1" applyBorder="1" applyAlignment="1">
      <alignment horizontal="center" wrapText="1"/>
    </xf>
    <xf numFmtId="0" fontId="51" fillId="0" borderId="0" xfId="81" applyFont="1" applyBorder="1" applyAlignment="1">
      <alignment horizontal="center"/>
    </xf>
    <xf numFmtId="0" fontId="51" fillId="0" borderId="19" xfId="81" applyFont="1" applyBorder="1" applyAlignment="1">
      <alignment horizontal="center" wrapText="1"/>
    </xf>
    <xf numFmtId="44" fontId="51" fillId="0" borderId="0" xfId="81" applyNumberFormat="1" applyFont="1" applyBorder="1"/>
    <xf numFmtId="0" fontId="51" fillId="0" borderId="0" xfId="81" quotePrefix="1" applyFont="1" applyBorder="1" applyAlignment="1">
      <alignment horizontal="center"/>
    </xf>
    <xf numFmtId="176" fontId="51" fillId="0" borderId="0" xfId="81" applyNumberFormat="1" applyFont="1" applyAlignment="1">
      <alignment horizontal="center"/>
    </xf>
    <xf numFmtId="170" fontId="51" fillId="0" borderId="0" xfId="81" applyNumberFormat="1" applyFont="1"/>
    <xf numFmtId="176" fontId="51" fillId="0" borderId="0" xfId="81" applyNumberFormat="1" applyFont="1" applyBorder="1" applyAlignment="1">
      <alignment horizontal="center"/>
    </xf>
    <xf numFmtId="164" fontId="51" fillId="0" borderId="0" xfId="131" applyNumberFormat="1" applyFont="1"/>
    <xf numFmtId="44" fontId="51" fillId="0" borderId="0" xfId="81" applyNumberFormat="1" applyFont="1" applyBorder="1" applyAlignment="1">
      <alignment horizontal="center"/>
    </xf>
    <xf numFmtId="44" fontId="51" fillId="0" borderId="0" xfId="130" applyFont="1"/>
    <xf numFmtId="10" fontId="51" fillId="0" borderId="0" xfId="107" applyNumberFormat="1" applyFont="1" applyFill="1" applyBorder="1"/>
    <xf numFmtId="170" fontId="51" fillId="0" borderId="0" xfId="81" applyNumberFormat="1" applyFont="1" applyBorder="1"/>
    <xf numFmtId="164" fontId="51" fillId="0" borderId="0" xfId="131" applyNumberFormat="1" applyFont="1" applyBorder="1"/>
    <xf numFmtId="170" fontId="7" fillId="0" borderId="0" xfId="130" applyNumberFormat="1" applyFont="1" applyAlignment="1">
      <alignment horizontal="center"/>
    </xf>
    <xf numFmtId="164" fontId="51" fillId="0" borderId="0" xfId="81" applyNumberFormat="1" applyFont="1"/>
    <xf numFmtId="0" fontId="11" fillId="0" borderId="0" xfId="81" applyFont="1" applyBorder="1"/>
    <xf numFmtId="0" fontId="51" fillId="0" borderId="0" xfId="81" applyFont="1" applyAlignment="1">
      <alignment horizontal="left" indent="1"/>
    </xf>
    <xf numFmtId="0" fontId="51" fillId="0" borderId="0" xfId="81" applyFont="1" applyAlignment="1">
      <alignment horizontal="left" indent="2"/>
    </xf>
    <xf numFmtId="0" fontId="51" fillId="0" borderId="0" xfId="81" applyFont="1" applyAlignment="1">
      <alignment horizontal="left" indent="3"/>
    </xf>
    <xf numFmtId="0" fontId="51" fillId="0" borderId="0" xfId="81" applyFont="1" applyAlignment="1">
      <alignment horizontal="left" indent="4"/>
    </xf>
    <xf numFmtId="164" fontId="0" fillId="0" borderId="19" xfId="132" applyNumberFormat="1" applyFont="1" applyBorder="1"/>
    <xf numFmtId="164" fontId="0" fillId="0" borderId="19" xfId="0" applyNumberFormat="1" applyBorder="1"/>
    <xf numFmtId="41" fontId="0" fillId="0" borderId="0" xfId="0" applyNumberFormat="1"/>
    <xf numFmtId="10" fontId="0" fillId="0" borderId="19" xfId="0" applyNumberFormat="1" applyBorder="1"/>
    <xf numFmtId="10" fontId="0" fillId="0" borderId="0" xfId="0" applyNumberFormat="1" applyFill="1"/>
    <xf numFmtId="0" fontId="51" fillId="0" borderId="0" xfId="81" applyFont="1" applyAlignment="1">
      <alignment horizontal="center"/>
    </xf>
    <xf numFmtId="10" fontId="51" fillId="0" borderId="0" xfId="107" applyNumberFormat="1" applyFont="1" applyBorder="1"/>
    <xf numFmtId="0" fontId="8" fillId="0" borderId="0" xfId="133" applyFont="1" applyAlignment="1">
      <alignment horizontal="center"/>
    </xf>
    <xf numFmtId="0" fontId="8" fillId="0" borderId="0" xfId="133" applyFont="1" applyFill="1" applyAlignment="1">
      <alignment horizontal="center"/>
    </xf>
    <xf numFmtId="0" fontId="8" fillId="0" borderId="0" xfId="133" applyFont="1" applyFill="1"/>
    <xf numFmtId="164" fontId="8" fillId="0" borderId="0" xfId="134" applyNumberFormat="1" applyFont="1" applyFill="1"/>
    <xf numFmtId="164" fontId="8" fillId="0" borderId="0" xfId="133" applyNumberFormat="1" applyFont="1"/>
    <xf numFmtId="0" fontId="6" fillId="0" borderId="0" xfId="133"/>
    <xf numFmtId="164" fontId="8" fillId="0" borderId="7" xfId="134" applyNumberFormat="1" applyFont="1" applyFill="1" applyBorder="1"/>
    <xf numFmtId="164" fontId="8" fillId="0" borderId="0" xfId="134" applyNumberFormat="1" applyFont="1"/>
    <xf numFmtId="0" fontId="18" fillId="0" borderId="0" xfId="133" applyFont="1" applyBorder="1" applyAlignment="1">
      <alignment horizontal="center"/>
    </xf>
    <xf numFmtId="164" fontId="8" fillId="0" borderId="0" xfId="133" applyNumberFormat="1" applyFont="1" applyFill="1"/>
    <xf numFmtId="0" fontId="11" fillId="0" borderId="0" xfId="0" applyFont="1"/>
    <xf numFmtId="170" fontId="0" fillId="0" borderId="0" xfId="0" applyNumberFormat="1"/>
    <xf numFmtId="0" fontId="71" fillId="0" borderId="0" xfId="337"/>
    <xf numFmtId="0" fontId="71" fillId="0" borderId="0" xfId="337" applyFill="1"/>
    <xf numFmtId="0" fontId="8" fillId="0" borderId="0" xfId="337" applyFont="1" applyFill="1"/>
    <xf numFmtId="0" fontId="69" fillId="0" borderId="0" xfId="337" applyFont="1" applyAlignment="1">
      <alignment vertical="center"/>
    </xf>
    <xf numFmtId="0" fontId="69" fillId="0" borderId="0" xfId="337" applyFont="1" applyAlignment="1">
      <alignment horizontal="left" vertical="center" indent="6"/>
    </xf>
    <xf numFmtId="0" fontId="71" fillId="0" borderId="0" xfId="337" applyAlignment="1">
      <alignment horizontal="center"/>
    </xf>
    <xf numFmtId="10" fontId="69" fillId="0" borderId="0" xfId="337" applyNumberFormat="1" applyFont="1" applyAlignment="1">
      <alignment horizontal="left" vertical="center" indent="6"/>
    </xf>
    <xf numFmtId="10" fontId="70" fillId="0" borderId="0" xfId="337" applyNumberFormat="1" applyFont="1" applyAlignment="1">
      <alignment horizontal="left" vertical="center" indent="6"/>
    </xf>
    <xf numFmtId="0" fontId="6" fillId="0" borderId="19" xfId="337" applyFont="1" applyBorder="1" applyAlignment="1">
      <alignment horizontal="center"/>
    </xf>
    <xf numFmtId="10" fontId="69" fillId="0" borderId="0" xfId="344" applyNumberFormat="1" applyFont="1" applyAlignment="1">
      <alignment horizontal="left" vertical="center" indent="6"/>
    </xf>
    <xf numFmtId="170" fontId="69" fillId="0" borderId="0" xfId="337" applyNumberFormat="1" applyFont="1" applyAlignment="1">
      <alignment horizontal="left" vertical="center" indent="6"/>
    </xf>
    <xf numFmtId="170" fontId="8" fillId="0" borderId="0" xfId="337" applyNumberFormat="1" applyFont="1" applyFill="1"/>
    <xf numFmtId="170" fontId="71" fillId="0" borderId="0" xfId="337" applyNumberFormat="1" applyFill="1"/>
    <xf numFmtId="41" fontId="6" fillId="0" borderId="0" xfId="0" applyNumberFormat="1" applyFont="1" applyFill="1"/>
    <xf numFmtId="10" fontId="0" fillId="0" borderId="0" xfId="0" applyNumberFormat="1"/>
    <xf numFmtId="0" fontId="8" fillId="0" borderId="0" xfId="337" applyFont="1"/>
    <xf numFmtId="0" fontId="8" fillId="0" borderId="0" xfId="337" applyFont="1" applyAlignment="1">
      <alignment horizontal="left"/>
    </xf>
    <xf numFmtId="0" fontId="138" fillId="0" borderId="0" xfId="336" applyFont="1" applyAlignment="1">
      <alignment horizontal="left"/>
    </xf>
    <xf numFmtId="0" fontId="8" fillId="0" borderId="0" xfId="337" applyFont="1" applyAlignment="1">
      <alignment horizontal="center"/>
    </xf>
    <xf numFmtId="170" fontId="8" fillId="0" borderId="0" xfId="345" applyNumberFormat="1" applyFont="1" applyFill="1"/>
    <xf numFmtId="10" fontId="8" fillId="0" borderId="0" xfId="346" applyNumberFormat="1" applyFont="1" applyFill="1"/>
    <xf numFmtId="170" fontId="8" fillId="0" borderId="19" xfId="345" applyNumberFormat="1" applyFont="1" applyFill="1" applyBorder="1"/>
    <xf numFmtId="0" fontId="18" fillId="0" borderId="0" xfId="0" applyFont="1"/>
    <xf numFmtId="166" fontId="8" fillId="0" borderId="0" xfId="101" applyNumberFormat="1" applyFont="1" applyFill="1"/>
    <xf numFmtId="10" fontId="8" fillId="0" borderId="0" xfId="101" applyNumberFormat="1" applyFont="1" applyFill="1"/>
    <xf numFmtId="170" fontId="138" fillId="0" borderId="40" xfId="345" applyNumberFormat="1" applyFont="1" applyFill="1" applyBorder="1"/>
    <xf numFmtId="170" fontId="6" fillId="0" borderId="0" xfId="0" applyNumberFormat="1" applyFont="1"/>
    <xf numFmtId="164" fontId="6" fillId="0" borderId="0" xfId="0" applyNumberFormat="1" applyFont="1" applyFill="1"/>
    <xf numFmtId="41" fontId="6" fillId="0" borderId="0" xfId="0" applyNumberFormat="1" applyFont="1"/>
    <xf numFmtId="170" fontId="6" fillId="0" borderId="0" xfId="37" applyNumberFormat="1" applyFont="1" applyFill="1"/>
    <xf numFmtId="0" fontId="51" fillId="0" borderId="0" xfId="81" applyFont="1" applyBorder="1" applyAlignment="1">
      <alignment horizontal="center"/>
    </xf>
    <xf numFmtId="0" fontId="51" fillId="0" borderId="0" xfId="81" applyFont="1" applyAlignment="1">
      <alignment horizontal="center"/>
    </xf>
    <xf numFmtId="164" fontId="8" fillId="0" borderId="0" xfId="134" applyNumberFormat="1" applyFont="1" applyFill="1"/>
    <xf numFmtId="164" fontId="8" fillId="0" borderId="0" xfId="134" applyNumberFormat="1" applyFont="1" applyFill="1"/>
    <xf numFmtId="0" fontId="7" fillId="0" borderId="0" xfId="91" applyFont="1" applyFill="1"/>
    <xf numFmtId="0" fontId="7" fillId="0" borderId="0" xfId="91" applyFont="1" applyFill="1"/>
    <xf numFmtId="187" fontId="8" fillId="0" borderId="0" xfId="0" applyNumberFormat="1" applyFont="1"/>
    <xf numFmtId="44" fontId="8" fillId="0" borderId="0" xfId="0" applyNumberFormat="1" applyFont="1"/>
    <xf numFmtId="44" fontId="8" fillId="0" borderId="0" xfId="37" applyFont="1" applyFill="1"/>
    <xf numFmtId="0" fontId="8" fillId="0" borderId="0" xfId="58805" applyFont="1"/>
    <xf numFmtId="0" fontId="2" fillId="0" borderId="0" xfId="58806"/>
    <xf numFmtId="0" fontId="6" fillId="0" borderId="0" xfId="58805"/>
    <xf numFmtId="3" fontId="8" fillId="0" borderId="19" xfId="58805" applyNumberFormat="1" applyFont="1" applyBorder="1" applyAlignment="1"/>
    <xf numFmtId="3" fontId="8" fillId="0" borderId="19" xfId="58805" applyNumberFormat="1" applyFont="1" applyBorder="1" applyAlignment="1">
      <alignment horizontal="center"/>
    </xf>
    <xf numFmtId="0" fontId="8" fillId="0" borderId="0" xfId="58805" applyFont="1" applyAlignment="1">
      <alignment horizontal="center"/>
    </xf>
    <xf numFmtId="3" fontId="8" fillId="0" borderId="20" xfId="58805" applyNumberFormat="1" applyFont="1" applyBorder="1" applyAlignment="1">
      <alignment horizontal="center"/>
    </xf>
    <xf numFmtId="3" fontId="8" fillId="0" borderId="0" xfId="58805" applyNumberFormat="1" applyFont="1" applyBorder="1" applyAlignment="1">
      <alignment horizontal="center"/>
    </xf>
    <xf numFmtId="3" fontId="8" fillId="0" borderId="16" xfId="58805" applyNumberFormat="1" applyFont="1" applyBorder="1" applyAlignment="1">
      <alignment horizontal="center"/>
    </xf>
    <xf numFmtId="0" fontId="8" fillId="0" borderId="37" xfId="58805" applyFont="1" applyBorder="1" applyAlignment="1">
      <alignment vertical="top" wrapText="1"/>
    </xf>
    <xf numFmtId="0" fontId="8" fillId="0" borderId="21" xfId="58805" applyFont="1" applyBorder="1" applyAlignment="1">
      <alignment wrapText="1"/>
    </xf>
    <xf numFmtId="41" fontId="8" fillId="0" borderId="21" xfId="58805" applyNumberFormat="1" applyFont="1" applyBorder="1"/>
    <xf numFmtId="3" fontId="8" fillId="0" borderId="0" xfId="58805" applyNumberFormat="1" applyFont="1" applyBorder="1"/>
    <xf numFmtId="41" fontId="8" fillId="0" borderId="38" xfId="58805" applyNumberFormat="1" applyFont="1" applyBorder="1"/>
    <xf numFmtId="0" fontId="8" fillId="0" borderId="20" xfId="58805" applyFont="1" applyBorder="1" applyAlignment="1">
      <alignment vertical="top" wrapText="1"/>
    </xf>
    <xf numFmtId="0" fontId="8" fillId="0" borderId="7" xfId="58805" applyFont="1" applyBorder="1" applyAlignment="1">
      <alignment vertical="top" wrapText="1"/>
    </xf>
    <xf numFmtId="3" fontId="8" fillId="0" borderId="7" xfId="58805" applyNumberFormat="1" applyFont="1" applyBorder="1"/>
    <xf numFmtId="41" fontId="8" fillId="0" borderId="21" xfId="58805" applyNumberFormat="1" applyFont="1" applyFill="1" applyBorder="1"/>
    <xf numFmtId="41" fontId="8" fillId="0" borderId="0" xfId="58805" applyNumberFormat="1" applyFont="1"/>
    <xf numFmtId="43" fontId="8" fillId="0" borderId="0" xfId="58805" applyNumberFormat="1" applyFont="1"/>
    <xf numFmtId="0" fontId="8" fillId="0" borderId="39" xfId="58805" applyFont="1" applyBorder="1"/>
    <xf numFmtId="0" fontId="8" fillId="0" borderId="0" xfId="58805" applyFont="1" applyBorder="1"/>
    <xf numFmtId="41" fontId="8" fillId="0" borderId="0" xfId="58805" applyNumberFormat="1" applyFont="1" applyBorder="1"/>
    <xf numFmtId="41" fontId="68" fillId="0" borderId="0" xfId="58805" applyNumberFormat="1" applyFont="1" applyBorder="1"/>
    <xf numFmtId="41" fontId="68" fillId="0" borderId="0" xfId="58807" applyNumberFormat="1" applyFont="1" applyBorder="1"/>
    <xf numFmtId="41" fontId="8" fillId="0" borderId="16" xfId="58805" applyNumberFormat="1" applyFont="1" applyBorder="1"/>
    <xf numFmtId="0" fontId="8" fillId="0" borderId="35" xfId="58805" applyFont="1" applyBorder="1"/>
    <xf numFmtId="0" fontId="8" fillId="0" borderId="19" xfId="58805" applyFont="1" applyFill="1" applyBorder="1"/>
    <xf numFmtId="41" fontId="8" fillId="0" borderId="19" xfId="58805" applyNumberFormat="1" applyFont="1" applyBorder="1"/>
    <xf numFmtId="3" fontId="8" fillId="0" borderId="19" xfId="58805" applyNumberFormat="1" applyFont="1" applyBorder="1"/>
    <xf numFmtId="41" fontId="68" fillId="0" borderId="19" xfId="58805" applyNumberFormat="1" applyFont="1" applyBorder="1"/>
    <xf numFmtId="41" fontId="8" fillId="0" borderId="36" xfId="58805" applyNumberFormat="1" applyFont="1" applyBorder="1"/>
    <xf numFmtId="0" fontId="8" fillId="0" borderId="7" xfId="58805" applyFont="1" applyFill="1" applyBorder="1" applyAlignment="1">
      <alignment vertical="top" wrapText="1"/>
    </xf>
    <xf numFmtId="0" fontId="8" fillId="0" borderId="0" xfId="58805" applyFont="1" applyFill="1" applyBorder="1"/>
    <xf numFmtId="0" fontId="7" fillId="0" borderId="0" xfId="58805" applyFont="1" applyFill="1" applyBorder="1" applyAlignment="1">
      <alignment horizontal="right"/>
    </xf>
    <xf numFmtId="41" fontId="7" fillId="0" borderId="0" xfId="58805" applyNumberFormat="1" applyFont="1"/>
    <xf numFmtId="0" fontId="8" fillId="0" borderId="0" xfId="58805" applyFont="1" applyAlignment="1">
      <alignment horizontal="right"/>
    </xf>
    <xf numFmtId="3" fontId="8" fillId="0" borderId="0" xfId="58805" applyNumberFormat="1" applyFont="1"/>
    <xf numFmtId="0" fontId="7" fillId="0" borderId="0" xfId="58805" applyFont="1" applyAlignment="1">
      <alignment horizontal="right"/>
    </xf>
    <xf numFmtId="41" fontId="7" fillId="0" borderId="40" xfId="58805" applyNumberFormat="1" applyFont="1" applyBorder="1"/>
    <xf numFmtId="6" fontId="7" fillId="0" borderId="40" xfId="58805" applyNumberFormat="1" applyFont="1" applyFill="1" applyBorder="1"/>
    <xf numFmtId="41" fontId="7" fillId="0" borderId="40" xfId="58805" applyNumberFormat="1" applyFont="1" applyFill="1" applyBorder="1"/>
    <xf numFmtId="41" fontId="75" fillId="0" borderId="0" xfId="58806" applyNumberFormat="1" applyFont="1"/>
    <xf numFmtId="9" fontId="75" fillId="0" borderId="0" xfId="58808" applyFont="1"/>
    <xf numFmtId="0" fontId="75" fillId="0" borderId="0" xfId="58806" applyFont="1"/>
    <xf numFmtId="164" fontId="75" fillId="0" borderId="0" xfId="58806" applyNumberFormat="1" applyFont="1"/>
    <xf numFmtId="0" fontId="6" fillId="0" borderId="0" xfId="0" applyFont="1"/>
    <xf numFmtId="0" fontId="143" fillId="0" borderId="0" xfId="0" applyFont="1"/>
    <xf numFmtId="170" fontId="11" fillId="0" borderId="0" xfId="0" applyNumberFormat="1" applyFont="1"/>
    <xf numFmtId="165" fontId="6" fillId="0" borderId="0" xfId="101" applyNumberFormat="1" applyFont="1" applyAlignment="1">
      <alignment horizontal="center"/>
    </xf>
    <xf numFmtId="164" fontId="0" fillId="0" borderId="73" xfId="31" applyNumberFormat="1" applyFont="1" applyBorder="1"/>
    <xf numFmtId="0" fontId="144" fillId="0" borderId="0" xfId="0" applyFont="1"/>
    <xf numFmtId="170" fontId="11" fillId="0" borderId="40" xfId="0" applyNumberFormat="1" applyFont="1" applyBorder="1"/>
    <xf numFmtId="0" fontId="145" fillId="0" borderId="75" xfId="0" applyFont="1" applyBorder="1"/>
    <xf numFmtId="0" fontId="146" fillId="0" borderId="75" xfId="0" applyFont="1" applyBorder="1"/>
    <xf numFmtId="0" fontId="146" fillId="0" borderId="75" xfId="0" applyFont="1" applyBorder="1" applyAlignment="1">
      <alignment horizontal="center"/>
    </xf>
    <xf numFmtId="0" fontId="145" fillId="0" borderId="0" xfId="0" applyFont="1" applyBorder="1" applyAlignment="1">
      <alignment horizontal="left"/>
    </xf>
    <xf numFmtId="0" fontId="146" fillId="0" borderId="0" xfId="0" applyFont="1" applyBorder="1"/>
    <xf numFmtId="0" fontId="146" fillId="0" borderId="0" xfId="0" applyFont="1" applyBorder="1" applyAlignment="1">
      <alignment horizontal="center"/>
    </xf>
    <xf numFmtId="0" fontId="146" fillId="0" borderId="0" xfId="0" applyFont="1"/>
    <xf numFmtId="0" fontId="146" fillId="0" borderId="0" xfId="0" applyFont="1" applyAlignment="1" applyProtection="1">
      <alignment horizontal="center"/>
    </xf>
    <xf numFmtId="0" fontId="146" fillId="0" borderId="23" xfId="0" applyFont="1" applyBorder="1" applyAlignment="1" applyProtection="1">
      <alignment horizontal="left"/>
    </xf>
    <xf numFmtId="0" fontId="146" fillId="0" borderId="73" xfId="0" applyFont="1" applyBorder="1"/>
    <xf numFmtId="0" fontId="146" fillId="0" borderId="73" xfId="0" applyFont="1" applyBorder="1" applyAlignment="1" applyProtection="1">
      <alignment horizontal="center"/>
    </xf>
    <xf numFmtId="0" fontId="146" fillId="0" borderId="0" xfId="0" applyFont="1" applyAlignment="1">
      <alignment horizontal="center"/>
    </xf>
    <xf numFmtId="10" fontId="146" fillId="0" borderId="0" xfId="58821" applyNumberFormat="1" applyFont="1" applyAlignment="1">
      <alignment horizontal="center"/>
    </xf>
    <xf numFmtId="0" fontId="145" fillId="0" borderId="0" xfId="0" applyFont="1"/>
    <xf numFmtId="0" fontId="145" fillId="0" borderId="0" xfId="0" applyFont="1" applyAlignment="1">
      <alignment horizontal="center"/>
    </xf>
    <xf numFmtId="0" fontId="145" fillId="0" borderId="73" xfId="0" applyFont="1" applyBorder="1"/>
    <xf numFmtId="0" fontId="148" fillId="0" borderId="0" xfId="0" applyFont="1"/>
    <xf numFmtId="0" fontId="6" fillId="0" borderId="0" xfId="0" applyFont="1" applyAlignment="1">
      <alignment horizontal="center"/>
    </xf>
    <xf numFmtId="165" fontId="146" fillId="0" borderId="0" xfId="0" applyNumberFormat="1" applyFont="1" applyAlignment="1">
      <alignment horizontal="center"/>
    </xf>
    <xf numFmtId="164" fontId="0" fillId="0" borderId="74" xfId="31" applyNumberFormat="1" applyFont="1" applyBorder="1"/>
    <xf numFmtId="0" fontId="6" fillId="0" borderId="0" xfId="0" applyFont="1" applyBorder="1"/>
    <xf numFmtId="164" fontId="0" fillId="0" borderId="0" xfId="0" applyNumberFormat="1" applyBorder="1"/>
    <xf numFmtId="0" fontId="0" fillId="0" borderId="0" xfId="0" applyBorder="1"/>
    <xf numFmtId="164" fontId="11" fillId="0" borderId="74" xfId="31" applyNumberFormat="1" applyFont="1" applyBorder="1"/>
    <xf numFmtId="164" fontId="11" fillId="0" borderId="40" xfId="31" applyNumberFormat="1" applyFont="1" applyBorder="1"/>
    <xf numFmtId="164" fontId="11" fillId="0" borderId="0" xfId="31" applyNumberFormat="1" applyFont="1"/>
    <xf numFmtId="0" fontId="150" fillId="0" borderId="0" xfId="0" applyFont="1"/>
    <xf numFmtId="0" fontId="7" fillId="0" borderId="0" xfId="0" applyFont="1" applyAlignment="1">
      <alignment horizontal="center"/>
    </xf>
    <xf numFmtId="0" fontId="51" fillId="0" borderId="0" xfId="81" applyFont="1" applyBorder="1" applyAlignment="1">
      <alignment horizontal="center"/>
    </xf>
    <xf numFmtId="0" fontId="51" fillId="0" borderId="0" xfId="81" applyFont="1" applyBorder="1" applyAlignment="1"/>
    <xf numFmtId="0" fontId="51" fillId="0" borderId="0" xfId="81" applyFont="1" applyAlignment="1">
      <alignment horizontal="center"/>
    </xf>
    <xf numFmtId="0" fontId="51" fillId="0" borderId="19" xfId="81" applyFont="1" applyBorder="1" applyAlignment="1">
      <alignment horizontal="center"/>
    </xf>
    <xf numFmtId="0" fontId="7" fillId="0" borderId="0" xfId="337" applyFont="1" applyAlignment="1">
      <alignment horizontal="center"/>
    </xf>
    <xf numFmtId="0" fontId="8" fillId="0" borderId="19" xfId="0" applyFont="1" applyBorder="1" applyAlignment="1">
      <alignment horizont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34" xfId="0" applyFont="1" applyFill="1" applyBorder="1" applyAlignment="1">
      <alignment horizontal="center"/>
    </xf>
    <xf numFmtId="0" fontId="7" fillId="0" borderId="0" xfId="133" applyFont="1" applyAlignment="1">
      <alignment horizontal="center"/>
    </xf>
    <xf numFmtId="3" fontId="7" fillId="0" borderId="35" xfId="58805" applyNumberFormat="1" applyFont="1" applyBorder="1" applyAlignment="1">
      <alignment horizontal="center"/>
    </xf>
    <xf numFmtId="3" fontId="7" fillId="0" borderId="19" xfId="58805" applyNumberFormat="1" applyFont="1" applyBorder="1" applyAlignment="1">
      <alignment horizontal="center"/>
    </xf>
    <xf numFmtId="3" fontId="7" fillId="0" borderId="36" xfId="58805" applyNumberFormat="1" applyFont="1" applyBorder="1" applyAlignment="1">
      <alignment horizontal="center"/>
    </xf>
    <xf numFmtId="0" fontId="7" fillId="0" borderId="0" xfId="58805" applyFont="1" applyAlignment="1">
      <alignment horizontal="center"/>
    </xf>
  </cellXfs>
  <cellStyles count="58831">
    <cellStyle name="20% - Accent1" xfId="1" builtinId="30" customBuiltin="1"/>
    <cellStyle name="20% - Accent1 10" xfId="349"/>
    <cellStyle name="20% - Accent1 10 2" xfId="350"/>
    <cellStyle name="20% - Accent1 10 2 2" xfId="351"/>
    <cellStyle name="20% - Accent1 10 2 3" xfId="352"/>
    <cellStyle name="20% - Accent1 10 2 4" xfId="353"/>
    <cellStyle name="20% - Accent1 10 3" xfId="354"/>
    <cellStyle name="20% - Accent1 10 3 2" xfId="355"/>
    <cellStyle name="20% - Accent1 10 4" xfId="356"/>
    <cellStyle name="20% - Accent1 10 4 2" xfId="357"/>
    <cellStyle name="20% - Accent1 10 4 3" xfId="358"/>
    <cellStyle name="20% - Accent1 10 5" xfId="359"/>
    <cellStyle name="20% - Accent1 10_AUT Book Accum Bal ESS" xfId="360"/>
    <cellStyle name="20% - Accent1 100" xfId="361"/>
    <cellStyle name="20% - Accent1 100 2" xfId="362"/>
    <cellStyle name="20% - Accent1 100 2 2" xfId="363"/>
    <cellStyle name="20% - Accent1 100 3" xfId="364"/>
    <cellStyle name="20% - Accent1 101" xfId="365"/>
    <cellStyle name="20% - Accent1 101 2" xfId="366"/>
    <cellStyle name="20% - Accent1 102" xfId="367"/>
    <cellStyle name="20% - Accent1 102 2" xfId="368"/>
    <cellStyle name="20% - Accent1 103" xfId="369"/>
    <cellStyle name="20% - Accent1 103 2" xfId="370"/>
    <cellStyle name="20% - Accent1 104" xfId="371"/>
    <cellStyle name="20% - Accent1 104 2" xfId="372"/>
    <cellStyle name="20% - Accent1 105" xfId="373"/>
    <cellStyle name="20% - Accent1 105 2" xfId="374"/>
    <cellStyle name="20% - Accent1 106" xfId="375"/>
    <cellStyle name="20% - Accent1 106 2" xfId="376"/>
    <cellStyle name="20% - Accent1 107" xfId="377"/>
    <cellStyle name="20% - Accent1 107 2" xfId="378"/>
    <cellStyle name="20% - Accent1 108" xfId="379"/>
    <cellStyle name="20% - Accent1 108 2" xfId="380"/>
    <cellStyle name="20% - Accent1 109" xfId="381"/>
    <cellStyle name="20% - Accent1 109 2" xfId="382"/>
    <cellStyle name="20% - Accent1 11" xfId="383"/>
    <cellStyle name="20% - Accent1 11 2" xfId="384"/>
    <cellStyle name="20% - Accent1 11 2 2" xfId="385"/>
    <cellStyle name="20% - Accent1 11 2 3" xfId="386"/>
    <cellStyle name="20% - Accent1 11 2 4" xfId="387"/>
    <cellStyle name="20% - Accent1 11 3" xfId="388"/>
    <cellStyle name="20% - Accent1 11 3 2" xfId="389"/>
    <cellStyle name="20% - Accent1 11 4" xfId="390"/>
    <cellStyle name="20% - Accent1 11 4 2" xfId="391"/>
    <cellStyle name="20% - Accent1 11 4 3" xfId="392"/>
    <cellStyle name="20% - Accent1 11 5" xfId="393"/>
    <cellStyle name="20% - Accent1 11_AUT Book Accum Bal ESS" xfId="394"/>
    <cellStyle name="20% - Accent1 110" xfId="395"/>
    <cellStyle name="20% - Accent1 110 2" xfId="396"/>
    <cellStyle name="20% - Accent1 111" xfId="397"/>
    <cellStyle name="20% - Accent1 112" xfId="398"/>
    <cellStyle name="20% - Accent1 113" xfId="399"/>
    <cellStyle name="20% - Accent1 114" xfId="400"/>
    <cellStyle name="20% - Accent1 115" xfId="401"/>
    <cellStyle name="20% - Accent1 116" xfId="402"/>
    <cellStyle name="20% - Accent1 117" xfId="403"/>
    <cellStyle name="20% - Accent1 118" xfId="404"/>
    <cellStyle name="20% - Accent1 119" xfId="405"/>
    <cellStyle name="20% - Accent1 12" xfId="406"/>
    <cellStyle name="20% - Accent1 12 2" xfId="407"/>
    <cellStyle name="20% - Accent1 12 2 2" xfId="408"/>
    <cellStyle name="20% - Accent1 12 2 3" xfId="409"/>
    <cellStyle name="20% - Accent1 12 2 4" xfId="410"/>
    <cellStyle name="20% - Accent1 12 3" xfId="411"/>
    <cellStyle name="20% - Accent1 12 3 2" xfId="412"/>
    <cellStyle name="20% - Accent1 12 4" xfId="413"/>
    <cellStyle name="20% - Accent1 12 4 2" xfId="414"/>
    <cellStyle name="20% - Accent1 12 4 3" xfId="415"/>
    <cellStyle name="20% - Accent1 12 5" xfId="416"/>
    <cellStyle name="20% - Accent1 12_AUT Book Accum Bal ESS" xfId="417"/>
    <cellStyle name="20% - Accent1 13" xfId="418"/>
    <cellStyle name="20% - Accent1 13 2" xfId="419"/>
    <cellStyle name="20% - Accent1 13 2 2" xfId="420"/>
    <cellStyle name="20% - Accent1 13 2 3" xfId="421"/>
    <cellStyle name="20% - Accent1 13 2 4" xfId="422"/>
    <cellStyle name="20% - Accent1 13 3" xfId="423"/>
    <cellStyle name="20% - Accent1 13 3 2" xfId="424"/>
    <cellStyle name="20% - Accent1 13 4" xfId="425"/>
    <cellStyle name="20% - Accent1 13 4 2" xfId="426"/>
    <cellStyle name="20% - Accent1 13 4 3" xfId="427"/>
    <cellStyle name="20% - Accent1 13 5" xfId="428"/>
    <cellStyle name="20% - Accent1 13_AUT Book Accum Bal ESS" xfId="429"/>
    <cellStyle name="20% - Accent1 14" xfId="430"/>
    <cellStyle name="20% - Accent1 14 2" xfId="431"/>
    <cellStyle name="20% - Accent1 14 2 2" xfId="432"/>
    <cellStyle name="20% - Accent1 14 2 3" xfId="433"/>
    <cellStyle name="20% - Accent1 14 2 3 2" xfId="434"/>
    <cellStyle name="20% - Accent1 14 2 4" xfId="435"/>
    <cellStyle name="20% - Accent1 14 3" xfId="436"/>
    <cellStyle name="20% - Accent1 14 3 2" xfId="437"/>
    <cellStyle name="20% - Accent1 14 4" xfId="438"/>
    <cellStyle name="20% - Accent1 14 4 2" xfId="439"/>
    <cellStyle name="20% - Accent1 14 4 3" xfId="440"/>
    <cellStyle name="20% - Accent1 14 4 4" xfId="441"/>
    <cellStyle name="20% - Accent1 14 5" xfId="442"/>
    <cellStyle name="20% - Accent1 14_AUT Book Accum Bal ESS" xfId="443"/>
    <cellStyle name="20% - Accent1 15" xfId="444"/>
    <cellStyle name="20% - Accent1 15 2" xfId="445"/>
    <cellStyle name="20% - Accent1 15 2 2" xfId="446"/>
    <cellStyle name="20% - Accent1 15 2 3" xfId="447"/>
    <cellStyle name="20% - Accent1 15 2 3 2" xfId="448"/>
    <cellStyle name="20% - Accent1 15 2 4" xfId="449"/>
    <cellStyle name="20% - Accent1 15 3" xfId="450"/>
    <cellStyle name="20% - Accent1 15 3 2" xfId="451"/>
    <cellStyle name="20% - Accent1 15 4" xfId="452"/>
    <cellStyle name="20% - Accent1 15 4 2" xfId="453"/>
    <cellStyle name="20% - Accent1 15 4 3" xfId="454"/>
    <cellStyle name="20% - Accent1 15 4 4" xfId="455"/>
    <cellStyle name="20% - Accent1 15 5" xfId="456"/>
    <cellStyle name="20% - Accent1 15_AUT Book Accum Bal ESS" xfId="457"/>
    <cellStyle name="20% - Accent1 16" xfId="458"/>
    <cellStyle name="20% - Accent1 16 2" xfId="459"/>
    <cellStyle name="20% - Accent1 16 2 2" xfId="460"/>
    <cellStyle name="20% - Accent1 16 2 3" xfId="461"/>
    <cellStyle name="20% - Accent1 16 2 3 2" xfId="462"/>
    <cellStyle name="20% - Accent1 16 2 4" xfId="463"/>
    <cellStyle name="20% - Accent1 16 3" xfId="464"/>
    <cellStyle name="20% - Accent1 16 3 2" xfId="465"/>
    <cellStyle name="20% - Accent1 16 4" xfId="466"/>
    <cellStyle name="20% - Accent1 16 4 2" xfId="467"/>
    <cellStyle name="20% - Accent1 16 4 3" xfId="468"/>
    <cellStyle name="20% - Accent1 16 4 4" xfId="469"/>
    <cellStyle name="20% - Accent1 16 5" xfId="470"/>
    <cellStyle name="20% - Accent1 16_AUT Book Accum Bal ESS" xfId="471"/>
    <cellStyle name="20% - Accent1 17" xfId="472"/>
    <cellStyle name="20% - Accent1 17 2" xfId="473"/>
    <cellStyle name="20% - Accent1 17 2 2" xfId="474"/>
    <cellStyle name="20% - Accent1 17 2 3" xfId="475"/>
    <cellStyle name="20% - Accent1 17 2 3 2" xfId="476"/>
    <cellStyle name="20% - Accent1 17 2 4" xfId="477"/>
    <cellStyle name="20% - Accent1 17 3" xfId="478"/>
    <cellStyle name="20% - Accent1 17 3 2" xfId="479"/>
    <cellStyle name="20% - Accent1 17 4" xfId="480"/>
    <cellStyle name="20% - Accent1 17 4 2" xfId="481"/>
    <cellStyle name="20% - Accent1 17 4 3" xfId="482"/>
    <cellStyle name="20% - Accent1 17 4 4" xfId="483"/>
    <cellStyle name="20% - Accent1 17 5" xfId="484"/>
    <cellStyle name="20% - Accent1 17_Cap Software Basis Adj" xfId="485"/>
    <cellStyle name="20% - Accent1 18" xfId="486"/>
    <cellStyle name="20% - Accent1 18 2" xfId="487"/>
    <cellStyle name="20% - Accent1 18 2 2" xfId="488"/>
    <cellStyle name="20% - Accent1 18 2 3" xfId="489"/>
    <cellStyle name="20% - Accent1 18 2 3 2" xfId="490"/>
    <cellStyle name="20% - Accent1 18 2 4" xfId="491"/>
    <cellStyle name="20% - Accent1 18 3" xfId="492"/>
    <cellStyle name="20% - Accent1 18 3 2" xfId="493"/>
    <cellStyle name="20% - Accent1 18 4" xfId="494"/>
    <cellStyle name="20% - Accent1 18 4 2" xfId="495"/>
    <cellStyle name="20% - Accent1 18 4 3" xfId="496"/>
    <cellStyle name="20% - Accent1 18 4 4" xfId="497"/>
    <cellStyle name="20% - Accent1 18 5" xfId="498"/>
    <cellStyle name="20% - Accent1 18_Cap Software Basis Adj" xfId="499"/>
    <cellStyle name="20% - Accent1 19" xfId="500"/>
    <cellStyle name="20% - Accent1 19 2" xfId="501"/>
    <cellStyle name="20% - Accent1 19 2 2" xfId="502"/>
    <cellStyle name="20% - Accent1 19 2 3" xfId="503"/>
    <cellStyle name="20% - Accent1 19 2 3 2" xfId="504"/>
    <cellStyle name="20% - Accent1 19 2 4" xfId="505"/>
    <cellStyle name="20% - Accent1 19 3" xfId="506"/>
    <cellStyle name="20% - Accent1 19 3 2" xfId="507"/>
    <cellStyle name="20% - Accent1 19 4" xfId="508"/>
    <cellStyle name="20% - Accent1 19 4 2" xfId="509"/>
    <cellStyle name="20% - Accent1 19 4 3" xfId="510"/>
    <cellStyle name="20% - Accent1 19 4 4" xfId="511"/>
    <cellStyle name="20% - Accent1 19 5" xfId="512"/>
    <cellStyle name="20% - Accent1 19_Cap Software Basis Adj" xfId="513"/>
    <cellStyle name="20% - Accent1 2" xfId="514"/>
    <cellStyle name="20% - Accent1 2 10" xfId="515"/>
    <cellStyle name="20% - Accent1 2 10 2" xfId="516"/>
    <cellStyle name="20% - Accent1 2 10 2 2" xfId="517"/>
    <cellStyle name="20% - Accent1 2 10 2 3" xfId="518"/>
    <cellStyle name="20% - Accent1 2 10 2_Essbase BS Tax Accounts EOY" xfId="519"/>
    <cellStyle name="20% - Accent1 2 10 3" xfId="520"/>
    <cellStyle name="20% - Accent1 2 10 4" xfId="521"/>
    <cellStyle name="20% - Accent1 2 10_Essbase BS Tax Accounts EOY" xfId="522"/>
    <cellStyle name="20% - Accent1 2 11" xfId="523"/>
    <cellStyle name="20% - Accent1 2 11 2" xfId="524"/>
    <cellStyle name="20% - Accent1 2 11 2 2" xfId="525"/>
    <cellStyle name="20% - Accent1 2 11 3" xfId="526"/>
    <cellStyle name="20% - Accent1 2 11 4" xfId="527"/>
    <cellStyle name="20% - Accent1 2 11_Essbase BS Tax Accounts EOY" xfId="528"/>
    <cellStyle name="20% - Accent1 2 12" xfId="529"/>
    <cellStyle name="20% - Accent1 2 12 2" xfId="530"/>
    <cellStyle name="20% - Accent1 2 12 2 2" xfId="531"/>
    <cellStyle name="20% - Accent1 2 12 3" xfId="532"/>
    <cellStyle name="20% - Accent1 2 12 4" xfId="533"/>
    <cellStyle name="20% - Accent1 2 12_Essbase BS Tax Accounts EOY" xfId="534"/>
    <cellStyle name="20% - Accent1 2 13" xfId="535"/>
    <cellStyle name="20% - Accent1 2 13 2" xfId="536"/>
    <cellStyle name="20% - Accent1 2 13 2 2" xfId="537"/>
    <cellStyle name="20% - Accent1 2 13 3" xfId="538"/>
    <cellStyle name="20% - Accent1 2 14" xfId="539"/>
    <cellStyle name="20% - Accent1 2 14 2" xfId="540"/>
    <cellStyle name="20% - Accent1 2 14 3" xfId="541"/>
    <cellStyle name="20% - Accent1 2 14_Essbase BS Tax Accounts EOY" xfId="542"/>
    <cellStyle name="20% - Accent1 2 2" xfId="543"/>
    <cellStyle name="20% - Accent1 2 2 10" xfId="544"/>
    <cellStyle name="20% - Accent1 2 2 11" xfId="545"/>
    <cellStyle name="20% - Accent1 2 2 12" xfId="546"/>
    <cellStyle name="20% - Accent1 2 2 2" xfId="547"/>
    <cellStyle name="20% - Accent1 2 2 2 2" xfId="548"/>
    <cellStyle name="20% - Accent1 2 2 2 2 2" xfId="549"/>
    <cellStyle name="20% - Accent1 2 2 2 2 2 2" xfId="550"/>
    <cellStyle name="20% - Accent1 2 2 2 2 3" xfId="551"/>
    <cellStyle name="20% - Accent1 2 2 2 2 4" xfId="552"/>
    <cellStyle name="20% - Accent1 2 2 2 2_Essbase BS Tax Accounts EOY" xfId="553"/>
    <cellStyle name="20% - Accent1 2 2 2 3" xfId="554"/>
    <cellStyle name="20% - Accent1 2 2 2 3 2" xfId="555"/>
    <cellStyle name="20% - Accent1 2 2 2 3 2 2" xfId="556"/>
    <cellStyle name="20% - Accent1 2 2 2 3 3" xfId="557"/>
    <cellStyle name="20% - Accent1 2 2 2 4" xfId="558"/>
    <cellStyle name="20% - Accent1 2 2 2 4 2" xfId="559"/>
    <cellStyle name="20% - Accent1 2 2 2 4 2 2" xfId="560"/>
    <cellStyle name="20% - Accent1 2 2 2 4 3" xfId="561"/>
    <cellStyle name="20% - Accent1 2 2 2 5" xfId="562"/>
    <cellStyle name="20% - Accent1 2 2 2 5 2" xfId="563"/>
    <cellStyle name="20% - Accent1 2 2 2_Essbase BS Tax Accounts EOY" xfId="564"/>
    <cellStyle name="20% - Accent1 2 2 3" xfId="565"/>
    <cellStyle name="20% - Accent1 2 2 3 2" xfId="566"/>
    <cellStyle name="20% - Accent1 2 2 3 2 2" xfId="567"/>
    <cellStyle name="20% - Accent1 2 2 3 3" xfId="568"/>
    <cellStyle name="20% - Accent1 2 2 3 4" xfId="569"/>
    <cellStyle name="20% - Accent1 2 2 3 5" xfId="570"/>
    <cellStyle name="20% - Accent1 2 2 4" xfId="571"/>
    <cellStyle name="20% - Accent1 2 2 4 2" xfId="572"/>
    <cellStyle name="20% - Accent1 2 2 4 2 2" xfId="573"/>
    <cellStyle name="20% - Accent1 2 2 4 2 3" xfId="574"/>
    <cellStyle name="20% - Accent1 2 2 4 3" xfId="575"/>
    <cellStyle name="20% - Accent1 2 2 4 4" xfId="576"/>
    <cellStyle name="20% - Accent1 2 2 5" xfId="577"/>
    <cellStyle name="20% - Accent1 2 2 6" xfId="578"/>
    <cellStyle name="20% - Accent1 2 2 6 2" xfId="579"/>
    <cellStyle name="20% - Accent1 2 2 6 2 2" xfId="580"/>
    <cellStyle name="20% - Accent1 2 2 6 3" xfId="581"/>
    <cellStyle name="20% - Accent1 2 2 6 4" xfId="582"/>
    <cellStyle name="20% - Accent1 2 2 6 5" xfId="583"/>
    <cellStyle name="20% - Accent1 2 2 7" xfId="584"/>
    <cellStyle name="20% - Accent1 2 2 7 2" xfId="585"/>
    <cellStyle name="20% - Accent1 2 2 7 2 2" xfId="586"/>
    <cellStyle name="20% - Accent1 2 2 7 3" xfId="587"/>
    <cellStyle name="20% - Accent1 2 2 7 4" xfId="588"/>
    <cellStyle name="20% - Accent1 2 2 7_Essbase BS Tax Accounts EOY" xfId="589"/>
    <cellStyle name="20% - Accent1 2 2 8" xfId="590"/>
    <cellStyle name="20% - Accent1 2 2 8 2" xfId="591"/>
    <cellStyle name="20% - Accent1 2 2 8 2 2" xfId="592"/>
    <cellStyle name="20% - Accent1 2 2 8 3" xfId="593"/>
    <cellStyle name="20% - Accent1 2 2 9" xfId="594"/>
    <cellStyle name="20% - Accent1 2 2 9 2" xfId="595"/>
    <cellStyle name="20% - Accent1 2 2_Basis Info" xfId="596"/>
    <cellStyle name="20% - Accent1 2 3" xfId="597"/>
    <cellStyle name="20% - Accent1 2 3 10" xfId="598"/>
    <cellStyle name="20% - Accent1 2 3 10 2" xfId="599"/>
    <cellStyle name="20% - Accent1 2 3 10 2 2" xfId="600"/>
    <cellStyle name="20% - Accent1 2 3 10 3" xfId="601"/>
    <cellStyle name="20% - Accent1 2 3 10 4" xfId="602"/>
    <cellStyle name="20% - Accent1 2 3 11" xfId="603"/>
    <cellStyle name="20% - Accent1 2 3 11 2" xfId="604"/>
    <cellStyle name="20% - Accent1 2 3 11 2 2" xfId="605"/>
    <cellStyle name="20% - Accent1 2 3 11 3" xfId="606"/>
    <cellStyle name="20% - Accent1 2 3 11 4" xfId="607"/>
    <cellStyle name="20% - Accent1 2 3 11_Essbase BS Tax Accounts EOY" xfId="608"/>
    <cellStyle name="20% - Accent1 2 3 12" xfId="609"/>
    <cellStyle name="20% - Accent1 2 3 12 2" xfId="610"/>
    <cellStyle name="20% - Accent1 2 3 12 3" xfId="611"/>
    <cellStyle name="20% - Accent1 2 3 12_Essbase BS Tax Accounts EOY" xfId="612"/>
    <cellStyle name="20% - Accent1 2 3 13" xfId="613"/>
    <cellStyle name="20% - Accent1 2 3 13 2" xfId="614"/>
    <cellStyle name="20% - Accent1 2 3 13 3" xfId="615"/>
    <cellStyle name="20% - Accent1 2 3 13_Essbase BS Tax Accounts EOY" xfId="616"/>
    <cellStyle name="20% - Accent1 2 3 14" xfId="617"/>
    <cellStyle name="20% - Accent1 2 3 15" xfId="618"/>
    <cellStyle name="20% - Accent1 2 3 2" xfId="619"/>
    <cellStyle name="20% - Accent1 2 3 2 10" xfId="620"/>
    <cellStyle name="20% - Accent1 2 3 2 10 2" xfId="621"/>
    <cellStyle name="20% - Accent1 2 3 2 11" xfId="622"/>
    <cellStyle name="20% - Accent1 2 3 2 12" xfId="623"/>
    <cellStyle name="20% - Accent1 2 3 2 13" xfId="624"/>
    <cellStyle name="20% - Accent1 2 3 2 14" xfId="625"/>
    <cellStyle name="20% - Accent1 2 3 2 2" xfId="626"/>
    <cellStyle name="20% - Accent1 2 3 2 2 2" xfId="627"/>
    <cellStyle name="20% - Accent1 2 3 2 2 2 2" xfId="628"/>
    <cellStyle name="20% - Accent1 2 3 2 2 2 2 2" xfId="629"/>
    <cellStyle name="20% - Accent1 2 3 2 2 2 3" xfId="630"/>
    <cellStyle name="20% - Accent1 2 3 2 2 2 4" xfId="631"/>
    <cellStyle name="20% - Accent1 2 3 2 2 3" xfId="632"/>
    <cellStyle name="20% - Accent1 2 3 2 2 3 2" xfId="633"/>
    <cellStyle name="20% - Accent1 2 3 2 2 4" xfId="634"/>
    <cellStyle name="20% - Accent1 2 3 2 2 5" xfId="635"/>
    <cellStyle name="20% - Accent1 2 3 2 2 6" xfId="636"/>
    <cellStyle name="20% - Accent1 2 3 2 3" xfId="637"/>
    <cellStyle name="20% - Accent1 2 3 2 3 2" xfId="638"/>
    <cellStyle name="20% - Accent1 2 3 2 3 2 2" xfId="639"/>
    <cellStyle name="20% - Accent1 2 3 2 3 2 2 2" xfId="640"/>
    <cellStyle name="20% - Accent1 2 3 2 3 2 2 3" xfId="641"/>
    <cellStyle name="20% - Accent1 2 3 2 3 2 2_Essbase BS Tax Accounts EOY" xfId="642"/>
    <cellStyle name="20% - Accent1 2 3 2 3 2 3" xfId="643"/>
    <cellStyle name="20% - Accent1 2 3 2 3 2 4" xfId="644"/>
    <cellStyle name="20% - Accent1 2 3 2 3 2_Essbase BS Tax Accounts EOY" xfId="645"/>
    <cellStyle name="20% - Accent1 2 3 2 3 3" xfId="646"/>
    <cellStyle name="20% - Accent1 2 3 2 3 3 2" xfId="647"/>
    <cellStyle name="20% - Accent1 2 3 2 3 3 2 2" xfId="648"/>
    <cellStyle name="20% - Accent1 2 3 2 3 3 2 3" xfId="649"/>
    <cellStyle name="20% - Accent1 2 3 2 3 3 2_Essbase BS Tax Accounts EOY" xfId="650"/>
    <cellStyle name="20% - Accent1 2 3 2 3 3 3" xfId="651"/>
    <cellStyle name="20% - Accent1 2 3 2 3 3 4" xfId="652"/>
    <cellStyle name="20% - Accent1 2 3 2 3 3_Essbase BS Tax Accounts EOY" xfId="653"/>
    <cellStyle name="20% - Accent1 2 3 2 3 4" xfId="654"/>
    <cellStyle name="20% - Accent1 2 3 2 3 5" xfId="655"/>
    <cellStyle name="20% - Accent1 2 3 2 3 6" xfId="656"/>
    <cellStyle name="20% - Accent1 2 3 2 4" xfId="657"/>
    <cellStyle name="20% - Accent1 2 3 2 4 2" xfId="658"/>
    <cellStyle name="20% - Accent1 2 3 2 4 2 2" xfId="659"/>
    <cellStyle name="20% - Accent1 2 3 2 4 2 3" xfId="660"/>
    <cellStyle name="20% - Accent1 2 3 2 4 2_Essbase BS Tax Accounts EOY" xfId="661"/>
    <cellStyle name="20% - Accent1 2 3 2 4 3" xfId="662"/>
    <cellStyle name="20% - Accent1 2 3 2 4 4" xfId="663"/>
    <cellStyle name="20% - Accent1 2 3 2 4_Essbase BS Tax Accounts EOY" xfId="664"/>
    <cellStyle name="20% - Accent1 2 3 2 5" xfId="665"/>
    <cellStyle name="20% - Accent1 2 3 2 5 2" xfId="666"/>
    <cellStyle name="20% - Accent1 2 3 2 5 2 2" xfId="667"/>
    <cellStyle name="20% - Accent1 2 3 2 5 2 3" xfId="668"/>
    <cellStyle name="20% - Accent1 2 3 2 5 3" xfId="669"/>
    <cellStyle name="20% - Accent1 2 3 2 5 4" xfId="670"/>
    <cellStyle name="20% - Accent1 2 3 2 5_Essbase BS Tax Accounts EOY" xfId="671"/>
    <cellStyle name="20% - Accent1 2 3 2 6" xfId="672"/>
    <cellStyle name="20% - Accent1 2 3 2 6 2" xfId="673"/>
    <cellStyle name="20% - Accent1 2 3 2 6 2 2" xfId="674"/>
    <cellStyle name="20% - Accent1 2 3 2 6 3" xfId="675"/>
    <cellStyle name="20% - Accent1 2 3 2 6 4" xfId="676"/>
    <cellStyle name="20% - Accent1 2 3 2 7" xfId="677"/>
    <cellStyle name="20% - Accent1 2 3 2 7 2" xfId="678"/>
    <cellStyle name="20% - Accent1 2 3 2 7 2 2" xfId="679"/>
    <cellStyle name="20% - Accent1 2 3 2 7 3" xfId="680"/>
    <cellStyle name="20% - Accent1 2 3 2 7 4" xfId="681"/>
    <cellStyle name="20% - Accent1 2 3 2 7_Essbase BS Tax Accounts EOY" xfId="682"/>
    <cellStyle name="20% - Accent1 2 3 2 8" xfId="683"/>
    <cellStyle name="20% - Accent1 2 3 2 8 2" xfId="684"/>
    <cellStyle name="20% - Accent1 2 3 2 8 2 2" xfId="685"/>
    <cellStyle name="20% - Accent1 2 3 2 8 3" xfId="686"/>
    <cellStyle name="20% - Accent1 2 3 2 8 4" xfId="687"/>
    <cellStyle name="20% - Accent1 2 3 2 8_Essbase BS Tax Accounts EOY" xfId="688"/>
    <cellStyle name="20% - Accent1 2 3 2 9" xfId="689"/>
    <cellStyle name="20% - Accent1 2 3 2 9 2" xfId="690"/>
    <cellStyle name="20% - Accent1 2 3 2 9 2 2" xfId="691"/>
    <cellStyle name="20% - Accent1 2 3 2 9 3" xfId="692"/>
    <cellStyle name="20% - Accent1 2 3 2 9 4" xfId="693"/>
    <cellStyle name="20% - Accent1 2 3 2 9_Essbase BS Tax Accounts EOY" xfId="694"/>
    <cellStyle name="20% - Accent1 2 3 2_Basis Info" xfId="695"/>
    <cellStyle name="20% - Accent1 2 3 3" xfId="696"/>
    <cellStyle name="20% - Accent1 2 3 3 2" xfId="697"/>
    <cellStyle name="20% - Accent1 2 3 3 3" xfId="698"/>
    <cellStyle name="20% - Accent1 2 3 3 4" xfId="699"/>
    <cellStyle name="20% - Accent1 2 3 4" xfId="700"/>
    <cellStyle name="20% - Accent1 2 3 4 2" xfId="701"/>
    <cellStyle name="20% - Accent1 2 3 4 2 2" xfId="702"/>
    <cellStyle name="20% - Accent1 2 3 4 2 2 2" xfId="703"/>
    <cellStyle name="20% - Accent1 2 3 4 2 3" xfId="704"/>
    <cellStyle name="20% - Accent1 2 3 4 3" xfId="705"/>
    <cellStyle name="20% - Accent1 2 3 4 3 2" xfId="706"/>
    <cellStyle name="20% - Accent1 2 3 5" xfId="707"/>
    <cellStyle name="20% - Accent1 2 3 5 2" xfId="708"/>
    <cellStyle name="20% - Accent1 2 3 5 2 2" xfId="709"/>
    <cellStyle name="20% - Accent1 2 3 5 2 2 2" xfId="710"/>
    <cellStyle name="20% - Accent1 2 3 5 2 2 3" xfId="711"/>
    <cellStyle name="20% - Accent1 2 3 5 2 2_Essbase BS Tax Accounts EOY" xfId="712"/>
    <cellStyle name="20% - Accent1 2 3 5 2 3" xfId="713"/>
    <cellStyle name="20% - Accent1 2 3 5 2 4" xfId="714"/>
    <cellStyle name="20% - Accent1 2 3 5 2_Essbase BS Tax Accounts EOY" xfId="715"/>
    <cellStyle name="20% - Accent1 2 3 5 3" xfId="716"/>
    <cellStyle name="20% - Accent1 2 3 5 3 2" xfId="717"/>
    <cellStyle name="20% - Accent1 2 3 5 3 3" xfId="718"/>
    <cellStyle name="20% - Accent1 2 3 5 3_Essbase BS Tax Accounts EOY" xfId="719"/>
    <cellStyle name="20% - Accent1 2 3 5 4" xfId="720"/>
    <cellStyle name="20% - Accent1 2 3 5 5" xfId="721"/>
    <cellStyle name="20% - Accent1 2 3 5_Essbase BS Tax Accounts EOY" xfId="722"/>
    <cellStyle name="20% - Accent1 2 3 6" xfId="723"/>
    <cellStyle name="20% - Accent1 2 3 6 2" xfId="724"/>
    <cellStyle name="20% - Accent1 2 3 6 2 2" xfId="725"/>
    <cellStyle name="20% - Accent1 2 3 6 2 3" xfId="726"/>
    <cellStyle name="20% - Accent1 2 3 6 2_Essbase BS Tax Accounts EOY" xfId="727"/>
    <cellStyle name="20% - Accent1 2 3 6 3" xfId="728"/>
    <cellStyle name="20% - Accent1 2 3 6 4" xfId="729"/>
    <cellStyle name="20% - Accent1 2 3 6 5" xfId="730"/>
    <cellStyle name="20% - Accent1 2 3 6_Essbase BS Tax Accounts EOY" xfId="731"/>
    <cellStyle name="20% - Accent1 2 3 7" xfId="732"/>
    <cellStyle name="20% - Accent1 2 3 7 2" xfId="733"/>
    <cellStyle name="20% - Accent1 2 3 7 2 2" xfId="734"/>
    <cellStyle name="20% - Accent1 2 3 7 2 3" xfId="735"/>
    <cellStyle name="20% - Accent1 2 3 7 3" xfId="736"/>
    <cellStyle name="20% - Accent1 2 3 7 4" xfId="737"/>
    <cellStyle name="20% - Accent1 2 3 7_Essbase BS Tax Accounts EOY" xfId="738"/>
    <cellStyle name="20% - Accent1 2 3 8" xfId="739"/>
    <cellStyle name="20% - Accent1 2 3 8 2" xfId="740"/>
    <cellStyle name="20% - Accent1 2 3 8 2 2" xfId="741"/>
    <cellStyle name="20% - Accent1 2 3 8 3" xfId="742"/>
    <cellStyle name="20% - Accent1 2 3 8 4" xfId="743"/>
    <cellStyle name="20% - Accent1 2 3 9" xfId="744"/>
    <cellStyle name="20% - Accent1 2 3 9 2" xfId="745"/>
    <cellStyle name="20% - Accent1 2 3 9 2 2" xfId="746"/>
    <cellStyle name="20% - Accent1 2 3 9 3" xfId="747"/>
    <cellStyle name="20% - Accent1 2 3 9 4" xfId="748"/>
    <cellStyle name="20% - Accent1 2 3_Basis Info" xfId="749"/>
    <cellStyle name="20% - Accent1 2 4" xfId="750"/>
    <cellStyle name="20% - Accent1 2 4 2" xfId="751"/>
    <cellStyle name="20% - Accent1 2 5" xfId="752"/>
    <cellStyle name="20% - Accent1 2 5 2" xfId="753"/>
    <cellStyle name="20% - Accent1 2 5 2 2" xfId="754"/>
    <cellStyle name="20% - Accent1 2 5 2 2 2" xfId="755"/>
    <cellStyle name="20% - Accent1 2 5 2 3" xfId="756"/>
    <cellStyle name="20% - Accent1 2 5 2 4" xfId="757"/>
    <cellStyle name="20% - Accent1 2 5 3" xfId="758"/>
    <cellStyle name="20% - Accent1 2 5 3 2" xfId="759"/>
    <cellStyle name="20% - Accent1 2 5 3 3" xfId="760"/>
    <cellStyle name="20% - Accent1 2 5 3_Essbase BS Tax Accounts EOY" xfId="761"/>
    <cellStyle name="20% - Accent1 2 5 4" xfId="762"/>
    <cellStyle name="20% - Accent1 2 5 5" xfId="763"/>
    <cellStyle name="20% - Accent1 2 5 6" xfId="764"/>
    <cellStyle name="20% - Accent1 2 5_Essbase BS Tax Accounts EOY" xfId="765"/>
    <cellStyle name="20% - Accent1 2 6" xfId="766"/>
    <cellStyle name="20% - Accent1 2 6 2" xfId="767"/>
    <cellStyle name="20% - Accent1 2 6 2 2" xfId="768"/>
    <cellStyle name="20% - Accent1 2 6 3" xfId="769"/>
    <cellStyle name="20% - Accent1 2 7" xfId="770"/>
    <cellStyle name="20% - Accent1 2 7 2" xfId="771"/>
    <cellStyle name="20% - Accent1 2 7 2 2" xfId="772"/>
    <cellStyle name="20% - Accent1 2 7 2 3" xfId="773"/>
    <cellStyle name="20% - Accent1 2 7 2_Essbase BS Tax Accounts EOY" xfId="774"/>
    <cellStyle name="20% - Accent1 2 7 3" xfId="775"/>
    <cellStyle name="20% - Accent1 2 7 4" xfId="776"/>
    <cellStyle name="20% - Accent1 2 7 5" xfId="777"/>
    <cellStyle name="20% - Accent1 2 7 6" xfId="778"/>
    <cellStyle name="20% - Accent1 2 7_Essbase BS Tax Accounts EOY" xfId="779"/>
    <cellStyle name="20% - Accent1 2 8" xfId="780"/>
    <cellStyle name="20% - Accent1 2 8 2" xfId="781"/>
    <cellStyle name="20% - Accent1 2 8 2 2" xfId="782"/>
    <cellStyle name="20% - Accent1 2 8 2 3" xfId="783"/>
    <cellStyle name="20% - Accent1 2 8 2_Essbase BS Tax Accounts EOY" xfId="784"/>
    <cellStyle name="20% - Accent1 2 8 3" xfId="785"/>
    <cellStyle name="20% - Accent1 2 8 4" xfId="786"/>
    <cellStyle name="20% - Accent1 2 8 5" xfId="787"/>
    <cellStyle name="20% - Accent1 2 8 6" xfId="788"/>
    <cellStyle name="20% - Accent1 2 8_Essbase BS Tax Accounts EOY" xfId="789"/>
    <cellStyle name="20% - Accent1 2 9" xfId="790"/>
    <cellStyle name="20% - Accent1 2 9 2" xfId="791"/>
    <cellStyle name="20% - Accent1 2 9 2 2" xfId="792"/>
    <cellStyle name="20% - Accent1 2 9 2 3" xfId="793"/>
    <cellStyle name="20% - Accent1 2 9 2_Essbase BS Tax Accounts EOY" xfId="794"/>
    <cellStyle name="20% - Accent1 2 9 3" xfId="795"/>
    <cellStyle name="20% - Accent1 2 9 4" xfId="796"/>
    <cellStyle name="20% - Accent1 2 9 5" xfId="797"/>
    <cellStyle name="20% - Accent1 2 9_Essbase BS Tax Accounts EOY" xfId="798"/>
    <cellStyle name="20% - Accent1 2_10-1 BS" xfId="799"/>
    <cellStyle name="20% - Accent1 20" xfId="800"/>
    <cellStyle name="20% - Accent1 20 2" xfId="801"/>
    <cellStyle name="20% - Accent1 20 2 2" xfId="802"/>
    <cellStyle name="20% - Accent1 20 2 3" xfId="803"/>
    <cellStyle name="20% - Accent1 20 2 4" xfId="804"/>
    <cellStyle name="20% - Accent1 20 3" xfId="805"/>
    <cellStyle name="20% - Accent1 20 3 2" xfId="806"/>
    <cellStyle name="20% - Accent1 20 4" xfId="807"/>
    <cellStyle name="20% - Accent1 20 4 2" xfId="808"/>
    <cellStyle name="20% - Accent1 20 4 3" xfId="809"/>
    <cellStyle name="20% - Accent1 20 4 4" xfId="810"/>
    <cellStyle name="20% - Accent1 20 5" xfId="811"/>
    <cellStyle name="20% - Accent1 20_Cap Software Basis Adj" xfId="812"/>
    <cellStyle name="20% - Accent1 21" xfId="813"/>
    <cellStyle name="20% - Accent1 21 2" xfId="814"/>
    <cellStyle name="20% - Accent1 21 2 2" xfId="815"/>
    <cellStyle name="20% - Accent1 21 2 3" xfId="816"/>
    <cellStyle name="20% - Accent1 21 2 4" xfId="817"/>
    <cellStyle name="20% - Accent1 21 3" xfId="818"/>
    <cellStyle name="20% - Accent1 21 3 2" xfId="819"/>
    <cellStyle name="20% - Accent1 21 4" xfId="820"/>
    <cellStyle name="20% - Accent1 21 4 2" xfId="821"/>
    <cellStyle name="20% - Accent1 21 4 3" xfId="822"/>
    <cellStyle name="20% - Accent1 21 4 4" xfId="823"/>
    <cellStyle name="20% - Accent1 21 5" xfId="824"/>
    <cellStyle name="20% - Accent1 21_Cap Software Basis Adj" xfId="825"/>
    <cellStyle name="20% - Accent1 22" xfId="826"/>
    <cellStyle name="20% - Accent1 22 2" xfId="827"/>
    <cellStyle name="20% - Accent1 22 2 2" xfId="828"/>
    <cellStyle name="20% - Accent1 22 2 3" xfId="829"/>
    <cellStyle name="20% - Accent1 22 2 4" xfId="830"/>
    <cellStyle name="20% - Accent1 22 3" xfId="831"/>
    <cellStyle name="20% - Accent1 22 3 2" xfId="832"/>
    <cellStyle name="20% - Accent1 22 4" xfId="833"/>
    <cellStyle name="20% - Accent1 22 4 2" xfId="834"/>
    <cellStyle name="20% - Accent1 22 4 3" xfId="835"/>
    <cellStyle name="20% - Accent1 22 4 4" xfId="836"/>
    <cellStyle name="20% - Accent1 22 5" xfId="837"/>
    <cellStyle name="20% - Accent1 22_Cap Software Basis Adj" xfId="838"/>
    <cellStyle name="20% - Accent1 23" xfId="839"/>
    <cellStyle name="20% - Accent1 23 2" xfId="840"/>
    <cellStyle name="20% - Accent1 23 2 2" xfId="841"/>
    <cellStyle name="20% - Accent1 23 3" xfId="842"/>
    <cellStyle name="20% - Accent1 23 3 2" xfId="843"/>
    <cellStyle name="20% - Accent1 23 3 3" xfId="844"/>
    <cellStyle name="20% - Accent1 23 3 4" xfId="845"/>
    <cellStyle name="20% - Accent1 23 4" xfId="846"/>
    <cellStyle name="20% - Accent1 23_Cap Software Basis Adj" xfId="847"/>
    <cellStyle name="20% - Accent1 24" xfId="848"/>
    <cellStyle name="20% - Accent1 24 10" xfId="849"/>
    <cellStyle name="20% - Accent1 24 11" xfId="850"/>
    <cellStyle name="20% - Accent1 24 11 2" xfId="851"/>
    <cellStyle name="20% - Accent1 24 11 2 2" xfId="852"/>
    <cellStyle name="20% - Accent1 24 11 2 3" xfId="853"/>
    <cellStyle name="20% - Accent1 24 11 2_Essbase BS Tax Accounts EOY" xfId="854"/>
    <cellStyle name="20% - Accent1 24 11 3" xfId="855"/>
    <cellStyle name="20% - Accent1 24 11 4" xfId="856"/>
    <cellStyle name="20% - Accent1 24 11_Essbase BS Tax Accounts EOY" xfId="857"/>
    <cellStyle name="20% - Accent1 24 12" xfId="858"/>
    <cellStyle name="20% - Accent1 24 12 2" xfId="859"/>
    <cellStyle name="20% - Accent1 24 12 2 2" xfId="860"/>
    <cellStyle name="20% - Accent1 24 12 2 3" xfId="861"/>
    <cellStyle name="20% - Accent1 24 12 2_Essbase BS Tax Accounts EOY" xfId="862"/>
    <cellStyle name="20% - Accent1 24 12 3" xfId="863"/>
    <cellStyle name="20% - Accent1 24 12 4" xfId="864"/>
    <cellStyle name="20% - Accent1 24 12_Essbase BS Tax Accounts EOY" xfId="865"/>
    <cellStyle name="20% - Accent1 24 13" xfId="866"/>
    <cellStyle name="20% - Accent1 24 14" xfId="867"/>
    <cellStyle name="20% - Accent1 24 15" xfId="868"/>
    <cellStyle name="20% - Accent1 24 2" xfId="869"/>
    <cellStyle name="20% - Accent1 24 2 2" xfId="870"/>
    <cellStyle name="20% - Accent1 24 2 3" xfId="871"/>
    <cellStyle name="20% - Accent1 24 2 4" xfId="872"/>
    <cellStyle name="20% - Accent1 24 3" xfId="873"/>
    <cellStyle name="20% - Accent1 24 3 2" xfId="874"/>
    <cellStyle name="20% - Accent1 24 3 2 2" xfId="875"/>
    <cellStyle name="20% - Accent1 24 3 2 2 2" xfId="876"/>
    <cellStyle name="20% - Accent1 24 3 2 2 2 2" xfId="877"/>
    <cellStyle name="20% - Accent1 24 3 2 2 2 3" xfId="878"/>
    <cellStyle name="20% - Accent1 24 3 2 2 2_Essbase BS Tax Accounts EOY" xfId="879"/>
    <cellStyle name="20% - Accent1 24 3 2 2 3" xfId="880"/>
    <cellStyle name="20% - Accent1 24 3 2 2 4" xfId="881"/>
    <cellStyle name="20% - Accent1 24 3 2 2_Essbase BS Tax Accounts EOY" xfId="882"/>
    <cellStyle name="20% - Accent1 24 3 2 3" xfId="883"/>
    <cellStyle name="20% - Accent1 24 3 2 3 2" xfId="884"/>
    <cellStyle name="20% - Accent1 24 3 2 3 2 2" xfId="885"/>
    <cellStyle name="20% - Accent1 24 3 2 3 2 3" xfId="886"/>
    <cellStyle name="20% - Accent1 24 3 2 3 2_Essbase BS Tax Accounts EOY" xfId="887"/>
    <cellStyle name="20% - Accent1 24 3 2 3 3" xfId="888"/>
    <cellStyle name="20% - Accent1 24 3 2 3 4" xfId="889"/>
    <cellStyle name="20% - Accent1 24 3 2 3_Essbase BS Tax Accounts EOY" xfId="890"/>
    <cellStyle name="20% - Accent1 24 3 2 4" xfId="891"/>
    <cellStyle name="20% - Accent1 24 3 2 5" xfId="892"/>
    <cellStyle name="20% - Accent1 24 3 2 6" xfId="893"/>
    <cellStyle name="20% - Accent1 24 3 3" xfId="894"/>
    <cellStyle name="20% - Accent1 24 3 3 2" xfId="895"/>
    <cellStyle name="20% - Accent1 24 3 3 2 2" xfId="896"/>
    <cellStyle name="20% - Accent1 24 3 3 2 3" xfId="897"/>
    <cellStyle name="20% - Accent1 24 3 3 2_Essbase BS Tax Accounts EOY" xfId="898"/>
    <cellStyle name="20% - Accent1 24 3 3 3" xfId="899"/>
    <cellStyle name="20% - Accent1 24 3 3 4" xfId="900"/>
    <cellStyle name="20% - Accent1 24 3 3_Essbase BS Tax Accounts EOY" xfId="901"/>
    <cellStyle name="20% - Accent1 24 3 4" xfId="902"/>
    <cellStyle name="20% - Accent1 24 3 4 2" xfId="903"/>
    <cellStyle name="20% - Accent1 24 3 4 2 2" xfId="904"/>
    <cellStyle name="20% - Accent1 24 3 4 2 3" xfId="905"/>
    <cellStyle name="20% - Accent1 24 3 4 2_Essbase BS Tax Accounts EOY" xfId="906"/>
    <cellStyle name="20% - Accent1 24 3 4 3" xfId="907"/>
    <cellStyle name="20% - Accent1 24 3 4 4" xfId="908"/>
    <cellStyle name="20% - Accent1 24 3 4_Essbase BS Tax Accounts EOY" xfId="909"/>
    <cellStyle name="20% - Accent1 24 3 5" xfId="910"/>
    <cellStyle name="20% - Accent1 24 3 6" xfId="911"/>
    <cellStyle name="20% - Accent1 24 3 7" xfId="912"/>
    <cellStyle name="20% - Accent1 24 3_Basis Detail" xfId="913"/>
    <cellStyle name="20% - Accent1 24 4" xfId="914"/>
    <cellStyle name="20% - Accent1 24 4 2" xfId="915"/>
    <cellStyle name="20% - Accent1 24 4 2 2" xfId="916"/>
    <cellStyle name="20% - Accent1 24 4 2 2 2" xfId="917"/>
    <cellStyle name="20% - Accent1 24 4 2 2 3" xfId="918"/>
    <cellStyle name="20% - Accent1 24 4 2 2_Essbase BS Tax Accounts EOY" xfId="919"/>
    <cellStyle name="20% - Accent1 24 4 2 3" xfId="920"/>
    <cellStyle name="20% - Accent1 24 4 2 4" xfId="921"/>
    <cellStyle name="20% - Accent1 24 4 2_Essbase BS Tax Accounts EOY" xfId="922"/>
    <cellStyle name="20% - Accent1 24 4 3" xfId="923"/>
    <cellStyle name="20% - Accent1 24 4 3 2" xfId="924"/>
    <cellStyle name="20% - Accent1 24 4 3 2 2" xfId="925"/>
    <cellStyle name="20% - Accent1 24 4 3 2 3" xfId="926"/>
    <cellStyle name="20% - Accent1 24 4 3 2_Essbase BS Tax Accounts EOY" xfId="927"/>
    <cellStyle name="20% - Accent1 24 4 3 3" xfId="928"/>
    <cellStyle name="20% - Accent1 24 4 3 4" xfId="929"/>
    <cellStyle name="20% - Accent1 24 4 3_Essbase BS Tax Accounts EOY" xfId="930"/>
    <cellStyle name="20% - Accent1 24 4 4" xfId="931"/>
    <cellStyle name="20% - Accent1 24 4 5" xfId="932"/>
    <cellStyle name="20% - Accent1 24 4 6" xfId="933"/>
    <cellStyle name="20% - Accent1 24 5" xfId="934"/>
    <cellStyle name="20% - Accent1 24 6" xfId="935"/>
    <cellStyle name="20% - Accent1 24 7" xfId="936"/>
    <cellStyle name="20% - Accent1 24 8" xfId="937"/>
    <cellStyle name="20% - Accent1 24 9" xfId="938"/>
    <cellStyle name="20% - Accent1 24_Basis Detail" xfId="939"/>
    <cellStyle name="20% - Accent1 25" xfId="940"/>
    <cellStyle name="20% - Accent1 25 10" xfId="941"/>
    <cellStyle name="20% - Accent1 25 11" xfId="942"/>
    <cellStyle name="20% - Accent1 25 12" xfId="943"/>
    <cellStyle name="20% - Accent1 25 2" xfId="944"/>
    <cellStyle name="20% - Accent1 25 2 2" xfId="945"/>
    <cellStyle name="20% - Accent1 25 2 3" xfId="946"/>
    <cellStyle name="20% - Accent1 25 2 4" xfId="947"/>
    <cellStyle name="20% - Accent1 25 2 5" xfId="948"/>
    <cellStyle name="20% - Accent1 25 3" xfId="949"/>
    <cellStyle name="20% - Accent1 25 3 2" xfId="950"/>
    <cellStyle name="20% - Accent1 25 3 3" xfId="951"/>
    <cellStyle name="20% - Accent1 25 3 4" xfId="952"/>
    <cellStyle name="20% - Accent1 25 4" xfId="953"/>
    <cellStyle name="20% - Accent1 25 4 2" xfId="954"/>
    <cellStyle name="20% - Accent1 25 4 3" xfId="955"/>
    <cellStyle name="20% - Accent1 25 4 4" xfId="956"/>
    <cellStyle name="20% - Accent1 25 4 5" xfId="957"/>
    <cellStyle name="20% - Accent1 25 4 6" xfId="958"/>
    <cellStyle name="20% - Accent1 25 5" xfId="959"/>
    <cellStyle name="20% - Accent1 25 5 2" xfId="960"/>
    <cellStyle name="20% - Accent1 25 5 2 2" xfId="961"/>
    <cellStyle name="20% - Accent1 25 5 2 2 2" xfId="962"/>
    <cellStyle name="20% - Accent1 25 5 2 2 2 2" xfId="963"/>
    <cellStyle name="20% - Accent1 25 5 2 2 2 3" xfId="964"/>
    <cellStyle name="20% - Accent1 25 5 2 2 2_Essbase BS Tax Accounts EOY" xfId="965"/>
    <cellStyle name="20% - Accent1 25 5 2 2 3" xfId="966"/>
    <cellStyle name="20% - Accent1 25 5 2 2 4" xfId="967"/>
    <cellStyle name="20% - Accent1 25 5 2 2_Essbase BS Tax Accounts EOY" xfId="968"/>
    <cellStyle name="20% - Accent1 25 5 2 3" xfId="969"/>
    <cellStyle name="20% - Accent1 25 5 2 3 2" xfId="970"/>
    <cellStyle name="20% - Accent1 25 5 2 3 2 2" xfId="971"/>
    <cellStyle name="20% - Accent1 25 5 2 3 2 3" xfId="972"/>
    <cellStyle name="20% - Accent1 25 5 2 3 2_Essbase BS Tax Accounts EOY" xfId="973"/>
    <cellStyle name="20% - Accent1 25 5 2 3 3" xfId="974"/>
    <cellStyle name="20% - Accent1 25 5 2 3 4" xfId="975"/>
    <cellStyle name="20% - Accent1 25 5 2 3_Essbase BS Tax Accounts EOY" xfId="976"/>
    <cellStyle name="20% - Accent1 25 5 2 4" xfId="977"/>
    <cellStyle name="20% - Accent1 25 5 2 5" xfId="978"/>
    <cellStyle name="20% - Accent1 25 5 2 6" xfId="979"/>
    <cellStyle name="20% - Accent1 25 5 3" xfId="980"/>
    <cellStyle name="20% - Accent1 25 5 3 2" xfId="981"/>
    <cellStyle name="20% - Accent1 25 5 3 2 2" xfId="982"/>
    <cellStyle name="20% - Accent1 25 5 3 2 3" xfId="983"/>
    <cellStyle name="20% - Accent1 25 5 3 2_Essbase BS Tax Accounts EOY" xfId="984"/>
    <cellStyle name="20% - Accent1 25 5 3 3" xfId="985"/>
    <cellStyle name="20% - Accent1 25 5 3 4" xfId="986"/>
    <cellStyle name="20% - Accent1 25 5 3_Essbase BS Tax Accounts EOY" xfId="987"/>
    <cellStyle name="20% - Accent1 25 5 4" xfId="988"/>
    <cellStyle name="20% - Accent1 25 5 4 2" xfId="989"/>
    <cellStyle name="20% - Accent1 25 5 4 2 2" xfId="990"/>
    <cellStyle name="20% - Accent1 25 5 4 2 3" xfId="991"/>
    <cellStyle name="20% - Accent1 25 5 4 2_Essbase BS Tax Accounts EOY" xfId="992"/>
    <cellStyle name="20% - Accent1 25 5 4 3" xfId="993"/>
    <cellStyle name="20% - Accent1 25 5 4 4" xfId="994"/>
    <cellStyle name="20% - Accent1 25 5 4_Essbase BS Tax Accounts EOY" xfId="995"/>
    <cellStyle name="20% - Accent1 25 5 5" xfId="996"/>
    <cellStyle name="20% - Accent1 25 5 6" xfId="997"/>
    <cellStyle name="20% - Accent1 25 5 7" xfId="998"/>
    <cellStyle name="20% - Accent1 25 5_Basis Detail" xfId="999"/>
    <cellStyle name="20% - Accent1 25 6" xfId="1000"/>
    <cellStyle name="20% - Accent1 25 6 2" xfId="1001"/>
    <cellStyle name="20% - Accent1 25 6 2 2" xfId="1002"/>
    <cellStyle name="20% - Accent1 25 6 2 2 2" xfId="1003"/>
    <cellStyle name="20% - Accent1 25 6 2 2 3" xfId="1004"/>
    <cellStyle name="20% - Accent1 25 6 2 2_Essbase BS Tax Accounts EOY" xfId="1005"/>
    <cellStyle name="20% - Accent1 25 6 2 3" xfId="1006"/>
    <cellStyle name="20% - Accent1 25 6 2 4" xfId="1007"/>
    <cellStyle name="20% - Accent1 25 6 2_Essbase BS Tax Accounts EOY" xfId="1008"/>
    <cellStyle name="20% - Accent1 25 6 3" xfId="1009"/>
    <cellStyle name="20% - Accent1 25 6 3 2" xfId="1010"/>
    <cellStyle name="20% - Accent1 25 6 3 2 2" xfId="1011"/>
    <cellStyle name="20% - Accent1 25 6 3 2 3" xfId="1012"/>
    <cellStyle name="20% - Accent1 25 6 3 2_Essbase BS Tax Accounts EOY" xfId="1013"/>
    <cellStyle name="20% - Accent1 25 6 3 3" xfId="1014"/>
    <cellStyle name="20% - Accent1 25 6 3 4" xfId="1015"/>
    <cellStyle name="20% - Accent1 25 6 3_Essbase BS Tax Accounts EOY" xfId="1016"/>
    <cellStyle name="20% - Accent1 25 6 4" xfId="1017"/>
    <cellStyle name="20% - Accent1 25 6 5" xfId="1018"/>
    <cellStyle name="20% - Accent1 25 6 6" xfId="1019"/>
    <cellStyle name="20% - Accent1 25 7" xfId="1020"/>
    <cellStyle name="20% - Accent1 25 7 2" xfId="1021"/>
    <cellStyle name="20% - Accent1 25 7 2 2" xfId="1022"/>
    <cellStyle name="20% - Accent1 25 7 2 3" xfId="1023"/>
    <cellStyle name="20% - Accent1 25 7 2_Essbase BS Tax Accounts EOY" xfId="1024"/>
    <cellStyle name="20% - Accent1 25 7 3" xfId="1025"/>
    <cellStyle name="20% - Accent1 25 7 4" xfId="1026"/>
    <cellStyle name="20% - Accent1 25 7 5" xfId="1027"/>
    <cellStyle name="20% - Accent1 25 7_Essbase BS Tax Accounts EOY" xfId="1028"/>
    <cellStyle name="20% - Accent1 25 8" xfId="1029"/>
    <cellStyle name="20% - Accent1 25 8 2" xfId="1030"/>
    <cellStyle name="20% - Accent1 25 8 2 2" xfId="1031"/>
    <cellStyle name="20% - Accent1 25 8 2 3" xfId="1032"/>
    <cellStyle name="20% - Accent1 25 8 2_Essbase BS Tax Accounts EOY" xfId="1033"/>
    <cellStyle name="20% - Accent1 25 8 3" xfId="1034"/>
    <cellStyle name="20% - Accent1 25 8 4" xfId="1035"/>
    <cellStyle name="20% - Accent1 25 8_Essbase BS Tax Accounts EOY" xfId="1036"/>
    <cellStyle name="20% - Accent1 25 9" xfId="1037"/>
    <cellStyle name="20% - Accent1 25 9 2" xfId="1038"/>
    <cellStyle name="20% - Accent1 25_Basis Detail" xfId="1039"/>
    <cellStyle name="20% - Accent1 26" xfId="1040"/>
    <cellStyle name="20% - Accent1 26 10" xfId="1041"/>
    <cellStyle name="20% - Accent1 26 11" xfId="1042"/>
    <cellStyle name="20% - Accent1 26 2" xfId="1043"/>
    <cellStyle name="20% - Accent1 26 2 2" xfId="1044"/>
    <cellStyle name="20% - Accent1 26 2 2 2" xfId="1045"/>
    <cellStyle name="20% - Accent1 26 2 2 2 2" xfId="1046"/>
    <cellStyle name="20% - Accent1 26 2 2 2 3" xfId="1047"/>
    <cellStyle name="20% - Accent1 26 2 2 2_Essbase BS Tax Accounts EOY" xfId="1048"/>
    <cellStyle name="20% - Accent1 26 2 2 3" xfId="1049"/>
    <cellStyle name="20% - Accent1 26 2 2 4" xfId="1050"/>
    <cellStyle name="20% - Accent1 26 2 2_Essbase BS Tax Accounts EOY" xfId="1051"/>
    <cellStyle name="20% - Accent1 26 2 3" xfId="1052"/>
    <cellStyle name="20% - Accent1 26 2 3 2" xfId="1053"/>
    <cellStyle name="20% - Accent1 26 2 3 2 2" xfId="1054"/>
    <cellStyle name="20% - Accent1 26 2 3 3" xfId="1055"/>
    <cellStyle name="20% - Accent1 26 2 3 4" xfId="1056"/>
    <cellStyle name="20% - Accent1 26 2 3_Essbase BS Tax Accounts EOY" xfId="1057"/>
    <cellStyle name="20% - Accent1 26 2 4" xfId="1058"/>
    <cellStyle name="20% - Accent1 26 2 4 2" xfId="1059"/>
    <cellStyle name="20% - Accent1 26 2 5" xfId="1060"/>
    <cellStyle name="20% - Accent1 26 2 6" xfId="1061"/>
    <cellStyle name="20% - Accent1 26 2 7" xfId="1062"/>
    <cellStyle name="20% - Accent1 26 2_Essbase BS Tax Accounts EOY" xfId="1063"/>
    <cellStyle name="20% - Accent1 26 3" xfId="1064"/>
    <cellStyle name="20% - Accent1 26 3 2" xfId="1065"/>
    <cellStyle name="20% - Accent1 26 3 2 2" xfId="1066"/>
    <cellStyle name="20% - Accent1 26 3 2 3" xfId="1067"/>
    <cellStyle name="20% - Accent1 26 3 2_Essbase BS Tax Accounts EOY" xfId="1068"/>
    <cellStyle name="20% - Accent1 26 3 3" xfId="1069"/>
    <cellStyle name="20% - Accent1 26 3 4" xfId="1070"/>
    <cellStyle name="20% - Accent1 26 3_Essbase BS Tax Accounts EOY" xfId="1071"/>
    <cellStyle name="20% - Accent1 26 4" xfId="1072"/>
    <cellStyle name="20% - Accent1 26 4 2" xfId="1073"/>
    <cellStyle name="20% - Accent1 26 4 2 2" xfId="1074"/>
    <cellStyle name="20% - Accent1 26 4 2 3" xfId="1075"/>
    <cellStyle name="20% - Accent1 26 4 3" xfId="1076"/>
    <cellStyle name="20% - Accent1 26 4 4" xfId="1077"/>
    <cellStyle name="20% - Accent1 26 4_Essbase BS Tax Accounts EOY" xfId="1078"/>
    <cellStyle name="20% - Accent1 26 5" xfId="1079"/>
    <cellStyle name="20% - Accent1 26 5 2" xfId="1080"/>
    <cellStyle name="20% - Accent1 26 5 2 2" xfId="1081"/>
    <cellStyle name="20% - Accent1 26 5 3" xfId="1082"/>
    <cellStyle name="20% - Accent1 26 5 4" xfId="1083"/>
    <cellStyle name="20% - Accent1 26 6" xfId="1084"/>
    <cellStyle name="20% - Accent1 26 6 2" xfId="1085"/>
    <cellStyle name="20% - Accent1 26 6 2 2" xfId="1086"/>
    <cellStyle name="20% - Accent1 26 6 3" xfId="1087"/>
    <cellStyle name="20% - Accent1 26 6 4" xfId="1088"/>
    <cellStyle name="20% - Accent1 26 6_Essbase BS Tax Accounts EOY" xfId="1089"/>
    <cellStyle name="20% - Accent1 26 7" xfId="1090"/>
    <cellStyle name="20% - Accent1 26 7 2" xfId="1091"/>
    <cellStyle name="20% - Accent1 26 7 2 2" xfId="1092"/>
    <cellStyle name="20% - Accent1 26 7 3" xfId="1093"/>
    <cellStyle name="20% - Accent1 26 7 4" xfId="1094"/>
    <cellStyle name="20% - Accent1 26 7_Essbase BS Tax Accounts EOY" xfId="1095"/>
    <cellStyle name="20% - Accent1 26 8" xfId="1096"/>
    <cellStyle name="20% - Accent1 26 8 2" xfId="1097"/>
    <cellStyle name="20% - Accent1 26 8 2 2" xfId="1098"/>
    <cellStyle name="20% - Accent1 26 8 3" xfId="1099"/>
    <cellStyle name="20% - Accent1 26 8 4" xfId="1100"/>
    <cellStyle name="20% - Accent1 26 8_Essbase BS Tax Accounts EOY" xfId="1101"/>
    <cellStyle name="20% - Accent1 26 9" xfId="1102"/>
    <cellStyle name="20% - Accent1 26 9 2" xfId="1103"/>
    <cellStyle name="20% - Accent1 27" xfId="1104"/>
    <cellStyle name="20% - Accent1 27 2" xfId="1105"/>
    <cellStyle name="20% - Accent1 27 2 2" xfId="1106"/>
    <cellStyle name="20% - Accent1 27 2 2 2" xfId="1107"/>
    <cellStyle name="20% - Accent1 27 2 3" xfId="1108"/>
    <cellStyle name="20% - Accent1 27 2 4" xfId="1109"/>
    <cellStyle name="20% - Accent1 27 2 5" xfId="1110"/>
    <cellStyle name="20% - Accent1 27 3" xfId="1111"/>
    <cellStyle name="20% - Accent1 27 3 2" xfId="1112"/>
    <cellStyle name="20% - Accent1 27 3 3" xfId="1113"/>
    <cellStyle name="20% - Accent1 27 3_Essbase BS Tax Accounts EOY" xfId="1114"/>
    <cellStyle name="20% - Accent1 27 4" xfId="1115"/>
    <cellStyle name="20% - Accent1 27 5" xfId="1116"/>
    <cellStyle name="20% - Accent1 27 6" xfId="1117"/>
    <cellStyle name="20% - Accent1 28" xfId="1118"/>
    <cellStyle name="20% - Accent1 28 2" xfId="1119"/>
    <cellStyle name="20% - Accent1 28 2 2" xfId="1120"/>
    <cellStyle name="20% - Accent1 28 2 2 2" xfId="1121"/>
    <cellStyle name="20% - Accent1 28 2 3" xfId="1122"/>
    <cellStyle name="20% - Accent1 28 2 4" xfId="1123"/>
    <cellStyle name="20% - Accent1 28 3" xfId="1124"/>
    <cellStyle name="20% - Accent1 28 3 2" xfId="1125"/>
    <cellStyle name="20% - Accent1 28 4" xfId="1126"/>
    <cellStyle name="20% - Accent1 28 5" xfId="1127"/>
    <cellStyle name="20% - Accent1 28 6" xfId="1128"/>
    <cellStyle name="20% - Accent1 29" xfId="1129"/>
    <cellStyle name="20% - Accent1 29 2" xfId="1130"/>
    <cellStyle name="20% - Accent1 29 2 2" xfId="1131"/>
    <cellStyle name="20% - Accent1 29 2 3" xfId="1132"/>
    <cellStyle name="20% - Accent1 29 3" xfId="1133"/>
    <cellStyle name="20% - Accent1 29 4" xfId="1134"/>
    <cellStyle name="20% - Accent1 29 5" xfId="1135"/>
    <cellStyle name="20% - Accent1 3" xfId="1136"/>
    <cellStyle name="20% - Accent1 3 10" xfId="1137"/>
    <cellStyle name="20% - Accent1 3 10 2" xfId="1138"/>
    <cellStyle name="20% - Accent1 3 10 3" xfId="1139"/>
    <cellStyle name="20% - Accent1 3 10_Essbase BS Tax Accounts EOY" xfId="1140"/>
    <cellStyle name="20% - Accent1 3 11" xfId="1141"/>
    <cellStyle name="20% - Accent1 3 11 2" xfId="1142"/>
    <cellStyle name="20% - Accent1 3 11 3" xfId="1143"/>
    <cellStyle name="20% - Accent1 3 11_Essbase BS Tax Accounts EOY" xfId="1144"/>
    <cellStyle name="20% - Accent1 3 12" xfId="1145"/>
    <cellStyle name="20% - Accent1 3 2" xfId="1146"/>
    <cellStyle name="20% - Accent1 3 2 10" xfId="1147"/>
    <cellStyle name="20% - Accent1 3 2 2" xfId="1148"/>
    <cellStyle name="20% - Accent1 3 2 2 2" xfId="1149"/>
    <cellStyle name="20% - Accent1 3 2 2 2 2" xfId="1150"/>
    <cellStyle name="20% - Accent1 3 2 2 3" xfId="1151"/>
    <cellStyle name="20% - Accent1 3 2 3" xfId="1152"/>
    <cellStyle name="20% - Accent1 3 2 3 2" xfId="1153"/>
    <cellStyle name="20% - Accent1 3 2 3 2 2" xfId="1154"/>
    <cellStyle name="20% - Accent1 3 2 4" xfId="1155"/>
    <cellStyle name="20% - Accent1 3 2 4 2" xfId="1156"/>
    <cellStyle name="20% - Accent1 3 2 4 2 2" xfId="1157"/>
    <cellStyle name="20% - Accent1 3 2 4 3" xfId="1158"/>
    <cellStyle name="20% - Accent1 3 2 4 4" xfId="1159"/>
    <cellStyle name="20% - Accent1 3 2 5" xfId="1160"/>
    <cellStyle name="20% - Accent1 3 2 5 2" xfId="1161"/>
    <cellStyle name="20% - Accent1 3 2 5 2 2" xfId="1162"/>
    <cellStyle name="20% - Accent1 3 2 5 3" xfId="1163"/>
    <cellStyle name="20% - Accent1 3 2 5 4" xfId="1164"/>
    <cellStyle name="20% - Accent1 3 2 5_Essbase BS Tax Accounts EOY" xfId="1165"/>
    <cellStyle name="20% - Accent1 3 2 6" xfId="1166"/>
    <cellStyle name="20% - Accent1 3 2 6 2" xfId="1167"/>
    <cellStyle name="20% - Accent1 3 2 6 2 2" xfId="1168"/>
    <cellStyle name="20% - Accent1 3 2 6 3" xfId="1169"/>
    <cellStyle name="20% - Accent1 3 2 7" xfId="1170"/>
    <cellStyle name="20% - Accent1 3 2 7 2" xfId="1171"/>
    <cellStyle name="20% - Accent1 3 2 8" xfId="1172"/>
    <cellStyle name="20% - Accent1 3 2 9" xfId="1173"/>
    <cellStyle name="20% - Accent1 3 2_Basis Info" xfId="1174"/>
    <cellStyle name="20% - Accent1 3 3" xfId="1175"/>
    <cellStyle name="20% - Accent1 3 3 2" xfId="1176"/>
    <cellStyle name="20% - Accent1 3 3 2 2" xfId="1177"/>
    <cellStyle name="20% - Accent1 3 3 2 3" xfId="1178"/>
    <cellStyle name="20% - Accent1 3 3 2 4" xfId="1179"/>
    <cellStyle name="20% - Accent1 3 3 3" xfId="1180"/>
    <cellStyle name="20% - Accent1 3 3 4" xfId="1181"/>
    <cellStyle name="20% - Accent1 3 3 4 2" xfId="1182"/>
    <cellStyle name="20% - Accent1 3 3 5" xfId="1183"/>
    <cellStyle name="20% - Accent1 3 3 6" xfId="1184"/>
    <cellStyle name="20% - Accent1 3 3_Sheet1" xfId="1185"/>
    <cellStyle name="20% - Accent1 3 4" xfId="1186"/>
    <cellStyle name="20% - Accent1 3 4 2" xfId="1187"/>
    <cellStyle name="20% - Accent1 3 4 2 2" xfId="1188"/>
    <cellStyle name="20% - Accent1 3 4 2 3" xfId="1189"/>
    <cellStyle name="20% - Accent1 3 4 2_Essbase BS Tax Accounts EOY" xfId="1190"/>
    <cellStyle name="20% - Accent1 3 5" xfId="1191"/>
    <cellStyle name="20% - Accent1 3 5 2" xfId="1192"/>
    <cellStyle name="20% - Accent1 3 5 2 2" xfId="1193"/>
    <cellStyle name="20% - Accent1 3 5 2 2 2" xfId="1194"/>
    <cellStyle name="20% - Accent1 3 5 2 3" xfId="1195"/>
    <cellStyle name="20% - Accent1 3 5 2 4" xfId="1196"/>
    <cellStyle name="20% - Accent1 3 5 3" xfId="1197"/>
    <cellStyle name="20% - Accent1 3 5 3 2" xfId="1198"/>
    <cellStyle name="20% - Accent1 3 5 3 3" xfId="1199"/>
    <cellStyle name="20% - Accent1 3 5 3_Essbase BS Tax Accounts EOY" xfId="1200"/>
    <cellStyle name="20% - Accent1 3 5 4" xfId="1201"/>
    <cellStyle name="20% - Accent1 3 5 5" xfId="1202"/>
    <cellStyle name="20% - Accent1 3 5 6" xfId="1203"/>
    <cellStyle name="20% - Accent1 3 5 7" xfId="1204"/>
    <cellStyle name="20% - Accent1 3 6" xfId="1205"/>
    <cellStyle name="20% - Accent1 3 6 2" xfId="1206"/>
    <cellStyle name="20% - Accent1 3 6 2 2" xfId="1207"/>
    <cellStyle name="20% - Accent1 3 6 3" xfId="1208"/>
    <cellStyle name="20% - Accent1 3 6 4" xfId="1209"/>
    <cellStyle name="20% - Accent1 3 6 5" xfId="1210"/>
    <cellStyle name="20% - Accent1 3 7" xfId="1211"/>
    <cellStyle name="20% - Accent1 3 7 2" xfId="1212"/>
    <cellStyle name="20% - Accent1 3 7 2 2" xfId="1213"/>
    <cellStyle name="20% - Accent1 3 7 3" xfId="1214"/>
    <cellStyle name="20% - Accent1 3 7 4" xfId="1215"/>
    <cellStyle name="20% - Accent1 3 7 5" xfId="1216"/>
    <cellStyle name="20% - Accent1 3 8" xfId="1217"/>
    <cellStyle name="20% - Accent1 3 8 2" xfId="1218"/>
    <cellStyle name="20% - Accent1 3 8 2 2" xfId="1219"/>
    <cellStyle name="20% - Accent1 3 8 3" xfId="1220"/>
    <cellStyle name="20% - Accent1 3 8 4" xfId="1221"/>
    <cellStyle name="20% - Accent1 3 9" xfId="1222"/>
    <cellStyle name="20% - Accent1 3 9 2" xfId="1223"/>
    <cellStyle name="20% - Accent1 3 9 3" xfId="1224"/>
    <cellStyle name="20% - Accent1 3_Cap Software Basis Adj" xfId="1225"/>
    <cellStyle name="20% - Accent1 30" xfId="1226"/>
    <cellStyle name="20% - Accent1 30 2" xfId="1227"/>
    <cellStyle name="20% - Accent1 30 2 2" xfId="1228"/>
    <cellStyle name="20% - Accent1 30 2 3" xfId="1229"/>
    <cellStyle name="20% - Accent1 30 3" xfId="1230"/>
    <cellStyle name="20% - Accent1 30 4" xfId="1231"/>
    <cellStyle name="20% - Accent1 30 5" xfId="1232"/>
    <cellStyle name="20% - Accent1 31" xfId="1233"/>
    <cellStyle name="20% - Accent1 31 2" xfId="1234"/>
    <cellStyle name="20% - Accent1 31 2 2" xfId="1235"/>
    <cellStyle name="20% - Accent1 31 2 2 2" xfId="1236"/>
    <cellStyle name="20% - Accent1 31 2 2 2 2" xfId="1237"/>
    <cellStyle name="20% - Accent1 31 2 2 2 3" xfId="1238"/>
    <cellStyle name="20% - Accent1 31 2 2 2_Essbase BS Tax Accounts EOY" xfId="1239"/>
    <cellStyle name="20% - Accent1 31 2 2 3" xfId="1240"/>
    <cellStyle name="20% - Accent1 31 2 2 4" xfId="1241"/>
    <cellStyle name="20% - Accent1 31 2 2_Essbase BS Tax Accounts EOY" xfId="1242"/>
    <cellStyle name="20% - Accent1 31 2 3" xfId="1243"/>
    <cellStyle name="20% - Accent1 31 2 3 2" xfId="1244"/>
    <cellStyle name="20% - Accent1 31 2 3 2 2" xfId="1245"/>
    <cellStyle name="20% - Accent1 31 2 3 2 3" xfId="1246"/>
    <cellStyle name="20% - Accent1 31 2 3 2_Essbase BS Tax Accounts EOY" xfId="1247"/>
    <cellStyle name="20% - Accent1 31 2 3 3" xfId="1248"/>
    <cellStyle name="20% - Accent1 31 2 3 4" xfId="1249"/>
    <cellStyle name="20% - Accent1 31 2 3_Essbase BS Tax Accounts EOY" xfId="1250"/>
    <cellStyle name="20% - Accent1 31 2 4" xfId="1251"/>
    <cellStyle name="20% - Accent1 31 2 5" xfId="1252"/>
    <cellStyle name="20% - Accent1 31 2 6" xfId="1253"/>
    <cellStyle name="20% - Accent1 31 3" xfId="1254"/>
    <cellStyle name="20% - Accent1 31 3 2" xfId="1255"/>
    <cellStyle name="20% - Accent1 31 3 2 2" xfId="1256"/>
    <cellStyle name="20% - Accent1 31 3 2 3" xfId="1257"/>
    <cellStyle name="20% - Accent1 31 3 2_Essbase BS Tax Accounts EOY" xfId="1258"/>
    <cellStyle name="20% - Accent1 31 3 3" xfId="1259"/>
    <cellStyle name="20% - Accent1 31 3 4" xfId="1260"/>
    <cellStyle name="20% - Accent1 31 3_Essbase BS Tax Accounts EOY" xfId="1261"/>
    <cellStyle name="20% - Accent1 31 4" xfId="1262"/>
    <cellStyle name="20% - Accent1 31 4 2" xfId="1263"/>
    <cellStyle name="20% - Accent1 31 4 2 2" xfId="1264"/>
    <cellStyle name="20% - Accent1 31 4 2 3" xfId="1265"/>
    <cellStyle name="20% - Accent1 31 4 2_Essbase BS Tax Accounts EOY" xfId="1266"/>
    <cellStyle name="20% - Accent1 31 4 3" xfId="1267"/>
    <cellStyle name="20% - Accent1 31 4 4" xfId="1268"/>
    <cellStyle name="20% - Accent1 31 4_Essbase BS Tax Accounts EOY" xfId="1269"/>
    <cellStyle name="20% - Accent1 31 5" xfId="1270"/>
    <cellStyle name="20% - Accent1 31 5 2" xfId="1271"/>
    <cellStyle name="20% - Accent1 31 6" xfId="1272"/>
    <cellStyle name="20% - Accent1 31 7" xfId="1273"/>
    <cellStyle name="20% - Accent1 31 8" xfId="1274"/>
    <cellStyle name="20% - Accent1 31_Basis Detail" xfId="1275"/>
    <cellStyle name="20% - Accent1 32" xfId="1276"/>
    <cellStyle name="20% - Accent1 32 2" xfId="1277"/>
    <cellStyle name="20% - Accent1 32 2 2" xfId="1278"/>
    <cellStyle name="20% - Accent1 32 2 2 2" xfId="1279"/>
    <cellStyle name="20% - Accent1 32 2 2 2 2" xfId="1280"/>
    <cellStyle name="20% - Accent1 32 2 2 2 3" xfId="1281"/>
    <cellStyle name="20% - Accent1 32 2 2 2_Essbase BS Tax Accounts EOY" xfId="1282"/>
    <cellStyle name="20% - Accent1 32 2 2 3" xfId="1283"/>
    <cellStyle name="20% - Accent1 32 2 2 4" xfId="1284"/>
    <cellStyle name="20% - Accent1 32 2 2_Essbase BS Tax Accounts EOY" xfId="1285"/>
    <cellStyle name="20% - Accent1 32 2 3" xfId="1286"/>
    <cellStyle name="20% - Accent1 32 2 3 2" xfId="1287"/>
    <cellStyle name="20% - Accent1 32 2 3 2 2" xfId="1288"/>
    <cellStyle name="20% - Accent1 32 2 3 2 3" xfId="1289"/>
    <cellStyle name="20% - Accent1 32 2 3 2_Essbase BS Tax Accounts EOY" xfId="1290"/>
    <cellStyle name="20% - Accent1 32 2 3 3" xfId="1291"/>
    <cellStyle name="20% - Accent1 32 2 3 4" xfId="1292"/>
    <cellStyle name="20% - Accent1 32 2 3_Essbase BS Tax Accounts EOY" xfId="1293"/>
    <cellStyle name="20% - Accent1 32 2 4" xfId="1294"/>
    <cellStyle name="20% - Accent1 32 2 5" xfId="1295"/>
    <cellStyle name="20% - Accent1 32 2 6" xfId="1296"/>
    <cellStyle name="20% - Accent1 32 3" xfId="1297"/>
    <cellStyle name="20% - Accent1 32 3 2" xfId="1298"/>
    <cellStyle name="20% - Accent1 32 3 2 2" xfId="1299"/>
    <cellStyle name="20% - Accent1 32 3 2 3" xfId="1300"/>
    <cellStyle name="20% - Accent1 32 3 2_Essbase BS Tax Accounts EOY" xfId="1301"/>
    <cellStyle name="20% - Accent1 32 3 3" xfId="1302"/>
    <cellStyle name="20% - Accent1 32 3 4" xfId="1303"/>
    <cellStyle name="20% - Accent1 32 3_Essbase BS Tax Accounts EOY" xfId="1304"/>
    <cellStyle name="20% - Accent1 32 4" xfId="1305"/>
    <cellStyle name="20% - Accent1 32 4 2" xfId="1306"/>
    <cellStyle name="20% - Accent1 32 4 2 2" xfId="1307"/>
    <cellStyle name="20% - Accent1 32 4 2 3" xfId="1308"/>
    <cellStyle name="20% - Accent1 32 4 2_Essbase BS Tax Accounts EOY" xfId="1309"/>
    <cellStyle name="20% - Accent1 32 4 3" xfId="1310"/>
    <cellStyle name="20% - Accent1 32 4 4" xfId="1311"/>
    <cellStyle name="20% - Accent1 32 4_Essbase BS Tax Accounts EOY" xfId="1312"/>
    <cellStyle name="20% - Accent1 32 5" xfId="1313"/>
    <cellStyle name="20% - Accent1 32 5 2" xfId="1314"/>
    <cellStyle name="20% - Accent1 32 6" xfId="1315"/>
    <cellStyle name="20% - Accent1 32 7" xfId="1316"/>
    <cellStyle name="20% - Accent1 32 8" xfId="1317"/>
    <cellStyle name="20% - Accent1 32_Basis Detail" xfId="1318"/>
    <cellStyle name="20% - Accent1 33" xfId="1319"/>
    <cellStyle name="20% - Accent1 33 2" xfId="1320"/>
    <cellStyle name="20% - Accent1 33 2 2" xfId="1321"/>
    <cellStyle name="20% - Accent1 33 2 2 2" xfId="1322"/>
    <cellStyle name="20% - Accent1 33 2 2 2 2" xfId="1323"/>
    <cellStyle name="20% - Accent1 33 2 2 2 3" xfId="1324"/>
    <cellStyle name="20% - Accent1 33 2 2 2_Essbase BS Tax Accounts EOY" xfId="1325"/>
    <cellStyle name="20% - Accent1 33 2 2 3" xfId="1326"/>
    <cellStyle name="20% - Accent1 33 2 2 4" xfId="1327"/>
    <cellStyle name="20% - Accent1 33 2 2_Essbase BS Tax Accounts EOY" xfId="1328"/>
    <cellStyle name="20% - Accent1 33 2 3" xfId="1329"/>
    <cellStyle name="20% - Accent1 33 2 3 2" xfId="1330"/>
    <cellStyle name="20% - Accent1 33 2 3 2 2" xfId="1331"/>
    <cellStyle name="20% - Accent1 33 2 3 2 3" xfId="1332"/>
    <cellStyle name="20% - Accent1 33 2 3 2_Essbase BS Tax Accounts EOY" xfId="1333"/>
    <cellStyle name="20% - Accent1 33 2 3 3" xfId="1334"/>
    <cellStyle name="20% - Accent1 33 2 3 4" xfId="1335"/>
    <cellStyle name="20% - Accent1 33 2 3_Essbase BS Tax Accounts EOY" xfId="1336"/>
    <cellStyle name="20% - Accent1 33 2 4" xfId="1337"/>
    <cellStyle name="20% - Accent1 33 2 5" xfId="1338"/>
    <cellStyle name="20% - Accent1 33 2 6" xfId="1339"/>
    <cellStyle name="20% - Accent1 33 3" xfId="1340"/>
    <cellStyle name="20% - Accent1 33 3 2" xfId="1341"/>
    <cellStyle name="20% - Accent1 33 3 2 2" xfId="1342"/>
    <cellStyle name="20% - Accent1 33 3 2 3" xfId="1343"/>
    <cellStyle name="20% - Accent1 33 3 2_Essbase BS Tax Accounts EOY" xfId="1344"/>
    <cellStyle name="20% - Accent1 33 3 3" xfId="1345"/>
    <cellStyle name="20% - Accent1 33 3 4" xfId="1346"/>
    <cellStyle name="20% - Accent1 33 3_Essbase BS Tax Accounts EOY" xfId="1347"/>
    <cellStyle name="20% - Accent1 33 4" xfId="1348"/>
    <cellStyle name="20% - Accent1 33 4 2" xfId="1349"/>
    <cellStyle name="20% - Accent1 33 4 2 2" xfId="1350"/>
    <cellStyle name="20% - Accent1 33 4 2 3" xfId="1351"/>
    <cellStyle name="20% - Accent1 33 4 2_Essbase BS Tax Accounts EOY" xfId="1352"/>
    <cellStyle name="20% - Accent1 33 4 3" xfId="1353"/>
    <cellStyle name="20% - Accent1 33 4 4" xfId="1354"/>
    <cellStyle name="20% - Accent1 33 4_Essbase BS Tax Accounts EOY" xfId="1355"/>
    <cellStyle name="20% - Accent1 33 5" xfId="1356"/>
    <cellStyle name="20% - Accent1 33 5 2" xfId="1357"/>
    <cellStyle name="20% - Accent1 33 6" xfId="1358"/>
    <cellStyle name="20% - Accent1 33 7" xfId="1359"/>
    <cellStyle name="20% - Accent1 33 8" xfId="1360"/>
    <cellStyle name="20% - Accent1 33_Basis Detail" xfId="1361"/>
    <cellStyle name="20% - Accent1 34" xfId="1362"/>
    <cellStyle name="20% - Accent1 34 2" xfId="1363"/>
    <cellStyle name="20% - Accent1 34 2 2" xfId="1364"/>
    <cellStyle name="20% - Accent1 34 2 2 2" xfId="1365"/>
    <cellStyle name="20% - Accent1 34 2 2 3" xfId="1366"/>
    <cellStyle name="20% - Accent1 34 2 2_Essbase BS Tax Accounts EOY" xfId="1367"/>
    <cellStyle name="20% - Accent1 34 2 3" xfId="1368"/>
    <cellStyle name="20% - Accent1 34 2 4" xfId="1369"/>
    <cellStyle name="20% - Accent1 34 2_Essbase BS Tax Accounts EOY" xfId="1370"/>
    <cellStyle name="20% - Accent1 34 3" xfId="1371"/>
    <cellStyle name="20% - Accent1 34 3 2" xfId="1372"/>
    <cellStyle name="20% - Accent1 34 3 2 2" xfId="1373"/>
    <cellStyle name="20% - Accent1 34 3 2 3" xfId="1374"/>
    <cellStyle name="20% - Accent1 34 3 2_Essbase BS Tax Accounts EOY" xfId="1375"/>
    <cellStyle name="20% - Accent1 34 3 3" xfId="1376"/>
    <cellStyle name="20% - Accent1 34 3 4" xfId="1377"/>
    <cellStyle name="20% - Accent1 34 3_Essbase BS Tax Accounts EOY" xfId="1378"/>
    <cellStyle name="20% - Accent1 34 4" xfId="1379"/>
    <cellStyle name="20% - Accent1 34 4 2" xfId="1380"/>
    <cellStyle name="20% - Accent1 34 5" xfId="1381"/>
    <cellStyle name="20% - Accent1 34 6" xfId="1382"/>
    <cellStyle name="20% - Accent1 34 7" xfId="1383"/>
    <cellStyle name="20% - Accent1 35" xfId="1384"/>
    <cellStyle name="20% - Accent1 35 2" xfId="1385"/>
    <cellStyle name="20% - Accent1 35 2 2" xfId="1386"/>
    <cellStyle name="20% - Accent1 35 2 2 2" xfId="1387"/>
    <cellStyle name="20% - Accent1 35 2 2 3" xfId="1388"/>
    <cellStyle name="20% - Accent1 35 2 2_Essbase BS Tax Accounts EOY" xfId="1389"/>
    <cellStyle name="20% - Accent1 35 2 3" xfId="1390"/>
    <cellStyle name="20% - Accent1 35 2 4" xfId="1391"/>
    <cellStyle name="20% - Accent1 35 2_Essbase BS Tax Accounts EOY" xfId="1392"/>
    <cellStyle name="20% - Accent1 35 3" xfId="1393"/>
    <cellStyle name="20% - Accent1 35 3 2" xfId="1394"/>
    <cellStyle name="20% - Accent1 35 3 2 2" xfId="1395"/>
    <cellStyle name="20% - Accent1 35 3 2 3" xfId="1396"/>
    <cellStyle name="20% - Accent1 35 3 2_Essbase BS Tax Accounts EOY" xfId="1397"/>
    <cellStyle name="20% - Accent1 35 3 3" xfId="1398"/>
    <cellStyle name="20% - Accent1 35 3 4" xfId="1399"/>
    <cellStyle name="20% - Accent1 35 3_Essbase BS Tax Accounts EOY" xfId="1400"/>
    <cellStyle name="20% - Accent1 35 4" xfId="1401"/>
    <cellStyle name="20% - Accent1 35 5" xfId="1402"/>
    <cellStyle name="20% - Accent1 35 6" xfId="1403"/>
    <cellStyle name="20% - Accent1 36" xfId="1404"/>
    <cellStyle name="20% - Accent1 36 2" xfId="1405"/>
    <cellStyle name="20% - Accent1 36 2 2" xfId="1406"/>
    <cellStyle name="20% - Accent1 36 2 2 2" xfId="1407"/>
    <cellStyle name="20% - Accent1 36 2 2 3" xfId="1408"/>
    <cellStyle name="20% - Accent1 36 2 2_Essbase BS Tax Accounts EOY" xfId="1409"/>
    <cellStyle name="20% - Accent1 36 2 3" xfId="1410"/>
    <cellStyle name="20% - Accent1 36 2 4" xfId="1411"/>
    <cellStyle name="20% - Accent1 36 2_Essbase BS Tax Accounts EOY" xfId="1412"/>
    <cellStyle name="20% - Accent1 36 3" xfId="1413"/>
    <cellStyle name="20% - Accent1 36 3 2" xfId="1414"/>
    <cellStyle name="20% - Accent1 36 3 2 2" xfId="1415"/>
    <cellStyle name="20% - Accent1 36 3 2 3" xfId="1416"/>
    <cellStyle name="20% - Accent1 36 3 2_Essbase BS Tax Accounts EOY" xfId="1417"/>
    <cellStyle name="20% - Accent1 36 3 3" xfId="1418"/>
    <cellStyle name="20% - Accent1 36 3 4" xfId="1419"/>
    <cellStyle name="20% - Accent1 36 3_Essbase BS Tax Accounts EOY" xfId="1420"/>
    <cellStyle name="20% - Accent1 36 4" xfId="1421"/>
    <cellStyle name="20% - Accent1 36 5" xfId="1422"/>
    <cellStyle name="20% - Accent1 36 6" xfId="1423"/>
    <cellStyle name="20% - Accent1 37" xfId="1424"/>
    <cellStyle name="20% - Accent1 37 2" xfId="1425"/>
    <cellStyle name="20% - Accent1 37 2 2" xfId="1426"/>
    <cellStyle name="20% - Accent1 37 2 2 2" xfId="1427"/>
    <cellStyle name="20% - Accent1 37 2 2 3" xfId="1428"/>
    <cellStyle name="20% - Accent1 37 2 2_Essbase BS Tax Accounts EOY" xfId="1429"/>
    <cellStyle name="20% - Accent1 37 2 3" xfId="1430"/>
    <cellStyle name="20% - Accent1 37 2 4" xfId="1431"/>
    <cellStyle name="20% - Accent1 37 2_Essbase BS Tax Accounts EOY" xfId="1432"/>
    <cellStyle name="20% - Accent1 37 3" xfId="1433"/>
    <cellStyle name="20% - Accent1 37 3 2" xfId="1434"/>
    <cellStyle name="20% - Accent1 37 3 3" xfId="1435"/>
    <cellStyle name="20% - Accent1 37 3_Essbase BS Tax Accounts EOY" xfId="1436"/>
    <cellStyle name="20% - Accent1 37 4" xfId="1437"/>
    <cellStyle name="20% - Accent1 37 5" xfId="1438"/>
    <cellStyle name="20% - Accent1 37_Essbase BS Tax Accounts EOY" xfId="1439"/>
    <cellStyle name="20% - Accent1 38" xfId="1440"/>
    <cellStyle name="20% - Accent1 38 2" xfId="1441"/>
    <cellStyle name="20% - Accent1 38 2 2" xfId="1442"/>
    <cellStyle name="20% - Accent1 38 2 2 2" xfId="1443"/>
    <cellStyle name="20% - Accent1 38 2 2 3" xfId="1444"/>
    <cellStyle name="20% - Accent1 38 2 2_Essbase BS Tax Accounts EOY" xfId="1445"/>
    <cellStyle name="20% - Accent1 38 2 3" xfId="1446"/>
    <cellStyle name="20% - Accent1 38 2 4" xfId="1447"/>
    <cellStyle name="20% - Accent1 38 2_Essbase BS Tax Accounts EOY" xfId="1448"/>
    <cellStyle name="20% - Accent1 38 3" xfId="1449"/>
    <cellStyle name="20% - Accent1 38 3 2" xfId="1450"/>
    <cellStyle name="20% - Accent1 38 3 3" xfId="1451"/>
    <cellStyle name="20% - Accent1 38 3_Essbase BS Tax Accounts EOY" xfId="1452"/>
    <cellStyle name="20% - Accent1 38 4" xfId="1453"/>
    <cellStyle name="20% - Accent1 38 5" xfId="1454"/>
    <cellStyle name="20% - Accent1 38_Essbase BS Tax Accounts EOY" xfId="1455"/>
    <cellStyle name="20% - Accent1 39" xfId="1456"/>
    <cellStyle name="20% - Accent1 39 2" xfId="1457"/>
    <cellStyle name="20% - Accent1 39 2 2" xfId="1458"/>
    <cellStyle name="20% - Accent1 39 2 2 2" xfId="1459"/>
    <cellStyle name="20% - Accent1 39 2 2 3" xfId="1460"/>
    <cellStyle name="20% - Accent1 39 2 2_Essbase BS Tax Accounts EOY" xfId="1461"/>
    <cellStyle name="20% - Accent1 39 2 3" xfId="1462"/>
    <cellStyle name="20% - Accent1 39 2 4" xfId="1463"/>
    <cellStyle name="20% - Accent1 39 2_Essbase BS Tax Accounts EOY" xfId="1464"/>
    <cellStyle name="20% - Accent1 39 3" xfId="1465"/>
    <cellStyle name="20% - Accent1 39 3 2" xfId="1466"/>
    <cellStyle name="20% - Accent1 39 3 3" xfId="1467"/>
    <cellStyle name="20% - Accent1 39 3_Essbase BS Tax Accounts EOY" xfId="1468"/>
    <cellStyle name="20% - Accent1 39 4" xfId="1469"/>
    <cellStyle name="20% - Accent1 39 5" xfId="1470"/>
    <cellStyle name="20% - Accent1 39_Essbase BS Tax Accounts EOY" xfId="1471"/>
    <cellStyle name="20% - Accent1 4" xfId="1472"/>
    <cellStyle name="20% - Accent1 4 10" xfId="1473"/>
    <cellStyle name="20% - Accent1 4 10 2" xfId="1474"/>
    <cellStyle name="20% - Accent1 4 10 2 2" xfId="1475"/>
    <cellStyle name="20% - Accent1 4 10 3" xfId="1476"/>
    <cellStyle name="20% - Accent1 4 10 4" xfId="1477"/>
    <cellStyle name="20% - Accent1 4 10_Essbase BS Tax Accounts EOY" xfId="1478"/>
    <cellStyle name="20% - Accent1 4 11" xfId="1479"/>
    <cellStyle name="20% - Accent1 4 11 2" xfId="1480"/>
    <cellStyle name="20% - Accent1 4 11 2 2" xfId="1481"/>
    <cellStyle name="20% - Accent1 4 11 3" xfId="1482"/>
    <cellStyle name="20% - Accent1 4 11 4" xfId="1483"/>
    <cellStyle name="20% - Accent1 4 11_Essbase BS Tax Accounts EOY" xfId="1484"/>
    <cellStyle name="20% - Accent1 4 12" xfId="1485"/>
    <cellStyle name="20% - Accent1 4 12 2" xfId="1486"/>
    <cellStyle name="20% - Accent1 4 12 2 2" xfId="1487"/>
    <cellStyle name="20% - Accent1 4 12 3" xfId="1488"/>
    <cellStyle name="20% - Accent1 4 13" xfId="1489"/>
    <cellStyle name="20% - Accent1 4 13 2" xfId="1490"/>
    <cellStyle name="20% - Accent1 4 2" xfId="1491"/>
    <cellStyle name="20% - Accent1 4 2 2" xfId="1492"/>
    <cellStyle name="20% - Accent1 4 2 2 2" xfId="1493"/>
    <cellStyle name="20% - Accent1 4 2 2 3" xfId="1494"/>
    <cellStyle name="20% - Accent1 4 2 2 4" xfId="1495"/>
    <cellStyle name="20% - Accent1 4 2 3" xfId="1496"/>
    <cellStyle name="20% - Accent1 4 2 4" xfId="1497"/>
    <cellStyle name="20% - Accent1 4 2 5" xfId="1498"/>
    <cellStyle name="20% - Accent1 4 2 6" xfId="1499"/>
    <cellStyle name="20% - Accent1 4 2 7" xfId="1500"/>
    <cellStyle name="20% - Accent1 4 2_Basis Info" xfId="1501"/>
    <cellStyle name="20% - Accent1 4 3" xfId="1502"/>
    <cellStyle name="20% - Accent1 4 3 2" xfId="1503"/>
    <cellStyle name="20% - Accent1 4 4" xfId="1504"/>
    <cellStyle name="20% - Accent1 4 4 2" xfId="1505"/>
    <cellStyle name="20% - Accent1 4 4 3" xfId="1506"/>
    <cellStyle name="20% - Accent1 4 4 3 2" xfId="1507"/>
    <cellStyle name="20% - Accent1 4 4 3 3" xfId="1508"/>
    <cellStyle name="20% - Accent1 4 4 3_Essbase BS Tax Accounts EOY" xfId="1509"/>
    <cellStyle name="20% - Accent1 4 4 4" xfId="1510"/>
    <cellStyle name="20% - Accent1 4 5" xfId="1511"/>
    <cellStyle name="20% - Accent1 4 5 2" xfId="1512"/>
    <cellStyle name="20% - Accent1 4 5 2 2" xfId="1513"/>
    <cellStyle name="20% - Accent1 4 5 2 2 2" xfId="1514"/>
    <cellStyle name="20% - Accent1 4 5 2 3" xfId="1515"/>
    <cellStyle name="20% - Accent1 4 5 2 4" xfId="1516"/>
    <cellStyle name="20% - Accent1 4 5 2_Essbase BS Tax Accounts EOY" xfId="1517"/>
    <cellStyle name="20% - Accent1 4 5 3" xfId="1518"/>
    <cellStyle name="20% - Accent1 4 5 3 2" xfId="1519"/>
    <cellStyle name="20% - Accent1 4 5 4" xfId="1520"/>
    <cellStyle name="20% - Accent1 4 5 5" xfId="1521"/>
    <cellStyle name="20% - Accent1 4 5 6" xfId="1522"/>
    <cellStyle name="20% - Accent1 4 6" xfId="1523"/>
    <cellStyle name="20% - Accent1 4 6 2" xfId="1524"/>
    <cellStyle name="20% - Accent1 4 6 2 2" xfId="1525"/>
    <cellStyle name="20% - Accent1 4 6 3" xfId="1526"/>
    <cellStyle name="20% - Accent1 4 6 4" xfId="1527"/>
    <cellStyle name="20% - Accent1 4 6 5" xfId="1528"/>
    <cellStyle name="20% - Accent1 4 7" xfId="1529"/>
    <cellStyle name="20% - Accent1 4 7 2" xfId="1530"/>
    <cellStyle name="20% - Accent1 4 7 2 2" xfId="1531"/>
    <cellStyle name="20% - Accent1 4 7 3" xfId="1532"/>
    <cellStyle name="20% - Accent1 4 7 4" xfId="1533"/>
    <cellStyle name="20% - Accent1 4 8" xfId="1534"/>
    <cellStyle name="20% - Accent1 4 8 2" xfId="1535"/>
    <cellStyle name="20% - Accent1 4 8 2 2" xfId="1536"/>
    <cellStyle name="20% - Accent1 4 8 3" xfId="1537"/>
    <cellStyle name="20% - Accent1 4 8 4" xfId="1538"/>
    <cellStyle name="20% - Accent1 4 9" xfId="1539"/>
    <cellStyle name="20% - Accent1 4 9 2" xfId="1540"/>
    <cellStyle name="20% - Accent1 4 9 2 2" xfId="1541"/>
    <cellStyle name="20% - Accent1 4 9 3" xfId="1542"/>
    <cellStyle name="20% - Accent1 4 9 4" xfId="1543"/>
    <cellStyle name="20% - Accent1 4 9_Essbase BS Tax Accounts EOY" xfId="1544"/>
    <cellStyle name="20% - Accent1 4_Cap Software Basis Adj" xfId="1545"/>
    <cellStyle name="20% - Accent1 40" xfId="1546"/>
    <cellStyle name="20% - Accent1 40 2" xfId="1547"/>
    <cellStyle name="20% - Accent1 40 2 2" xfId="1548"/>
    <cellStyle name="20% - Accent1 40 2 2 2" xfId="1549"/>
    <cellStyle name="20% - Accent1 40 2 2 3" xfId="1550"/>
    <cellStyle name="20% - Accent1 40 2 2_Essbase BS Tax Accounts EOY" xfId="1551"/>
    <cellStyle name="20% - Accent1 40 2 3" xfId="1552"/>
    <cellStyle name="20% - Accent1 40 2 4" xfId="1553"/>
    <cellStyle name="20% - Accent1 40 2_Essbase BS Tax Accounts EOY" xfId="1554"/>
    <cellStyle name="20% - Accent1 40 3" xfId="1555"/>
    <cellStyle name="20% - Accent1 40 3 2" xfId="1556"/>
    <cellStyle name="20% - Accent1 40 3 3" xfId="1557"/>
    <cellStyle name="20% - Accent1 40 3_Essbase BS Tax Accounts EOY" xfId="1558"/>
    <cellStyle name="20% - Accent1 40 4" xfId="1559"/>
    <cellStyle name="20% - Accent1 40 5" xfId="1560"/>
    <cellStyle name="20% - Accent1 40_Essbase BS Tax Accounts EOY" xfId="1561"/>
    <cellStyle name="20% - Accent1 41" xfId="1562"/>
    <cellStyle name="20% - Accent1 41 2" xfId="1563"/>
    <cellStyle name="20% - Accent1 41 2 2" xfId="1564"/>
    <cellStyle name="20% - Accent1 41 2 2 2" xfId="1565"/>
    <cellStyle name="20% - Accent1 41 2 2 3" xfId="1566"/>
    <cellStyle name="20% - Accent1 41 2 2_Essbase BS Tax Accounts EOY" xfId="1567"/>
    <cellStyle name="20% - Accent1 41 2 3" xfId="1568"/>
    <cellStyle name="20% - Accent1 41 2 4" xfId="1569"/>
    <cellStyle name="20% - Accent1 41 2_Essbase BS Tax Accounts EOY" xfId="1570"/>
    <cellStyle name="20% - Accent1 41 3" xfId="1571"/>
    <cellStyle name="20% - Accent1 41 3 2" xfId="1572"/>
    <cellStyle name="20% - Accent1 41 3 3" xfId="1573"/>
    <cellStyle name="20% - Accent1 41 3_Essbase BS Tax Accounts EOY" xfId="1574"/>
    <cellStyle name="20% - Accent1 41 4" xfId="1575"/>
    <cellStyle name="20% - Accent1 41 5" xfId="1576"/>
    <cellStyle name="20% - Accent1 41_Essbase BS Tax Accounts EOY" xfId="1577"/>
    <cellStyle name="20% - Accent1 42" xfId="1578"/>
    <cellStyle name="20% - Accent1 42 2" xfId="1579"/>
    <cellStyle name="20% - Accent1 42 2 2" xfId="1580"/>
    <cellStyle name="20% - Accent1 42 2 2 2" xfId="1581"/>
    <cellStyle name="20% - Accent1 42 2 2 3" xfId="1582"/>
    <cellStyle name="20% - Accent1 42 2 2_Essbase BS Tax Accounts EOY" xfId="1583"/>
    <cellStyle name="20% - Accent1 42 2 3" xfId="1584"/>
    <cellStyle name="20% - Accent1 42 2 4" xfId="1585"/>
    <cellStyle name="20% - Accent1 42 2_Essbase BS Tax Accounts EOY" xfId="1586"/>
    <cellStyle name="20% - Accent1 42 3" xfId="1587"/>
    <cellStyle name="20% - Accent1 42 3 2" xfId="1588"/>
    <cellStyle name="20% - Accent1 42 3 3" xfId="1589"/>
    <cellStyle name="20% - Accent1 42 3_Essbase BS Tax Accounts EOY" xfId="1590"/>
    <cellStyle name="20% - Accent1 42 4" xfId="1591"/>
    <cellStyle name="20% - Accent1 42 5" xfId="1592"/>
    <cellStyle name="20% - Accent1 42_Essbase BS Tax Accounts EOY" xfId="1593"/>
    <cellStyle name="20% - Accent1 43" xfId="1594"/>
    <cellStyle name="20% - Accent1 43 2" xfId="1595"/>
    <cellStyle name="20% - Accent1 43 2 2" xfId="1596"/>
    <cellStyle name="20% - Accent1 43 2 2 2" xfId="1597"/>
    <cellStyle name="20% - Accent1 43 2 2 3" xfId="1598"/>
    <cellStyle name="20% - Accent1 43 2 2_Essbase BS Tax Accounts EOY" xfId="1599"/>
    <cellStyle name="20% - Accent1 43 2 3" xfId="1600"/>
    <cellStyle name="20% - Accent1 43 2 4" xfId="1601"/>
    <cellStyle name="20% - Accent1 43 2_Essbase BS Tax Accounts EOY" xfId="1602"/>
    <cellStyle name="20% - Accent1 43 3" xfId="1603"/>
    <cellStyle name="20% - Accent1 43 3 2" xfId="1604"/>
    <cellStyle name="20% - Accent1 43 3 3" xfId="1605"/>
    <cellStyle name="20% - Accent1 43 3_Essbase BS Tax Accounts EOY" xfId="1606"/>
    <cellStyle name="20% - Accent1 43 4" xfId="1607"/>
    <cellStyle name="20% - Accent1 43 5" xfId="1608"/>
    <cellStyle name="20% - Accent1 43_Essbase BS Tax Accounts EOY" xfId="1609"/>
    <cellStyle name="20% - Accent1 44" xfId="1610"/>
    <cellStyle name="20% - Accent1 44 2" xfId="1611"/>
    <cellStyle name="20% - Accent1 44 2 2" xfId="1612"/>
    <cellStyle name="20% - Accent1 44 2 2 2" xfId="1613"/>
    <cellStyle name="20% - Accent1 44 2 2 3" xfId="1614"/>
    <cellStyle name="20% - Accent1 44 2 2_Essbase BS Tax Accounts EOY" xfId="1615"/>
    <cellStyle name="20% - Accent1 44 2 3" xfId="1616"/>
    <cellStyle name="20% - Accent1 44 2 4" xfId="1617"/>
    <cellStyle name="20% - Accent1 44 2_Essbase BS Tax Accounts EOY" xfId="1618"/>
    <cellStyle name="20% - Accent1 44 3" xfId="1619"/>
    <cellStyle name="20% - Accent1 44 3 2" xfId="1620"/>
    <cellStyle name="20% - Accent1 44 3 3" xfId="1621"/>
    <cellStyle name="20% - Accent1 44 3_Essbase BS Tax Accounts EOY" xfId="1622"/>
    <cellStyle name="20% - Accent1 44 4" xfId="1623"/>
    <cellStyle name="20% - Accent1 44 5" xfId="1624"/>
    <cellStyle name="20% - Accent1 44_Essbase BS Tax Accounts EOY" xfId="1625"/>
    <cellStyle name="20% - Accent1 45" xfId="1626"/>
    <cellStyle name="20% - Accent1 45 2" xfId="1627"/>
    <cellStyle name="20% - Accent1 45 2 2" xfId="1628"/>
    <cellStyle name="20% - Accent1 45 2 2 2" xfId="1629"/>
    <cellStyle name="20% - Accent1 45 2 2 3" xfId="1630"/>
    <cellStyle name="20% - Accent1 45 2 2_Essbase BS Tax Accounts EOY" xfId="1631"/>
    <cellStyle name="20% - Accent1 45 2 3" xfId="1632"/>
    <cellStyle name="20% - Accent1 45 2 4" xfId="1633"/>
    <cellStyle name="20% - Accent1 45 2_Essbase BS Tax Accounts EOY" xfId="1634"/>
    <cellStyle name="20% - Accent1 45 3" xfId="1635"/>
    <cellStyle name="20% - Accent1 45 3 2" xfId="1636"/>
    <cellStyle name="20% - Accent1 45 3 3" xfId="1637"/>
    <cellStyle name="20% - Accent1 45 3_Essbase BS Tax Accounts EOY" xfId="1638"/>
    <cellStyle name="20% - Accent1 45 4" xfId="1639"/>
    <cellStyle name="20% - Accent1 45 5" xfId="1640"/>
    <cellStyle name="20% - Accent1 45_Essbase BS Tax Accounts EOY" xfId="1641"/>
    <cellStyle name="20% - Accent1 46" xfId="1642"/>
    <cellStyle name="20% - Accent1 46 2" xfId="1643"/>
    <cellStyle name="20% - Accent1 46 2 2" xfId="1644"/>
    <cellStyle name="20% - Accent1 46 2 2 2" xfId="1645"/>
    <cellStyle name="20% - Accent1 46 2 2 3" xfId="1646"/>
    <cellStyle name="20% - Accent1 46 2 2_Essbase BS Tax Accounts EOY" xfId="1647"/>
    <cellStyle name="20% - Accent1 46 2 3" xfId="1648"/>
    <cellStyle name="20% - Accent1 46 2 4" xfId="1649"/>
    <cellStyle name="20% - Accent1 46 2_Essbase BS Tax Accounts EOY" xfId="1650"/>
    <cellStyle name="20% - Accent1 46 3" xfId="1651"/>
    <cellStyle name="20% - Accent1 46 3 2" xfId="1652"/>
    <cellStyle name="20% - Accent1 46 3 3" xfId="1653"/>
    <cellStyle name="20% - Accent1 46 3_Essbase BS Tax Accounts EOY" xfId="1654"/>
    <cellStyle name="20% - Accent1 46 4" xfId="1655"/>
    <cellStyle name="20% - Accent1 46 5" xfId="1656"/>
    <cellStyle name="20% - Accent1 46_Essbase BS Tax Accounts EOY" xfId="1657"/>
    <cellStyle name="20% - Accent1 47" xfId="1658"/>
    <cellStyle name="20% - Accent1 47 2" xfId="1659"/>
    <cellStyle name="20% - Accent1 47 2 2" xfId="1660"/>
    <cellStyle name="20% - Accent1 47 2 2 2" xfId="1661"/>
    <cellStyle name="20% - Accent1 47 2 2 3" xfId="1662"/>
    <cellStyle name="20% - Accent1 47 2 2_Essbase BS Tax Accounts EOY" xfId="1663"/>
    <cellStyle name="20% - Accent1 47 2 3" xfId="1664"/>
    <cellStyle name="20% - Accent1 47 2 4" xfId="1665"/>
    <cellStyle name="20% - Accent1 47 2_Essbase BS Tax Accounts EOY" xfId="1666"/>
    <cellStyle name="20% - Accent1 47 3" xfId="1667"/>
    <cellStyle name="20% - Accent1 47 3 2" xfId="1668"/>
    <cellStyle name="20% - Accent1 47 3 3" xfId="1669"/>
    <cellStyle name="20% - Accent1 47 3_Essbase BS Tax Accounts EOY" xfId="1670"/>
    <cellStyle name="20% - Accent1 47 4" xfId="1671"/>
    <cellStyle name="20% - Accent1 47 5" xfId="1672"/>
    <cellStyle name="20% - Accent1 47_Essbase BS Tax Accounts EOY" xfId="1673"/>
    <cellStyle name="20% - Accent1 48" xfId="1674"/>
    <cellStyle name="20% - Accent1 48 2" xfId="1675"/>
    <cellStyle name="20% - Accent1 48 2 2" xfId="1676"/>
    <cellStyle name="20% - Accent1 48 2 2 2" xfId="1677"/>
    <cellStyle name="20% - Accent1 48 2 2 3" xfId="1678"/>
    <cellStyle name="20% - Accent1 48 2 2_Essbase BS Tax Accounts EOY" xfId="1679"/>
    <cellStyle name="20% - Accent1 48 2 3" xfId="1680"/>
    <cellStyle name="20% - Accent1 48 2 4" xfId="1681"/>
    <cellStyle name="20% - Accent1 48 2_Essbase BS Tax Accounts EOY" xfId="1682"/>
    <cellStyle name="20% - Accent1 48 3" xfId="1683"/>
    <cellStyle name="20% - Accent1 48 3 2" xfId="1684"/>
    <cellStyle name="20% - Accent1 48 3 3" xfId="1685"/>
    <cellStyle name="20% - Accent1 48 3_Essbase BS Tax Accounts EOY" xfId="1686"/>
    <cellStyle name="20% - Accent1 48 4" xfId="1687"/>
    <cellStyle name="20% - Accent1 48 5" xfId="1688"/>
    <cellStyle name="20% - Accent1 48_Essbase BS Tax Accounts EOY" xfId="1689"/>
    <cellStyle name="20% - Accent1 49" xfId="1690"/>
    <cellStyle name="20% - Accent1 49 2" xfId="1691"/>
    <cellStyle name="20% - Accent1 49 2 2" xfId="1692"/>
    <cellStyle name="20% - Accent1 49 2 2 2" xfId="1693"/>
    <cellStyle name="20% - Accent1 49 2 2 3" xfId="1694"/>
    <cellStyle name="20% - Accent1 49 2 2_Essbase BS Tax Accounts EOY" xfId="1695"/>
    <cellStyle name="20% - Accent1 49 2 3" xfId="1696"/>
    <cellStyle name="20% - Accent1 49 2 4" xfId="1697"/>
    <cellStyle name="20% - Accent1 49 2_Essbase BS Tax Accounts EOY" xfId="1698"/>
    <cellStyle name="20% - Accent1 49 3" xfId="1699"/>
    <cellStyle name="20% - Accent1 49 3 2" xfId="1700"/>
    <cellStyle name="20% - Accent1 49 3 3" xfId="1701"/>
    <cellStyle name="20% - Accent1 49 3_Essbase BS Tax Accounts EOY" xfId="1702"/>
    <cellStyle name="20% - Accent1 49 4" xfId="1703"/>
    <cellStyle name="20% - Accent1 49 5" xfId="1704"/>
    <cellStyle name="20% - Accent1 49_Essbase BS Tax Accounts EOY" xfId="1705"/>
    <cellStyle name="20% - Accent1 5" xfId="1706"/>
    <cellStyle name="20% - Accent1 5 2" xfId="1707"/>
    <cellStyle name="20% - Accent1 5 2 2" xfId="1708"/>
    <cellStyle name="20% - Accent1 5 2 3" xfId="1709"/>
    <cellStyle name="20% - Accent1 5 2 4" xfId="1710"/>
    <cellStyle name="20% - Accent1 5 3" xfId="1711"/>
    <cellStyle name="20% - Accent1 5 3 2" xfId="1712"/>
    <cellStyle name="20% - Accent1 5 4" xfId="1713"/>
    <cellStyle name="20% - Accent1 5 4 2" xfId="1714"/>
    <cellStyle name="20% - Accent1 5 4 3" xfId="1715"/>
    <cellStyle name="20% - Accent1 5 4_Essbase BS Tax Accounts EOY" xfId="1716"/>
    <cellStyle name="20% - Accent1 5_Cap Software Basis Adj" xfId="1717"/>
    <cellStyle name="20% - Accent1 50" xfId="1718"/>
    <cellStyle name="20% - Accent1 50 2" xfId="1719"/>
    <cellStyle name="20% - Accent1 50 2 2" xfId="1720"/>
    <cellStyle name="20% - Accent1 50 2 2 2" xfId="1721"/>
    <cellStyle name="20% - Accent1 50 2 2 3" xfId="1722"/>
    <cellStyle name="20% - Accent1 50 2 2_Essbase BS Tax Accounts EOY" xfId="1723"/>
    <cellStyle name="20% - Accent1 50 2 3" xfId="1724"/>
    <cellStyle name="20% - Accent1 50 2 4" xfId="1725"/>
    <cellStyle name="20% - Accent1 50 2_Essbase BS Tax Accounts EOY" xfId="1726"/>
    <cellStyle name="20% - Accent1 50 3" xfId="1727"/>
    <cellStyle name="20% - Accent1 50 3 2" xfId="1728"/>
    <cellStyle name="20% - Accent1 50 3 3" xfId="1729"/>
    <cellStyle name="20% - Accent1 50 3_Essbase BS Tax Accounts EOY" xfId="1730"/>
    <cellStyle name="20% - Accent1 50 4" xfId="1731"/>
    <cellStyle name="20% - Accent1 50 5" xfId="1732"/>
    <cellStyle name="20% - Accent1 50_Essbase BS Tax Accounts EOY" xfId="1733"/>
    <cellStyle name="20% - Accent1 51" xfId="1734"/>
    <cellStyle name="20% - Accent1 51 2" xfId="1735"/>
    <cellStyle name="20% - Accent1 51 2 2" xfId="1736"/>
    <cellStyle name="20% - Accent1 51 2 2 2" xfId="1737"/>
    <cellStyle name="20% - Accent1 51 2 2 3" xfId="1738"/>
    <cellStyle name="20% - Accent1 51 2 2_Essbase BS Tax Accounts EOY" xfId="1739"/>
    <cellStyle name="20% - Accent1 51 2 3" xfId="1740"/>
    <cellStyle name="20% - Accent1 51 2 4" xfId="1741"/>
    <cellStyle name="20% - Accent1 51 2_Essbase BS Tax Accounts EOY" xfId="1742"/>
    <cellStyle name="20% - Accent1 51 3" xfId="1743"/>
    <cellStyle name="20% - Accent1 51 3 2" xfId="1744"/>
    <cellStyle name="20% - Accent1 51 3 3" xfId="1745"/>
    <cellStyle name="20% - Accent1 51 3_Essbase BS Tax Accounts EOY" xfId="1746"/>
    <cellStyle name="20% - Accent1 51 4" xfId="1747"/>
    <cellStyle name="20% - Accent1 51 5" xfId="1748"/>
    <cellStyle name="20% - Accent1 51_Essbase BS Tax Accounts EOY" xfId="1749"/>
    <cellStyle name="20% - Accent1 52" xfId="1750"/>
    <cellStyle name="20% - Accent1 52 2" xfId="1751"/>
    <cellStyle name="20% - Accent1 52 2 2" xfId="1752"/>
    <cellStyle name="20% - Accent1 52 2 2 2" xfId="1753"/>
    <cellStyle name="20% - Accent1 52 2 2 3" xfId="1754"/>
    <cellStyle name="20% - Accent1 52 2 2_Essbase BS Tax Accounts EOY" xfId="1755"/>
    <cellStyle name="20% - Accent1 52 2 3" xfId="1756"/>
    <cellStyle name="20% - Accent1 52 2 4" xfId="1757"/>
    <cellStyle name="20% - Accent1 52 2_Essbase BS Tax Accounts EOY" xfId="1758"/>
    <cellStyle name="20% - Accent1 52 3" xfId="1759"/>
    <cellStyle name="20% - Accent1 52 3 2" xfId="1760"/>
    <cellStyle name="20% - Accent1 52 3 3" xfId="1761"/>
    <cellStyle name="20% - Accent1 52 3_Essbase BS Tax Accounts EOY" xfId="1762"/>
    <cellStyle name="20% - Accent1 52 4" xfId="1763"/>
    <cellStyle name="20% - Accent1 52 5" xfId="1764"/>
    <cellStyle name="20% - Accent1 52_Essbase BS Tax Accounts EOY" xfId="1765"/>
    <cellStyle name="20% - Accent1 53" xfId="1766"/>
    <cellStyle name="20% - Accent1 53 2" xfId="1767"/>
    <cellStyle name="20% - Accent1 53 2 2" xfId="1768"/>
    <cellStyle name="20% - Accent1 53 2 2 2" xfId="1769"/>
    <cellStyle name="20% - Accent1 53 2 2 3" xfId="1770"/>
    <cellStyle name="20% - Accent1 53 2 2_Essbase BS Tax Accounts EOY" xfId="1771"/>
    <cellStyle name="20% - Accent1 53 2 3" xfId="1772"/>
    <cellStyle name="20% - Accent1 53 2 4" xfId="1773"/>
    <cellStyle name="20% - Accent1 53 2_Essbase BS Tax Accounts EOY" xfId="1774"/>
    <cellStyle name="20% - Accent1 53 3" xfId="1775"/>
    <cellStyle name="20% - Accent1 53 3 2" xfId="1776"/>
    <cellStyle name="20% - Accent1 53 3 3" xfId="1777"/>
    <cellStyle name="20% - Accent1 53 3_Essbase BS Tax Accounts EOY" xfId="1778"/>
    <cellStyle name="20% - Accent1 53 4" xfId="1779"/>
    <cellStyle name="20% - Accent1 53 5" xfId="1780"/>
    <cellStyle name="20% - Accent1 53_Essbase BS Tax Accounts EOY" xfId="1781"/>
    <cellStyle name="20% - Accent1 54" xfId="1782"/>
    <cellStyle name="20% - Accent1 54 2" xfId="1783"/>
    <cellStyle name="20% - Accent1 54 2 2" xfId="1784"/>
    <cellStyle name="20% - Accent1 54 2 2 2" xfId="1785"/>
    <cellStyle name="20% - Accent1 54 2 2 3" xfId="1786"/>
    <cellStyle name="20% - Accent1 54 2 2_Essbase BS Tax Accounts EOY" xfId="1787"/>
    <cellStyle name="20% - Accent1 54 2 3" xfId="1788"/>
    <cellStyle name="20% - Accent1 54 2 4" xfId="1789"/>
    <cellStyle name="20% - Accent1 54 2_Essbase BS Tax Accounts EOY" xfId="1790"/>
    <cellStyle name="20% - Accent1 54 3" xfId="1791"/>
    <cellStyle name="20% - Accent1 54 3 2" xfId="1792"/>
    <cellStyle name="20% - Accent1 54 3 3" xfId="1793"/>
    <cellStyle name="20% - Accent1 54 3_Essbase BS Tax Accounts EOY" xfId="1794"/>
    <cellStyle name="20% - Accent1 54 4" xfId="1795"/>
    <cellStyle name="20% - Accent1 54 5" xfId="1796"/>
    <cellStyle name="20% - Accent1 54_Essbase BS Tax Accounts EOY" xfId="1797"/>
    <cellStyle name="20% - Accent1 55" xfId="1798"/>
    <cellStyle name="20% - Accent1 55 2" xfId="1799"/>
    <cellStyle name="20% - Accent1 55 2 2" xfId="1800"/>
    <cellStyle name="20% - Accent1 55 2 2 2" xfId="1801"/>
    <cellStyle name="20% - Accent1 55 2 2 3" xfId="1802"/>
    <cellStyle name="20% - Accent1 55 2 2_Essbase BS Tax Accounts EOY" xfId="1803"/>
    <cellStyle name="20% - Accent1 55 2 3" xfId="1804"/>
    <cellStyle name="20% - Accent1 55 2 4" xfId="1805"/>
    <cellStyle name="20% - Accent1 55 2_Essbase BS Tax Accounts EOY" xfId="1806"/>
    <cellStyle name="20% - Accent1 55 3" xfId="1807"/>
    <cellStyle name="20% - Accent1 55 3 2" xfId="1808"/>
    <cellStyle name="20% - Accent1 55 3 3" xfId="1809"/>
    <cellStyle name="20% - Accent1 55 3_Essbase BS Tax Accounts EOY" xfId="1810"/>
    <cellStyle name="20% - Accent1 55 4" xfId="1811"/>
    <cellStyle name="20% - Accent1 55 5" xfId="1812"/>
    <cellStyle name="20% - Accent1 55_Essbase BS Tax Accounts EOY" xfId="1813"/>
    <cellStyle name="20% - Accent1 56" xfId="1814"/>
    <cellStyle name="20% - Accent1 56 2" xfId="1815"/>
    <cellStyle name="20% - Accent1 56 2 2" xfId="1816"/>
    <cellStyle name="20% - Accent1 56 2 2 2" xfId="1817"/>
    <cellStyle name="20% - Accent1 56 2 2 3" xfId="1818"/>
    <cellStyle name="20% - Accent1 56 2 2_Essbase BS Tax Accounts EOY" xfId="1819"/>
    <cellStyle name="20% - Accent1 56 2 3" xfId="1820"/>
    <cellStyle name="20% - Accent1 56 2 4" xfId="1821"/>
    <cellStyle name="20% - Accent1 56 2_Essbase BS Tax Accounts EOY" xfId="1822"/>
    <cellStyle name="20% - Accent1 56 3" xfId="1823"/>
    <cellStyle name="20% - Accent1 56 3 2" xfId="1824"/>
    <cellStyle name="20% - Accent1 56 3 3" xfId="1825"/>
    <cellStyle name="20% - Accent1 56 3_Essbase BS Tax Accounts EOY" xfId="1826"/>
    <cellStyle name="20% - Accent1 56 4" xfId="1827"/>
    <cellStyle name="20% - Accent1 56 5" xfId="1828"/>
    <cellStyle name="20% - Accent1 56_Essbase BS Tax Accounts EOY" xfId="1829"/>
    <cellStyle name="20% - Accent1 57" xfId="1830"/>
    <cellStyle name="20% - Accent1 57 2" xfId="1831"/>
    <cellStyle name="20% - Accent1 57 2 2" xfId="1832"/>
    <cellStyle name="20% - Accent1 57 2 3" xfId="1833"/>
    <cellStyle name="20% - Accent1 57 2_Essbase BS Tax Accounts EOY" xfId="1834"/>
    <cellStyle name="20% - Accent1 57 3" xfId="1835"/>
    <cellStyle name="20% - Accent1 57 4" xfId="1836"/>
    <cellStyle name="20% - Accent1 57_Essbase BS Tax Accounts EOY" xfId="1837"/>
    <cellStyle name="20% - Accent1 58" xfId="1838"/>
    <cellStyle name="20% - Accent1 58 2" xfId="1839"/>
    <cellStyle name="20% - Accent1 58 2 2" xfId="1840"/>
    <cellStyle name="20% - Accent1 58 2 3" xfId="1841"/>
    <cellStyle name="20% - Accent1 58 2_Essbase BS Tax Accounts EOY" xfId="1842"/>
    <cellStyle name="20% - Accent1 58 3" xfId="1843"/>
    <cellStyle name="20% - Accent1 58 4" xfId="1844"/>
    <cellStyle name="20% - Accent1 58_Essbase BS Tax Accounts EOY" xfId="1845"/>
    <cellStyle name="20% - Accent1 59" xfId="1846"/>
    <cellStyle name="20% - Accent1 59 2" xfId="1847"/>
    <cellStyle name="20% - Accent1 59 2 2" xfId="1848"/>
    <cellStyle name="20% - Accent1 59 2 3" xfId="1849"/>
    <cellStyle name="20% - Accent1 59 2_Essbase BS Tax Accounts EOY" xfId="1850"/>
    <cellStyle name="20% - Accent1 59 3" xfId="1851"/>
    <cellStyle name="20% - Accent1 59 4" xfId="1852"/>
    <cellStyle name="20% - Accent1 59_Essbase BS Tax Accounts EOY" xfId="1853"/>
    <cellStyle name="20% - Accent1 6" xfId="1854"/>
    <cellStyle name="20% - Accent1 6 10" xfId="1855"/>
    <cellStyle name="20% - Accent1 6 10 2" xfId="1856"/>
    <cellStyle name="20% - Accent1 6 10 3" xfId="1857"/>
    <cellStyle name="20% - Accent1 6 10_Essbase BS Tax Accounts EOY" xfId="1858"/>
    <cellStyle name="20% - Accent1 6 2" xfId="1859"/>
    <cellStyle name="20% - Accent1 6 2 2" xfId="1860"/>
    <cellStyle name="20% - Accent1 6 2 2 2" xfId="1861"/>
    <cellStyle name="20% - Accent1 6 2 2 3" xfId="1862"/>
    <cellStyle name="20% - Accent1 6 2 2 4" xfId="1863"/>
    <cellStyle name="20% - Accent1 6 2 3" xfId="1864"/>
    <cellStyle name="20% - Accent1 6 2 3 2" xfId="1865"/>
    <cellStyle name="20% - Accent1 6 2 3 3" xfId="1866"/>
    <cellStyle name="20% - Accent1 6 2 3 4" xfId="1867"/>
    <cellStyle name="20% - Accent1 6 2 4" xfId="1868"/>
    <cellStyle name="20% - Accent1 6 2 5" xfId="1869"/>
    <cellStyle name="20% - Accent1 6 2 5 2" xfId="1870"/>
    <cellStyle name="20% - Accent1 6 2 6" xfId="1871"/>
    <cellStyle name="20% - Accent1 6 2 7" xfId="1872"/>
    <cellStyle name="20% - Accent1 6 2 8" xfId="1873"/>
    <cellStyle name="20% - Accent1 6 2_Basis Info" xfId="1874"/>
    <cellStyle name="20% - Accent1 6 3" xfId="1875"/>
    <cellStyle name="20% - Accent1 6 3 2" xfId="1876"/>
    <cellStyle name="20% - Accent1 6 4" xfId="1877"/>
    <cellStyle name="20% - Accent1 6 4 2" xfId="1878"/>
    <cellStyle name="20% - Accent1 6 4 3" xfId="1879"/>
    <cellStyle name="20% - Accent1 6 4 4" xfId="1880"/>
    <cellStyle name="20% - Accent1 6 5" xfId="1881"/>
    <cellStyle name="20% - Accent1 6 6" xfId="1882"/>
    <cellStyle name="20% - Accent1 6 7" xfId="1883"/>
    <cellStyle name="20% - Accent1 6 8" xfId="1884"/>
    <cellStyle name="20% - Accent1 6 9" xfId="1885"/>
    <cellStyle name="20% - Accent1 6 9 2" xfId="1886"/>
    <cellStyle name="20% - Accent1 6 9 3" xfId="1887"/>
    <cellStyle name="20% - Accent1 6 9_Essbase BS Tax Accounts EOY" xfId="1888"/>
    <cellStyle name="20% - Accent1 6_Cap Software Basis Adj" xfId="1889"/>
    <cellStyle name="20% - Accent1 60" xfId="1890"/>
    <cellStyle name="20% - Accent1 60 2" xfId="1891"/>
    <cellStyle name="20% - Accent1 60 2 2" xfId="1892"/>
    <cellStyle name="20% - Accent1 60 2 3" xfId="1893"/>
    <cellStyle name="20% - Accent1 60 2_Essbase BS Tax Accounts EOY" xfId="1894"/>
    <cellStyle name="20% - Accent1 60 3" xfId="1895"/>
    <cellStyle name="20% - Accent1 60 4" xfId="1896"/>
    <cellStyle name="20% - Accent1 60_Essbase BS Tax Accounts EOY" xfId="1897"/>
    <cellStyle name="20% - Accent1 61" xfId="1898"/>
    <cellStyle name="20% - Accent1 61 2" xfId="1899"/>
    <cellStyle name="20% - Accent1 61 2 2" xfId="1900"/>
    <cellStyle name="20% - Accent1 61 2 3" xfId="1901"/>
    <cellStyle name="20% - Accent1 61 2_Essbase BS Tax Accounts EOY" xfId="1902"/>
    <cellStyle name="20% - Accent1 61 3" xfId="1903"/>
    <cellStyle name="20% - Accent1 61 4" xfId="1904"/>
    <cellStyle name="20% - Accent1 61_Essbase BS Tax Accounts EOY" xfId="1905"/>
    <cellStyle name="20% - Accent1 62" xfId="1906"/>
    <cellStyle name="20% - Accent1 62 2" xfId="1907"/>
    <cellStyle name="20% - Accent1 62 2 2" xfId="1908"/>
    <cellStyle name="20% - Accent1 62 2 3" xfId="1909"/>
    <cellStyle name="20% - Accent1 62 2_Essbase BS Tax Accounts EOY" xfId="1910"/>
    <cellStyle name="20% - Accent1 62 3" xfId="1911"/>
    <cellStyle name="20% - Accent1 62 4" xfId="1912"/>
    <cellStyle name="20% - Accent1 62_Essbase BS Tax Accounts EOY" xfId="1913"/>
    <cellStyle name="20% - Accent1 63" xfId="1914"/>
    <cellStyle name="20% - Accent1 63 2" xfId="1915"/>
    <cellStyle name="20% - Accent1 63 2 2" xfId="1916"/>
    <cellStyle name="20% - Accent1 63 2 3" xfId="1917"/>
    <cellStyle name="20% - Accent1 63 2_Essbase BS Tax Accounts EOY" xfId="1918"/>
    <cellStyle name="20% - Accent1 63 3" xfId="1919"/>
    <cellStyle name="20% - Accent1 63 4" xfId="1920"/>
    <cellStyle name="20% - Accent1 63_Essbase BS Tax Accounts EOY" xfId="1921"/>
    <cellStyle name="20% - Accent1 64" xfId="1922"/>
    <cellStyle name="20% - Accent1 64 2" xfId="1923"/>
    <cellStyle name="20% - Accent1 64 2 2" xfId="1924"/>
    <cellStyle name="20% - Accent1 64 2 3" xfId="1925"/>
    <cellStyle name="20% - Accent1 64 2_Essbase BS Tax Accounts EOY" xfId="1926"/>
    <cellStyle name="20% - Accent1 64 3" xfId="1927"/>
    <cellStyle name="20% - Accent1 64 4" xfId="1928"/>
    <cellStyle name="20% - Accent1 64_Essbase BS Tax Accounts EOY" xfId="1929"/>
    <cellStyle name="20% - Accent1 65" xfId="1930"/>
    <cellStyle name="20% - Accent1 65 2" xfId="1931"/>
    <cellStyle name="20% - Accent1 65 2 2" xfId="1932"/>
    <cellStyle name="20% - Accent1 65 2 3" xfId="1933"/>
    <cellStyle name="20% - Accent1 65 2_Essbase BS Tax Accounts EOY" xfId="1934"/>
    <cellStyle name="20% - Accent1 65 3" xfId="1935"/>
    <cellStyle name="20% - Accent1 65 4" xfId="1936"/>
    <cellStyle name="20% - Accent1 65_Essbase BS Tax Accounts EOY" xfId="1937"/>
    <cellStyle name="20% - Accent1 66" xfId="1938"/>
    <cellStyle name="20% - Accent1 66 2" xfId="1939"/>
    <cellStyle name="20% - Accent1 66 2 2" xfId="1940"/>
    <cellStyle name="20% - Accent1 66 2 3" xfId="1941"/>
    <cellStyle name="20% - Accent1 66 2_Essbase BS Tax Accounts EOY" xfId="1942"/>
    <cellStyle name="20% - Accent1 66 3" xfId="1943"/>
    <cellStyle name="20% - Accent1 66 4" xfId="1944"/>
    <cellStyle name="20% - Accent1 66_Essbase BS Tax Accounts EOY" xfId="1945"/>
    <cellStyle name="20% - Accent1 67" xfId="1946"/>
    <cellStyle name="20% - Accent1 67 2" xfId="1947"/>
    <cellStyle name="20% - Accent1 67 2 2" xfId="1948"/>
    <cellStyle name="20% - Accent1 67 2 3" xfId="1949"/>
    <cellStyle name="20% - Accent1 67 2_Essbase BS Tax Accounts EOY" xfId="1950"/>
    <cellStyle name="20% - Accent1 67 3" xfId="1951"/>
    <cellStyle name="20% - Accent1 67 4" xfId="1952"/>
    <cellStyle name="20% - Accent1 67_Essbase BS Tax Accounts EOY" xfId="1953"/>
    <cellStyle name="20% - Accent1 68" xfId="1954"/>
    <cellStyle name="20% - Accent1 68 2" xfId="1955"/>
    <cellStyle name="20% - Accent1 68 2 2" xfId="1956"/>
    <cellStyle name="20% - Accent1 68 2 3" xfId="1957"/>
    <cellStyle name="20% - Accent1 68 2_Essbase BS Tax Accounts EOY" xfId="1958"/>
    <cellStyle name="20% - Accent1 68 3" xfId="1959"/>
    <cellStyle name="20% - Accent1 68 4" xfId="1960"/>
    <cellStyle name="20% - Accent1 68_Essbase BS Tax Accounts EOY" xfId="1961"/>
    <cellStyle name="20% - Accent1 69" xfId="1962"/>
    <cellStyle name="20% - Accent1 69 2" xfId="1963"/>
    <cellStyle name="20% - Accent1 69 2 2" xfId="1964"/>
    <cellStyle name="20% - Accent1 69 2 3" xfId="1965"/>
    <cellStyle name="20% - Accent1 69 2_Essbase BS Tax Accounts EOY" xfId="1966"/>
    <cellStyle name="20% - Accent1 69 3" xfId="1967"/>
    <cellStyle name="20% - Accent1 69 4" xfId="1968"/>
    <cellStyle name="20% - Accent1 69_Essbase BS Tax Accounts EOY" xfId="1969"/>
    <cellStyle name="20% - Accent1 7" xfId="1970"/>
    <cellStyle name="20% - Accent1 7 2" xfId="1971"/>
    <cellStyle name="20% - Accent1 7 2 2" xfId="1972"/>
    <cellStyle name="20% - Accent1 7 2 3" xfId="1973"/>
    <cellStyle name="20% - Accent1 7 2 4" xfId="1974"/>
    <cellStyle name="20% - Accent1 7 3" xfId="1975"/>
    <cellStyle name="20% - Accent1 7 3 2" xfId="1976"/>
    <cellStyle name="20% - Accent1 7 4" xfId="1977"/>
    <cellStyle name="20% - Accent1 7 4 2" xfId="1978"/>
    <cellStyle name="20% - Accent1 7 4 3" xfId="1979"/>
    <cellStyle name="20% - Accent1 7 4 4" xfId="1980"/>
    <cellStyle name="20% - Accent1 7 5" xfId="1981"/>
    <cellStyle name="20% - Accent1 7 5 2" xfId="1982"/>
    <cellStyle name="20% - Accent1 7 5 3" xfId="1983"/>
    <cellStyle name="20% - Accent1 7 5_Essbase BS Tax Accounts EOY" xfId="1984"/>
    <cellStyle name="20% - Accent1 7_Cap Software Basis Adj" xfId="1985"/>
    <cellStyle name="20% - Accent1 70" xfId="1986"/>
    <cellStyle name="20% - Accent1 70 2" xfId="1987"/>
    <cellStyle name="20% - Accent1 70 2 2" xfId="1988"/>
    <cellStyle name="20% - Accent1 70 3" xfId="1989"/>
    <cellStyle name="20% - Accent1 70 4" xfId="1990"/>
    <cellStyle name="20% - Accent1 70_Essbase BS Tax Accounts EOY" xfId="1991"/>
    <cellStyle name="20% - Accent1 71" xfId="1992"/>
    <cellStyle name="20% - Accent1 71 2" xfId="1993"/>
    <cellStyle name="20% - Accent1 71 2 2" xfId="1994"/>
    <cellStyle name="20% - Accent1 71 3" xfId="1995"/>
    <cellStyle name="20% - Accent1 71 4" xfId="1996"/>
    <cellStyle name="20% - Accent1 71_Essbase BS Tax Accounts EOY" xfId="1997"/>
    <cellStyle name="20% - Accent1 72" xfId="1998"/>
    <cellStyle name="20% - Accent1 72 2" xfId="1999"/>
    <cellStyle name="20% - Accent1 72 2 2" xfId="2000"/>
    <cellStyle name="20% - Accent1 72 3" xfId="2001"/>
    <cellStyle name="20% - Accent1 72 4" xfId="2002"/>
    <cellStyle name="20% - Accent1 72_Essbase BS Tax Accounts EOY" xfId="2003"/>
    <cellStyle name="20% - Accent1 73" xfId="2004"/>
    <cellStyle name="20% - Accent1 73 2" xfId="2005"/>
    <cellStyle name="20% - Accent1 73 2 2" xfId="2006"/>
    <cellStyle name="20% - Accent1 73 3" xfId="2007"/>
    <cellStyle name="20% - Accent1 73 4" xfId="2008"/>
    <cellStyle name="20% - Accent1 73_Essbase BS Tax Accounts EOY" xfId="2009"/>
    <cellStyle name="20% - Accent1 74" xfId="2010"/>
    <cellStyle name="20% - Accent1 74 2" xfId="2011"/>
    <cellStyle name="20% - Accent1 74 2 2" xfId="2012"/>
    <cellStyle name="20% - Accent1 74 3" xfId="2013"/>
    <cellStyle name="20% - Accent1 74 4" xfId="2014"/>
    <cellStyle name="20% - Accent1 74_Essbase BS Tax Accounts EOY" xfId="2015"/>
    <cellStyle name="20% - Accent1 75" xfId="2016"/>
    <cellStyle name="20% - Accent1 75 2" xfId="2017"/>
    <cellStyle name="20% - Accent1 75 2 2" xfId="2018"/>
    <cellStyle name="20% - Accent1 75 3" xfId="2019"/>
    <cellStyle name="20% - Accent1 75 4" xfId="2020"/>
    <cellStyle name="20% - Accent1 75_Essbase BS Tax Accounts EOY" xfId="2021"/>
    <cellStyle name="20% - Accent1 76" xfId="2022"/>
    <cellStyle name="20% - Accent1 76 2" xfId="2023"/>
    <cellStyle name="20% - Accent1 76 2 2" xfId="2024"/>
    <cellStyle name="20% - Accent1 76 3" xfId="2025"/>
    <cellStyle name="20% - Accent1 76 4" xfId="2026"/>
    <cellStyle name="20% - Accent1 76_Essbase BS Tax Accounts EOY" xfId="2027"/>
    <cellStyle name="20% - Accent1 77" xfId="2028"/>
    <cellStyle name="20% - Accent1 77 2" xfId="2029"/>
    <cellStyle name="20% - Accent1 77 2 2" xfId="2030"/>
    <cellStyle name="20% - Accent1 77 3" xfId="2031"/>
    <cellStyle name="20% - Accent1 77 4" xfId="2032"/>
    <cellStyle name="20% - Accent1 77_Essbase BS Tax Accounts EOY" xfId="2033"/>
    <cellStyle name="20% - Accent1 78" xfId="2034"/>
    <cellStyle name="20% - Accent1 78 2" xfId="2035"/>
    <cellStyle name="20% - Accent1 78 2 2" xfId="2036"/>
    <cellStyle name="20% - Accent1 78 3" xfId="2037"/>
    <cellStyle name="20% - Accent1 78 4" xfId="2038"/>
    <cellStyle name="20% - Accent1 78_Essbase BS Tax Accounts EOY" xfId="2039"/>
    <cellStyle name="20% - Accent1 79" xfId="2040"/>
    <cellStyle name="20% - Accent1 79 2" xfId="2041"/>
    <cellStyle name="20% - Accent1 79 2 2" xfId="2042"/>
    <cellStyle name="20% - Accent1 79 3" xfId="2043"/>
    <cellStyle name="20% - Accent1 79 4" xfId="2044"/>
    <cellStyle name="20% - Accent1 79_Essbase BS Tax Accounts EOY" xfId="2045"/>
    <cellStyle name="20% - Accent1 8" xfId="2046"/>
    <cellStyle name="20% - Accent1 8 2" xfId="2047"/>
    <cellStyle name="20% - Accent1 8 2 2" xfId="2048"/>
    <cellStyle name="20% - Accent1 8 2 3" xfId="2049"/>
    <cellStyle name="20% - Accent1 8 2 4" xfId="2050"/>
    <cellStyle name="20% - Accent1 8 3" xfId="2051"/>
    <cellStyle name="20% - Accent1 8 3 2" xfId="2052"/>
    <cellStyle name="20% - Accent1 8 4" xfId="2053"/>
    <cellStyle name="20% - Accent1 8 4 2" xfId="2054"/>
    <cellStyle name="20% - Accent1 8 4 3" xfId="2055"/>
    <cellStyle name="20% - Accent1 8 4 4" xfId="2056"/>
    <cellStyle name="20% - Accent1 8 5" xfId="2057"/>
    <cellStyle name="20% - Accent1 8 5 2" xfId="2058"/>
    <cellStyle name="20% - Accent1 8 5 3" xfId="2059"/>
    <cellStyle name="20% - Accent1 8 5_Essbase BS Tax Accounts EOY" xfId="2060"/>
    <cellStyle name="20% - Accent1 8_Cap Software Basis Adj" xfId="2061"/>
    <cellStyle name="20% - Accent1 80" xfId="2062"/>
    <cellStyle name="20% - Accent1 80 2" xfId="2063"/>
    <cellStyle name="20% - Accent1 80 2 2" xfId="2064"/>
    <cellStyle name="20% - Accent1 80 3" xfId="2065"/>
    <cellStyle name="20% - Accent1 80 4" xfId="2066"/>
    <cellStyle name="20% - Accent1 80_Essbase BS Tax Accounts EOY" xfId="2067"/>
    <cellStyle name="20% - Accent1 81" xfId="2068"/>
    <cellStyle name="20% - Accent1 81 2" xfId="2069"/>
    <cellStyle name="20% - Accent1 81 2 2" xfId="2070"/>
    <cellStyle name="20% - Accent1 81 3" xfId="2071"/>
    <cellStyle name="20% - Accent1 81 4" xfId="2072"/>
    <cellStyle name="20% - Accent1 81_Essbase BS Tax Accounts EOY" xfId="2073"/>
    <cellStyle name="20% - Accent1 82" xfId="2074"/>
    <cellStyle name="20% - Accent1 82 2" xfId="2075"/>
    <cellStyle name="20% - Accent1 82 2 2" xfId="2076"/>
    <cellStyle name="20% - Accent1 82 3" xfId="2077"/>
    <cellStyle name="20% - Accent1 82 4" xfId="2078"/>
    <cellStyle name="20% - Accent1 82_Essbase BS Tax Accounts EOY" xfId="2079"/>
    <cellStyle name="20% - Accent1 83" xfId="2080"/>
    <cellStyle name="20% - Accent1 83 2" xfId="2081"/>
    <cellStyle name="20% - Accent1 83 2 2" xfId="2082"/>
    <cellStyle name="20% - Accent1 83 3" xfId="2083"/>
    <cellStyle name="20% - Accent1 83 4" xfId="2084"/>
    <cellStyle name="20% - Accent1 83_Essbase BS Tax Accounts EOY" xfId="2085"/>
    <cellStyle name="20% - Accent1 84" xfId="2086"/>
    <cellStyle name="20% - Accent1 84 2" xfId="2087"/>
    <cellStyle name="20% - Accent1 84 2 2" xfId="2088"/>
    <cellStyle name="20% - Accent1 84 3" xfId="2089"/>
    <cellStyle name="20% - Accent1 85" xfId="2090"/>
    <cellStyle name="20% - Accent1 85 2" xfId="2091"/>
    <cellStyle name="20% - Accent1 85 2 2" xfId="2092"/>
    <cellStyle name="20% - Accent1 85 3" xfId="2093"/>
    <cellStyle name="20% - Accent1 86" xfId="2094"/>
    <cellStyle name="20% - Accent1 86 2" xfId="2095"/>
    <cellStyle name="20% - Accent1 86 2 2" xfId="2096"/>
    <cellStyle name="20% - Accent1 86 3" xfId="2097"/>
    <cellStyle name="20% - Accent1 87" xfId="2098"/>
    <cellStyle name="20% - Accent1 87 2" xfId="2099"/>
    <cellStyle name="20% - Accent1 87 2 2" xfId="2100"/>
    <cellStyle name="20% - Accent1 87 3" xfId="2101"/>
    <cellStyle name="20% - Accent1 88" xfId="2102"/>
    <cellStyle name="20% - Accent1 88 2" xfId="2103"/>
    <cellStyle name="20% - Accent1 88 2 2" xfId="2104"/>
    <cellStyle name="20% - Accent1 88 3" xfId="2105"/>
    <cellStyle name="20% - Accent1 89" xfId="2106"/>
    <cellStyle name="20% - Accent1 89 2" xfId="2107"/>
    <cellStyle name="20% - Accent1 89 2 2" xfId="2108"/>
    <cellStyle name="20% - Accent1 89 3" xfId="2109"/>
    <cellStyle name="20% - Accent1 9" xfId="2110"/>
    <cellStyle name="20% - Accent1 9 2" xfId="2111"/>
    <cellStyle name="20% - Accent1 9 2 2" xfId="2112"/>
    <cellStyle name="20% - Accent1 9 2 3" xfId="2113"/>
    <cellStyle name="20% - Accent1 9 2 4" xfId="2114"/>
    <cellStyle name="20% - Accent1 9 3" xfId="2115"/>
    <cellStyle name="20% - Accent1 9 3 2" xfId="2116"/>
    <cellStyle name="20% - Accent1 9 4" xfId="2117"/>
    <cellStyle name="20% - Accent1 9 4 2" xfId="2118"/>
    <cellStyle name="20% - Accent1 9 4 3" xfId="2119"/>
    <cellStyle name="20% - Accent1 9 4 4" xfId="2120"/>
    <cellStyle name="20% - Accent1 9 5" xfId="2121"/>
    <cellStyle name="20% - Accent1 9 5 2" xfId="2122"/>
    <cellStyle name="20% - Accent1 9 5 3" xfId="2123"/>
    <cellStyle name="20% - Accent1 9 5_Essbase BS Tax Accounts EOY" xfId="2124"/>
    <cellStyle name="20% - Accent1 9_Cap Software Basis Adj" xfId="2125"/>
    <cellStyle name="20% - Accent1 90" xfId="2126"/>
    <cellStyle name="20% - Accent1 90 2" xfId="2127"/>
    <cellStyle name="20% - Accent1 90 2 2" xfId="2128"/>
    <cellStyle name="20% - Accent1 90 3" xfId="2129"/>
    <cellStyle name="20% - Accent1 91" xfId="2130"/>
    <cellStyle name="20% - Accent1 91 2" xfId="2131"/>
    <cellStyle name="20% - Accent1 91 2 2" xfId="2132"/>
    <cellStyle name="20% - Accent1 91 3" xfId="2133"/>
    <cellStyle name="20% - Accent1 92" xfId="2134"/>
    <cellStyle name="20% - Accent1 92 2" xfId="2135"/>
    <cellStyle name="20% - Accent1 92 2 2" xfId="2136"/>
    <cellStyle name="20% - Accent1 92 3" xfId="2137"/>
    <cellStyle name="20% - Accent1 93" xfId="2138"/>
    <cellStyle name="20% - Accent1 93 2" xfId="2139"/>
    <cellStyle name="20% - Accent1 93 2 2" xfId="2140"/>
    <cellStyle name="20% - Accent1 93 3" xfId="2141"/>
    <cellStyle name="20% - Accent1 94" xfId="2142"/>
    <cellStyle name="20% - Accent1 94 2" xfId="2143"/>
    <cellStyle name="20% - Accent1 94 2 2" xfId="2144"/>
    <cellStyle name="20% - Accent1 94 3" xfId="2145"/>
    <cellStyle name="20% - Accent1 95" xfId="2146"/>
    <cellStyle name="20% - Accent1 95 2" xfId="2147"/>
    <cellStyle name="20% - Accent1 95 2 2" xfId="2148"/>
    <cellStyle name="20% - Accent1 95 3" xfId="2149"/>
    <cellStyle name="20% - Accent1 96" xfId="2150"/>
    <cellStyle name="20% - Accent1 96 2" xfId="2151"/>
    <cellStyle name="20% - Accent1 96 2 2" xfId="2152"/>
    <cellStyle name="20% - Accent1 96 3" xfId="2153"/>
    <cellStyle name="20% - Accent1 97" xfId="2154"/>
    <cellStyle name="20% - Accent1 97 2" xfId="2155"/>
    <cellStyle name="20% - Accent1 97 2 2" xfId="2156"/>
    <cellStyle name="20% - Accent1 97 3" xfId="2157"/>
    <cellStyle name="20% - Accent1 98" xfId="2158"/>
    <cellStyle name="20% - Accent1 98 2" xfId="2159"/>
    <cellStyle name="20% - Accent1 98 2 2" xfId="2160"/>
    <cellStyle name="20% - Accent1 98 3" xfId="2161"/>
    <cellStyle name="20% - Accent1 99" xfId="2162"/>
    <cellStyle name="20% - Accent1 99 2" xfId="2163"/>
    <cellStyle name="20% - Accent1 99 2 2" xfId="2164"/>
    <cellStyle name="20% - Accent1 99 3" xfId="2165"/>
    <cellStyle name="20% - Accent2" xfId="2" builtinId="34" customBuiltin="1"/>
    <cellStyle name="20% - Accent2 10" xfId="2166"/>
    <cellStyle name="20% - Accent2 10 2" xfId="2167"/>
    <cellStyle name="20% - Accent2 10 2 2" xfId="2168"/>
    <cellStyle name="20% - Accent2 10 2 3" xfId="2169"/>
    <cellStyle name="20% - Accent2 10 2 4" xfId="2170"/>
    <cellStyle name="20% - Accent2 10 3" xfId="2171"/>
    <cellStyle name="20% - Accent2 10 3 2" xfId="2172"/>
    <cellStyle name="20% - Accent2 10 4" xfId="2173"/>
    <cellStyle name="20% - Accent2 10 4 2" xfId="2174"/>
    <cellStyle name="20% - Accent2 10 4 3" xfId="2175"/>
    <cellStyle name="20% - Accent2 10 4 4" xfId="2176"/>
    <cellStyle name="20% - Accent2 10 5" xfId="2177"/>
    <cellStyle name="20% - Accent2 10_Cap Software Basis Adj" xfId="2178"/>
    <cellStyle name="20% - Accent2 100" xfId="2179"/>
    <cellStyle name="20% - Accent2 100 2" xfId="2180"/>
    <cellStyle name="20% - Accent2 100 2 2" xfId="2181"/>
    <cellStyle name="20% - Accent2 100 3" xfId="2182"/>
    <cellStyle name="20% - Accent2 101" xfId="2183"/>
    <cellStyle name="20% - Accent2 101 2" xfId="2184"/>
    <cellStyle name="20% - Accent2 102" xfId="2185"/>
    <cellStyle name="20% - Accent2 102 2" xfId="2186"/>
    <cellStyle name="20% - Accent2 103" xfId="2187"/>
    <cellStyle name="20% - Accent2 103 2" xfId="2188"/>
    <cellStyle name="20% - Accent2 104" xfId="2189"/>
    <cellStyle name="20% - Accent2 104 2" xfId="2190"/>
    <cellStyle name="20% - Accent2 105" xfId="2191"/>
    <cellStyle name="20% - Accent2 105 2" xfId="2192"/>
    <cellStyle name="20% - Accent2 106" xfId="2193"/>
    <cellStyle name="20% - Accent2 106 2" xfId="2194"/>
    <cellStyle name="20% - Accent2 107" xfId="2195"/>
    <cellStyle name="20% - Accent2 107 2" xfId="2196"/>
    <cellStyle name="20% - Accent2 108" xfId="2197"/>
    <cellStyle name="20% - Accent2 108 2" xfId="2198"/>
    <cellStyle name="20% - Accent2 109" xfId="2199"/>
    <cellStyle name="20% - Accent2 109 2" xfId="2200"/>
    <cellStyle name="20% - Accent2 11" xfId="2201"/>
    <cellStyle name="20% - Accent2 11 2" xfId="2202"/>
    <cellStyle name="20% - Accent2 11 2 2" xfId="2203"/>
    <cellStyle name="20% - Accent2 11 2 3" xfId="2204"/>
    <cellStyle name="20% - Accent2 11 2 4" xfId="2205"/>
    <cellStyle name="20% - Accent2 11 3" xfId="2206"/>
    <cellStyle name="20% - Accent2 11 3 2" xfId="2207"/>
    <cellStyle name="20% - Accent2 11 4" xfId="2208"/>
    <cellStyle name="20% - Accent2 11 4 2" xfId="2209"/>
    <cellStyle name="20% - Accent2 11 4 3" xfId="2210"/>
    <cellStyle name="20% - Accent2 11 4 4" xfId="2211"/>
    <cellStyle name="20% - Accent2 11 5" xfId="2212"/>
    <cellStyle name="20% - Accent2 11_Cap Software Basis Adj" xfId="2213"/>
    <cellStyle name="20% - Accent2 110" xfId="2214"/>
    <cellStyle name="20% - Accent2 110 2" xfId="2215"/>
    <cellStyle name="20% - Accent2 111" xfId="2216"/>
    <cellStyle name="20% - Accent2 112" xfId="2217"/>
    <cellStyle name="20% - Accent2 113" xfId="2218"/>
    <cellStyle name="20% - Accent2 114" xfId="2219"/>
    <cellStyle name="20% - Accent2 115" xfId="2220"/>
    <cellStyle name="20% - Accent2 116" xfId="2221"/>
    <cellStyle name="20% - Accent2 117" xfId="2222"/>
    <cellStyle name="20% - Accent2 118" xfId="2223"/>
    <cellStyle name="20% - Accent2 119" xfId="2224"/>
    <cellStyle name="20% - Accent2 12" xfId="2225"/>
    <cellStyle name="20% - Accent2 12 2" xfId="2226"/>
    <cellStyle name="20% - Accent2 12 2 2" xfId="2227"/>
    <cellStyle name="20% - Accent2 12 2 3" xfId="2228"/>
    <cellStyle name="20% - Accent2 12 2 4" xfId="2229"/>
    <cellStyle name="20% - Accent2 12 3" xfId="2230"/>
    <cellStyle name="20% - Accent2 12 3 2" xfId="2231"/>
    <cellStyle name="20% - Accent2 12 4" xfId="2232"/>
    <cellStyle name="20% - Accent2 12 4 2" xfId="2233"/>
    <cellStyle name="20% - Accent2 12 4 3" xfId="2234"/>
    <cellStyle name="20% - Accent2 12 4 4" xfId="2235"/>
    <cellStyle name="20% - Accent2 12 5" xfId="2236"/>
    <cellStyle name="20% - Accent2 12_Cap Software Basis Adj" xfId="2237"/>
    <cellStyle name="20% - Accent2 13" xfId="2238"/>
    <cellStyle name="20% - Accent2 13 2" xfId="2239"/>
    <cellStyle name="20% - Accent2 13 2 2" xfId="2240"/>
    <cellStyle name="20% - Accent2 13 2 3" xfId="2241"/>
    <cellStyle name="20% - Accent2 13 2 4" xfId="2242"/>
    <cellStyle name="20% - Accent2 13 3" xfId="2243"/>
    <cellStyle name="20% - Accent2 13 3 2" xfId="2244"/>
    <cellStyle name="20% - Accent2 13 4" xfId="2245"/>
    <cellStyle name="20% - Accent2 13 4 2" xfId="2246"/>
    <cellStyle name="20% - Accent2 13 4 3" xfId="2247"/>
    <cellStyle name="20% - Accent2 13 4 4" xfId="2248"/>
    <cellStyle name="20% - Accent2 13 5" xfId="2249"/>
    <cellStyle name="20% - Accent2 13_Cap Software Basis Adj" xfId="2250"/>
    <cellStyle name="20% - Accent2 14" xfId="2251"/>
    <cellStyle name="20% - Accent2 14 2" xfId="2252"/>
    <cellStyle name="20% - Accent2 14 2 2" xfId="2253"/>
    <cellStyle name="20% - Accent2 14 2 3" xfId="2254"/>
    <cellStyle name="20% - Accent2 14 2 4" xfId="2255"/>
    <cellStyle name="20% - Accent2 14 3" xfId="2256"/>
    <cellStyle name="20% - Accent2 14 3 2" xfId="2257"/>
    <cellStyle name="20% - Accent2 14 4" xfId="2258"/>
    <cellStyle name="20% - Accent2 14 4 2" xfId="2259"/>
    <cellStyle name="20% - Accent2 14 4 3" xfId="2260"/>
    <cellStyle name="20% - Accent2 14 4 4" xfId="2261"/>
    <cellStyle name="20% - Accent2 14 5" xfId="2262"/>
    <cellStyle name="20% - Accent2 14_Cap Software Basis Adj" xfId="2263"/>
    <cellStyle name="20% - Accent2 15" xfId="2264"/>
    <cellStyle name="20% - Accent2 15 2" xfId="2265"/>
    <cellStyle name="20% - Accent2 15 2 2" xfId="2266"/>
    <cellStyle name="20% - Accent2 15 2 3" xfId="2267"/>
    <cellStyle name="20% - Accent2 15 2 4" xfId="2268"/>
    <cellStyle name="20% - Accent2 15 3" xfId="2269"/>
    <cellStyle name="20% - Accent2 15 3 2" xfId="2270"/>
    <cellStyle name="20% - Accent2 15 4" xfId="2271"/>
    <cellStyle name="20% - Accent2 15 4 2" xfId="2272"/>
    <cellStyle name="20% - Accent2 15 4 3" xfId="2273"/>
    <cellStyle name="20% - Accent2 15 4 4" xfId="2274"/>
    <cellStyle name="20% - Accent2 15 5" xfId="2275"/>
    <cellStyle name="20% - Accent2 15_Cap Software Basis Adj" xfId="2276"/>
    <cellStyle name="20% - Accent2 16" xfId="2277"/>
    <cellStyle name="20% - Accent2 16 2" xfId="2278"/>
    <cellStyle name="20% - Accent2 16 2 2" xfId="2279"/>
    <cellStyle name="20% - Accent2 16 2 3" xfId="2280"/>
    <cellStyle name="20% - Accent2 16 2 4" xfId="2281"/>
    <cellStyle name="20% - Accent2 16 3" xfId="2282"/>
    <cellStyle name="20% - Accent2 16 3 2" xfId="2283"/>
    <cellStyle name="20% - Accent2 16 4" xfId="2284"/>
    <cellStyle name="20% - Accent2 16 4 2" xfId="2285"/>
    <cellStyle name="20% - Accent2 16 4 3" xfId="2286"/>
    <cellStyle name="20% - Accent2 16 4 4" xfId="2287"/>
    <cellStyle name="20% - Accent2 16 5" xfId="2288"/>
    <cellStyle name="20% - Accent2 16_Cap Software Basis Adj" xfId="2289"/>
    <cellStyle name="20% - Accent2 17" xfId="2290"/>
    <cellStyle name="20% - Accent2 17 2" xfId="2291"/>
    <cellStyle name="20% - Accent2 17 2 2" xfId="2292"/>
    <cellStyle name="20% - Accent2 17 2 3" xfId="2293"/>
    <cellStyle name="20% - Accent2 17 2 4" xfId="2294"/>
    <cellStyle name="20% - Accent2 17 3" xfId="2295"/>
    <cellStyle name="20% - Accent2 17 3 2" xfId="2296"/>
    <cellStyle name="20% - Accent2 17 4" xfId="2297"/>
    <cellStyle name="20% - Accent2 17 4 2" xfId="2298"/>
    <cellStyle name="20% - Accent2 17 4 3" xfId="2299"/>
    <cellStyle name="20% - Accent2 17 4 4" xfId="2300"/>
    <cellStyle name="20% - Accent2 17 5" xfId="2301"/>
    <cellStyle name="20% - Accent2 17_Cap Software Basis Adj" xfId="2302"/>
    <cellStyle name="20% - Accent2 18" xfId="2303"/>
    <cellStyle name="20% - Accent2 18 2" xfId="2304"/>
    <cellStyle name="20% - Accent2 18 2 2" xfId="2305"/>
    <cellStyle name="20% - Accent2 18 2 3" xfId="2306"/>
    <cellStyle name="20% - Accent2 18 2 4" xfId="2307"/>
    <cellStyle name="20% - Accent2 18 3" xfId="2308"/>
    <cellStyle name="20% - Accent2 18 3 2" xfId="2309"/>
    <cellStyle name="20% - Accent2 18 4" xfId="2310"/>
    <cellStyle name="20% - Accent2 18 4 2" xfId="2311"/>
    <cellStyle name="20% - Accent2 18 4 3" xfId="2312"/>
    <cellStyle name="20% - Accent2 18 4 4" xfId="2313"/>
    <cellStyle name="20% - Accent2 18 5" xfId="2314"/>
    <cellStyle name="20% - Accent2 18_Cap Software Basis Adj" xfId="2315"/>
    <cellStyle name="20% - Accent2 19" xfId="2316"/>
    <cellStyle name="20% - Accent2 19 2" xfId="2317"/>
    <cellStyle name="20% - Accent2 19 2 2" xfId="2318"/>
    <cellStyle name="20% - Accent2 19 2 3" xfId="2319"/>
    <cellStyle name="20% - Accent2 19 2 4" xfId="2320"/>
    <cellStyle name="20% - Accent2 19 3" xfId="2321"/>
    <cellStyle name="20% - Accent2 19 3 2" xfId="2322"/>
    <cellStyle name="20% - Accent2 19 4" xfId="2323"/>
    <cellStyle name="20% - Accent2 19 4 2" xfId="2324"/>
    <cellStyle name="20% - Accent2 19 4 3" xfId="2325"/>
    <cellStyle name="20% - Accent2 19 4 4" xfId="2326"/>
    <cellStyle name="20% - Accent2 19 5" xfId="2327"/>
    <cellStyle name="20% - Accent2 19_Cap Software Basis Adj" xfId="2328"/>
    <cellStyle name="20% - Accent2 2" xfId="2329"/>
    <cellStyle name="20% - Accent2 2 10" xfId="2330"/>
    <cellStyle name="20% - Accent2 2 10 2" xfId="2331"/>
    <cellStyle name="20% - Accent2 2 10 2 2" xfId="2332"/>
    <cellStyle name="20% - Accent2 2 10 2 3" xfId="2333"/>
    <cellStyle name="20% - Accent2 2 10 2_Essbase BS Tax Accounts EOY" xfId="2334"/>
    <cellStyle name="20% - Accent2 2 10 3" xfId="2335"/>
    <cellStyle name="20% - Accent2 2 10 4" xfId="2336"/>
    <cellStyle name="20% - Accent2 2 10_Essbase BS Tax Accounts EOY" xfId="2337"/>
    <cellStyle name="20% - Accent2 2 11" xfId="2338"/>
    <cellStyle name="20% - Accent2 2 11 2" xfId="2339"/>
    <cellStyle name="20% - Accent2 2 11 2 2" xfId="2340"/>
    <cellStyle name="20% - Accent2 2 11 3" xfId="2341"/>
    <cellStyle name="20% - Accent2 2 11 4" xfId="2342"/>
    <cellStyle name="20% - Accent2 2 11_Essbase BS Tax Accounts EOY" xfId="2343"/>
    <cellStyle name="20% - Accent2 2 12" xfId="2344"/>
    <cellStyle name="20% - Accent2 2 12 2" xfId="2345"/>
    <cellStyle name="20% - Accent2 2 12 2 2" xfId="2346"/>
    <cellStyle name="20% - Accent2 2 12 3" xfId="2347"/>
    <cellStyle name="20% - Accent2 2 12 4" xfId="2348"/>
    <cellStyle name="20% - Accent2 2 12_Essbase BS Tax Accounts EOY" xfId="2349"/>
    <cellStyle name="20% - Accent2 2 13" xfId="2350"/>
    <cellStyle name="20% - Accent2 2 13 2" xfId="2351"/>
    <cellStyle name="20% - Accent2 2 13 2 2" xfId="2352"/>
    <cellStyle name="20% - Accent2 2 13 3" xfId="2353"/>
    <cellStyle name="20% - Accent2 2 14" xfId="2354"/>
    <cellStyle name="20% - Accent2 2 14 2" xfId="2355"/>
    <cellStyle name="20% - Accent2 2 14 3" xfId="2356"/>
    <cellStyle name="20% - Accent2 2 14_Essbase BS Tax Accounts EOY" xfId="2357"/>
    <cellStyle name="20% - Accent2 2 15" xfId="58761"/>
    <cellStyle name="20% - Accent2 2 16" xfId="58793"/>
    <cellStyle name="20% - Accent2 2 17" xfId="58801"/>
    <cellStyle name="20% - Accent2 2 18" xfId="58803"/>
    <cellStyle name="20% - Accent2 2 2" xfId="2358"/>
    <cellStyle name="20% - Accent2 2 2 10" xfId="2359"/>
    <cellStyle name="20% - Accent2 2 2 11" xfId="2360"/>
    <cellStyle name="20% - Accent2 2 2 12" xfId="2361"/>
    <cellStyle name="20% - Accent2 2 2 2" xfId="2362"/>
    <cellStyle name="20% - Accent2 2 2 2 2" xfId="2363"/>
    <cellStyle name="20% - Accent2 2 2 2 2 2" xfId="2364"/>
    <cellStyle name="20% - Accent2 2 2 2 2 2 2" xfId="2365"/>
    <cellStyle name="20% - Accent2 2 2 2 2 3" xfId="2366"/>
    <cellStyle name="20% - Accent2 2 2 2 2 4" xfId="2367"/>
    <cellStyle name="20% - Accent2 2 2 2 2_Essbase BS Tax Accounts EOY" xfId="2368"/>
    <cellStyle name="20% - Accent2 2 2 2 3" xfId="2369"/>
    <cellStyle name="20% - Accent2 2 2 2 3 2" xfId="2370"/>
    <cellStyle name="20% - Accent2 2 2 2 3 2 2" xfId="2371"/>
    <cellStyle name="20% - Accent2 2 2 2 3 3" xfId="2372"/>
    <cellStyle name="20% - Accent2 2 2 2 4" xfId="2373"/>
    <cellStyle name="20% - Accent2 2 2 2 4 2" xfId="2374"/>
    <cellStyle name="20% - Accent2 2 2 2 4 2 2" xfId="2375"/>
    <cellStyle name="20% - Accent2 2 2 2 4 3" xfId="2376"/>
    <cellStyle name="20% - Accent2 2 2 2 5" xfId="2377"/>
    <cellStyle name="20% - Accent2 2 2 2 5 2" xfId="2378"/>
    <cellStyle name="20% - Accent2 2 2 2_Essbase BS Tax Accounts EOY" xfId="2379"/>
    <cellStyle name="20% - Accent2 2 2 3" xfId="2380"/>
    <cellStyle name="20% - Accent2 2 2 3 2" xfId="2381"/>
    <cellStyle name="20% - Accent2 2 2 3 2 2" xfId="2382"/>
    <cellStyle name="20% - Accent2 2 2 3 3" xfId="2383"/>
    <cellStyle name="20% - Accent2 2 2 3 4" xfId="2384"/>
    <cellStyle name="20% - Accent2 2 2 3 5" xfId="2385"/>
    <cellStyle name="20% - Accent2 2 2 4" xfId="2386"/>
    <cellStyle name="20% - Accent2 2 2 4 2" xfId="2387"/>
    <cellStyle name="20% - Accent2 2 2 4 2 2" xfId="2388"/>
    <cellStyle name="20% - Accent2 2 2 4 2 3" xfId="2389"/>
    <cellStyle name="20% - Accent2 2 2 4 3" xfId="2390"/>
    <cellStyle name="20% - Accent2 2 2 4 4" xfId="2391"/>
    <cellStyle name="20% - Accent2 2 2 5" xfId="2392"/>
    <cellStyle name="20% - Accent2 2 2 6" xfId="2393"/>
    <cellStyle name="20% - Accent2 2 2 6 2" xfId="2394"/>
    <cellStyle name="20% - Accent2 2 2 6 2 2" xfId="2395"/>
    <cellStyle name="20% - Accent2 2 2 6 3" xfId="2396"/>
    <cellStyle name="20% - Accent2 2 2 6 4" xfId="2397"/>
    <cellStyle name="20% - Accent2 2 2 7" xfId="2398"/>
    <cellStyle name="20% - Accent2 2 2 7 2" xfId="2399"/>
    <cellStyle name="20% - Accent2 2 2 7 2 2" xfId="2400"/>
    <cellStyle name="20% - Accent2 2 2 7 3" xfId="2401"/>
    <cellStyle name="20% - Accent2 2 2 7 4" xfId="2402"/>
    <cellStyle name="20% - Accent2 2 2 7_Essbase BS Tax Accounts EOY" xfId="2403"/>
    <cellStyle name="20% - Accent2 2 2 8" xfId="2404"/>
    <cellStyle name="20% - Accent2 2 2 8 2" xfId="2405"/>
    <cellStyle name="20% - Accent2 2 2 8 2 2" xfId="2406"/>
    <cellStyle name="20% - Accent2 2 2 8 3" xfId="2407"/>
    <cellStyle name="20% - Accent2 2 2 9" xfId="2408"/>
    <cellStyle name="20% - Accent2 2 2 9 2" xfId="2409"/>
    <cellStyle name="20% - Accent2 2 2_Basis Info" xfId="2410"/>
    <cellStyle name="20% - Accent2 2 3" xfId="2411"/>
    <cellStyle name="20% - Accent2 2 3 10" xfId="2412"/>
    <cellStyle name="20% - Accent2 2 3 10 2" xfId="2413"/>
    <cellStyle name="20% - Accent2 2 3 10 2 2" xfId="2414"/>
    <cellStyle name="20% - Accent2 2 3 10 3" xfId="2415"/>
    <cellStyle name="20% - Accent2 2 3 10 4" xfId="2416"/>
    <cellStyle name="20% - Accent2 2 3 10 5" xfId="2417"/>
    <cellStyle name="20% - Accent2 2 3 11" xfId="2418"/>
    <cellStyle name="20% - Accent2 2 3 11 2" xfId="2419"/>
    <cellStyle name="20% - Accent2 2 3 11 2 2" xfId="2420"/>
    <cellStyle name="20% - Accent2 2 3 11 3" xfId="2421"/>
    <cellStyle name="20% - Accent2 2 3 11 4" xfId="2422"/>
    <cellStyle name="20% - Accent2 2 3 11_Essbase BS Tax Accounts EOY" xfId="2423"/>
    <cellStyle name="20% - Accent2 2 3 12" xfId="2424"/>
    <cellStyle name="20% - Accent2 2 3 12 2" xfId="2425"/>
    <cellStyle name="20% - Accent2 2 3 12 3" xfId="2426"/>
    <cellStyle name="20% - Accent2 2 3 12_Essbase BS Tax Accounts EOY" xfId="2427"/>
    <cellStyle name="20% - Accent2 2 3 13" xfId="2428"/>
    <cellStyle name="20% - Accent2 2 3 13 2" xfId="2429"/>
    <cellStyle name="20% - Accent2 2 3 13 3" xfId="2430"/>
    <cellStyle name="20% - Accent2 2 3 13_Essbase BS Tax Accounts EOY" xfId="2431"/>
    <cellStyle name="20% - Accent2 2 3 14" xfId="2432"/>
    <cellStyle name="20% - Accent2 2 3 15" xfId="2433"/>
    <cellStyle name="20% - Accent2 2 3 2" xfId="2434"/>
    <cellStyle name="20% - Accent2 2 3 2 10" xfId="2435"/>
    <cellStyle name="20% - Accent2 2 3 2 10 2" xfId="2436"/>
    <cellStyle name="20% - Accent2 2 3 2 11" xfId="2437"/>
    <cellStyle name="20% - Accent2 2 3 2 12" xfId="2438"/>
    <cellStyle name="20% - Accent2 2 3 2 13" xfId="2439"/>
    <cellStyle name="20% - Accent2 2 3 2 14" xfId="2440"/>
    <cellStyle name="20% - Accent2 2 3 2 2" xfId="2441"/>
    <cellStyle name="20% - Accent2 2 3 2 2 2" xfId="2442"/>
    <cellStyle name="20% - Accent2 2 3 2 2 2 2" xfId="2443"/>
    <cellStyle name="20% - Accent2 2 3 2 2 2 2 2" xfId="2444"/>
    <cellStyle name="20% - Accent2 2 3 2 2 2 3" xfId="2445"/>
    <cellStyle name="20% - Accent2 2 3 2 2 2 4" xfId="2446"/>
    <cellStyle name="20% - Accent2 2 3 2 2 3" xfId="2447"/>
    <cellStyle name="20% - Accent2 2 3 2 2 3 2" xfId="2448"/>
    <cellStyle name="20% - Accent2 2 3 2 2 4" xfId="2449"/>
    <cellStyle name="20% - Accent2 2 3 2 2 5" xfId="2450"/>
    <cellStyle name="20% - Accent2 2 3 2 2 6" xfId="2451"/>
    <cellStyle name="20% - Accent2 2 3 2 3" xfId="2452"/>
    <cellStyle name="20% - Accent2 2 3 2 3 2" xfId="2453"/>
    <cellStyle name="20% - Accent2 2 3 2 3 2 2" xfId="2454"/>
    <cellStyle name="20% - Accent2 2 3 2 3 2 2 2" xfId="2455"/>
    <cellStyle name="20% - Accent2 2 3 2 3 2 2 3" xfId="2456"/>
    <cellStyle name="20% - Accent2 2 3 2 3 2 2_Essbase BS Tax Accounts EOY" xfId="2457"/>
    <cellStyle name="20% - Accent2 2 3 2 3 2 3" xfId="2458"/>
    <cellStyle name="20% - Accent2 2 3 2 3 2 4" xfId="2459"/>
    <cellStyle name="20% - Accent2 2 3 2 3 2_Essbase BS Tax Accounts EOY" xfId="2460"/>
    <cellStyle name="20% - Accent2 2 3 2 3 3" xfId="2461"/>
    <cellStyle name="20% - Accent2 2 3 2 3 3 2" xfId="2462"/>
    <cellStyle name="20% - Accent2 2 3 2 3 3 3" xfId="2463"/>
    <cellStyle name="20% - Accent2 2 3 2 3 3_Essbase BS Tax Accounts EOY" xfId="2464"/>
    <cellStyle name="20% - Accent2 2 3 2 3 4" xfId="2465"/>
    <cellStyle name="20% - Accent2 2 3 2 3 5" xfId="2466"/>
    <cellStyle name="20% - Accent2 2 3 2 3_Essbase BS Tax Accounts EOY" xfId="2467"/>
    <cellStyle name="20% - Accent2 2 3 2 4" xfId="2468"/>
    <cellStyle name="20% - Accent2 2 3 2 4 2" xfId="2469"/>
    <cellStyle name="20% - Accent2 2 3 2 4 2 2" xfId="2470"/>
    <cellStyle name="20% - Accent2 2 3 2 4 2 3" xfId="2471"/>
    <cellStyle name="20% - Accent2 2 3 2 4 2_Essbase BS Tax Accounts EOY" xfId="2472"/>
    <cellStyle name="20% - Accent2 2 3 2 4 3" xfId="2473"/>
    <cellStyle name="20% - Accent2 2 3 2 4 4" xfId="2474"/>
    <cellStyle name="20% - Accent2 2 3 2 4_Essbase BS Tax Accounts EOY" xfId="2475"/>
    <cellStyle name="20% - Accent2 2 3 2 5" xfId="2476"/>
    <cellStyle name="20% - Accent2 2 3 2 5 2" xfId="2477"/>
    <cellStyle name="20% - Accent2 2 3 2 5 2 2" xfId="2478"/>
    <cellStyle name="20% - Accent2 2 3 2 5 2 3" xfId="2479"/>
    <cellStyle name="20% - Accent2 2 3 2 5 3" xfId="2480"/>
    <cellStyle name="20% - Accent2 2 3 2 5 4" xfId="2481"/>
    <cellStyle name="20% - Accent2 2 3 2 5_Essbase BS Tax Accounts EOY" xfId="2482"/>
    <cellStyle name="20% - Accent2 2 3 2 6" xfId="2483"/>
    <cellStyle name="20% - Accent2 2 3 2 6 2" xfId="2484"/>
    <cellStyle name="20% - Accent2 2 3 2 6 2 2" xfId="2485"/>
    <cellStyle name="20% - Accent2 2 3 2 6 3" xfId="2486"/>
    <cellStyle name="20% - Accent2 2 3 2 6 4" xfId="2487"/>
    <cellStyle name="20% - Accent2 2 3 2 7" xfId="2488"/>
    <cellStyle name="20% - Accent2 2 3 2 7 2" xfId="2489"/>
    <cellStyle name="20% - Accent2 2 3 2 7 2 2" xfId="2490"/>
    <cellStyle name="20% - Accent2 2 3 2 7 3" xfId="2491"/>
    <cellStyle name="20% - Accent2 2 3 2 7 4" xfId="2492"/>
    <cellStyle name="20% - Accent2 2 3 2 7_Essbase BS Tax Accounts EOY" xfId="2493"/>
    <cellStyle name="20% - Accent2 2 3 2 8" xfId="2494"/>
    <cellStyle name="20% - Accent2 2 3 2 8 2" xfId="2495"/>
    <cellStyle name="20% - Accent2 2 3 2 8 2 2" xfId="2496"/>
    <cellStyle name="20% - Accent2 2 3 2 8 3" xfId="2497"/>
    <cellStyle name="20% - Accent2 2 3 2 8 4" xfId="2498"/>
    <cellStyle name="20% - Accent2 2 3 2 8_Essbase BS Tax Accounts EOY" xfId="2499"/>
    <cellStyle name="20% - Accent2 2 3 2 9" xfId="2500"/>
    <cellStyle name="20% - Accent2 2 3 2 9 2" xfId="2501"/>
    <cellStyle name="20% - Accent2 2 3 2 9 2 2" xfId="2502"/>
    <cellStyle name="20% - Accent2 2 3 2 9 3" xfId="2503"/>
    <cellStyle name="20% - Accent2 2 3 2 9 4" xfId="2504"/>
    <cellStyle name="20% - Accent2 2 3 2 9_Essbase BS Tax Accounts EOY" xfId="2505"/>
    <cellStyle name="20% - Accent2 2 3 2_Basis Info" xfId="2506"/>
    <cellStyle name="20% - Accent2 2 3 3" xfId="2507"/>
    <cellStyle name="20% - Accent2 2 3 3 2" xfId="2508"/>
    <cellStyle name="20% - Accent2 2 3 3 3" xfId="2509"/>
    <cellStyle name="20% - Accent2 2 3 3 4" xfId="2510"/>
    <cellStyle name="20% - Accent2 2 3 4" xfId="2511"/>
    <cellStyle name="20% - Accent2 2 3 4 2" xfId="2512"/>
    <cellStyle name="20% - Accent2 2 3 4 2 2" xfId="2513"/>
    <cellStyle name="20% - Accent2 2 3 4 2 2 2" xfId="2514"/>
    <cellStyle name="20% - Accent2 2 3 4 2 3" xfId="2515"/>
    <cellStyle name="20% - Accent2 2 3 4 3" xfId="2516"/>
    <cellStyle name="20% - Accent2 2 3 4 3 2" xfId="2517"/>
    <cellStyle name="20% - Accent2 2 3 5" xfId="2518"/>
    <cellStyle name="20% - Accent2 2 3 5 2" xfId="2519"/>
    <cellStyle name="20% - Accent2 2 3 5 2 2" xfId="2520"/>
    <cellStyle name="20% - Accent2 2 3 5 2 2 2" xfId="2521"/>
    <cellStyle name="20% - Accent2 2 3 5 2 2 3" xfId="2522"/>
    <cellStyle name="20% - Accent2 2 3 5 2 2_Essbase BS Tax Accounts EOY" xfId="2523"/>
    <cellStyle name="20% - Accent2 2 3 5 2 3" xfId="2524"/>
    <cellStyle name="20% - Accent2 2 3 5 2 4" xfId="2525"/>
    <cellStyle name="20% - Accent2 2 3 5 2_Essbase BS Tax Accounts EOY" xfId="2526"/>
    <cellStyle name="20% - Accent2 2 3 5 3" xfId="2527"/>
    <cellStyle name="20% - Accent2 2 3 5 3 2" xfId="2528"/>
    <cellStyle name="20% - Accent2 2 3 5 3 3" xfId="2529"/>
    <cellStyle name="20% - Accent2 2 3 5 3_Essbase BS Tax Accounts EOY" xfId="2530"/>
    <cellStyle name="20% - Accent2 2 3 5 4" xfId="2531"/>
    <cellStyle name="20% - Accent2 2 3 5 5" xfId="2532"/>
    <cellStyle name="20% - Accent2 2 3 5_Essbase BS Tax Accounts EOY" xfId="2533"/>
    <cellStyle name="20% - Accent2 2 3 6" xfId="2534"/>
    <cellStyle name="20% - Accent2 2 3 6 2" xfId="2535"/>
    <cellStyle name="20% - Accent2 2 3 6 2 2" xfId="2536"/>
    <cellStyle name="20% - Accent2 2 3 6 2 3" xfId="2537"/>
    <cellStyle name="20% - Accent2 2 3 6 2_Essbase BS Tax Accounts EOY" xfId="2538"/>
    <cellStyle name="20% - Accent2 2 3 6 3" xfId="2539"/>
    <cellStyle name="20% - Accent2 2 3 6 4" xfId="2540"/>
    <cellStyle name="20% - Accent2 2 3 6 5" xfId="2541"/>
    <cellStyle name="20% - Accent2 2 3 6_Essbase BS Tax Accounts EOY" xfId="2542"/>
    <cellStyle name="20% - Accent2 2 3 7" xfId="2543"/>
    <cellStyle name="20% - Accent2 2 3 7 2" xfId="2544"/>
    <cellStyle name="20% - Accent2 2 3 7 2 2" xfId="2545"/>
    <cellStyle name="20% - Accent2 2 3 7 2 3" xfId="2546"/>
    <cellStyle name="20% - Accent2 2 3 7 3" xfId="2547"/>
    <cellStyle name="20% - Accent2 2 3 7 4" xfId="2548"/>
    <cellStyle name="20% - Accent2 2 3 7 5" xfId="2549"/>
    <cellStyle name="20% - Accent2 2 3 7_Essbase BS Tax Accounts EOY" xfId="2550"/>
    <cellStyle name="20% - Accent2 2 3 8" xfId="2551"/>
    <cellStyle name="20% - Accent2 2 3 8 2" xfId="2552"/>
    <cellStyle name="20% - Accent2 2 3 8 2 2" xfId="2553"/>
    <cellStyle name="20% - Accent2 2 3 8 3" xfId="2554"/>
    <cellStyle name="20% - Accent2 2 3 8 4" xfId="2555"/>
    <cellStyle name="20% - Accent2 2 3 8 5" xfId="2556"/>
    <cellStyle name="20% - Accent2 2 3 9" xfId="2557"/>
    <cellStyle name="20% - Accent2 2 3 9 2" xfId="2558"/>
    <cellStyle name="20% - Accent2 2 3 9 2 2" xfId="2559"/>
    <cellStyle name="20% - Accent2 2 3 9 3" xfId="2560"/>
    <cellStyle name="20% - Accent2 2 3 9 4" xfId="2561"/>
    <cellStyle name="20% - Accent2 2 3 9 5" xfId="2562"/>
    <cellStyle name="20% - Accent2 2 3_Basis Info" xfId="2563"/>
    <cellStyle name="20% - Accent2 2 4" xfId="2564"/>
    <cellStyle name="20% - Accent2 2 4 2" xfId="2565"/>
    <cellStyle name="20% - Accent2 2 5" xfId="2566"/>
    <cellStyle name="20% - Accent2 2 5 2" xfId="2567"/>
    <cellStyle name="20% - Accent2 2 5 2 2" xfId="2568"/>
    <cellStyle name="20% - Accent2 2 5 2 2 2" xfId="2569"/>
    <cellStyle name="20% - Accent2 2 5 2 3" xfId="2570"/>
    <cellStyle name="20% - Accent2 2 5 2 4" xfId="2571"/>
    <cellStyle name="20% - Accent2 2 5 3" xfId="2572"/>
    <cellStyle name="20% - Accent2 2 5 3 2" xfId="2573"/>
    <cellStyle name="20% - Accent2 2 5 3 3" xfId="2574"/>
    <cellStyle name="20% - Accent2 2 5 3_Essbase BS Tax Accounts EOY" xfId="2575"/>
    <cellStyle name="20% - Accent2 2 5 4" xfId="2576"/>
    <cellStyle name="20% - Accent2 2 5 5" xfId="2577"/>
    <cellStyle name="20% - Accent2 2 5 6" xfId="2578"/>
    <cellStyle name="20% - Accent2 2 5_Essbase BS Tax Accounts EOY" xfId="2579"/>
    <cellStyle name="20% - Accent2 2 6" xfId="2580"/>
    <cellStyle name="20% - Accent2 2 6 2" xfId="2581"/>
    <cellStyle name="20% - Accent2 2 6 2 2" xfId="2582"/>
    <cellStyle name="20% - Accent2 2 6 3" xfId="2583"/>
    <cellStyle name="20% - Accent2 2 7" xfId="2584"/>
    <cellStyle name="20% - Accent2 2 7 2" xfId="2585"/>
    <cellStyle name="20% - Accent2 2 7 2 2" xfId="2586"/>
    <cellStyle name="20% - Accent2 2 7 2 3" xfId="2587"/>
    <cellStyle name="20% - Accent2 2 7 2_Essbase BS Tax Accounts EOY" xfId="2588"/>
    <cellStyle name="20% - Accent2 2 7 3" xfId="2589"/>
    <cellStyle name="20% - Accent2 2 7 4" xfId="2590"/>
    <cellStyle name="20% - Accent2 2 7 5" xfId="2591"/>
    <cellStyle name="20% - Accent2 2 7 6" xfId="2592"/>
    <cellStyle name="20% - Accent2 2 7_Essbase BS Tax Accounts EOY" xfId="2593"/>
    <cellStyle name="20% - Accent2 2 8" xfId="2594"/>
    <cellStyle name="20% - Accent2 2 8 2" xfId="2595"/>
    <cellStyle name="20% - Accent2 2 8 2 2" xfId="2596"/>
    <cellStyle name="20% - Accent2 2 8 2 3" xfId="2597"/>
    <cellStyle name="20% - Accent2 2 8 2_Essbase BS Tax Accounts EOY" xfId="2598"/>
    <cellStyle name="20% - Accent2 2 8 3" xfId="2599"/>
    <cellStyle name="20% - Accent2 2 8 4" xfId="2600"/>
    <cellStyle name="20% - Accent2 2 8 5" xfId="2601"/>
    <cellStyle name="20% - Accent2 2 8 6" xfId="2602"/>
    <cellStyle name="20% - Accent2 2 8_Essbase BS Tax Accounts EOY" xfId="2603"/>
    <cellStyle name="20% - Accent2 2 9" xfId="2604"/>
    <cellStyle name="20% - Accent2 2 9 2" xfId="2605"/>
    <cellStyle name="20% - Accent2 2 9 2 2" xfId="2606"/>
    <cellStyle name="20% - Accent2 2 9 2 3" xfId="2607"/>
    <cellStyle name="20% - Accent2 2 9 2_Essbase BS Tax Accounts EOY" xfId="2608"/>
    <cellStyle name="20% - Accent2 2 9 3" xfId="2609"/>
    <cellStyle name="20% - Accent2 2 9 4" xfId="2610"/>
    <cellStyle name="20% - Accent2 2 9 5" xfId="2611"/>
    <cellStyle name="20% - Accent2 2 9_Essbase BS Tax Accounts EOY" xfId="2612"/>
    <cellStyle name="20% - Accent2 2_10-1 BS" xfId="2613"/>
    <cellStyle name="20% - Accent2 20" xfId="2614"/>
    <cellStyle name="20% - Accent2 20 2" xfId="2615"/>
    <cellStyle name="20% - Accent2 20 2 2" xfId="2616"/>
    <cellStyle name="20% - Accent2 20 2 3" xfId="2617"/>
    <cellStyle name="20% - Accent2 20 2 4" xfId="2618"/>
    <cellStyle name="20% - Accent2 20 3" xfId="2619"/>
    <cellStyle name="20% - Accent2 20 3 2" xfId="2620"/>
    <cellStyle name="20% - Accent2 20 4" xfId="2621"/>
    <cellStyle name="20% - Accent2 20 4 2" xfId="2622"/>
    <cellStyle name="20% - Accent2 20 4 3" xfId="2623"/>
    <cellStyle name="20% - Accent2 20 4 4" xfId="2624"/>
    <cellStyle name="20% - Accent2 20 5" xfId="2625"/>
    <cellStyle name="20% - Accent2 20_COR Proceeds" xfId="2626"/>
    <cellStyle name="20% - Accent2 21" xfId="2627"/>
    <cellStyle name="20% - Accent2 21 2" xfId="2628"/>
    <cellStyle name="20% - Accent2 21 2 2" xfId="2629"/>
    <cellStyle name="20% - Accent2 21 2 3" xfId="2630"/>
    <cellStyle name="20% - Accent2 21 2 4" xfId="2631"/>
    <cellStyle name="20% - Accent2 21 3" xfId="2632"/>
    <cellStyle name="20% - Accent2 21 3 2" xfId="2633"/>
    <cellStyle name="20% - Accent2 21 4" xfId="2634"/>
    <cellStyle name="20% - Accent2 21 4 2" xfId="2635"/>
    <cellStyle name="20% - Accent2 21 4 3" xfId="2636"/>
    <cellStyle name="20% - Accent2 21 4 4" xfId="2637"/>
    <cellStyle name="20% - Accent2 21 5" xfId="2638"/>
    <cellStyle name="20% - Accent2 21_Sheet1" xfId="2639"/>
    <cellStyle name="20% - Accent2 22" xfId="2640"/>
    <cellStyle name="20% - Accent2 22 2" xfId="2641"/>
    <cellStyle name="20% - Accent2 22 2 2" xfId="2642"/>
    <cellStyle name="20% - Accent2 22 2 3" xfId="2643"/>
    <cellStyle name="20% - Accent2 22 2 4" xfId="2644"/>
    <cellStyle name="20% - Accent2 22 3" xfId="2645"/>
    <cellStyle name="20% - Accent2 22 3 2" xfId="2646"/>
    <cellStyle name="20% - Accent2 22 4" xfId="2647"/>
    <cellStyle name="20% - Accent2 22 4 2" xfId="2648"/>
    <cellStyle name="20% - Accent2 22 4 3" xfId="2649"/>
    <cellStyle name="20% - Accent2 22 4 4" xfId="2650"/>
    <cellStyle name="20% - Accent2 22 5" xfId="2651"/>
    <cellStyle name="20% - Accent2 22_Sheet1" xfId="2652"/>
    <cellStyle name="20% - Accent2 23" xfId="2653"/>
    <cellStyle name="20% - Accent2 23 2" xfId="2654"/>
    <cellStyle name="20% - Accent2 23 2 2" xfId="2655"/>
    <cellStyle name="20% - Accent2 23 3" xfId="2656"/>
    <cellStyle name="20% - Accent2 23 3 2" xfId="2657"/>
    <cellStyle name="20% - Accent2 23 3 3" xfId="2658"/>
    <cellStyle name="20% - Accent2 23 3 4" xfId="2659"/>
    <cellStyle name="20% - Accent2 23 4" xfId="2660"/>
    <cellStyle name="20% - Accent2 23_Sheet1" xfId="2661"/>
    <cellStyle name="20% - Accent2 24" xfId="2662"/>
    <cellStyle name="20% - Accent2 24 10" xfId="2663"/>
    <cellStyle name="20% - Accent2 24 11" xfId="2664"/>
    <cellStyle name="20% - Accent2 24 11 2" xfId="2665"/>
    <cellStyle name="20% - Accent2 24 11 2 2" xfId="2666"/>
    <cellStyle name="20% - Accent2 24 11 2 3" xfId="2667"/>
    <cellStyle name="20% - Accent2 24 11 2_Essbase BS Tax Accounts EOY" xfId="2668"/>
    <cellStyle name="20% - Accent2 24 11 3" xfId="2669"/>
    <cellStyle name="20% - Accent2 24 11 4" xfId="2670"/>
    <cellStyle name="20% - Accent2 24 11_Essbase BS Tax Accounts EOY" xfId="2671"/>
    <cellStyle name="20% - Accent2 24 12" xfId="2672"/>
    <cellStyle name="20% - Accent2 24 12 2" xfId="2673"/>
    <cellStyle name="20% - Accent2 24 12 2 2" xfId="2674"/>
    <cellStyle name="20% - Accent2 24 12 2 3" xfId="2675"/>
    <cellStyle name="20% - Accent2 24 12 2_Essbase BS Tax Accounts EOY" xfId="2676"/>
    <cellStyle name="20% - Accent2 24 12 3" xfId="2677"/>
    <cellStyle name="20% - Accent2 24 12 4" xfId="2678"/>
    <cellStyle name="20% - Accent2 24 12_Essbase BS Tax Accounts EOY" xfId="2679"/>
    <cellStyle name="20% - Accent2 24 13" xfId="2680"/>
    <cellStyle name="20% - Accent2 24 14" xfId="2681"/>
    <cellStyle name="20% - Accent2 24 15" xfId="2682"/>
    <cellStyle name="20% - Accent2 24 2" xfId="2683"/>
    <cellStyle name="20% - Accent2 24 2 2" xfId="2684"/>
    <cellStyle name="20% - Accent2 24 2 3" xfId="2685"/>
    <cellStyle name="20% - Accent2 24 2 4" xfId="2686"/>
    <cellStyle name="20% - Accent2 24 3" xfId="2687"/>
    <cellStyle name="20% - Accent2 24 3 2" xfId="2688"/>
    <cellStyle name="20% - Accent2 24 3 2 2" xfId="2689"/>
    <cellStyle name="20% - Accent2 24 3 2 2 2" xfId="2690"/>
    <cellStyle name="20% - Accent2 24 3 2 2 2 2" xfId="2691"/>
    <cellStyle name="20% - Accent2 24 3 2 2 2 3" xfId="2692"/>
    <cellStyle name="20% - Accent2 24 3 2 2 2_Essbase BS Tax Accounts EOY" xfId="2693"/>
    <cellStyle name="20% - Accent2 24 3 2 2 3" xfId="2694"/>
    <cellStyle name="20% - Accent2 24 3 2 2 4" xfId="2695"/>
    <cellStyle name="20% - Accent2 24 3 2 2_Essbase BS Tax Accounts EOY" xfId="2696"/>
    <cellStyle name="20% - Accent2 24 3 2 3" xfId="2697"/>
    <cellStyle name="20% - Accent2 24 3 2 3 2" xfId="2698"/>
    <cellStyle name="20% - Accent2 24 3 2 3 3" xfId="2699"/>
    <cellStyle name="20% - Accent2 24 3 2 3_Essbase BS Tax Accounts EOY" xfId="2700"/>
    <cellStyle name="20% - Accent2 24 3 2 4" xfId="2701"/>
    <cellStyle name="20% - Accent2 24 3 2 5" xfId="2702"/>
    <cellStyle name="20% - Accent2 24 3 2_Essbase BS Tax Accounts EOY" xfId="2703"/>
    <cellStyle name="20% - Accent2 24 3 3" xfId="2704"/>
    <cellStyle name="20% - Accent2 24 3 3 2" xfId="2705"/>
    <cellStyle name="20% - Accent2 24 3 3 2 2" xfId="2706"/>
    <cellStyle name="20% - Accent2 24 3 3 2 3" xfId="2707"/>
    <cellStyle name="20% - Accent2 24 3 3 2_Essbase BS Tax Accounts EOY" xfId="2708"/>
    <cellStyle name="20% - Accent2 24 3 3 3" xfId="2709"/>
    <cellStyle name="20% - Accent2 24 3 3 4" xfId="2710"/>
    <cellStyle name="20% - Accent2 24 3 3_Essbase BS Tax Accounts EOY" xfId="2711"/>
    <cellStyle name="20% - Accent2 24 3 4" xfId="2712"/>
    <cellStyle name="20% - Accent2 24 3 4 2" xfId="2713"/>
    <cellStyle name="20% - Accent2 24 3 4 3" xfId="2714"/>
    <cellStyle name="20% - Accent2 24 3 4_Essbase BS Tax Accounts EOY" xfId="2715"/>
    <cellStyle name="20% - Accent2 24 3 5" xfId="2716"/>
    <cellStyle name="20% - Accent2 24 3 6" xfId="2717"/>
    <cellStyle name="20% - Accent2 24 3 7" xfId="2718"/>
    <cellStyle name="20% - Accent2 24 3_Essbase BS Tax Accounts EOY" xfId="2719"/>
    <cellStyle name="20% - Accent2 24 4" xfId="2720"/>
    <cellStyle name="20% - Accent2 24 4 2" xfId="2721"/>
    <cellStyle name="20% - Accent2 24 4 2 2" xfId="2722"/>
    <cellStyle name="20% - Accent2 24 4 2 2 2" xfId="2723"/>
    <cellStyle name="20% - Accent2 24 4 2 2 3" xfId="2724"/>
    <cellStyle name="20% - Accent2 24 4 2 2_Essbase BS Tax Accounts EOY" xfId="2725"/>
    <cellStyle name="20% - Accent2 24 4 2 3" xfId="2726"/>
    <cellStyle name="20% - Accent2 24 4 2 4" xfId="2727"/>
    <cellStyle name="20% - Accent2 24 4 2_Essbase BS Tax Accounts EOY" xfId="2728"/>
    <cellStyle name="20% - Accent2 24 4 3" xfId="2729"/>
    <cellStyle name="20% - Accent2 24 4 3 2" xfId="2730"/>
    <cellStyle name="20% - Accent2 24 4 3 3" xfId="2731"/>
    <cellStyle name="20% - Accent2 24 4 3_Essbase BS Tax Accounts EOY" xfId="2732"/>
    <cellStyle name="20% - Accent2 24 4 4" xfId="2733"/>
    <cellStyle name="20% - Accent2 24 4 5" xfId="2734"/>
    <cellStyle name="20% - Accent2 24 4_Essbase BS Tax Accounts EOY" xfId="2735"/>
    <cellStyle name="20% - Accent2 24 5" xfId="2736"/>
    <cellStyle name="20% - Accent2 24 6" xfId="2737"/>
    <cellStyle name="20% - Accent2 24 7" xfId="2738"/>
    <cellStyle name="20% - Accent2 24 8" xfId="2739"/>
    <cellStyle name="20% - Accent2 24 9" xfId="2740"/>
    <cellStyle name="20% - Accent2 24_Basis Detail" xfId="2741"/>
    <cellStyle name="20% - Accent2 25" xfId="2742"/>
    <cellStyle name="20% - Accent2 25 10" xfId="2743"/>
    <cellStyle name="20% - Accent2 25 11" xfId="2744"/>
    <cellStyle name="20% - Accent2 25 12" xfId="2745"/>
    <cellStyle name="20% - Accent2 25 2" xfId="2746"/>
    <cellStyle name="20% - Accent2 25 2 2" xfId="2747"/>
    <cellStyle name="20% - Accent2 25 2 3" xfId="2748"/>
    <cellStyle name="20% - Accent2 25 2 4" xfId="2749"/>
    <cellStyle name="20% - Accent2 25 2 5" xfId="2750"/>
    <cellStyle name="20% - Accent2 25 3" xfId="2751"/>
    <cellStyle name="20% - Accent2 25 3 2" xfId="2752"/>
    <cellStyle name="20% - Accent2 25 3 3" xfId="2753"/>
    <cellStyle name="20% - Accent2 25 3 4" xfId="2754"/>
    <cellStyle name="20% - Accent2 25 4" xfId="2755"/>
    <cellStyle name="20% - Accent2 25 4 2" xfId="2756"/>
    <cellStyle name="20% - Accent2 25 4 3" xfId="2757"/>
    <cellStyle name="20% - Accent2 25 4 4" xfId="2758"/>
    <cellStyle name="20% - Accent2 25 4 5" xfId="2759"/>
    <cellStyle name="20% - Accent2 25 4 6" xfId="2760"/>
    <cellStyle name="20% - Accent2 25 5" xfId="2761"/>
    <cellStyle name="20% - Accent2 25 5 2" xfId="2762"/>
    <cellStyle name="20% - Accent2 25 5 2 2" xfId="2763"/>
    <cellStyle name="20% - Accent2 25 5 2 2 2" xfId="2764"/>
    <cellStyle name="20% - Accent2 25 5 2 2 2 2" xfId="2765"/>
    <cellStyle name="20% - Accent2 25 5 2 2 2 3" xfId="2766"/>
    <cellStyle name="20% - Accent2 25 5 2 2 2_Essbase BS Tax Accounts EOY" xfId="2767"/>
    <cellStyle name="20% - Accent2 25 5 2 2 3" xfId="2768"/>
    <cellStyle name="20% - Accent2 25 5 2 2 4" xfId="2769"/>
    <cellStyle name="20% - Accent2 25 5 2 2_Essbase BS Tax Accounts EOY" xfId="2770"/>
    <cellStyle name="20% - Accent2 25 5 2 3" xfId="2771"/>
    <cellStyle name="20% - Accent2 25 5 2 3 2" xfId="2772"/>
    <cellStyle name="20% - Accent2 25 5 2 3 3" xfId="2773"/>
    <cellStyle name="20% - Accent2 25 5 2 3_Essbase BS Tax Accounts EOY" xfId="2774"/>
    <cellStyle name="20% - Accent2 25 5 2 4" xfId="2775"/>
    <cellStyle name="20% - Accent2 25 5 2 5" xfId="2776"/>
    <cellStyle name="20% - Accent2 25 5 2_Essbase BS Tax Accounts EOY" xfId="2777"/>
    <cellStyle name="20% - Accent2 25 5 3" xfId="2778"/>
    <cellStyle name="20% - Accent2 25 5 3 2" xfId="2779"/>
    <cellStyle name="20% - Accent2 25 5 3 2 2" xfId="2780"/>
    <cellStyle name="20% - Accent2 25 5 3 2 3" xfId="2781"/>
    <cellStyle name="20% - Accent2 25 5 3 2_Essbase BS Tax Accounts EOY" xfId="2782"/>
    <cellStyle name="20% - Accent2 25 5 3 3" xfId="2783"/>
    <cellStyle name="20% - Accent2 25 5 3 4" xfId="2784"/>
    <cellStyle name="20% - Accent2 25 5 3_Essbase BS Tax Accounts EOY" xfId="2785"/>
    <cellStyle name="20% - Accent2 25 5 4" xfId="2786"/>
    <cellStyle name="20% - Accent2 25 5 4 2" xfId="2787"/>
    <cellStyle name="20% - Accent2 25 5 4 3" xfId="2788"/>
    <cellStyle name="20% - Accent2 25 5 4_Essbase BS Tax Accounts EOY" xfId="2789"/>
    <cellStyle name="20% - Accent2 25 5 5" xfId="2790"/>
    <cellStyle name="20% - Accent2 25 5 6" xfId="2791"/>
    <cellStyle name="20% - Accent2 25 5 7" xfId="2792"/>
    <cellStyle name="20% - Accent2 25 5_Essbase BS Tax Accounts EOY" xfId="2793"/>
    <cellStyle name="20% - Accent2 25 6" xfId="2794"/>
    <cellStyle name="20% - Accent2 25 6 2" xfId="2795"/>
    <cellStyle name="20% - Accent2 25 6 2 2" xfId="2796"/>
    <cellStyle name="20% - Accent2 25 6 2 2 2" xfId="2797"/>
    <cellStyle name="20% - Accent2 25 6 2 2 3" xfId="2798"/>
    <cellStyle name="20% - Accent2 25 6 2 2_Essbase BS Tax Accounts EOY" xfId="2799"/>
    <cellStyle name="20% - Accent2 25 6 2 3" xfId="2800"/>
    <cellStyle name="20% - Accent2 25 6 2 4" xfId="2801"/>
    <cellStyle name="20% - Accent2 25 6 2_Essbase BS Tax Accounts EOY" xfId="2802"/>
    <cellStyle name="20% - Accent2 25 6 3" xfId="2803"/>
    <cellStyle name="20% - Accent2 25 6 3 2" xfId="2804"/>
    <cellStyle name="20% - Accent2 25 6 3 3" xfId="2805"/>
    <cellStyle name="20% - Accent2 25 6 3_Essbase BS Tax Accounts EOY" xfId="2806"/>
    <cellStyle name="20% - Accent2 25 6 4" xfId="2807"/>
    <cellStyle name="20% - Accent2 25 6 5" xfId="2808"/>
    <cellStyle name="20% - Accent2 25 6 6" xfId="2809"/>
    <cellStyle name="20% - Accent2 25 6_Essbase BS Tax Accounts EOY" xfId="2810"/>
    <cellStyle name="20% - Accent2 25 7" xfId="2811"/>
    <cellStyle name="20% - Accent2 25 7 2" xfId="2812"/>
    <cellStyle name="20% - Accent2 25 7 2 2" xfId="2813"/>
    <cellStyle name="20% - Accent2 25 7 2 3" xfId="2814"/>
    <cellStyle name="20% - Accent2 25 7 2_Essbase BS Tax Accounts EOY" xfId="2815"/>
    <cellStyle name="20% - Accent2 25 7 3" xfId="2816"/>
    <cellStyle name="20% - Accent2 25 7 4" xfId="2817"/>
    <cellStyle name="20% - Accent2 25 7_Essbase BS Tax Accounts EOY" xfId="2818"/>
    <cellStyle name="20% - Accent2 25 8" xfId="2819"/>
    <cellStyle name="20% - Accent2 25 8 2" xfId="2820"/>
    <cellStyle name="20% - Accent2 25 8 2 2" xfId="2821"/>
    <cellStyle name="20% - Accent2 25 8 2 3" xfId="2822"/>
    <cellStyle name="20% - Accent2 25 8 2_Essbase BS Tax Accounts EOY" xfId="2823"/>
    <cellStyle name="20% - Accent2 25 8 3" xfId="2824"/>
    <cellStyle name="20% - Accent2 25 8 4" xfId="2825"/>
    <cellStyle name="20% - Accent2 25 8_Essbase BS Tax Accounts EOY" xfId="2826"/>
    <cellStyle name="20% - Accent2 25 9" xfId="2827"/>
    <cellStyle name="20% - Accent2 25_Basis Detail" xfId="2828"/>
    <cellStyle name="20% - Accent2 26" xfId="2829"/>
    <cellStyle name="20% - Accent2 26 10" xfId="2830"/>
    <cellStyle name="20% - Accent2 26 11" xfId="2831"/>
    <cellStyle name="20% - Accent2 26 2" xfId="2832"/>
    <cellStyle name="20% - Accent2 26 2 2" xfId="2833"/>
    <cellStyle name="20% - Accent2 26 2 2 2" xfId="2834"/>
    <cellStyle name="20% - Accent2 26 2 2 2 2" xfId="2835"/>
    <cellStyle name="20% - Accent2 26 2 2 2 3" xfId="2836"/>
    <cellStyle name="20% - Accent2 26 2 2 2_Essbase BS Tax Accounts EOY" xfId="2837"/>
    <cellStyle name="20% - Accent2 26 2 2 3" xfId="2838"/>
    <cellStyle name="20% - Accent2 26 2 2 4" xfId="2839"/>
    <cellStyle name="20% - Accent2 26 2 2_Essbase BS Tax Accounts EOY" xfId="2840"/>
    <cellStyle name="20% - Accent2 26 2 3" xfId="2841"/>
    <cellStyle name="20% - Accent2 26 2 3 2" xfId="2842"/>
    <cellStyle name="20% - Accent2 26 2 3 2 2" xfId="2843"/>
    <cellStyle name="20% - Accent2 26 2 3 3" xfId="2844"/>
    <cellStyle name="20% - Accent2 26 2 3 4" xfId="2845"/>
    <cellStyle name="20% - Accent2 26 2 3_Essbase BS Tax Accounts EOY" xfId="2846"/>
    <cellStyle name="20% - Accent2 26 2 4" xfId="2847"/>
    <cellStyle name="20% - Accent2 26 2 4 2" xfId="2848"/>
    <cellStyle name="20% - Accent2 26 2 5" xfId="2849"/>
    <cellStyle name="20% - Accent2 26 2 6" xfId="2850"/>
    <cellStyle name="20% - Accent2 26 2 7" xfId="2851"/>
    <cellStyle name="20% - Accent2 26 2_Essbase BS Tax Accounts EOY" xfId="2852"/>
    <cellStyle name="20% - Accent2 26 3" xfId="2853"/>
    <cellStyle name="20% - Accent2 26 3 2" xfId="2854"/>
    <cellStyle name="20% - Accent2 26 3 2 2" xfId="2855"/>
    <cellStyle name="20% - Accent2 26 3 2 3" xfId="2856"/>
    <cellStyle name="20% - Accent2 26 3 2_Essbase BS Tax Accounts EOY" xfId="2857"/>
    <cellStyle name="20% - Accent2 26 3 3" xfId="2858"/>
    <cellStyle name="20% - Accent2 26 3 4" xfId="2859"/>
    <cellStyle name="20% - Accent2 26 3_Essbase BS Tax Accounts EOY" xfId="2860"/>
    <cellStyle name="20% - Accent2 26 4" xfId="2861"/>
    <cellStyle name="20% - Accent2 26 4 2" xfId="2862"/>
    <cellStyle name="20% - Accent2 26 4 2 2" xfId="2863"/>
    <cellStyle name="20% - Accent2 26 4 2 3" xfId="2864"/>
    <cellStyle name="20% - Accent2 26 4 3" xfId="2865"/>
    <cellStyle name="20% - Accent2 26 4 4" xfId="2866"/>
    <cellStyle name="20% - Accent2 26 4_Essbase BS Tax Accounts EOY" xfId="2867"/>
    <cellStyle name="20% - Accent2 26 5" xfId="2868"/>
    <cellStyle name="20% - Accent2 26 5 2" xfId="2869"/>
    <cellStyle name="20% - Accent2 26 5 2 2" xfId="2870"/>
    <cellStyle name="20% - Accent2 26 5 3" xfId="2871"/>
    <cellStyle name="20% - Accent2 26 5 4" xfId="2872"/>
    <cellStyle name="20% - Accent2 26 6" xfId="2873"/>
    <cellStyle name="20% - Accent2 26 6 2" xfId="2874"/>
    <cellStyle name="20% - Accent2 26 6 2 2" xfId="2875"/>
    <cellStyle name="20% - Accent2 26 6 3" xfId="2876"/>
    <cellStyle name="20% - Accent2 26 6 4" xfId="2877"/>
    <cellStyle name="20% - Accent2 26 6_Essbase BS Tax Accounts EOY" xfId="2878"/>
    <cellStyle name="20% - Accent2 26 7" xfId="2879"/>
    <cellStyle name="20% - Accent2 26 7 2" xfId="2880"/>
    <cellStyle name="20% - Accent2 26 7 2 2" xfId="2881"/>
    <cellStyle name="20% - Accent2 26 7 3" xfId="2882"/>
    <cellStyle name="20% - Accent2 26 7 4" xfId="2883"/>
    <cellStyle name="20% - Accent2 26 7_Essbase BS Tax Accounts EOY" xfId="2884"/>
    <cellStyle name="20% - Accent2 26 8" xfId="2885"/>
    <cellStyle name="20% - Accent2 26 8 2" xfId="2886"/>
    <cellStyle name="20% - Accent2 26 8 2 2" xfId="2887"/>
    <cellStyle name="20% - Accent2 26 8 3" xfId="2888"/>
    <cellStyle name="20% - Accent2 26 8 4" xfId="2889"/>
    <cellStyle name="20% - Accent2 26 8_Essbase BS Tax Accounts EOY" xfId="2890"/>
    <cellStyle name="20% - Accent2 26 9" xfId="2891"/>
    <cellStyle name="20% - Accent2 26 9 2" xfId="2892"/>
    <cellStyle name="20% - Accent2 27" xfId="2893"/>
    <cellStyle name="20% - Accent2 27 2" xfId="2894"/>
    <cellStyle name="20% - Accent2 27 2 2" xfId="2895"/>
    <cellStyle name="20% - Accent2 27 2 2 2" xfId="2896"/>
    <cellStyle name="20% - Accent2 27 2 3" xfId="2897"/>
    <cellStyle name="20% - Accent2 27 2 4" xfId="2898"/>
    <cellStyle name="20% - Accent2 27 2 5" xfId="2899"/>
    <cellStyle name="20% - Accent2 27 3" xfId="2900"/>
    <cellStyle name="20% - Accent2 27 3 2" xfId="2901"/>
    <cellStyle name="20% - Accent2 27 3 3" xfId="2902"/>
    <cellStyle name="20% - Accent2 27 3_Essbase BS Tax Accounts EOY" xfId="2903"/>
    <cellStyle name="20% - Accent2 27 4" xfId="2904"/>
    <cellStyle name="20% - Accent2 27 5" xfId="2905"/>
    <cellStyle name="20% - Accent2 27 6" xfId="2906"/>
    <cellStyle name="20% - Accent2 28" xfId="2907"/>
    <cellStyle name="20% - Accent2 28 2" xfId="2908"/>
    <cellStyle name="20% - Accent2 28 2 2" xfId="2909"/>
    <cellStyle name="20% - Accent2 28 2 2 2" xfId="2910"/>
    <cellStyle name="20% - Accent2 28 2 3" xfId="2911"/>
    <cellStyle name="20% - Accent2 28 2 4" xfId="2912"/>
    <cellStyle name="20% - Accent2 28 3" xfId="2913"/>
    <cellStyle name="20% - Accent2 28 3 2" xfId="2914"/>
    <cellStyle name="20% - Accent2 28 4" xfId="2915"/>
    <cellStyle name="20% - Accent2 28 5" xfId="2916"/>
    <cellStyle name="20% - Accent2 28 6" xfId="2917"/>
    <cellStyle name="20% - Accent2 29" xfId="2918"/>
    <cellStyle name="20% - Accent2 29 2" xfId="2919"/>
    <cellStyle name="20% - Accent2 29 2 2" xfId="2920"/>
    <cellStyle name="20% - Accent2 29 2 3" xfId="2921"/>
    <cellStyle name="20% - Accent2 29 3" xfId="2922"/>
    <cellStyle name="20% - Accent2 29 4" xfId="2923"/>
    <cellStyle name="20% - Accent2 29 5" xfId="2924"/>
    <cellStyle name="20% - Accent2 3" xfId="2925"/>
    <cellStyle name="20% - Accent2 3 2" xfId="2926"/>
    <cellStyle name="20% - Accent2 3 2 10" xfId="2927"/>
    <cellStyle name="20% - Accent2 3 2 2" xfId="2928"/>
    <cellStyle name="20% - Accent2 3 2 2 2" xfId="2929"/>
    <cellStyle name="20% - Accent2 3 2 2 2 2" xfId="2930"/>
    <cellStyle name="20% - Accent2 3 2 2 3" xfId="2931"/>
    <cellStyle name="20% - Accent2 3 2 3" xfId="2932"/>
    <cellStyle name="20% - Accent2 3 2 3 2" xfId="2933"/>
    <cellStyle name="20% - Accent2 3 2 3 2 2" xfId="2934"/>
    <cellStyle name="20% - Accent2 3 2 4" xfId="2935"/>
    <cellStyle name="20% - Accent2 3 2 4 2" xfId="2936"/>
    <cellStyle name="20% - Accent2 3 2 4 2 2" xfId="2937"/>
    <cellStyle name="20% - Accent2 3 2 4 3" xfId="2938"/>
    <cellStyle name="20% - Accent2 3 2 4 4" xfId="2939"/>
    <cellStyle name="20% - Accent2 3 2 5" xfId="2940"/>
    <cellStyle name="20% - Accent2 3 2 5 2" xfId="2941"/>
    <cellStyle name="20% - Accent2 3 2 5 2 2" xfId="2942"/>
    <cellStyle name="20% - Accent2 3 2 5 3" xfId="2943"/>
    <cellStyle name="20% - Accent2 3 2 5 4" xfId="2944"/>
    <cellStyle name="20% - Accent2 3 2 5_Essbase BS Tax Accounts EOY" xfId="2945"/>
    <cellStyle name="20% - Accent2 3 2 6" xfId="2946"/>
    <cellStyle name="20% - Accent2 3 2 6 2" xfId="2947"/>
    <cellStyle name="20% - Accent2 3 2 6 2 2" xfId="2948"/>
    <cellStyle name="20% - Accent2 3 2 6 3" xfId="2949"/>
    <cellStyle name="20% - Accent2 3 2 7" xfId="2950"/>
    <cellStyle name="20% - Accent2 3 2 7 2" xfId="2951"/>
    <cellStyle name="20% - Accent2 3 2 8" xfId="2952"/>
    <cellStyle name="20% - Accent2 3 2 9" xfId="2953"/>
    <cellStyle name="20% - Accent2 3 2_Basis Info" xfId="2954"/>
    <cellStyle name="20% - Accent2 3 3" xfId="2955"/>
    <cellStyle name="20% - Accent2 3 3 2" xfId="2956"/>
    <cellStyle name="20% - Accent2 3 3 2 2" xfId="2957"/>
    <cellStyle name="20% - Accent2 3 3 2 3" xfId="2958"/>
    <cellStyle name="20% - Accent2 3 3 2 4" xfId="2959"/>
    <cellStyle name="20% - Accent2 3 3 3" xfId="2960"/>
    <cellStyle name="20% - Accent2 3 3 4" xfId="2961"/>
    <cellStyle name="20% - Accent2 3 3 4 2" xfId="2962"/>
    <cellStyle name="20% - Accent2 3 3 5" xfId="2963"/>
    <cellStyle name="20% - Accent2 3 3 6" xfId="2964"/>
    <cellStyle name="20% - Accent2 3 3_Sheet1" xfId="2965"/>
    <cellStyle name="20% - Accent2 3 4" xfId="2966"/>
    <cellStyle name="20% - Accent2 3 4 2" xfId="2967"/>
    <cellStyle name="20% - Accent2 3 4 2 2" xfId="2968"/>
    <cellStyle name="20% - Accent2 3 4 2 3" xfId="2969"/>
    <cellStyle name="20% - Accent2 3 4 2_Essbase BS Tax Accounts EOY" xfId="2970"/>
    <cellStyle name="20% - Accent2 3 5" xfId="2971"/>
    <cellStyle name="20% - Accent2 3 5 2" xfId="2972"/>
    <cellStyle name="20% - Accent2 3 5 2 2" xfId="2973"/>
    <cellStyle name="20% - Accent2 3 5 2 2 2" xfId="2974"/>
    <cellStyle name="20% - Accent2 3 5 2 3" xfId="2975"/>
    <cellStyle name="20% - Accent2 3 5 2 4" xfId="2976"/>
    <cellStyle name="20% - Accent2 3 5 3" xfId="2977"/>
    <cellStyle name="20% - Accent2 3 5 3 2" xfId="2978"/>
    <cellStyle name="20% - Accent2 3 5 3 3" xfId="2979"/>
    <cellStyle name="20% - Accent2 3 5 3_Essbase BS Tax Accounts EOY" xfId="2980"/>
    <cellStyle name="20% - Accent2 3 5 4" xfId="2981"/>
    <cellStyle name="20% - Accent2 3 5 5" xfId="2982"/>
    <cellStyle name="20% - Accent2 3 5 6" xfId="2983"/>
    <cellStyle name="20% - Accent2 3 5 7" xfId="2984"/>
    <cellStyle name="20% - Accent2 3 6" xfId="2985"/>
    <cellStyle name="20% - Accent2 3 6 2" xfId="2986"/>
    <cellStyle name="20% - Accent2 3 6 2 2" xfId="2987"/>
    <cellStyle name="20% - Accent2 3 6 3" xfId="2988"/>
    <cellStyle name="20% - Accent2 3 6 4" xfId="2989"/>
    <cellStyle name="20% - Accent2 3 6 5" xfId="2990"/>
    <cellStyle name="20% - Accent2 3 6_Essbase BS Tax Accounts EOY" xfId="2991"/>
    <cellStyle name="20% - Accent2 3 7" xfId="2992"/>
    <cellStyle name="20% - Accent2 3 7 2" xfId="2993"/>
    <cellStyle name="20% - Accent2 3 7 2 2" xfId="2994"/>
    <cellStyle name="20% - Accent2 3 7 3" xfId="2995"/>
    <cellStyle name="20% - Accent2 3 7 4" xfId="2996"/>
    <cellStyle name="20% - Accent2 3 7_Essbase BS Tax Accounts EOY" xfId="2997"/>
    <cellStyle name="20% - Accent2 3 8" xfId="2998"/>
    <cellStyle name="20% - Accent2 3 8 2" xfId="2999"/>
    <cellStyle name="20% - Accent2 3 8 2 2" xfId="3000"/>
    <cellStyle name="20% - Accent2 3 8 3" xfId="3001"/>
    <cellStyle name="20% - Accent2 3 8 4" xfId="3002"/>
    <cellStyle name="20% - Accent2 3 8_Essbase BS Tax Accounts EOY" xfId="3003"/>
    <cellStyle name="20% - Accent2 3 9" xfId="3004"/>
    <cellStyle name="20% - Accent2 3 9 2" xfId="3005"/>
    <cellStyle name="20% - Accent2 3_Cap Software Basis Adj" xfId="3006"/>
    <cellStyle name="20% - Accent2 30" xfId="3007"/>
    <cellStyle name="20% - Accent2 30 2" xfId="3008"/>
    <cellStyle name="20% - Accent2 30 2 2" xfId="3009"/>
    <cellStyle name="20% - Accent2 30 2 3" xfId="3010"/>
    <cellStyle name="20% - Accent2 30 3" xfId="3011"/>
    <cellStyle name="20% - Accent2 30 4" xfId="3012"/>
    <cellStyle name="20% - Accent2 30 5" xfId="3013"/>
    <cellStyle name="20% - Accent2 31" xfId="3014"/>
    <cellStyle name="20% - Accent2 31 2" xfId="3015"/>
    <cellStyle name="20% - Accent2 31 2 2" xfId="3016"/>
    <cellStyle name="20% - Accent2 31 2 2 2" xfId="3017"/>
    <cellStyle name="20% - Accent2 31 2 2 2 2" xfId="3018"/>
    <cellStyle name="20% - Accent2 31 2 2 2 3" xfId="3019"/>
    <cellStyle name="20% - Accent2 31 2 2 2_Essbase BS Tax Accounts EOY" xfId="3020"/>
    <cellStyle name="20% - Accent2 31 2 2 3" xfId="3021"/>
    <cellStyle name="20% - Accent2 31 2 2 4" xfId="3022"/>
    <cellStyle name="20% - Accent2 31 2 2_Essbase BS Tax Accounts EOY" xfId="3023"/>
    <cellStyle name="20% - Accent2 31 2 3" xfId="3024"/>
    <cellStyle name="20% - Accent2 31 2 3 2" xfId="3025"/>
    <cellStyle name="20% - Accent2 31 2 3 3" xfId="3026"/>
    <cellStyle name="20% - Accent2 31 2 3_Essbase BS Tax Accounts EOY" xfId="3027"/>
    <cellStyle name="20% - Accent2 31 2 4" xfId="3028"/>
    <cellStyle name="20% - Accent2 31 2 5" xfId="3029"/>
    <cellStyle name="20% - Accent2 31 2_Essbase BS Tax Accounts EOY" xfId="3030"/>
    <cellStyle name="20% - Accent2 31 3" xfId="3031"/>
    <cellStyle name="20% - Accent2 31 3 2" xfId="3032"/>
    <cellStyle name="20% - Accent2 31 3 2 2" xfId="3033"/>
    <cellStyle name="20% - Accent2 31 3 2 3" xfId="3034"/>
    <cellStyle name="20% - Accent2 31 3 2_Essbase BS Tax Accounts EOY" xfId="3035"/>
    <cellStyle name="20% - Accent2 31 3 3" xfId="3036"/>
    <cellStyle name="20% - Accent2 31 3 4" xfId="3037"/>
    <cellStyle name="20% - Accent2 31 3_Essbase BS Tax Accounts EOY" xfId="3038"/>
    <cellStyle name="20% - Accent2 31 4" xfId="3039"/>
    <cellStyle name="20% - Accent2 31 4 2" xfId="3040"/>
    <cellStyle name="20% - Accent2 31 4 3" xfId="3041"/>
    <cellStyle name="20% - Accent2 31 4_Essbase BS Tax Accounts EOY" xfId="3042"/>
    <cellStyle name="20% - Accent2 31 5" xfId="3043"/>
    <cellStyle name="20% - Accent2 31 5 2" xfId="3044"/>
    <cellStyle name="20% - Accent2 31 5 3" xfId="3045"/>
    <cellStyle name="20% - Accent2 31 5_Essbase BS Tax Accounts EOY" xfId="3046"/>
    <cellStyle name="20% - Accent2 31 6" xfId="3047"/>
    <cellStyle name="20% - Accent2 31 7" xfId="3048"/>
    <cellStyle name="20% - Accent2 31_Essbase BS Tax Accounts EOY" xfId="3049"/>
    <cellStyle name="20% - Accent2 32" xfId="3050"/>
    <cellStyle name="20% - Accent2 32 2" xfId="3051"/>
    <cellStyle name="20% - Accent2 32 2 2" xfId="3052"/>
    <cellStyle name="20% - Accent2 32 2 2 2" xfId="3053"/>
    <cellStyle name="20% - Accent2 32 2 2 2 2" xfId="3054"/>
    <cellStyle name="20% - Accent2 32 2 2 2 3" xfId="3055"/>
    <cellStyle name="20% - Accent2 32 2 2 2_Essbase BS Tax Accounts EOY" xfId="3056"/>
    <cellStyle name="20% - Accent2 32 2 2 3" xfId="3057"/>
    <cellStyle name="20% - Accent2 32 2 2 4" xfId="3058"/>
    <cellStyle name="20% - Accent2 32 2 2_Essbase BS Tax Accounts EOY" xfId="3059"/>
    <cellStyle name="20% - Accent2 32 2 3" xfId="3060"/>
    <cellStyle name="20% - Accent2 32 2 3 2" xfId="3061"/>
    <cellStyle name="20% - Accent2 32 2 3 3" xfId="3062"/>
    <cellStyle name="20% - Accent2 32 2 3_Essbase BS Tax Accounts EOY" xfId="3063"/>
    <cellStyle name="20% - Accent2 32 2 4" xfId="3064"/>
    <cellStyle name="20% - Accent2 32 2 5" xfId="3065"/>
    <cellStyle name="20% - Accent2 32 2_Essbase BS Tax Accounts EOY" xfId="3066"/>
    <cellStyle name="20% - Accent2 32 3" xfId="3067"/>
    <cellStyle name="20% - Accent2 32 3 2" xfId="3068"/>
    <cellStyle name="20% - Accent2 32 3 2 2" xfId="3069"/>
    <cellStyle name="20% - Accent2 32 3 2 3" xfId="3070"/>
    <cellStyle name="20% - Accent2 32 3 2_Essbase BS Tax Accounts EOY" xfId="3071"/>
    <cellStyle name="20% - Accent2 32 3 3" xfId="3072"/>
    <cellStyle name="20% - Accent2 32 3 4" xfId="3073"/>
    <cellStyle name="20% - Accent2 32 3_Essbase BS Tax Accounts EOY" xfId="3074"/>
    <cellStyle name="20% - Accent2 32 4" xfId="3075"/>
    <cellStyle name="20% - Accent2 32 4 2" xfId="3076"/>
    <cellStyle name="20% - Accent2 32 4 3" xfId="3077"/>
    <cellStyle name="20% - Accent2 32 4_Essbase BS Tax Accounts EOY" xfId="3078"/>
    <cellStyle name="20% - Accent2 32 5" xfId="3079"/>
    <cellStyle name="20% - Accent2 32 5 2" xfId="3080"/>
    <cellStyle name="20% - Accent2 32 5 3" xfId="3081"/>
    <cellStyle name="20% - Accent2 32 5_Essbase BS Tax Accounts EOY" xfId="3082"/>
    <cellStyle name="20% - Accent2 32 6" xfId="3083"/>
    <cellStyle name="20% - Accent2 32 7" xfId="3084"/>
    <cellStyle name="20% - Accent2 32_Essbase BS Tax Accounts EOY" xfId="3085"/>
    <cellStyle name="20% - Accent2 33" xfId="3086"/>
    <cellStyle name="20% - Accent2 33 2" xfId="3087"/>
    <cellStyle name="20% - Accent2 33 2 2" xfId="3088"/>
    <cellStyle name="20% - Accent2 33 2 2 2" xfId="3089"/>
    <cellStyle name="20% - Accent2 33 2 2 2 2" xfId="3090"/>
    <cellStyle name="20% - Accent2 33 2 2 2 3" xfId="3091"/>
    <cellStyle name="20% - Accent2 33 2 2 2_Essbase BS Tax Accounts EOY" xfId="3092"/>
    <cellStyle name="20% - Accent2 33 2 2 3" xfId="3093"/>
    <cellStyle name="20% - Accent2 33 2 2 4" xfId="3094"/>
    <cellStyle name="20% - Accent2 33 2 2_Essbase BS Tax Accounts EOY" xfId="3095"/>
    <cellStyle name="20% - Accent2 33 2 3" xfId="3096"/>
    <cellStyle name="20% - Accent2 33 2 3 2" xfId="3097"/>
    <cellStyle name="20% - Accent2 33 2 3 3" xfId="3098"/>
    <cellStyle name="20% - Accent2 33 2 3_Essbase BS Tax Accounts EOY" xfId="3099"/>
    <cellStyle name="20% - Accent2 33 2 4" xfId="3100"/>
    <cellStyle name="20% - Accent2 33 2 5" xfId="3101"/>
    <cellStyle name="20% - Accent2 33 2_Essbase BS Tax Accounts EOY" xfId="3102"/>
    <cellStyle name="20% - Accent2 33 3" xfId="3103"/>
    <cellStyle name="20% - Accent2 33 3 2" xfId="3104"/>
    <cellStyle name="20% - Accent2 33 3 2 2" xfId="3105"/>
    <cellStyle name="20% - Accent2 33 3 2 3" xfId="3106"/>
    <cellStyle name="20% - Accent2 33 3 2_Essbase BS Tax Accounts EOY" xfId="3107"/>
    <cellStyle name="20% - Accent2 33 3 3" xfId="3108"/>
    <cellStyle name="20% - Accent2 33 3 4" xfId="3109"/>
    <cellStyle name="20% - Accent2 33 3_Essbase BS Tax Accounts EOY" xfId="3110"/>
    <cellStyle name="20% - Accent2 33 4" xfId="3111"/>
    <cellStyle name="20% - Accent2 33 4 2" xfId="3112"/>
    <cellStyle name="20% - Accent2 33 4 3" xfId="3113"/>
    <cellStyle name="20% - Accent2 33 4_Essbase BS Tax Accounts EOY" xfId="3114"/>
    <cellStyle name="20% - Accent2 33 5" xfId="3115"/>
    <cellStyle name="20% - Accent2 33 5 2" xfId="3116"/>
    <cellStyle name="20% - Accent2 33 5 3" xfId="3117"/>
    <cellStyle name="20% - Accent2 33 5_Essbase BS Tax Accounts EOY" xfId="3118"/>
    <cellStyle name="20% - Accent2 33 6" xfId="3119"/>
    <cellStyle name="20% - Accent2 33 7" xfId="3120"/>
    <cellStyle name="20% - Accent2 33_Essbase BS Tax Accounts EOY" xfId="3121"/>
    <cellStyle name="20% - Accent2 34" xfId="3122"/>
    <cellStyle name="20% - Accent2 34 2" xfId="3123"/>
    <cellStyle name="20% - Accent2 34 2 2" xfId="3124"/>
    <cellStyle name="20% - Accent2 34 2 2 2" xfId="3125"/>
    <cellStyle name="20% - Accent2 34 2 2 3" xfId="3126"/>
    <cellStyle name="20% - Accent2 34 2 2_Essbase BS Tax Accounts EOY" xfId="3127"/>
    <cellStyle name="20% - Accent2 34 2 3" xfId="3128"/>
    <cellStyle name="20% - Accent2 34 2 4" xfId="3129"/>
    <cellStyle name="20% - Accent2 34 2_Essbase BS Tax Accounts EOY" xfId="3130"/>
    <cellStyle name="20% - Accent2 34 3" xfId="3131"/>
    <cellStyle name="20% - Accent2 34 3 2" xfId="3132"/>
    <cellStyle name="20% - Accent2 34 3 3" xfId="3133"/>
    <cellStyle name="20% - Accent2 34 3_Essbase BS Tax Accounts EOY" xfId="3134"/>
    <cellStyle name="20% - Accent2 34 4" xfId="3135"/>
    <cellStyle name="20% - Accent2 34 4 2" xfId="3136"/>
    <cellStyle name="20% - Accent2 34 5" xfId="3137"/>
    <cellStyle name="20% - Accent2 34 6" xfId="3138"/>
    <cellStyle name="20% - Accent2 34_Essbase BS Tax Accounts EOY" xfId="3139"/>
    <cellStyle name="20% - Accent2 35" xfId="3140"/>
    <cellStyle name="20% - Accent2 35 2" xfId="3141"/>
    <cellStyle name="20% - Accent2 35 2 2" xfId="3142"/>
    <cellStyle name="20% - Accent2 35 2 2 2" xfId="3143"/>
    <cellStyle name="20% - Accent2 35 2 2 3" xfId="3144"/>
    <cellStyle name="20% - Accent2 35 2 2_Essbase BS Tax Accounts EOY" xfId="3145"/>
    <cellStyle name="20% - Accent2 35 2 3" xfId="3146"/>
    <cellStyle name="20% - Accent2 35 2 4" xfId="3147"/>
    <cellStyle name="20% - Accent2 35 2_Essbase BS Tax Accounts EOY" xfId="3148"/>
    <cellStyle name="20% - Accent2 35 3" xfId="3149"/>
    <cellStyle name="20% - Accent2 35 3 2" xfId="3150"/>
    <cellStyle name="20% - Accent2 35 3 3" xfId="3151"/>
    <cellStyle name="20% - Accent2 35 3_Essbase BS Tax Accounts EOY" xfId="3152"/>
    <cellStyle name="20% - Accent2 35 4" xfId="3153"/>
    <cellStyle name="20% - Accent2 35 5" xfId="3154"/>
    <cellStyle name="20% - Accent2 35_Essbase BS Tax Accounts EOY" xfId="3155"/>
    <cellStyle name="20% - Accent2 36" xfId="3156"/>
    <cellStyle name="20% - Accent2 36 2" xfId="3157"/>
    <cellStyle name="20% - Accent2 36 2 2" xfId="3158"/>
    <cellStyle name="20% - Accent2 36 2 2 2" xfId="3159"/>
    <cellStyle name="20% - Accent2 36 2 2 3" xfId="3160"/>
    <cellStyle name="20% - Accent2 36 2 2_Essbase BS Tax Accounts EOY" xfId="3161"/>
    <cellStyle name="20% - Accent2 36 2 3" xfId="3162"/>
    <cellStyle name="20% - Accent2 36 2 4" xfId="3163"/>
    <cellStyle name="20% - Accent2 36 2_Essbase BS Tax Accounts EOY" xfId="3164"/>
    <cellStyle name="20% - Accent2 36 3" xfId="3165"/>
    <cellStyle name="20% - Accent2 36 3 2" xfId="3166"/>
    <cellStyle name="20% - Accent2 36 3 3" xfId="3167"/>
    <cellStyle name="20% - Accent2 36 3_Essbase BS Tax Accounts EOY" xfId="3168"/>
    <cellStyle name="20% - Accent2 36 4" xfId="3169"/>
    <cellStyle name="20% - Accent2 36 5" xfId="3170"/>
    <cellStyle name="20% - Accent2 36_Essbase BS Tax Accounts EOY" xfId="3171"/>
    <cellStyle name="20% - Accent2 37" xfId="3172"/>
    <cellStyle name="20% - Accent2 37 2" xfId="3173"/>
    <cellStyle name="20% - Accent2 37 2 2" xfId="3174"/>
    <cellStyle name="20% - Accent2 37 2 2 2" xfId="3175"/>
    <cellStyle name="20% - Accent2 37 2 2 3" xfId="3176"/>
    <cellStyle name="20% - Accent2 37 2 2_Essbase BS Tax Accounts EOY" xfId="3177"/>
    <cellStyle name="20% - Accent2 37 2 3" xfId="3178"/>
    <cellStyle name="20% - Accent2 37 2 4" xfId="3179"/>
    <cellStyle name="20% - Accent2 37 2_Essbase BS Tax Accounts EOY" xfId="3180"/>
    <cellStyle name="20% - Accent2 37 3" xfId="3181"/>
    <cellStyle name="20% - Accent2 37 3 2" xfId="3182"/>
    <cellStyle name="20% - Accent2 37 3 3" xfId="3183"/>
    <cellStyle name="20% - Accent2 37 3_Essbase BS Tax Accounts EOY" xfId="3184"/>
    <cellStyle name="20% - Accent2 37 4" xfId="3185"/>
    <cellStyle name="20% - Accent2 37 5" xfId="3186"/>
    <cellStyle name="20% - Accent2 37_Essbase BS Tax Accounts EOY" xfId="3187"/>
    <cellStyle name="20% - Accent2 38" xfId="3188"/>
    <cellStyle name="20% - Accent2 38 2" xfId="3189"/>
    <cellStyle name="20% - Accent2 38 2 2" xfId="3190"/>
    <cellStyle name="20% - Accent2 38 2 2 2" xfId="3191"/>
    <cellStyle name="20% - Accent2 38 2 2 3" xfId="3192"/>
    <cellStyle name="20% - Accent2 38 2 2_Essbase BS Tax Accounts EOY" xfId="3193"/>
    <cellStyle name="20% - Accent2 38 2 3" xfId="3194"/>
    <cellStyle name="20% - Accent2 38 2 4" xfId="3195"/>
    <cellStyle name="20% - Accent2 38 2_Essbase BS Tax Accounts EOY" xfId="3196"/>
    <cellStyle name="20% - Accent2 38 3" xfId="3197"/>
    <cellStyle name="20% - Accent2 38 3 2" xfId="3198"/>
    <cellStyle name="20% - Accent2 38 3 3" xfId="3199"/>
    <cellStyle name="20% - Accent2 38 3_Essbase BS Tax Accounts EOY" xfId="3200"/>
    <cellStyle name="20% - Accent2 38 4" xfId="3201"/>
    <cellStyle name="20% - Accent2 38 5" xfId="3202"/>
    <cellStyle name="20% - Accent2 38_Essbase BS Tax Accounts EOY" xfId="3203"/>
    <cellStyle name="20% - Accent2 39" xfId="3204"/>
    <cellStyle name="20% - Accent2 39 2" xfId="3205"/>
    <cellStyle name="20% - Accent2 39 2 2" xfId="3206"/>
    <cellStyle name="20% - Accent2 39 2 2 2" xfId="3207"/>
    <cellStyle name="20% - Accent2 39 2 2 3" xfId="3208"/>
    <cellStyle name="20% - Accent2 39 2 2_Essbase BS Tax Accounts EOY" xfId="3209"/>
    <cellStyle name="20% - Accent2 39 2 3" xfId="3210"/>
    <cellStyle name="20% - Accent2 39 2 4" xfId="3211"/>
    <cellStyle name="20% - Accent2 39 2_Essbase BS Tax Accounts EOY" xfId="3212"/>
    <cellStyle name="20% - Accent2 39 3" xfId="3213"/>
    <cellStyle name="20% - Accent2 39 3 2" xfId="3214"/>
    <cellStyle name="20% - Accent2 39 3 3" xfId="3215"/>
    <cellStyle name="20% - Accent2 39 3_Essbase BS Tax Accounts EOY" xfId="3216"/>
    <cellStyle name="20% - Accent2 39 4" xfId="3217"/>
    <cellStyle name="20% - Accent2 39 5" xfId="3218"/>
    <cellStyle name="20% - Accent2 39_Essbase BS Tax Accounts EOY" xfId="3219"/>
    <cellStyle name="20% - Accent2 4" xfId="3220"/>
    <cellStyle name="20% - Accent2 4 10" xfId="3221"/>
    <cellStyle name="20% - Accent2 4 10 2" xfId="3222"/>
    <cellStyle name="20% - Accent2 4 10 2 2" xfId="3223"/>
    <cellStyle name="20% - Accent2 4 10 3" xfId="3224"/>
    <cellStyle name="20% - Accent2 4 11" xfId="3225"/>
    <cellStyle name="20% - Accent2 4 11 2" xfId="3226"/>
    <cellStyle name="20% - Accent2 4 11 2 2" xfId="3227"/>
    <cellStyle name="20% - Accent2 4 11 3" xfId="3228"/>
    <cellStyle name="20% - Accent2 4 12" xfId="3229"/>
    <cellStyle name="20% - Accent2 4 12 2" xfId="3230"/>
    <cellStyle name="20% - Accent2 4 12 2 2" xfId="3231"/>
    <cellStyle name="20% - Accent2 4 12 3" xfId="3232"/>
    <cellStyle name="20% - Accent2 4 13" xfId="3233"/>
    <cellStyle name="20% - Accent2 4 13 2" xfId="3234"/>
    <cellStyle name="20% - Accent2 4 2" xfId="3235"/>
    <cellStyle name="20% - Accent2 4 2 2" xfId="3236"/>
    <cellStyle name="20% - Accent2 4 2 2 2" xfId="3237"/>
    <cellStyle name="20% - Accent2 4 2 2 3" xfId="3238"/>
    <cellStyle name="20% - Accent2 4 2 2 4" xfId="3239"/>
    <cellStyle name="20% - Accent2 4 2 3" xfId="3240"/>
    <cellStyle name="20% - Accent2 4 2 4" xfId="3241"/>
    <cellStyle name="20% - Accent2 4 2 5" xfId="3242"/>
    <cellStyle name="20% - Accent2 4 2 6" xfId="3243"/>
    <cellStyle name="20% - Accent2 4 2 7" xfId="3244"/>
    <cellStyle name="20% - Accent2 4 2_Basis Info" xfId="3245"/>
    <cellStyle name="20% - Accent2 4 3" xfId="3246"/>
    <cellStyle name="20% - Accent2 4 3 2" xfId="3247"/>
    <cellStyle name="20% - Accent2 4 4" xfId="3248"/>
    <cellStyle name="20% - Accent2 4 4 2" xfId="3249"/>
    <cellStyle name="20% - Accent2 4 4 3" xfId="3250"/>
    <cellStyle name="20% - Accent2 4 4 3 2" xfId="3251"/>
    <cellStyle name="20% - Accent2 4 4 3 3" xfId="3252"/>
    <cellStyle name="20% - Accent2 4 4 3_Essbase BS Tax Accounts EOY" xfId="3253"/>
    <cellStyle name="20% - Accent2 4 4 4" xfId="3254"/>
    <cellStyle name="20% - Accent2 4 5" xfId="3255"/>
    <cellStyle name="20% - Accent2 4 5 2" xfId="3256"/>
    <cellStyle name="20% - Accent2 4 5 2 2" xfId="3257"/>
    <cellStyle name="20% - Accent2 4 5 2 2 2" xfId="3258"/>
    <cellStyle name="20% - Accent2 4 5 2 3" xfId="3259"/>
    <cellStyle name="20% - Accent2 4 5 3" xfId="3260"/>
    <cellStyle name="20% - Accent2 4 5 3 2" xfId="3261"/>
    <cellStyle name="20% - Accent2 4 5 4" xfId="3262"/>
    <cellStyle name="20% - Accent2 4 5 5" xfId="3263"/>
    <cellStyle name="20% - Accent2 4 5 6" xfId="3264"/>
    <cellStyle name="20% - Accent2 4 5_Essbase BS Tax Accounts EOY" xfId="3265"/>
    <cellStyle name="20% - Accent2 4 6" xfId="3266"/>
    <cellStyle name="20% - Accent2 4 6 2" xfId="3267"/>
    <cellStyle name="20% - Accent2 4 6 2 2" xfId="3268"/>
    <cellStyle name="20% - Accent2 4 6 3" xfId="3269"/>
    <cellStyle name="20% - Accent2 4 6 4" xfId="3270"/>
    <cellStyle name="20% - Accent2 4 6_Essbase BS Tax Accounts EOY" xfId="3271"/>
    <cellStyle name="20% - Accent2 4 7" xfId="3272"/>
    <cellStyle name="20% - Accent2 4 7 2" xfId="3273"/>
    <cellStyle name="20% - Accent2 4 7 2 2" xfId="3274"/>
    <cellStyle name="20% - Accent2 4 7 3" xfId="3275"/>
    <cellStyle name="20% - Accent2 4 7 4" xfId="3276"/>
    <cellStyle name="20% - Accent2 4 7_Essbase BS Tax Accounts EOY" xfId="3277"/>
    <cellStyle name="20% - Accent2 4 8" xfId="3278"/>
    <cellStyle name="20% - Accent2 4 8 2" xfId="3279"/>
    <cellStyle name="20% - Accent2 4 8 2 2" xfId="3280"/>
    <cellStyle name="20% - Accent2 4 8 3" xfId="3281"/>
    <cellStyle name="20% - Accent2 4 8 4" xfId="3282"/>
    <cellStyle name="20% - Accent2 4 8_Essbase BS Tax Accounts EOY" xfId="3283"/>
    <cellStyle name="20% - Accent2 4 9" xfId="3284"/>
    <cellStyle name="20% - Accent2 4 9 2" xfId="3285"/>
    <cellStyle name="20% - Accent2 4 9 2 2" xfId="3286"/>
    <cellStyle name="20% - Accent2 4 9 3" xfId="3287"/>
    <cellStyle name="20% - Accent2 4 9 4" xfId="3288"/>
    <cellStyle name="20% - Accent2 4 9_Essbase BS Tax Accounts EOY" xfId="3289"/>
    <cellStyle name="20% - Accent2 4_Cap Software Basis Adj" xfId="3290"/>
    <cellStyle name="20% - Accent2 40" xfId="3291"/>
    <cellStyle name="20% - Accent2 40 2" xfId="3292"/>
    <cellStyle name="20% - Accent2 40 2 2" xfId="3293"/>
    <cellStyle name="20% - Accent2 40 2 2 2" xfId="3294"/>
    <cellStyle name="20% - Accent2 40 2 2 3" xfId="3295"/>
    <cellStyle name="20% - Accent2 40 2 2_Essbase BS Tax Accounts EOY" xfId="3296"/>
    <cellStyle name="20% - Accent2 40 2 3" xfId="3297"/>
    <cellStyle name="20% - Accent2 40 2 4" xfId="3298"/>
    <cellStyle name="20% - Accent2 40 2_Essbase BS Tax Accounts EOY" xfId="3299"/>
    <cellStyle name="20% - Accent2 40 3" xfId="3300"/>
    <cellStyle name="20% - Accent2 40 3 2" xfId="3301"/>
    <cellStyle name="20% - Accent2 40 3 3" xfId="3302"/>
    <cellStyle name="20% - Accent2 40 3_Essbase BS Tax Accounts EOY" xfId="3303"/>
    <cellStyle name="20% - Accent2 40 4" xfId="3304"/>
    <cellStyle name="20% - Accent2 40 5" xfId="3305"/>
    <cellStyle name="20% - Accent2 40_Essbase BS Tax Accounts EOY" xfId="3306"/>
    <cellStyle name="20% - Accent2 41" xfId="3307"/>
    <cellStyle name="20% - Accent2 41 2" xfId="3308"/>
    <cellStyle name="20% - Accent2 41 2 2" xfId="3309"/>
    <cellStyle name="20% - Accent2 41 2 2 2" xfId="3310"/>
    <cellStyle name="20% - Accent2 41 2 2 3" xfId="3311"/>
    <cellStyle name="20% - Accent2 41 2 2_Essbase BS Tax Accounts EOY" xfId="3312"/>
    <cellStyle name="20% - Accent2 41 2 3" xfId="3313"/>
    <cellStyle name="20% - Accent2 41 2 4" xfId="3314"/>
    <cellStyle name="20% - Accent2 41 2_Essbase BS Tax Accounts EOY" xfId="3315"/>
    <cellStyle name="20% - Accent2 41 3" xfId="3316"/>
    <cellStyle name="20% - Accent2 41 3 2" xfId="3317"/>
    <cellStyle name="20% - Accent2 41 3 3" xfId="3318"/>
    <cellStyle name="20% - Accent2 41 3_Essbase BS Tax Accounts EOY" xfId="3319"/>
    <cellStyle name="20% - Accent2 41 4" xfId="3320"/>
    <cellStyle name="20% - Accent2 41 5" xfId="3321"/>
    <cellStyle name="20% - Accent2 41_Essbase BS Tax Accounts EOY" xfId="3322"/>
    <cellStyle name="20% - Accent2 42" xfId="3323"/>
    <cellStyle name="20% - Accent2 42 2" xfId="3324"/>
    <cellStyle name="20% - Accent2 42 2 2" xfId="3325"/>
    <cellStyle name="20% - Accent2 42 2 2 2" xfId="3326"/>
    <cellStyle name="20% - Accent2 42 2 2 3" xfId="3327"/>
    <cellStyle name="20% - Accent2 42 2 2_Essbase BS Tax Accounts EOY" xfId="3328"/>
    <cellStyle name="20% - Accent2 42 2 3" xfId="3329"/>
    <cellStyle name="20% - Accent2 42 2 4" xfId="3330"/>
    <cellStyle name="20% - Accent2 42 2_Essbase BS Tax Accounts EOY" xfId="3331"/>
    <cellStyle name="20% - Accent2 42 3" xfId="3332"/>
    <cellStyle name="20% - Accent2 42 3 2" xfId="3333"/>
    <cellStyle name="20% - Accent2 42 3 3" xfId="3334"/>
    <cellStyle name="20% - Accent2 42 3_Essbase BS Tax Accounts EOY" xfId="3335"/>
    <cellStyle name="20% - Accent2 42 4" xfId="3336"/>
    <cellStyle name="20% - Accent2 42 5" xfId="3337"/>
    <cellStyle name="20% - Accent2 42_Essbase BS Tax Accounts EOY" xfId="3338"/>
    <cellStyle name="20% - Accent2 43" xfId="3339"/>
    <cellStyle name="20% - Accent2 43 2" xfId="3340"/>
    <cellStyle name="20% - Accent2 43 2 2" xfId="3341"/>
    <cellStyle name="20% - Accent2 43 2 2 2" xfId="3342"/>
    <cellStyle name="20% - Accent2 43 2 2 3" xfId="3343"/>
    <cellStyle name="20% - Accent2 43 2 2_Essbase BS Tax Accounts EOY" xfId="3344"/>
    <cellStyle name="20% - Accent2 43 2 3" xfId="3345"/>
    <cellStyle name="20% - Accent2 43 2 4" xfId="3346"/>
    <cellStyle name="20% - Accent2 43 2_Essbase BS Tax Accounts EOY" xfId="3347"/>
    <cellStyle name="20% - Accent2 43 3" xfId="3348"/>
    <cellStyle name="20% - Accent2 43 3 2" xfId="3349"/>
    <cellStyle name="20% - Accent2 43 3 3" xfId="3350"/>
    <cellStyle name="20% - Accent2 43 3_Essbase BS Tax Accounts EOY" xfId="3351"/>
    <cellStyle name="20% - Accent2 43 4" xfId="3352"/>
    <cellStyle name="20% - Accent2 43 5" xfId="3353"/>
    <cellStyle name="20% - Accent2 43_Essbase BS Tax Accounts EOY" xfId="3354"/>
    <cellStyle name="20% - Accent2 44" xfId="3355"/>
    <cellStyle name="20% - Accent2 44 2" xfId="3356"/>
    <cellStyle name="20% - Accent2 44 2 2" xfId="3357"/>
    <cellStyle name="20% - Accent2 44 2 2 2" xfId="3358"/>
    <cellStyle name="20% - Accent2 44 2 2 3" xfId="3359"/>
    <cellStyle name="20% - Accent2 44 2 2_Essbase BS Tax Accounts EOY" xfId="3360"/>
    <cellStyle name="20% - Accent2 44 2 3" xfId="3361"/>
    <cellStyle name="20% - Accent2 44 2 4" xfId="3362"/>
    <cellStyle name="20% - Accent2 44 2_Essbase BS Tax Accounts EOY" xfId="3363"/>
    <cellStyle name="20% - Accent2 44 3" xfId="3364"/>
    <cellStyle name="20% - Accent2 44 3 2" xfId="3365"/>
    <cellStyle name="20% - Accent2 44 3 3" xfId="3366"/>
    <cellStyle name="20% - Accent2 44 3_Essbase BS Tax Accounts EOY" xfId="3367"/>
    <cellStyle name="20% - Accent2 44 4" xfId="3368"/>
    <cellStyle name="20% - Accent2 44 5" xfId="3369"/>
    <cellStyle name="20% - Accent2 44_Essbase BS Tax Accounts EOY" xfId="3370"/>
    <cellStyle name="20% - Accent2 45" xfId="3371"/>
    <cellStyle name="20% - Accent2 45 2" xfId="3372"/>
    <cellStyle name="20% - Accent2 45 2 2" xfId="3373"/>
    <cellStyle name="20% - Accent2 45 2 2 2" xfId="3374"/>
    <cellStyle name="20% - Accent2 45 2 2 3" xfId="3375"/>
    <cellStyle name="20% - Accent2 45 2 2_Essbase BS Tax Accounts EOY" xfId="3376"/>
    <cellStyle name="20% - Accent2 45 2 3" xfId="3377"/>
    <cellStyle name="20% - Accent2 45 2 4" xfId="3378"/>
    <cellStyle name="20% - Accent2 45 2_Essbase BS Tax Accounts EOY" xfId="3379"/>
    <cellStyle name="20% - Accent2 45 3" xfId="3380"/>
    <cellStyle name="20% - Accent2 45 3 2" xfId="3381"/>
    <cellStyle name="20% - Accent2 45 3 3" xfId="3382"/>
    <cellStyle name="20% - Accent2 45 3_Essbase BS Tax Accounts EOY" xfId="3383"/>
    <cellStyle name="20% - Accent2 45 4" xfId="3384"/>
    <cellStyle name="20% - Accent2 45 5" xfId="3385"/>
    <cellStyle name="20% - Accent2 45_Essbase BS Tax Accounts EOY" xfId="3386"/>
    <cellStyle name="20% - Accent2 46" xfId="3387"/>
    <cellStyle name="20% - Accent2 46 2" xfId="3388"/>
    <cellStyle name="20% - Accent2 46 2 2" xfId="3389"/>
    <cellStyle name="20% - Accent2 46 2 2 2" xfId="3390"/>
    <cellStyle name="20% - Accent2 46 2 2 3" xfId="3391"/>
    <cellStyle name="20% - Accent2 46 2 2_Essbase BS Tax Accounts EOY" xfId="3392"/>
    <cellStyle name="20% - Accent2 46 2 3" xfId="3393"/>
    <cellStyle name="20% - Accent2 46 2 4" xfId="3394"/>
    <cellStyle name="20% - Accent2 46 2_Essbase BS Tax Accounts EOY" xfId="3395"/>
    <cellStyle name="20% - Accent2 46 3" xfId="3396"/>
    <cellStyle name="20% - Accent2 46 3 2" xfId="3397"/>
    <cellStyle name="20% - Accent2 46 3 3" xfId="3398"/>
    <cellStyle name="20% - Accent2 46 3_Essbase BS Tax Accounts EOY" xfId="3399"/>
    <cellStyle name="20% - Accent2 46 4" xfId="3400"/>
    <cellStyle name="20% - Accent2 46 5" xfId="3401"/>
    <cellStyle name="20% - Accent2 46_Essbase BS Tax Accounts EOY" xfId="3402"/>
    <cellStyle name="20% - Accent2 47" xfId="3403"/>
    <cellStyle name="20% - Accent2 47 2" xfId="3404"/>
    <cellStyle name="20% - Accent2 47 2 2" xfId="3405"/>
    <cellStyle name="20% - Accent2 47 2 2 2" xfId="3406"/>
    <cellStyle name="20% - Accent2 47 2 2 3" xfId="3407"/>
    <cellStyle name="20% - Accent2 47 2 2_Essbase BS Tax Accounts EOY" xfId="3408"/>
    <cellStyle name="20% - Accent2 47 2 3" xfId="3409"/>
    <cellStyle name="20% - Accent2 47 2 4" xfId="3410"/>
    <cellStyle name="20% - Accent2 47 2_Essbase BS Tax Accounts EOY" xfId="3411"/>
    <cellStyle name="20% - Accent2 47 3" xfId="3412"/>
    <cellStyle name="20% - Accent2 47 3 2" xfId="3413"/>
    <cellStyle name="20% - Accent2 47 3 3" xfId="3414"/>
    <cellStyle name="20% - Accent2 47 3_Essbase BS Tax Accounts EOY" xfId="3415"/>
    <cellStyle name="20% - Accent2 47 4" xfId="3416"/>
    <cellStyle name="20% - Accent2 47 5" xfId="3417"/>
    <cellStyle name="20% - Accent2 47_Essbase BS Tax Accounts EOY" xfId="3418"/>
    <cellStyle name="20% - Accent2 48" xfId="3419"/>
    <cellStyle name="20% - Accent2 48 2" xfId="3420"/>
    <cellStyle name="20% - Accent2 48 2 2" xfId="3421"/>
    <cellStyle name="20% - Accent2 48 2 2 2" xfId="3422"/>
    <cellStyle name="20% - Accent2 48 2 2 3" xfId="3423"/>
    <cellStyle name="20% - Accent2 48 2 2_Essbase BS Tax Accounts EOY" xfId="3424"/>
    <cellStyle name="20% - Accent2 48 2 3" xfId="3425"/>
    <cellStyle name="20% - Accent2 48 2 4" xfId="3426"/>
    <cellStyle name="20% - Accent2 48 2_Essbase BS Tax Accounts EOY" xfId="3427"/>
    <cellStyle name="20% - Accent2 48 3" xfId="3428"/>
    <cellStyle name="20% - Accent2 48 3 2" xfId="3429"/>
    <cellStyle name="20% - Accent2 48 3 3" xfId="3430"/>
    <cellStyle name="20% - Accent2 48 3_Essbase BS Tax Accounts EOY" xfId="3431"/>
    <cellStyle name="20% - Accent2 48 4" xfId="3432"/>
    <cellStyle name="20% - Accent2 48 5" xfId="3433"/>
    <cellStyle name="20% - Accent2 48_Essbase BS Tax Accounts EOY" xfId="3434"/>
    <cellStyle name="20% - Accent2 49" xfId="3435"/>
    <cellStyle name="20% - Accent2 49 2" xfId="3436"/>
    <cellStyle name="20% - Accent2 49 2 2" xfId="3437"/>
    <cellStyle name="20% - Accent2 49 2 2 2" xfId="3438"/>
    <cellStyle name="20% - Accent2 49 2 2 3" xfId="3439"/>
    <cellStyle name="20% - Accent2 49 2 2_Essbase BS Tax Accounts EOY" xfId="3440"/>
    <cellStyle name="20% - Accent2 49 2 3" xfId="3441"/>
    <cellStyle name="20% - Accent2 49 2 4" xfId="3442"/>
    <cellStyle name="20% - Accent2 49 2_Essbase BS Tax Accounts EOY" xfId="3443"/>
    <cellStyle name="20% - Accent2 49 3" xfId="3444"/>
    <cellStyle name="20% - Accent2 49 3 2" xfId="3445"/>
    <cellStyle name="20% - Accent2 49 3 3" xfId="3446"/>
    <cellStyle name="20% - Accent2 49 3_Essbase BS Tax Accounts EOY" xfId="3447"/>
    <cellStyle name="20% - Accent2 49 4" xfId="3448"/>
    <cellStyle name="20% - Accent2 49 5" xfId="3449"/>
    <cellStyle name="20% - Accent2 49_Essbase BS Tax Accounts EOY" xfId="3450"/>
    <cellStyle name="20% - Accent2 5" xfId="3451"/>
    <cellStyle name="20% - Accent2 5 2" xfId="3452"/>
    <cellStyle name="20% - Accent2 5 2 2" xfId="3453"/>
    <cellStyle name="20% - Accent2 5 2 3" xfId="3454"/>
    <cellStyle name="20% - Accent2 5 2 4" xfId="3455"/>
    <cellStyle name="20% - Accent2 5 3" xfId="3456"/>
    <cellStyle name="20% - Accent2 5 3 2" xfId="3457"/>
    <cellStyle name="20% - Accent2 5 4" xfId="3458"/>
    <cellStyle name="20% - Accent2 5 4 2" xfId="3459"/>
    <cellStyle name="20% - Accent2 5 4 3" xfId="3460"/>
    <cellStyle name="20% - Accent2 5 4_Essbase BS Tax Accounts EOY" xfId="3461"/>
    <cellStyle name="20% - Accent2 5_Cap Software Basis Adj" xfId="3462"/>
    <cellStyle name="20% - Accent2 50" xfId="3463"/>
    <cellStyle name="20% - Accent2 50 2" xfId="3464"/>
    <cellStyle name="20% - Accent2 50 2 2" xfId="3465"/>
    <cellStyle name="20% - Accent2 50 2 2 2" xfId="3466"/>
    <cellStyle name="20% - Accent2 50 2 2 3" xfId="3467"/>
    <cellStyle name="20% - Accent2 50 2 2_Essbase BS Tax Accounts EOY" xfId="3468"/>
    <cellStyle name="20% - Accent2 50 2 3" xfId="3469"/>
    <cellStyle name="20% - Accent2 50 2 4" xfId="3470"/>
    <cellStyle name="20% - Accent2 50 2_Essbase BS Tax Accounts EOY" xfId="3471"/>
    <cellStyle name="20% - Accent2 50 3" xfId="3472"/>
    <cellStyle name="20% - Accent2 50 3 2" xfId="3473"/>
    <cellStyle name="20% - Accent2 50 3 3" xfId="3474"/>
    <cellStyle name="20% - Accent2 50 3_Essbase BS Tax Accounts EOY" xfId="3475"/>
    <cellStyle name="20% - Accent2 50 4" xfId="3476"/>
    <cellStyle name="20% - Accent2 50 5" xfId="3477"/>
    <cellStyle name="20% - Accent2 50_Essbase BS Tax Accounts EOY" xfId="3478"/>
    <cellStyle name="20% - Accent2 51" xfId="3479"/>
    <cellStyle name="20% - Accent2 51 2" xfId="3480"/>
    <cellStyle name="20% - Accent2 51 2 2" xfId="3481"/>
    <cellStyle name="20% - Accent2 51 2 2 2" xfId="3482"/>
    <cellStyle name="20% - Accent2 51 2 2 3" xfId="3483"/>
    <cellStyle name="20% - Accent2 51 2 2_Essbase BS Tax Accounts EOY" xfId="3484"/>
    <cellStyle name="20% - Accent2 51 2 3" xfId="3485"/>
    <cellStyle name="20% - Accent2 51 2 4" xfId="3486"/>
    <cellStyle name="20% - Accent2 51 2_Essbase BS Tax Accounts EOY" xfId="3487"/>
    <cellStyle name="20% - Accent2 51 3" xfId="3488"/>
    <cellStyle name="20% - Accent2 51 3 2" xfId="3489"/>
    <cellStyle name="20% - Accent2 51 3 3" xfId="3490"/>
    <cellStyle name="20% - Accent2 51 3_Essbase BS Tax Accounts EOY" xfId="3491"/>
    <cellStyle name="20% - Accent2 51 4" xfId="3492"/>
    <cellStyle name="20% - Accent2 51 5" xfId="3493"/>
    <cellStyle name="20% - Accent2 51_Essbase BS Tax Accounts EOY" xfId="3494"/>
    <cellStyle name="20% - Accent2 52" xfId="3495"/>
    <cellStyle name="20% - Accent2 52 2" xfId="3496"/>
    <cellStyle name="20% - Accent2 52 2 2" xfId="3497"/>
    <cellStyle name="20% - Accent2 52 2 2 2" xfId="3498"/>
    <cellStyle name="20% - Accent2 52 2 2 3" xfId="3499"/>
    <cellStyle name="20% - Accent2 52 2 2_Essbase BS Tax Accounts EOY" xfId="3500"/>
    <cellStyle name="20% - Accent2 52 2 3" xfId="3501"/>
    <cellStyle name="20% - Accent2 52 2 4" xfId="3502"/>
    <cellStyle name="20% - Accent2 52 2_Essbase BS Tax Accounts EOY" xfId="3503"/>
    <cellStyle name="20% - Accent2 52 3" xfId="3504"/>
    <cellStyle name="20% - Accent2 52 3 2" xfId="3505"/>
    <cellStyle name="20% - Accent2 52 3 3" xfId="3506"/>
    <cellStyle name="20% - Accent2 52 3_Essbase BS Tax Accounts EOY" xfId="3507"/>
    <cellStyle name="20% - Accent2 52 4" xfId="3508"/>
    <cellStyle name="20% - Accent2 52 5" xfId="3509"/>
    <cellStyle name="20% - Accent2 52_Essbase BS Tax Accounts EOY" xfId="3510"/>
    <cellStyle name="20% - Accent2 53" xfId="3511"/>
    <cellStyle name="20% - Accent2 53 2" xfId="3512"/>
    <cellStyle name="20% - Accent2 53 2 2" xfId="3513"/>
    <cellStyle name="20% - Accent2 53 2 2 2" xfId="3514"/>
    <cellStyle name="20% - Accent2 53 2 2 3" xfId="3515"/>
    <cellStyle name="20% - Accent2 53 2 2_Essbase BS Tax Accounts EOY" xfId="3516"/>
    <cellStyle name="20% - Accent2 53 2 3" xfId="3517"/>
    <cellStyle name="20% - Accent2 53 2 4" xfId="3518"/>
    <cellStyle name="20% - Accent2 53 2_Essbase BS Tax Accounts EOY" xfId="3519"/>
    <cellStyle name="20% - Accent2 53 3" xfId="3520"/>
    <cellStyle name="20% - Accent2 53 3 2" xfId="3521"/>
    <cellStyle name="20% - Accent2 53 3 3" xfId="3522"/>
    <cellStyle name="20% - Accent2 53 3_Essbase BS Tax Accounts EOY" xfId="3523"/>
    <cellStyle name="20% - Accent2 53 4" xfId="3524"/>
    <cellStyle name="20% - Accent2 53 5" xfId="3525"/>
    <cellStyle name="20% - Accent2 53_Essbase BS Tax Accounts EOY" xfId="3526"/>
    <cellStyle name="20% - Accent2 54" xfId="3527"/>
    <cellStyle name="20% - Accent2 54 2" xfId="3528"/>
    <cellStyle name="20% - Accent2 54 2 2" xfId="3529"/>
    <cellStyle name="20% - Accent2 54 2 2 2" xfId="3530"/>
    <cellStyle name="20% - Accent2 54 2 2 3" xfId="3531"/>
    <cellStyle name="20% - Accent2 54 2 2_Essbase BS Tax Accounts EOY" xfId="3532"/>
    <cellStyle name="20% - Accent2 54 2 3" xfId="3533"/>
    <cellStyle name="20% - Accent2 54 2 4" xfId="3534"/>
    <cellStyle name="20% - Accent2 54 2_Essbase BS Tax Accounts EOY" xfId="3535"/>
    <cellStyle name="20% - Accent2 54 3" xfId="3536"/>
    <cellStyle name="20% - Accent2 54 3 2" xfId="3537"/>
    <cellStyle name="20% - Accent2 54 3 3" xfId="3538"/>
    <cellStyle name="20% - Accent2 54 3_Essbase BS Tax Accounts EOY" xfId="3539"/>
    <cellStyle name="20% - Accent2 54 4" xfId="3540"/>
    <cellStyle name="20% - Accent2 54 5" xfId="3541"/>
    <cellStyle name="20% - Accent2 54_Essbase BS Tax Accounts EOY" xfId="3542"/>
    <cellStyle name="20% - Accent2 55" xfId="3543"/>
    <cellStyle name="20% - Accent2 55 2" xfId="3544"/>
    <cellStyle name="20% - Accent2 55 2 2" xfId="3545"/>
    <cellStyle name="20% - Accent2 55 2 2 2" xfId="3546"/>
    <cellStyle name="20% - Accent2 55 2 2 3" xfId="3547"/>
    <cellStyle name="20% - Accent2 55 2 2_Essbase BS Tax Accounts EOY" xfId="3548"/>
    <cellStyle name="20% - Accent2 55 2 3" xfId="3549"/>
    <cellStyle name="20% - Accent2 55 2 4" xfId="3550"/>
    <cellStyle name="20% - Accent2 55 2_Essbase BS Tax Accounts EOY" xfId="3551"/>
    <cellStyle name="20% - Accent2 55 3" xfId="3552"/>
    <cellStyle name="20% - Accent2 55 3 2" xfId="3553"/>
    <cellStyle name="20% - Accent2 55 3 3" xfId="3554"/>
    <cellStyle name="20% - Accent2 55 3_Essbase BS Tax Accounts EOY" xfId="3555"/>
    <cellStyle name="20% - Accent2 55 4" xfId="3556"/>
    <cellStyle name="20% - Accent2 55 5" xfId="3557"/>
    <cellStyle name="20% - Accent2 55_Essbase BS Tax Accounts EOY" xfId="3558"/>
    <cellStyle name="20% - Accent2 56" xfId="3559"/>
    <cellStyle name="20% - Accent2 56 2" xfId="3560"/>
    <cellStyle name="20% - Accent2 56 2 2" xfId="3561"/>
    <cellStyle name="20% - Accent2 56 2 2 2" xfId="3562"/>
    <cellStyle name="20% - Accent2 56 2 2 3" xfId="3563"/>
    <cellStyle name="20% - Accent2 56 2 2_Essbase BS Tax Accounts EOY" xfId="3564"/>
    <cellStyle name="20% - Accent2 56 2 3" xfId="3565"/>
    <cellStyle name="20% - Accent2 56 2 4" xfId="3566"/>
    <cellStyle name="20% - Accent2 56 2_Essbase BS Tax Accounts EOY" xfId="3567"/>
    <cellStyle name="20% - Accent2 56 3" xfId="3568"/>
    <cellStyle name="20% - Accent2 56 3 2" xfId="3569"/>
    <cellStyle name="20% - Accent2 56 3 3" xfId="3570"/>
    <cellStyle name="20% - Accent2 56 3_Essbase BS Tax Accounts EOY" xfId="3571"/>
    <cellStyle name="20% - Accent2 56 4" xfId="3572"/>
    <cellStyle name="20% - Accent2 56 5" xfId="3573"/>
    <cellStyle name="20% - Accent2 56_Essbase BS Tax Accounts EOY" xfId="3574"/>
    <cellStyle name="20% - Accent2 57" xfId="3575"/>
    <cellStyle name="20% - Accent2 57 2" xfId="3576"/>
    <cellStyle name="20% - Accent2 57 2 2" xfId="3577"/>
    <cellStyle name="20% - Accent2 57 2 3" xfId="3578"/>
    <cellStyle name="20% - Accent2 57 2_Essbase BS Tax Accounts EOY" xfId="3579"/>
    <cellStyle name="20% - Accent2 57 3" xfId="3580"/>
    <cellStyle name="20% - Accent2 57 4" xfId="3581"/>
    <cellStyle name="20% - Accent2 57_Essbase BS Tax Accounts EOY" xfId="3582"/>
    <cellStyle name="20% - Accent2 58" xfId="3583"/>
    <cellStyle name="20% - Accent2 58 2" xfId="3584"/>
    <cellStyle name="20% - Accent2 58 2 2" xfId="3585"/>
    <cellStyle name="20% - Accent2 58 2 3" xfId="3586"/>
    <cellStyle name="20% - Accent2 58 2_Essbase BS Tax Accounts EOY" xfId="3587"/>
    <cellStyle name="20% - Accent2 58 3" xfId="3588"/>
    <cellStyle name="20% - Accent2 58 4" xfId="3589"/>
    <cellStyle name="20% - Accent2 58_Essbase BS Tax Accounts EOY" xfId="3590"/>
    <cellStyle name="20% - Accent2 59" xfId="3591"/>
    <cellStyle name="20% - Accent2 59 2" xfId="3592"/>
    <cellStyle name="20% - Accent2 59 2 2" xfId="3593"/>
    <cellStyle name="20% - Accent2 59 2 3" xfId="3594"/>
    <cellStyle name="20% - Accent2 59 2_Essbase BS Tax Accounts EOY" xfId="3595"/>
    <cellStyle name="20% - Accent2 59 3" xfId="3596"/>
    <cellStyle name="20% - Accent2 59 4" xfId="3597"/>
    <cellStyle name="20% - Accent2 59_Essbase BS Tax Accounts EOY" xfId="3598"/>
    <cellStyle name="20% - Accent2 6" xfId="3599"/>
    <cellStyle name="20% - Accent2 6 2" xfId="3600"/>
    <cellStyle name="20% - Accent2 6 2 2" xfId="3601"/>
    <cellStyle name="20% - Accent2 6 2 2 2" xfId="3602"/>
    <cellStyle name="20% - Accent2 6 2 2 3" xfId="3603"/>
    <cellStyle name="20% - Accent2 6 2 2 4" xfId="3604"/>
    <cellStyle name="20% - Accent2 6 2 3" xfId="3605"/>
    <cellStyle name="20% - Accent2 6 2 3 2" xfId="3606"/>
    <cellStyle name="20% - Accent2 6 2 3 3" xfId="3607"/>
    <cellStyle name="20% - Accent2 6 2 3 4" xfId="3608"/>
    <cellStyle name="20% - Accent2 6 2 4" xfId="3609"/>
    <cellStyle name="20% - Accent2 6 2 5" xfId="3610"/>
    <cellStyle name="20% - Accent2 6 2 5 2" xfId="3611"/>
    <cellStyle name="20% - Accent2 6 2 6" xfId="3612"/>
    <cellStyle name="20% - Accent2 6 2 7" xfId="3613"/>
    <cellStyle name="20% - Accent2 6 2 8" xfId="3614"/>
    <cellStyle name="20% - Accent2 6 2_Basis Info" xfId="3615"/>
    <cellStyle name="20% - Accent2 6 3" xfId="3616"/>
    <cellStyle name="20% - Accent2 6 3 2" xfId="3617"/>
    <cellStyle name="20% - Accent2 6 4" xfId="3618"/>
    <cellStyle name="20% - Accent2 6 4 2" xfId="3619"/>
    <cellStyle name="20% - Accent2 6 4 3" xfId="3620"/>
    <cellStyle name="20% - Accent2 6 4 4" xfId="3621"/>
    <cellStyle name="20% - Accent2 6 5" xfId="3622"/>
    <cellStyle name="20% - Accent2 6 5 2" xfId="3623"/>
    <cellStyle name="20% - Accent2 6 5 3" xfId="3624"/>
    <cellStyle name="20% - Accent2 6 5_Essbase BS Tax Accounts EOY" xfId="3625"/>
    <cellStyle name="20% - Accent2 6 6" xfId="3626"/>
    <cellStyle name="20% - Accent2 6 6 2" xfId="3627"/>
    <cellStyle name="20% - Accent2 6 6 3" xfId="3628"/>
    <cellStyle name="20% - Accent2 6 6_Essbase BS Tax Accounts EOY" xfId="3629"/>
    <cellStyle name="20% - Accent2 6_Sheet1" xfId="3630"/>
    <cellStyle name="20% - Accent2 60" xfId="3631"/>
    <cellStyle name="20% - Accent2 60 2" xfId="3632"/>
    <cellStyle name="20% - Accent2 60 2 2" xfId="3633"/>
    <cellStyle name="20% - Accent2 60 2 3" xfId="3634"/>
    <cellStyle name="20% - Accent2 60 2_Essbase BS Tax Accounts EOY" xfId="3635"/>
    <cellStyle name="20% - Accent2 60 3" xfId="3636"/>
    <cellStyle name="20% - Accent2 60 4" xfId="3637"/>
    <cellStyle name="20% - Accent2 60_Essbase BS Tax Accounts EOY" xfId="3638"/>
    <cellStyle name="20% - Accent2 61" xfId="3639"/>
    <cellStyle name="20% - Accent2 61 2" xfId="3640"/>
    <cellStyle name="20% - Accent2 61 2 2" xfId="3641"/>
    <cellStyle name="20% - Accent2 61 2 3" xfId="3642"/>
    <cellStyle name="20% - Accent2 61 2_Essbase BS Tax Accounts EOY" xfId="3643"/>
    <cellStyle name="20% - Accent2 61 3" xfId="3644"/>
    <cellStyle name="20% - Accent2 61 4" xfId="3645"/>
    <cellStyle name="20% - Accent2 61_Essbase BS Tax Accounts EOY" xfId="3646"/>
    <cellStyle name="20% - Accent2 62" xfId="3647"/>
    <cellStyle name="20% - Accent2 62 2" xfId="3648"/>
    <cellStyle name="20% - Accent2 62 2 2" xfId="3649"/>
    <cellStyle name="20% - Accent2 62 2 3" xfId="3650"/>
    <cellStyle name="20% - Accent2 62 2_Essbase BS Tax Accounts EOY" xfId="3651"/>
    <cellStyle name="20% - Accent2 62 3" xfId="3652"/>
    <cellStyle name="20% - Accent2 62 4" xfId="3653"/>
    <cellStyle name="20% - Accent2 62_Essbase BS Tax Accounts EOY" xfId="3654"/>
    <cellStyle name="20% - Accent2 63" xfId="3655"/>
    <cellStyle name="20% - Accent2 63 2" xfId="3656"/>
    <cellStyle name="20% - Accent2 63 2 2" xfId="3657"/>
    <cellStyle name="20% - Accent2 63 2 3" xfId="3658"/>
    <cellStyle name="20% - Accent2 63 2_Essbase BS Tax Accounts EOY" xfId="3659"/>
    <cellStyle name="20% - Accent2 63 3" xfId="3660"/>
    <cellStyle name="20% - Accent2 63 4" xfId="3661"/>
    <cellStyle name="20% - Accent2 63_Essbase BS Tax Accounts EOY" xfId="3662"/>
    <cellStyle name="20% - Accent2 64" xfId="3663"/>
    <cellStyle name="20% - Accent2 64 2" xfId="3664"/>
    <cellStyle name="20% - Accent2 64 2 2" xfId="3665"/>
    <cellStyle name="20% - Accent2 64 2 3" xfId="3666"/>
    <cellStyle name="20% - Accent2 64 2_Essbase BS Tax Accounts EOY" xfId="3667"/>
    <cellStyle name="20% - Accent2 64 3" xfId="3668"/>
    <cellStyle name="20% - Accent2 64 4" xfId="3669"/>
    <cellStyle name="20% - Accent2 64_Essbase BS Tax Accounts EOY" xfId="3670"/>
    <cellStyle name="20% - Accent2 65" xfId="3671"/>
    <cellStyle name="20% - Accent2 65 2" xfId="3672"/>
    <cellStyle name="20% - Accent2 65 2 2" xfId="3673"/>
    <cellStyle name="20% - Accent2 65 2 3" xfId="3674"/>
    <cellStyle name="20% - Accent2 65 2_Essbase BS Tax Accounts EOY" xfId="3675"/>
    <cellStyle name="20% - Accent2 65 3" xfId="3676"/>
    <cellStyle name="20% - Accent2 65 4" xfId="3677"/>
    <cellStyle name="20% - Accent2 65_Essbase BS Tax Accounts EOY" xfId="3678"/>
    <cellStyle name="20% - Accent2 66" xfId="3679"/>
    <cellStyle name="20% - Accent2 66 2" xfId="3680"/>
    <cellStyle name="20% - Accent2 66 2 2" xfId="3681"/>
    <cellStyle name="20% - Accent2 66 2 3" xfId="3682"/>
    <cellStyle name="20% - Accent2 66 2_Essbase BS Tax Accounts EOY" xfId="3683"/>
    <cellStyle name="20% - Accent2 66 3" xfId="3684"/>
    <cellStyle name="20% - Accent2 66 4" xfId="3685"/>
    <cellStyle name="20% - Accent2 66_Essbase BS Tax Accounts EOY" xfId="3686"/>
    <cellStyle name="20% - Accent2 67" xfId="3687"/>
    <cellStyle name="20% - Accent2 67 2" xfId="3688"/>
    <cellStyle name="20% - Accent2 67 2 2" xfId="3689"/>
    <cellStyle name="20% - Accent2 67 2 3" xfId="3690"/>
    <cellStyle name="20% - Accent2 67 2_Essbase BS Tax Accounts EOY" xfId="3691"/>
    <cellStyle name="20% - Accent2 67 3" xfId="3692"/>
    <cellStyle name="20% - Accent2 67 4" xfId="3693"/>
    <cellStyle name="20% - Accent2 67_Essbase BS Tax Accounts EOY" xfId="3694"/>
    <cellStyle name="20% - Accent2 68" xfId="3695"/>
    <cellStyle name="20% - Accent2 68 2" xfId="3696"/>
    <cellStyle name="20% - Accent2 68 2 2" xfId="3697"/>
    <cellStyle name="20% - Accent2 68 2 3" xfId="3698"/>
    <cellStyle name="20% - Accent2 68 2_Essbase BS Tax Accounts EOY" xfId="3699"/>
    <cellStyle name="20% - Accent2 68 3" xfId="3700"/>
    <cellStyle name="20% - Accent2 68 4" xfId="3701"/>
    <cellStyle name="20% - Accent2 68_Essbase BS Tax Accounts EOY" xfId="3702"/>
    <cellStyle name="20% - Accent2 69" xfId="3703"/>
    <cellStyle name="20% - Accent2 69 2" xfId="3704"/>
    <cellStyle name="20% - Accent2 69 2 2" xfId="3705"/>
    <cellStyle name="20% - Accent2 69 2 3" xfId="3706"/>
    <cellStyle name="20% - Accent2 69 2_Essbase BS Tax Accounts EOY" xfId="3707"/>
    <cellStyle name="20% - Accent2 69 3" xfId="3708"/>
    <cellStyle name="20% - Accent2 69 4" xfId="3709"/>
    <cellStyle name="20% - Accent2 69_Essbase BS Tax Accounts EOY" xfId="3710"/>
    <cellStyle name="20% - Accent2 7" xfId="3711"/>
    <cellStyle name="20% - Accent2 7 2" xfId="3712"/>
    <cellStyle name="20% - Accent2 7 2 2" xfId="3713"/>
    <cellStyle name="20% - Accent2 7 2 3" xfId="3714"/>
    <cellStyle name="20% - Accent2 7 2 4" xfId="3715"/>
    <cellStyle name="20% - Accent2 7 3" xfId="3716"/>
    <cellStyle name="20% - Accent2 7 3 2" xfId="3717"/>
    <cellStyle name="20% - Accent2 7 4" xfId="3718"/>
    <cellStyle name="20% - Accent2 7 4 2" xfId="3719"/>
    <cellStyle name="20% - Accent2 7 4 3" xfId="3720"/>
    <cellStyle name="20% - Accent2 7 4 4" xfId="3721"/>
    <cellStyle name="20% - Accent2 7 5" xfId="3722"/>
    <cellStyle name="20% - Accent2 7 5 2" xfId="3723"/>
    <cellStyle name="20% - Accent2 7 5 3" xfId="3724"/>
    <cellStyle name="20% - Accent2 7 5_Essbase BS Tax Accounts EOY" xfId="3725"/>
    <cellStyle name="20% - Accent2 7_Sheet1" xfId="3726"/>
    <cellStyle name="20% - Accent2 70" xfId="3727"/>
    <cellStyle name="20% - Accent2 70 2" xfId="3728"/>
    <cellStyle name="20% - Accent2 70 2 2" xfId="3729"/>
    <cellStyle name="20% - Accent2 70 3" xfId="3730"/>
    <cellStyle name="20% - Accent2 70 4" xfId="3731"/>
    <cellStyle name="20% - Accent2 70_Essbase BS Tax Accounts EOY" xfId="3732"/>
    <cellStyle name="20% - Accent2 71" xfId="3733"/>
    <cellStyle name="20% - Accent2 71 2" xfId="3734"/>
    <cellStyle name="20% - Accent2 71 2 2" xfId="3735"/>
    <cellStyle name="20% - Accent2 71 3" xfId="3736"/>
    <cellStyle name="20% - Accent2 71 4" xfId="3737"/>
    <cellStyle name="20% - Accent2 71_Essbase BS Tax Accounts EOY" xfId="3738"/>
    <cellStyle name="20% - Accent2 72" xfId="3739"/>
    <cellStyle name="20% - Accent2 72 2" xfId="3740"/>
    <cellStyle name="20% - Accent2 72 2 2" xfId="3741"/>
    <cellStyle name="20% - Accent2 72 3" xfId="3742"/>
    <cellStyle name="20% - Accent2 72 4" xfId="3743"/>
    <cellStyle name="20% - Accent2 72_Essbase BS Tax Accounts EOY" xfId="3744"/>
    <cellStyle name="20% - Accent2 73" xfId="3745"/>
    <cellStyle name="20% - Accent2 73 2" xfId="3746"/>
    <cellStyle name="20% - Accent2 73 2 2" xfId="3747"/>
    <cellStyle name="20% - Accent2 73 3" xfId="3748"/>
    <cellStyle name="20% - Accent2 73 4" xfId="3749"/>
    <cellStyle name="20% - Accent2 73_Essbase BS Tax Accounts EOY" xfId="3750"/>
    <cellStyle name="20% - Accent2 74" xfId="3751"/>
    <cellStyle name="20% - Accent2 74 2" xfId="3752"/>
    <cellStyle name="20% - Accent2 74 2 2" xfId="3753"/>
    <cellStyle name="20% - Accent2 74 3" xfId="3754"/>
    <cellStyle name="20% - Accent2 74 4" xfId="3755"/>
    <cellStyle name="20% - Accent2 74_Essbase BS Tax Accounts EOY" xfId="3756"/>
    <cellStyle name="20% - Accent2 75" xfId="3757"/>
    <cellStyle name="20% - Accent2 75 2" xfId="3758"/>
    <cellStyle name="20% - Accent2 75 2 2" xfId="3759"/>
    <cellStyle name="20% - Accent2 75 3" xfId="3760"/>
    <cellStyle name="20% - Accent2 75 4" xfId="3761"/>
    <cellStyle name="20% - Accent2 75_Essbase BS Tax Accounts EOY" xfId="3762"/>
    <cellStyle name="20% - Accent2 76" xfId="3763"/>
    <cellStyle name="20% - Accent2 76 2" xfId="3764"/>
    <cellStyle name="20% - Accent2 76 2 2" xfId="3765"/>
    <cellStyle name="20% - Accent2 76 3" xfId="3766"/>
    <cellStyle name="20% - Accent2 76 4" xfId="3767"/>
    <cellStyle name="20% - Accent2 76_Essbase BS Tax Accounts EOY" xfId="3768"/>
    <cellStyle name="20% - Accent2 77" xfId="3769"/>
    <cellStyle name="20% - Accent2 77 2" xfId="3770"/>
    <cellStyle name="20% - Accent2 77 2 2" xfId="3771"/>
    <cellStyle name="20% - Accent2 77 3" xfId="3772"/>
    <cellStyle name="20% - Accent2 77 4" xfId="3773"/>
    <cellStyle name="20% - Accent2 77_Essbase BS Tax Accounts EOY" xfId="3774"/>
    <cellStyle name="20% - Accent2 78" xfId="3775"/>
    <cellStyle name="20% - Accent2 78 2" xfId="3776"/>
    <cellStyle name="20% - Accent2 78 2 2" xfId="3777"/>
    <cellStyle name="20% - Accent2 78 3" xfId="3778"/>
    <cellStyle name="20% - Accent2 78 4" xfId="3779"/>
    <cellStyle name="20% - Accent2 78_Essbase BS Tax Accounts EOY" xfId="3780"/>
    <cellStyle name="20% - Accent2 79" xfId="3781"/>
    <cellStyle name="20% - Accent2 79 2" xfId="3782"/>
    <cellStyle name="20% - Accent2 79 2 2" xfId="3783"/>
    <cellStyle name="20% - Accent2 79 3" xfId="3784"/>
    <cellStyle name="20% - Accent2 79 4" xfId="3785"/>
    <cellStyle name="20% - Accent2 79_Essbase BS Tax Accounts EOY" xfId="3786"/>
    <cellStyle name="20% - Accent2 8" xfId="3787"/>
    <cellStyle name="20% - Accent2 8 2" xfId="3788"/>
    <cellStyle name="20% - Accent2 8 2 2" xfId="3789"/>
    <cellStyle name="20% - Accent2 8 2 3" xfId="3790"/>
    <cellStyle name="20% - Accent2 8 2 4" xfId="3791"/>
    <cellStyle name="20% - Accent2 8 3" xfId="3792"/>
    <cellStyle name="20% - Accent2 8 3 2" xfId="3793"/>
    <cellStyle name="20% - Accent2 8 4" xfId="3794"/>
    <cellStyle name="20% - Accent2 8 4 2" xfId="3795"/>
    <cellStyle name="20% - Accent2 8 4 3" xfId="3796"/>
    <cellStyle name="20% - Accent2 8 4 4" xfId="3797"/>
    <cellStyle name="20% - Accent2 8 5" xfId="3798"/>
    <cellStyle name="20% - Accent2 8 5 2" xfId="3799"/>
    <cellStyle name="20% - Accent2 8 5 3" xfId="3800"/>
    <cellStyle name="20% - Accent2 8 5_Essbase BS Tax Accounts EOY" xfId="3801"/>
    <cellStyle name="20% - Accent2 8_Sheet1" xfId="3802"/>
    <cellStyle name="20% - Accent2 80" xfId="3803"/>
    <cellStyle name="20% - Accent2 80 2" xfId="3804"/>
    <cellStyle name="20% - Accent2 80 2 2" xfId="3805"/>
    <cellStyle name="20% - Accent2 80 3" xfId="3806"/>
    <cellStyle name="20% - Accent2 80 4" xfId="3807"/>
    <cellStyle name="20% - Accent2 80_Essbase BS Tax Accounts EOY" xfId="3808"/>
    <cellStyle name="20% - Accent2 81" xfId="3809"/>
    <cellStyle name="20% - Accent2 81 2" xfId="3810"/>
    <cellStyle name="20% - Accent2 81 2 2" xfId="3811"/>
    <cellStyle name="20% - Accent2 81 3" xfId="3812"/>
    <cellStyle name="20% - Accent2 81 4" xfId="3813"/>
    <cellStyle name="20% - Accent2 81_Essbase BS Tax Accounts EOY" xfId="3814"/>
    <cellStyle name="20% - Accent2 82" xfId="3815"/>
    <cellStyle name="20% - Accent2 82 2" xfId="3816"/>
    <cellStyle name="20% - Accent2 82 2 2" xfId="3817"/>
    <cellStyle name="20% - Accent2 82 3" xfId="3818"/>
    <cellStyle name="20% - Accent2 82 4" xfId="3819"/>
    <cellStyle name="20% - Accent2 82_Essbase BS Tax Accounts EOY" xfId="3820"/>
    <cellStyle name="20% - Accent2 83" xfId="3821"/>
    <cellStyle name="20% - Accent2 83 2" xfId="3822"/>
    <cellStyle name="20% - Accent2 83 2 2" xfId="3823"/>
    <cellStyle name="20% - Accent2 83 3" xfId="3824"/>
    <cellStyle name="20% - Accent2 83 4" xfId="3825"/>
    <cellStyle name="20% - Accent2 83_Essbase BS Tax Accounts EOY" xfId="3826"/>
    <cellStyle name="20% - Accent2 84" xfId="3827"/>
    <cellStyle name="20% - Accent2 84 2" xfId="3828"/>
    <cellStyle name="20% - Accent2 84 2 2" xfId="3829"/>
    <cellStyle name="20% - Accent2 84 3" xfId="3830"/>
    <cellStyle name="20% - Accent2 85" xfId="3831"/>
    <cellStyle name="20% - Accent2 85 2" xfId="3832"/>
    <cellStyle name="20% - Accent2 85 2 2" xfId="3833"/>
    <cellStyle name="20% - Accent2 85 3" xfId="3834"/>
    <cellStyle name="20% - Accent2 86" xfId="3835"/>
    <cellStyle name="20% - Accent2 86 2" xfId="3836"/>
    <cellStyle name="20% - Accent2 86 2 2" xfId="3837"/>
    <cellStyle name="20% - Accent2 86 3" xfId="3838"/>
    <cellStyle name="20% - Accent2 87" xfId="3839"/>
    <cellStyle name="20% - Accent2 87 2" xfId="3840"/>
    <cellStyle name="20% - Accent2 87 2 2" xfId="3841"/>
    <cellStyle name="20% - Accent2 87 3" xfId="3842"/>
    <cellStyle name="20% - Accent2 88" xfId="3843"/>
    <cellStyle name="20% - Accent2 88 2" xfId="3844"/>
    <cellStyle name="20% - Accent2 88 2 2" xfId="3845"/>
    <cellStyle name="20% - Accent2 88 3" xfId="3846"/>
    <cellStyle name="20% - Accent2 89" xfId="3847"/>
    <cellStyle name="20% - Accent2 89 2" xfId="3848"/>
    <cellStyle name="20% - Accent2 89 2 2" xfId="3849"/>
    <cellStyle name="20% - Accent2 89 3" xfId="3850"/>
    <cellStyle name="20% - Accent2 9" xfId="3851"/>
    <cellStyle name="20% - Accent2 9 2" xfId="3852"/>
    <cellStyle name="20% - Accent2 9 2 2" xfId="3853"/>
    <cellStyle name="20% - Accent2 9 2 3" xfId="3854"/>
    <cellStyle name="20% - Accent2 9 2 4" xfId="3855"/>
    <cellStyle name="20% - Accent2 9 3" xfId="3856"/>
    <cellStyle name="20% - Accent2 9 3 2" xfId="3857"/>
    <cellStyle name="20% - Accent2 9 4" xfId="3858"/>
    <cellStyle name="20% - Accent2 9 4 2" xfId="3859"/>
    <cellStyle name="20% - Accent2 9 4 3" xfId="3860"/>
    <cellStyle name="20% - Accent2 9 4 4" xfId="3861"/>
    <cellStyle name="20% - Accent2 9 5" xfId="3862"/>
    <cellStyle name="20% - Accent2 9 5 2" xfId="3863"/>
    <cellStyle name="20% - Accent2 9 5 3" xfId="3864"/>
    <cellStyle name="20% - Accent2 9 5_Essbase BS Tax Accounts EOY" xfId="3865"/>
    <cellStyle name="20% - Accent2 9_Sheet1" xfId="3866"/>
    <cellStyle name="20% - Accent2 90" xfId="3867"/>
    <cellStyle name="20% - Accent2 90 2" xfId="3868"/>
    <cellStyle name="20% - Accent2 90 2 2" xfId="3869"/>
    <cellStyle name="20% - Accent2 90 3" xfId="3870"/>
    <cellStyle name="20% - Accent2 91" xfId="3871"/>
    <cellStyle name="20% - Accent2 91 2" xfId="3872"/>
    <cellStyle name="20% - Accent2 91 2 2" xfId="3873"/>
    <cellStyle name="20% - Accent2 91 3" xfId="3874"/>
    <cellStyle name="20% - Accent2 92" xfId="3875"/>
    <cellStyle name="20% - Accent2 92 2" xfId="3876"/>
    <cellStyle name="20% - Accent2 92 2 2" xfId="3877"/>
    <cellStyle name="20% - Accent2 92 3" xfId="3878"/>
    <cellStyle name="20% - Accent2 93" xfId="3879"/>
    <cellStyle name="20% - Accent2 93 2" xfId="3880"/>
    <cellStyle name="20% - Accent2 93 2 2" xfId="3881"/>
    <cellStyle name="20% - Accent2 93 3" xfId="3882"/>
    <cellStyle name="20% - Accent2 94" xfId="3883"/>
    <cellStyle name="20% - Accent2 94 2" xfId="3884"/>
    <cellStyle name="20% - Accent2 94 2 2" xfId="3885"/>
    <cellStyle name="20% - Accent2 94 3" xfId="3886"/>
    <cellStyle name="20% - Accent2 95" xfId="3887"/>
    <cellStyle name="20% - Accent2 95 2" xfId="3888"/>
    <cellStyle name="20% - Accent2 95 2 2" xfId="3889"/>
    <cellStyle name="20% - Accent2 95 3" xfId="3890"/>
    <cellStyle name="20% - Accent2 96" xfId="3891"/>
    <cellStyle name="20% - Accent2 96 2" xfId="3892"/>
    <cellStyle name="20% - Accent2 96 2 2" xfId="3893"/>
    <cellStyle name="20% - Accent2 96 3" xfId="3894"/>
    <cellStyle name="20% - Accent2 97" xfId="3895"/>
    <cellStyle name="20% - Accent2 97 2" xfId="3896"/>
    <cellStyle name="20% - Accent2 97 2 2" xfId="3897"/>
    <cellStyle name="20% - Accent2 97 3" xfId="3898"/>
    <cellStyle name="20% - Accent2 98" xfId="3899"/>
    <cellStyle name="20% - Accent2 98 2" xfId="3900"/>
    <cellStyle name="20% - Accent2 98 2 2" xfId="3901"/>
    <cellStyle name="20% - Accent2 98 3" xfId="3902"/>
    <cellStyle name="20% - Accent2 99" xfId="3903"/>
    <cellStyle name="20% - Accent2 99 2" xfId="3904"/>
    <cellStyle name="20% - Accent2 99 2 2" xfId="3905"/>
    <cellStyle name="20% - Accent2 99 3" xfId="3906"/>
    <cellStyle name="20% - Accent3" xfId="3" builtinId="38" customBuiltin="1"/>
    <cellStyle name="20% - Accent3 10" xfId="3907"/>
    <cellStyle name="20% - Accent3 10 2" xfId="3908"/>
    <cellStyle name="20% - Accent3 10 2 2" xfId="3909"/>
    <cellStyle name="20% - Accent3 10 2 3" xfId="3910"/>
    <cellStyle name="20% - Accent3 10 2 4" xfId="3911"/>
    <cellStyle name="20% - Accent3 10 3" xfId="3912"/>
    <cellStyle name="20% - Accent3 10 3 2" xfId="3913"/>
    <cellStyle name="20% - Accent3 10 4" xfId="3914"/>
    <cellStyle name="20% - Accent3 10 4 2" xfId="3915"/>
    <cellStyle name="20% - Accent3 10 4 3" xfId="3916"/>
    <cellStyle name="20% - Accent3 10 4 4" xfId="3917"/>
    <cellStyle name="20% - Accent3 10 5" xfId="3918"/>
    <cellStyle name="20% - Accent3 10_Sheet1" xfId="3919"/>
    <cellStyle name="20% - Accent3 100" xfId="3920"/>
    <cellStyle name="20% - Accent3 100 2" xfId="3921"/>
    <cellStyle name="20% - Accent3 100 2 2" xfId="3922"/>
    <cellStyle name="20% - Accent3 100 3" xfId="3923"/>
    <cellStyle name="20% - Accent3 101" xfId="3924"/>
    <cellStyle name="20% - Accent3 101 2" xfId="3925"/>
    <cellStyle name="20% - Accent3 102" xfId="3926"/>
    <cellStyle name="20% - Accent3 102 2" xfId="3927"/>
    <cellStyle name="20% - Accent3 103" xfId="3928"/>
    <cellStyle name="20% - Accent3 103 2" xfId="3929"/>
    <cellStyle name="20% - Accent3 104" xfId="3930"/>
    <cellStyle name="20% - Accent3 104 2" xfId="3931"/>
    <cellStyle name="20% - Accent3 105" xfId="3932"/>
    <cellStyle name="20% - Accent3 105 2" xfId="3933"/>
    <cellStyle name="20% - Accent3 106" xfId="3934"/>
    <cellStyle name="20% - Accent3 106 2" xfId="3935"/>
    <cellStyle name="20% - Accent3 107" xfId="3936"/>
    <cellStyle name="20% - Accent3 107 2" xfId="3937"/>
    <cellStyle name="20% - Accent3 108" xfId="3938"/>
    <cellStyle name="20% - Accent3 108 2" xfId="3939"/>
    <cellStyle name="20% - Accent3 109" xfId="3940"/>
    <cellStyle name="20% - Accent3 109 2" xfId="3941"/>
    <cellStyle name="20% - Accent3 11" xfId="3942"/>
    <cellStyle name="20% - Accent3 11 2" xfId="3943"/>
    <cellStyle name="20% - Accent3 11 2 2" xfId="3944"/>
    <cellStyle name="20% - Accent3 11 2 3" xfId="3945"/>
    <cellStyle name="20% - Accent3 11 2 4" xfId="3946"/>
    <cellStyle name="20% - Accent3 11 3" xfId="3947"/>
    <cellStyle name="20% - Accent3 11 3 2" xfId="3948"/>
    <cellStyle name="20% - Accent3 11 4" xfId="3949"/>
    <cellStyle name="20% - Accent3 11 4 2" xfId="3950"/>
    <cellStyle name="20% - Accent3 11 4 3" xfId="3951"/>
    <cellStyle name="20% - Accent3 11 4 4" xfId="3952"/>
    <cellStyle name="20% - Accent3 11 5" xfId="3953"/>
    <cellStyle name="20% - Accent3 11_Sheet1" xfId="3954"/>
    <cellStyle name="20% - Accent3 110" xfId="3955"/>
    <cellStyle name="20% - Accent3 110 2" xfId="3956"/>
    <cellStyle name="20% - Accent3 111" xfId="3957"/>
    <cellStyle name="20% - Accent3 112" xfId="3958"/>
    <cellStyle name="20% - Accent3 113" xfId="3959"/>
    <cellStyle name="20% - Accent3 114" xfId="3960"/>
    <cellStyle name="20% - Accent3 115" xfId="3961"/>
    <cellStyle name="20% - Accent3 116" xfId="3962"/>
    <cellStyle name="20% - Accent3 117" xfId="3963"/>
    <cellStyle name="20% - Accent3 118" xfId="3964"/>
    <cellStyle name="20% - Accent3 119" xfId="3965"/>
    <cellStyle name="20% - Accent3 12" xfId="3966"/>
    <cellStyle name="20% - Accent3 12 2" xfId="3967"/>
    <cellStyle name="20% - Accent3 12 2 2" xfId="3968"/>
    <cellStyle name="20% - Accent3 12 2 3" xfId="3969"/>
    <cellStyle name="20% - Accent3 12 2 4" xfId="3970"/>
    <cellStyle name="20% - Accent3 12 3" xfId="3971"/>
    <cellStyle name="20% - Accent3 12 3 2" xfId="3972"/>
    <cellStyle name="20% - Accent3 12 4" xfId="3973"/>
    <cellStyle name="20% - Accent3 12 4 2" xfId="3974"/>
    <cellStyle name="20% - Accent3 12 4 3" xfId="3975"/>
    <cellStyle name="20% - Accent3 12 4 4" xfId="3976"/>
    <cellStyle name="20% - Accent3 12 5" xfId="3977"/>
    <cellStyle name="20% - Accent3 12_Sheet1" xfId="3978"/>
    <cellStyle name="20% - Accent3 13" xfId="3979"/>
    <cellStyle name="20% - Accent3 13 2" xfId="3980"/>
    <cellStyle name="20% - Accent3 13 2 2" xfId="3981"/>
    <cellStyle name="20% - Accent3 13 2 3" xfId="3982"/>
    <cellStyle name="20% - Accent3 13 2 4" xfId="3983"/>
    <cellStyle name="20% - Accent3 13 3" xfId="3984"/>
    <cellStyle name="20% - Accent3 13 3 2" xfId="3985"/>
    <cellStyle name="20% - Accent3 13 4" xfId="3986"/>
    <cellStyle name="20% - Accent3 13 4 2" xfId="3987"/>
    <cellStyle name="20% - Accent3 13 4 3" xfId="3988"/>
    <cellStyle name="20% - Accent3 13 4 4" xfId="3989"/>
    <cellStyle name="20% - Accent3 13 5" xfId="3990"/>
    <cellStyle name="20% - Accent3 13_Sheet1" xfId="3991"/>
    <cellStyle name="20% - Accent3 14" xfId="3992"/>
    <cellStyle name="20% - Accent3 14 2" xfId="3993"/>
    <cellStyle name="20% - Accent3 14 2 2" xfId="3994"/>
    <cellStyle name="20% - Accent3 14 2 3" xfId="3995"/>
    <cellStyle name="20% - Accent3 14 2 4" xfId="3996"/>
    <cellStyle name="20% - Accent3 14 3" xfId="3997"/>
    <cellStyle name="20% - Accent3 14 3 2" xfId="3998"/>
    <cellStyle name="20% - Accent3 14 4" xfId="3999"/>
    <cellStyle name="20% - Accent3 14 4 2" xfId="4000"/>
    <cellStyle name="20% - Accent3 14 4 3" xfId="4001"/>
    <cellStyle name="20% - Accent3 14 4 4" xfId="4002"/>
    <cellStyle name="20% - Accent3 14 5" xfId="4003"/>
    <cellStyle name="20% - Accent3 14_Sheet1" xfId="4004"/>
    <cellStyle name="20% - Accent3 15" xfId="4005"/>
    <cellStyle name="20% - Accent3 15 2" xfId="4006"/>
    <cellStyle name="20% - Accent3 15 2 2" xfId="4007"/>
    <cellStyle name="20% - Accent3 15 2 3" xfId="4008"/>
    <cellStyle name="20% - Accent3 15 2 4" xfId="4009"/>
    <cellStyle name="20% - Accent3 15 3" xfId="4010"/>
    <cellStyle name="20% - Accent3 15 3 2" xfId="4011"/>
    <cellStyle name="20% - Accent3 15 4" xfId="4012"/>
    <cellStyle name="20% - Accent3 15 4 2" xfId="4013"/>
    <cellStyle name="20% - Accent3 15 4 3" xfId="4014"/>
    <cellStyle name="20% - Accent3 15 4 4" xfId="4015"/>
    <cellStyle name="20% - Accent3 15 5" xfId="4016"/>
    <cellStyle name="20% - Accent3 15_Sheet1" xfId="4017"/>
    <cellStyle name="20% - Accent3 16" xfId="4018"/>
    <cellStyle name="20% - Accent3 16 2" xfId="4019"/>
    <cellStyle name="20% - Accent3 16 2 2" xfId="4020"/>
    <cellStyle name="20% - Accent3 16 2 3" xfId="4021"/>
    <cellStyle name="20% - Accent3 16 2 4" xfId="4022"/>
    <cellStyle name="20% - Accent3 16 3" xfId="4023"/>
    <cellStyle name="20% - Accent3 16 3 2" xfId="4024"/>
    <cellStyle name="20% - Accent3 16 4" xfId="4025"/>
    <cellStyle name="20% - Accent3 16 4 2" xfId="4026"/>
    <cellStyle name="20% - Accent3 16 4 3" xfId="4027"/>
    <cellStyle name="20% - Accent3 16 4 4" xfId="4028"/>
    <cellStyle name="20% - Accent3 16 5" xfId="4029"/>
    <cellStyle name="20% - Accent3 16_Sheet1" xfId="4030"/>
    <cellStyle name="20% - Accent3 17" xfId="4031"/>
    <cellStyle name="20% - Accent3 17 2" xfId="4032"/>
    <cellStyle name="20% - Accent3 17 2 2" xfId="4033"/>
    <cellStyle name="20% - Accent3 17 2 3" xfId="4034"/>
    <cellStyle name="20% - Accent3 17 2 4" xfId="4035"/>
    <cellStyle name="20% - Accent3 17 3" xfId="4036"/>
    <cellStyle name="20% - Accent3 17 3 2" xfId="4037"/>
    <cellStyle name="20% - Accent3 17 4" xfId="4038"/>
    <cellStyle name="20% - Accent3 17 4 2" xfId="4039"/>
    <cellStyle name="20% - Accent3 17 4 3" xfId="4040"/>
    <cellStyle name="20% - Accent3 17 4 4" xfId="4041"/>
    <cellStyle name="20% - Accent3 17 5" xfId="4042"/>
    <cellStyle name="20% - Accent3 17_Sheet1" xfId="4043"/>
    <cellStyle name="20% - Accent3 18" xfId="4044"/>
    <cellStyle name="20% - Accent3 18 2" xfId="4045"/>
    <cellStyle name="20% - Accent3 18 2 2" xfId="4046"/>
    <cellStyle name="20% - Accent3 18 2 3" xfId="4047"/>
    <cellStyle name="20% - Accent3 18 2 4" xfId="4048"/>
    <cellStyle name="20% - Accent3 18 3" xfId="4049"/>
    <cellStyle name="20% - Accent3 18 3 2" xfId="4050"/>
    <cellStyle name="20% - Accent3 18 4" xfId="4051"/>
    <cellStyle name="20% - Accent3 18 4 2" xfId="4052"/>
    <cellStyle name="20% - Accent3 18 4 3" xfId="4053"/>
    <cellStyle name="20% - Accent3 18 4 4" xfId="4054"/>
    <cellStyle name="20% - Accent3 18 5" xfId="4055"/>
    <cellStyle name="20% - Accent3 18_Sheet1" xfId="4056"/>
    <cellStyle name="20% - Accent3 19" xfId="4057"/>
    <cellStyle name="20% - Accent3 19 2" xfId="4058"/>
    <cellStyle name="20% - Accent3 19 2 2" xfId="4059"/>
    <cellStyle name="20% - Accent3 19 2 3" xfId="4060"/>
    <cellStyle name="20% - Accent3 19 2 4" xfId="4061"/>
    <cellStyle name="20% - Accent3 19 3" xfId="4062"/>
    <cellStyle name="20% - Accent3 19 3 2" xfId="4063"/>
    <cellStyle name="20% - Accent3 19 4" xfId="4064"/>
    <cellStyle name="20% - Accent3 19 4 2" xfId="4065"/>
    <cellStyle name="20% - Accent3 19 4 3" xfId="4066"/>
    <cellStyle name="20% - Accent3 19 4 4" xfId="4067"/>
    <cellStyle name="20% - Accent3 19 5" xfId="4068"/>
    <cellStyle name="20% - Accent3 19_Sheet1" xfId="4069"/>
    <cellStyle name="20% - Accent3 2" xfId="4070"/>
    <cellStyle name="20% - Accent3 2 10" xfId="4071"/>
    <cellStyle name="20% - Accent3 2 10 2" xfId="4072"/>
    <cellStyle name="20% - Accent3 2 10 2 2" xfId="4073"/>
    <cellStyle name="20% - Accent3 2 10 2 3" xfId="4074"/>
    <cellStyle name="20% - Accent3 2 10 2_Essbase BS Tax Accounts EOY" xfId="4075"/>
    <cellStyle name="20% - Accent3 2 10 3" xfId="4076"/>
    <cellStyle name="20% - Accent3 2 10 4" xfId="4077"/>
    <cellStyle name="20% - Accent3 2 10_Essbase BS Tax Accounts EOY" xfId="4078"/>
    <cellStyle name="20% - Accent3 2 11" xfId="4079"/>
    <cellStyle name="20% - Accent3 2 11 2" xfId="4080"/>
    <cellStyle name="20% - Accent3 2 11 2 2" xfId="4081"/>
    <cellStyle name="20% - Accent3 2 11 3" xfId="4082"/>
    <cellStyle name="20% - Accent3 2 11 4" xfId="4083"/>
    <cellStyle name="20% - Accent3 2 11_Essbase BS Tax Accounts EOY" xfId="4084"/>
    <cellStyle name="20% - Accent3 2 12" xfId="4085"/>
    <cellStyle name="20% - Accent3 2 12 2" xfId="4086"/>
    <cellStyle name="20% - Accent3 2 12 2 2" xfId="4087"/>
    <cellStyle name="20% - Accent3 2 12 3" xfId="4088"/>
    <cellStyle name="20% - Accent3 2 12 4" xfId="4089"/>
    <cellStyle name="20% - Accent3 2 12_Essbase BS Tax Accounts EOY" xfId="4090"/>
    <cellStyle name="20% - Accent3 2 13" xfId="4091"/>
    <cellStyle name="20% - Accent3 2 13 2" xfId="4092"/>
    <cellStyle name="20% - Accent3 2 13 2 2" xfId="4093"/>
    <cellStyle name="20% - Accent3 2 13 3" xfId="4094"/>
    <cellStyle name="20% - Accent3 2 14" xfId="4095"/>
    <cellStyle name="20% - Accent3 2 14 2" xfId="4096"/>
    <cellStyle name="20% - Accent3 2 14 3" xfId="4097"/>
    <cellStyle name="20% - Accent3 2 14_Essbase BS Tax Accounts EOY" xfId="4098"/>
    <cellStyle name="20% - Accent3 2 15" xfId="58762"/>
    <cellStyle name="20% - Accent3 2 16" xfId="58792"/>
    <cellStyle name="20% - Accent3 2 17" xfId="58800"/>
    <cellStyle name="20% - Accent3 2 18" xfId="58794"/>
    <cellStyle name="20% - Accent3 2 2" xfId="4099"/>
    <cellStyle name="20% - Accent3 2 2 10" xfId="4100"/>
    <cellStyle name="20% - Accent3 2 2 11" xfId="4101"/>
    <cellStyle name="20% - Accent3 2 2 12" xfId="4102"/>
    <cellStyle name="20% - Accent3 2 2 2" xfId="4103"/>
    <cellStyle name="20% - Accent3 2 2 2 2" xfId="4104"/>
    <cellStyle name="20% - Accent3 2 2 2 2 2" xfId="4105"/>
    <cellStyle name="20% - Accent3 2 2 2 2 2 2" xfId="4106"/>
    <cellStyle name="20% - Accent3 2 2 2 2 3" xfId="4107"/>
    <cellStyle name="20% - Accent3 2 2 2 2 4" xfId="4108"/>
    <cellStyle name="20% - Accent3 2 2 2 2_Essbase BS Tax Accounts EOY" xfId="4109"/>
    <cellStyle name="20% - Accent3 2 2 2 3" xfId="4110"/>
    <cellStyle name="20% - Accent3 2 2 2 3 2" xfId="4111"/>
    <cellStyle name="20% - Accent3 2 2 2 3 2 2" xfId="4112"/>
    <cellStyle name="20% - Accent3 2 2 2 3 3" xfId="4113"/>
    <cellStyle name="20% - Accent3 2 2 2 4" xfId="4114"/>
    <cellStyle name="20% - Accent3 2 2 2 4 2" xfId="4115"/>
    <cellStyle name="20% - Accent3 2 2 2 4 2 2" xfId="4116"/>
    <cellStyle name="20% - Accent3 2 2 2 4 3" xfId="4117"/>
    <cellStyle name="20% - Accent3 2 2 2 5" xfId="4118"/>
    <cellStyle name="20% - Accent3 2 2 2 5 2" xfId="4119"/>
    <cellStyle name="20% - Accent3 2 2 2_Essbase BS Tax Accounts EOY" xfId="4120"/>
    <cellStyle name="20% - Accent3 2 2 3" xfId="4121"/>
    <cellStyle name="20% - Accent3 2 2 3 2" xfId="4122"/>
    <cellStyle name="20% - Accent3 2 2 3 2 2" xfId="4123"/>
    <cellStyle name="20% - Accent3 2 2 3 3" xfId="4124"/>
    <cellStyle name="20% - Accent3 2 2 3 4" xfId="4125"/>
    <cellStyle name="20% - Accent3 2 2 3 5" xfId="4126"/>
    <cellStyle name="20% - Accent3 2 2 4" xfId="4127"/>
    <cellStyle name="20% - Accent3 2 2 4 2" xfId="4128"/>
    <cellStyle name="20% - Accent3 2 2 4 2 2" xfId="4129"/>
    <cellStyle name="20% - Accent3 2 2 4 2 3" xfId="4130"/>
    <cellStyle name="20% - Accent3 2 2 4 3" xfId="4131"/>
    <cellStyle name="20% - Accent3 2 2 4 4" xfId="4132"/>
    <cellStyle name="20% - Accent3 2 2 5" xfId="4133"/>
    <cellStyle name="20% - Accent3 2 2 6" xfId="4134"/>
    <cellStyle name="20% - Accent3 2 2 6 2" xfId="4135"/>
    <cellStyle name="20% - Accent3 2 2 6 2 2" xfId="4136"/>
    <cellStyle name="20% - Accent3 2 2 6 3" xfId="4137"/>
    <cellStyle name="20% - Accent3 2 2 6 4" xfId="4138"/>
    <cellStyle name="20% - Accent3 2 2 7" xfId="4139"/>
    <cellStyle name="20% - Accent3 2 2 7 2" xfId="4140"/>
    <cellStyle name="20% - Accent3 2 2 7 2 2" xfId="4141"/>
    <cellStyle name="20% - Accent3 2 2 7 3" xfId="4142"/>
    <cellStyle name="20% - Accent3 2 2 7 4" xfId="4143"/>
    <cellStyle name="20% - Accent3 2 2 7_Essbase BS Tax Accounts EOY" xfId="4144"/>
    <cellStyle name="20% - Accent3 2 2 8" xfId="4145"/>
    <cellStyle name="20% - Accent3 2 2 8 2" xfId="4146"/>
    <cellStyle name="20% - Accent3 2 2 8 2 2" xfId="4147"/>
    <cellStyle name="20% - Accent3 2 2 8 3" xfId="4148"/>
    <cellStyle name="20% - Accent3 2 2 9" xfId="4149"/>
    <cellStyle name="20% - Accent3 2 2 9 2" xfId="4150"/>
    <cellStyle name="20% - Accent3 2 2_Basis Info" xfId="4151"/>
    <cellStyle name="20% - Accent3 2 3" xfId="4152"/>
    <cellStyle name="20% - Accent3 2 3 10" xfId="4153"/>
    <cellStyle name="20% - Accent3 2 3 10 2" xfId="4154"/>
    <cellStyle name="20% - Accent3 2 3 10 2 2" xfId="4155"/>
    <cellStyle name="20% - Accent3 2 3 10 3" xfId="4156"/>
    <cellStyle name="20% - Accent3 2 3 10 4" xfId="4157"/>
    <cellStyle name="20% - Accent3 2 3 11" xfId="4158"/>
    <cellStyle name="20% - Accent3 2 3 11 2" xfId="4159"/>
    <cellStyle name="20% - Accent3 2 3 11 2 2" xfId="4160"/>
    <cellStyle name="20% - Accent3 2 3 11 3" xfId="4161"/>
    <cellStyle name="20% - Accent3 2 3 11 4" xfId="4162"/>
    <cellStyle name="20% - Accent3 2 3 11_Essbase BS Tax Accounts EOY" xfId="4163"/>
    <cellStyle name="20% - Accent3 2 3 12" xfId="4164"/>
    <cellStyle name="20% - Accent3 2 3 12 2" xfId="4165"/>
    <cellStyle name="20% - Accent3 2 3 12 3" xfId="4166"/>
    <cellStyle name="20% - Accent3 2 3 12_Essbase BS Tax Accounts EOY" xfId="4167"/>
    <cellStyle name="20% - Accent3 2 3 13" xfId="4168"/>
    <cellStyle name="20% - Accent3 2 3 13 2" xfId="4169"/>
    <cellStyle name="20% - Accent3 2 3 13 3" xfId="4170"/>
    <cellStyle name="20% - Accent3 2 3 13_Essbase BS Tax Accounts EOY" xfId="4171"/>
    <cellStyle name="20% - Accent3 2 3 14" xfId="4172"/>
    <cellStyle name="20% - Accent3 2 3 15" xfId="4173"/>
    <cellStyle name="20% - Accent3 2 3 2" xfId="4174"/>
    <cellStyle name="20% - Accent3 2 3 2 10" xfId="4175"/>
    <cellStyle name="20% - Accent3 2 3 2 10 2" xfId="4176"/>
    <cellStyle name="20% - Accent3 2 3 2 11" xfId="4177"/>
    <cellStyle name="20% - Accent3 2 3 2 12" xfId="4178"/>
    <cellStyle name="20% - Accent3 2 3 2 13" xfId="4179"/>
    <cellStyle name="20% - Accent3 2 3 2 14" xfId="4180"/>
    <cellStyle name="20% - Accent3 2 3 2 2" xfId="4181"/>
    <cellStyle name="20% - Accent3 2 3 2 2 2" xfId="4182"/>
    <cellStyle name="20% - Accent3 2 3 2 2 2 2" xfId="4183"/>
    <cellStyle name="20% - Accent3 2 3 2 2 2 2 2" xfId="4184"/>
    <cellStyle name="20% - Accent3 2 3 2 2 2 3" xfId="4185"/>
    <cellStyle name="20% - Accent3 2 3 2 2 2 4" xfId="4186"/>
    <cellStyle name="20% - Accent3 2 3 2 2 3" xfId="4187"/>
    <cellStyle name="20% - Accent3 2 3 2 2 3 2" xfId="4188"/>
    <cellStyle name="20% - Accent3 2 3 2 2 4" xfId="4189"/>
    <cellStyle name="20% - Accent3 2 3 2 2 5" xfId="4190"/>
    <cellStyle name="20% - Accent3 2 3 2 2 6" xfId="4191"/>
    <cellStyle name="20% - Accent3 2 3 2 3" xfId="4192"/>
    <cellStyle name="20% - Accent3 2 3 2 3 2" xfId="4193"/>
    <cellStyle name="20% - Accent3 2 3 2 3 2 2" xfId="4194"/>
    <cellStyle name="20% - Accent3 2 3 2 3 2 2 2" xfId="4195"/>
    <cellStyle name="20% - Accent3 2 3 2 3 2 2 3" xfId="4196"/>
    <cellStyle name="20% - Accent3 2 3 2 3 2 2_Essbase BS Tax Accounts EOY" xfId="4197"/>
    <cellStyle name="20% - Accent3 2 3 2 3 2 3" xfId="4198"/>
    <cellStyle name="20% - Accent3 2 3 2 3 2 4" xfId="4199"/>
    <cellStyle name="20% - Accent3 2 3 2 3 2_Essbase BS Tax Accounts EOY" xfId="4200"/>
    <cellStyle name="20% - Accent3 2 3 2 3 3" xfId="4201"/>
    <cellStyle name="20% - Accent3 2 3 2 3 3 2" xfId="4202"/>
    <cellStyle name="20% - Accent3 2 3 2 3 3 3" xfId="4203"/>
    <cellStyle name="20% - Accent3 2 3 2 3 3_Essbase BS Tax Accounts EOY" xfId="4204"/>
    <cellStyle name="20% - Accent3 2 3 2 3 4" xfId="4205"/>
    <cellStyle name="20% - Accent3 2 3 2 3 5" xfId="4206"/>
    <cellStyle name="20% - Accent3 2 3 2 3_Essbase BS Tax Accounts EOY" xfId="4207"/>
    <cellStyle name="20% - Accent3 2 3 2 4" xfId="4208"/>
    <cellStyle name="20% - Accent3 2 3 2 4 2" xfId="4209"/>
    <cellStyle name="20% - Accent3 2 3 2 4 2 2" xfId="4210"/>
    <cellStyle name="20% - Accent3 2 3 2 4 2 3" xfId="4211"/>
    <cellStyle name="20% - Accent3 2 3 2 4 2_Essbase BS Tax Accounts EOY" xfId="4212"/>
    <cellStyle name="20% - Accent3 2 3 2 4 3" xfId="4213"/>
    <cellStyle name="20% - Accent3 2 3 2 4 4" xfId="4214"/>
    <cellStyle name="20% - Accent3 2 3 2 4_Essbase BS Tax Accounts EOY" xfId="4215"/>
    <cellStyle name="20% - Accent3 2 3 2 5" xfId="4216"/>
    <cellStyle name="20% - Accent3 2 3 2 5 2" xfId="4217"/>
    <cellStyle name="20% - Accent3 2 3 2 5 2 2" xfId="4218"/>
    <cellStyle name="20% - Accent3 2 3 2 5 2 3" xfId="4219"/>
    <cellStyle name="20% - Accent3 2 3 2 5 3" xfId="4220"/>
    <cellStyle name="20% - Accent3 2 3 2 5 4" xfId="4221"/>
    <cellStyle name="20% - Accent3 2 3 2 5_Essbase BS Tax Accounts EOY" xfId="4222"/>
    <cellStyle name="20% - Accent3 2 3 2 6" xfId="4223"/>
    <cellStyle name="20% - Accent3 2 3 2 6 2" xfId="4224"/>
    <cellStyle name="20% - Accent3 2 3 2 6 2 2" xfId="4225"/>
    <cellStyle name="20% - Accent3 2 3 2 6 3" xfId="4226"/>
    <cellStyle name="20% - Accent3 2 3 2 6 4" xfId="4227"/>
    <cellStyle name="20% - Accent3 2 3 2 7" xfId="4228"/>
    <cellStyle name="20% - Accent3 2 3 2 7 2" xfId="4229"/>
    <cellStyle name="20% - Accent3 2 3 2 7 2 2" xfId="4230"/>
    <cellStyle name="20% - Accent3 2 3 2 7 3" xfId="4231"/>
    <cellStyle name="20% - Accent3 2 3 2 7 4" xfId="4232"/>
    <cellStyle name="20% - Accent3 2 3 2 7_Essbase BS Tax Accounts EOY" xfId="4233"/>
    <cellStyle name="20% - Accent3 2 3 2 8" xfId="4234"/>
    <cellStyle name="20% - Accent3 2 3 2 8 2" xfId="4235"/>
    <cellStyle name="20% - Accent3 2 3 2 8 2 2" xfId="4236"/>
    <cellStyle name="20% - Accent3 2 3 2 8 3" xfId="4237"/>
    <cellStyle name="20% - Accent3 2 3 2 8 4" xfId="4238"/>
    <cellStyle name="20% - Accent3 2 3 2 8_Essbase BS Tax Accounts EOY" xfId="4239"/>
    <cellStyle name="20% - Accent3 2 3 2 9" xfId="4240"/>
    <cellStyle name="20% - Accent3 2 3 2 9 2" xfId="4241"/>
    <cellStyle name="20% - Accent3 2 3 2 9 2 2" xfId="4242"/>
    <cellStyle name="20% - Accent3 2 3 2 9 3" xfId="4243"/>
    <cellStyle name="20% - Accent3 2 3 2 9 4" xfId="4244"/>
    <cellStyle name="20% - Accent3 2 3 2 9_Essbase BS Tax Accounts EOY" xfId="4245"/>
    <cellStyle name="20% - Accent3 2 3 2_Basis Info" xfId="4246"/>
    <cellStyle name="20% - Accent3 2 3 3" xfId="4247"/>
    <cellStyle name="20% - Accent3 2 3 3 2" xfId="4248"/>
    <cellStyle name="20% - Accent3 2 3 3 3" xfId="4249"/>
    <cellStyle name="20% - Accent3 2 3 3 4" xfId="4250"/>
    <cellStyle name="20% - Accent3 2 3 4" xfId="4251"/>
    <cellStyle name="20% - Accent3 2 3 4 2" xfId="4252"/>
    <cellStyle name="20% - Accent3 2 3 4 2 2" xfId="4253"/>
    <cellStyle name="20% - Accent3 2 3 4 2 2 2" xfId="4254"/>
    <cellStyle name="20% - Accent3 2 3 4 2 3" xfId="4255"/>
    <cellStyle name="20% - Accent3 2 3 4 3" xfId="4256"/>
    <cellStyle name="20% - Accent3 2 3 4 3 2" xfId="4257"/>
    <cellStyle name="20% - Accent3 2 3 5" xfId="4258"/>
    <cellStyle name="20% - Accent3 2 3 5 2" xfId="4259"/>
    <cellStyle name="20% - Accent3 2 3 5 2 2" xfId="4260"/>
    <cellStyle name="20% - Accent3 2 3 5 2 2 2" xfId="4261"/>
    <cellStyle name="20% - Accent3 2 3 5 2 2 3" xfId="4262"/>
    <cellStyle name="20% - Accent3 2 3 5 2 2_Essbase BS Tax Accounts EOY" xfId="4263"/>
    <cellStyle name="20% - Accent3 2 3 5 2 3" xfId="4264"/>
    <cellStyle name="20% - Accent3 2 3 5 2 4" xfId="4265"/>
    <cellStyle name="20% - Accent3 2 3 5 2_Essbase BS Tax Accounts EOY" xfId="4266"/>
    <cellStyle name="20% - Accent3 2 3 5 3" xfId="4267"/>
    <cellStyle name="20% - Accent3 2 3 5 3 2" xfId="4268"/>
    <cellStyle name="20% - Accent3 2 3 5 3 3" xfId="4269"/>
    <cellStyle name="20% - Accent3 2 3 5 3_Essbase BS Tax Accounts EOY" xfId="4270"/>
    <cellStyle name="20% - Accent3 2 3 5 4" xfId="4271"/>
    <cellStyle name="20% - Accent3 2 3 5 5" xfId="4272"/>
    <cellStyle name="20% - Accent3 2 3 5_Essbase BS Tax Accounts EOY" xfId="4273"/>
    <cellStyle name="20% - Accent3 2 3 6" xfId="4274"/>
    <cellStyle name="20% - Accent3 2 3 6 2" xfId="4275"/>
    <cellStyle name="20% - Accent3 2 3 6 2 2" xfId="4276"/>
    <cellStyle name="20% - Accent3 2 3 6 2 3" xfId="4277"/>
    <cellStyle name="20% - Accent3 2 3 6 2_Essbase BS Tax Accounts EOY" xfId="4278"/>
    <cellStyle name="20% - Accent3 2 3 6 3" xfId="4279"/>
    <cellStyle name="20% - Accent3 2 3 6 4" xfId="4280"/>
    <cellStyle name="20% - Accent3 2 3 6 5" xfId="4281"/>
    <cellStyle name="20% - Accent3 2 3 6_Essbase BS Tax Accounts EOY" xfId="4282"/>
    <cellStyle name="20% - Accent3 2 3 7" xfId="4283"/>
    <cellStyle name="20% - Accent3 2 3 7 2" xfId="4284"/>
    <cellStyle name="20% - Accent3 2 3 7 2 2" xfId="4285"/>
    <cellStyle name="20% - Accent3 2 3 7 2 3" xfId="4286"/>
    <cellStyle name="20% - Accent3 2 3 7 3" xfId="4287"/>
    <cellStyle name="20% - Accent3 2 3 7 4" xfId="4288"/>
    <cellStyle name="20% - Accent3 2 3 7_Essbase BS Tax Accounts EOY" xfId="4289"/>
    <cellStyle name="20% - Accent3 2 3 8" xfId="4290"/>
    <cellStyle name="20% - Accent3 2 3 8 2" xfId="4291"/>
    <cellStyle name="20% - Accent3 2 3 8 2 2" xfId="4292"/>
    <cellStyle name="20% - Accent3 2 3 8 3" xfId="4293"/>
    <cellStyle name="20% - Accent3 2 3 8 4" xfId="4294"/>
    <cellStyle name="20% - Accent3 2 3 9" xfId="4295"/>
    <cellStyle name="20% - Accent3 2 3 9 2" xfId="4296"/>
    <cellStyle name="20% - Accent3 2 3 9 2 2" xfId="4297"/>
    <cellStyle name="20% - Accent3 2 3 9 3" xfId="4298"/>
    <cellStyle name="20% - Accent3 2 3 9 4" xfId="4299"/>
    <cellStyle name="20% - Accent3 2 3_Basis Info" xfId="4300"/>
    <cellStyle name="20% - Accent3 2 4" xfId="4301"/>
    <cellStyle name="20% - Accent3 2 4 2" xfId="4302"/>
    <cellStyle name="20% - Accent3 2 5" xfId="4303"/>
    <cellStyle name="20% - Accent3 2 5 2" xfId="4304"/>
    <cellStyle name="20% - Accent3 2 5 2 2" xfId="4305"/>
    <cellStyle name="20% - Accent3 2 5 2 2 2" xfId="4306"/>
    <cellStyle name="20% - Accent3 2 5 2 3" xfId="4307"/>
    <cellStyle name="20% - Accent3 2 5 2 4" xfId="4308"/>
    <cellStyle name="20% - Accent3 2 5 3" xfId="4309"/>
    <cellStyle name="20% - Accent3 2 5 3 2" xfId="4310"/>
    <cellStyle name="20% - Accent3 2 5 3 3" xfId="4311"/>
    <cellStyle name="20% - Accent3 2 5 3_Essbase BS Tax Accounts EOY" xfId="4312"/>
    <cellStyle name="20% - Accent3 2 5 4" xfId="4313"/>
    <cellStyle name="20% - Accent3 2 5 5" xfId="4314"/>
    <cellStyle name="20% - Accent3 2 5 6" xfId="4315"/>
    <cellStyle name="20% - Accent3 2 5_Essbase BS Tax Accounts EOY" xfId="4316"/>
    <cellStyle name="20% - Accent3 2 6" xfId="4317"/>
    <cellStyle name="20% - Accent3 2 6 2" xfId="4318"/>
    <cellStyle name="20% - Accent3 2 6 2 2" xfId="4319"/>
    <cellStyle name="20% - Accent3 2 6 3" xfId="4320"/>
    <cellStyle name="20% - Accent3 2 7" xfId="4321"/>
    <cellStyle name="20% - Accent3 2 7 2" xfId="4322"/>
    <cellStyle name="20% - Accent3 2 7 2 2" xfId="4323"/>
    <cellStyle name="20% - Accent3 2 7 2 3" xfId="4324"/>
    <cellStyle name="20% - Accent3 2 7 2_Essbase BS Tax Accounts EOY" xfId="4325"/>
    <cellStyle name="20% - Accent3 2 7 3" xfId="4326"/>
    <cellStyle name="20% - Accent3 2 7 4" xfId="4327"/>
    <cellStyle name="20% - Accent3 2 7 5" xfId="4328"/>
    <cellStyle name="20% - Accent3 2 7 6" xfId="4329"/>
    <cellStyle name="20% - Accent3 2 7_Essbase BS Tax Accounts EOY" xfId="4330"/>
    <cellStyle name="20% - Accent3 2 8" xfId="4331"/>
    <cellStyle name="20% - Accent3 2 8 2" xfId="4332"/>
    <cellStyle name="20% - Accent3 2 8 2 2" xfId="4333"/>
    <cellStyle name="20% - Accent3 2 8 2 3" xfId="4334"/>
    <cellStyle name="20% - Accent3 2 8 2_Essbase BS Tax Accounts EOY" xfId="4335"/>
    <cellStyle name="20% - Accent3 2 8 3" xfId="4336"/>
    <cellStyle name="20% - Accent3 2 8 4" xfId="4337"/>
    <cellStyle name="20% - Accent3 2 8 5" xfId="4338"/>
    <cellStyle name="20% - Accent3 2 8 6" xfId="4339"/>
    <cellStyle name="20% - Accent3 2 8_Essbase BS Tax Accounts EOY" xfId="4340"/>
    <cellStyle name="20% - Accent3 2 9" xfId="4341"/>
    <cellStyle name="20% - Accent3 2 9 2" xfId="4342"/>
    <cellStyle name="20% - Accent3 2 9 2 2" xfId="4343"/>
    <cellStyle name="20% - Accent3 2 9 2 3" xfId="4344"/>
    <cellStyle name="20% - Accent3 2 9 2_Essbase BS Tax Accounts EOY" xfId="4345"/>
    <cellStyle name="20% - Accent3 2 9 3" xfId="4346"/>
    <cellStyle name="20% - Accent3 2 9 4" xfId="4347"/>
    <cellStyle name="20% - Accent3 2 9 5" xfId="4348"/>
    <cellStyle name="20% - Accent3 2 9_Essbase BS Tax Accounts EOY" xfId="4349"/>
    <cellStyle name="20% - Accent3 2_10-1 BS" xfId="4350"/>
    <cellStyle name="20% - Accent3 20" xfId="4351"/>
    <cellStyle name="20% - Accent3 20 2" xfId="4352"/>
    <cellStyle name="20% - Accent3 20 2 2" xfId="4353"/>
    <cellStyle name="20% - Accent3 20 2 3" xfId="4354"/>
    <cellStyle name="20% - Accent3 20 2 4" xfId="4355"/>
    <cellStyle name="20% - Accent3 20 3" xfId="4356"/>
    <cellStyle name="20% - Accent3 20 3 2" xfId="4357"/>
    <cellStyle name="20% - Accent3 20 4" xfId="4358"/>
    <cellStyle name="20% - Accent3 20 4 2" xfId="4359"/>
    <cellStyle name="20% - Accent3 20 4 3" xfId="4360"/>
    <cellStyle name="20% - Accent3 20 4 4" xfId="4361"/>
    <cellStyle name="20% - Accent3 20 5" xfId="4362"/>
    <cellStyle name="20% - Accent3 20_Sheet1" xfId="4363"/>
    <cellStyle name="20% - Accent3 21" xfId="4364"/>
    <cellStyle name="20% - Accent3 21 2" xfId="4365"/>
    <cellStyle name="20% - Accent3 21 2 2" xfId="4366"/>
    <cellStyle name="20% - Accent3 21 2 3" xfId="4367"/>
    <cellStyle name="20% - Accent3 21 2 4" xfId="4368"/>
    <cellStyle name="20% - Accent3 21 3" xfId="4369"/>
    <cellStyle name="20% - Accent3 21 3 2" xfId="4370"/>
    <cellStyle name="20% - Accent3 21 4" xfId="4371"/>
    <cellStyle name="20% - Accent3 21 4 2" xfId="4372"/>
    <cellStyle name="20% - Accent3 21 4 3" xfId="4373"/>
    <cellStyle name="20% - Accent3 21 4 4" xfId="4374"/>
    <cellStyle name="20% - Accent3 21 5" xfId="4375"/>
    <cellStyle name="20% - Accent3 21_Sheet1" xfId="4376"/>
    <cellStyle name="20% - Accent3 22" xfId="4377"/>
    <cellStyle name="20% - Accent3 22 2" xfId="4378"/>
    <cellStyle name="20% - Accent3 22 2 2" xfId="4379"/>
    <cellStyle name="20% - Accent3 22 2 3" xfId="4380"/>
    <cellStyle name="20% - Accent3 22 2 4" xfId="4381"/>
    <cellStyle name="20% - Accent3 22 3" xfId="4382"/>
    <cellStyle name="20% - Accent3 22 3 2" xfId="4383"/>
    <cellStyle name="20% - Accent3 22 4" xfId="4384"/>
    <cellStyle name="20% - Accent3 22 4 2" xfId="4385"/>
    <cellStyle name="20% - Accent3 22 4 3" xfId="4386"/>
    <cellStyle name="20% - Accent3 22 4 4" xfId="4387"/>
    <cellStyle name="20% - Accent3 22 5" xfId="4388"/>
    <cellStyle name="20% - Accent3 22_Sheet1" xfId="4389"/>
    <cellStyle name="20% - Accent3 23" xfId="4390"/>
    <cellStyle name="20% - Accent3 23 2" xfId="4391"/>
    <cellStyle name="20% - Accent3 23 2 2" xfId="4392"/>
    <cellStyle name="20% - Accent3 23 3" xfId="4393"/>
    <cellStyle name="20% - Accent3 23 3 2" xfId="4394"/>
    <cellStyle name="20% - Accent3 23 3 3" xfId="4395"/>
    <cellStyle name="20% - Accent3 23 3 4" xfId="4396"/>
    <cellStyle name="20% - Accent3 23 4" xfId="4397"/>
    <cellStyle name="20% - Accent3 23_Sheet1" xfId="4398"/>
    <cellStyle name="20% - Accent3 24" xfId="4399"/>
    <cellStyle name="20% - Accent3 24 10" xfId="4400"/>
    <cellStyle name="20% - Accent3 24 11" xfId="4401"/>
    <cellStyle name="20% - Accent3 24 11 2" xfId="4402"/>
    <cellStyle name="20% - Accent3 24 11 2 2" xfId="4403"/>
    <cellStyle name="20% - Accent3 24 11 2 3" xfId="4404"/>
    <cellStyle name="20% - Accent3 24 11 2_Essbase BS Tax Accounts EOY" xfId="4405"/>
    <cellStyle name="20% - Accent3 24 11 3" xfId="4406"/>
    <cellStyle name="20% - Accent3 24 11 4" xfId="4407"/>
    <cellStyle name="20% - Accent3 24 11_Essbase BS Tax Accounts EOY" xfId="4408"/>
    <cellStyle name="20% - Accent3 24 12" xfId="4409"/>
    <cellStyle name="20% - Accent3 24 12 2" xfId="4410"/>
    <cellStyle name="20% - Accent3 24 12 2 2" xfId="4411"/>
    <cellStyle name="20% - Accent3 24 12 2 3" xfId="4412"/>
    <cellStyle name="20% - Accent3 24 12 2_Essbase BS Tax Accounts EOY" xfId="4413"/>
    <cellStyle name="20% - Accent3 24 12 3" xfId="4414"/>
    <cellStyle name="20% - Accent3 24 12 4" xfId="4415"/>
    <cellStyle name="20% - Accent3 24 12_Essbase BS Tax Accounts EOY" xfId="4416"/>
    <cellStyle name="20% - Accent3 24 13" xfId="4417"/>
    <cellStyle name="20% - Accent3 24 14" xfId="4418"/>
    <cellStyle name="20% - Accent3 24 15" xfId="4419"/>
    <cellStyle name="20% - Accent3 24 2" xfId="4420"/>
    <cellStyle name="20% - Accent3 24 2 2" xfId="4421"/>
    <cellStyle name="20% - Accent3 24 2 3" xfId="4422"/>
    <cellStyle name="20% - Accent3 24 2 4" xfId="4423"/>
    <cellStyle name="20% - Accent3 24 3" xfId="4424"/>
    <cellStyle name="20% - Accent3 24 3 2" xfId="4425"/>
    <cellStyle name="20% - Accent3 24 3 2 2" xfId="4426"/>
    <cellStyle name="20% - Accent3 24 3 2 2 2" xfId="4427"/>
    <cellStyle name="20% - Accent3 24 3 2 2 2 2" xfId="4428"/>
    <cellStyle name="20% - Accent3 24 3 2 2 2 3" xfId="4429"/>
    <cellStyle name="20% - Accent3 24 3 2 2 2_Essbase BS Tax Accounts EOY" xfId="4430"/>
    <cellStyle name="20% - Accent3 24 3 2 2 3" xfId="4431"/>
    <cellStyle name="20% - Accent3 24 3 2 2 4" xfId="4432"/>
    <cellStyle name="20% - Accent3 24 3 2 2_Essbase BS Tax Accounts EOY" xfId="4433"/>
    <cellStyle name="20% - Accent3 24 3 2 3" xfId="4434"/>
    <cellStyle name="20% - Accent3 24 3 2 3 2" xfId="4435"/>
    <cellStyle name="20% - Accent3 24 3 2 3 3" xfId="4436"/>
    <cellStyle name="20% - Accent3 24 3 2 3_Essbase BS Tax Accounts EOY" xfId="4437"/>
    <cellStyle name="20% - Accent3 24 3 2 4" xfId="4438"/>
    <cellStyle name="20% - Accent3 24 3 2 5" xfId="4439"/>
    <cellStyle name="20% - Accent3 24 3 2_Essbase BS Tax Accounts EOY" xfId="4440"/>
    <cellStyle name="20% - Accent3 24 3 3" xfId="4441"/>
    <cellStyle name="20% - Accent3 24 3 3 2" xfId="4442"/>
    <cellStyle name="20% - Accent3 24 3 3 2 2" xfId="4443"/>
    <cellStyle name="20% - Accent3 24 3 3 2 3" xfId="4444"/>
    <cellStyle name="20% - Accent3 24 3 3 2_Essbase BS Tax Accounts EOY" xfId="4445"/>
    <cellStyle name="20% - Accent3 24 3 3 3" xfId="4446"/>
    <cellStyle name="20% - Accent3 24 3 3 4" xfId="4447"/>
    <cellStyle name="20% - Accent3 24 3 3_Essbase BS Tax Accounts EOY" xfId="4448"/>
    <cellStyle name="20% - Accent3 24 3 4" xfId="4449"/>
    <cellStyle name="20% - Accent3 24 3 4 2" xfId="4450"/>
    <cellStyle name="20% - Accent3 24 3 4 3" xfId="4451"/>
    <cellStyle name="20% - Accent3 24 3 4_Essbase BS Tax Accounts EOY" xfId="4452"/>
    <cellStyle name="20% - Accent3 24 3 5" xfId="4453"/>
    <cellStyle name="20% - Accent3 24 3 6" xfId="4454"/>
    <cellStyle name="20% - Accent3 24 3 7" xfId="4455"/>
    <cellStyle name="20% - Accent3 24 3_Essbase BS Tax Accounts EOY" xfId="4456"/>
    <cellStyle name="20% - Accent3 24 4" xfId="4457"/>
    <cellStyle name="20% - Accent3 24 4 2" xfId="4458"/>
    <cellStyle name="20% - Accent3 24 4 2 2" xfId="4459"/>
    <cellStyle name="20% - Accent3 24 4 2 2 2" xfId="4460"/>
    <cellStyle name="20% - Accent3 24 4 2 2 3" xfId="4461"/>
    <cellStyle name="20% - Accent3 24 4 2 2_Essbase BS Tax Accounts EOY" xfId="4462"/>
    <cellStyle name="20% - Accent3 24 4 2 3" xfId="4463"/>
    <cellStyle name="20% - Accent3 24 4 2 4" xfId="4464"/>
    <cellStyle name="20% - Accent3 24 4 2_Essbase BS Tax Accounts EOY" xfId="4465"/>
    <cellStyle name="20% - Accent3 24 4 3" xfId="4466"/>
    <cellStyle name="20% - Accent3 24 4 3 2" xfId="4467"/>
    <cellStyle name="20% - Accent3 24 4 3 3" xfId="4468"/>
    <cellStyle name="20% - Accent3 24 4 3_Essbase BS Tax Accounts EOY" xfId="4469"/>
    <cellStyle name="20% - Accent3 24 4 4" xfId="4470"/>
    <cellStyle name="20% - Accent3 24 4 5" xfId="4471"/>
    <cellStyle name="20% - Accent3 24 4_Essbase BS Tax Accounts EOY" xfId="4472"/>
    <cellStyle name="20% - Accent3 24 5" xfId="4473"/>
    <cellStyle name="20% - Accent3 24 6" xfId="4474"/>
    <cellStyle name="20% - Accent3 24 7" xfId="4475"/>
    <cellStyle name="20% - Accent3 24 8" xfId="4476"/>
    <cellStyle name="20% - Accent3 24 9" xfId="4477"/>
    <cellStyle name="20% - Accent3 24_Basis Detail" xfId="4478"/>
    <cellStyle name="20% - Accent3 25" xfId="4479"/>
    <cellStyle name="20% - Accent3 25 10" xfId="4480"/>
    <cellStyle name="20% - Accent3 25 11" xfId="4481"/>
    <cellStyle name="20% - Accent3 25 12" xfId="4482"/>
    <cellStyle name="20% - Accent3 25 2" xfId="4483"/>
    <cellStyle name="20% - Accent3 25 2 2" xfId="4484"/>
    <cellStyle name="20% - Accent3 25 2 3" xfId="4485"/>
    <cellStyle name="20% - Accent3 25 2 4" xfId="4486"/>
    <cellStyle name="20% - Accent3 25 2 5" xfId="4487"/>
    <cellStyle name="20% - Accent3 25 3" xfId="4488"/>
    <cellStyle name="20% - Accent3 25 3 2" xfId="4489"/>
    <cellStyle name="20% - Accent3 25 3 3" xfId="4490"/>
    <cellStyle name="20% - Accent3 25 3 4" xfId="4491"/>
    <cellStyle name="20% - Accent3 25 4" xfId="4492"/>
    <cellStyle name="20% - Accent3 25 4 2" xfId="4493"/>
    <cellStyle name="20% - Accent3 25 4 3" xfId="4494"/>
    <cellStyle name="20% - Accent3 25 4 4" xfId="4495"/>
    <cellStyle name="20% - Accent3 25 4 5" xfId="4496"/>
    <cellStyle name="20% - Accent3 25 4 6" xfId="4497"/>
    <cellStyle name="20% - Accent3 25 5" xfId="4498"/>
    <cellStyle name="20% - Accent3 25 5 2" xfId="4499"/>
    <cellStyle name="20% - Accent3 25 5 2 2" xfId="4500"/>
    <cellStyle name="20% - Accent3 25 5 2 2 2" xfId="4501"/>
    <cellStyle name="20% - Accent3 25 5 2 2 2 2" xfId="4502"/>
    <cellStyle name="20% - Accent3 25 5 2 2 2 3" xfId="4503"/>
    <cellStyle name="20% - Accent3 25 5 2 2 2_Essbase BS Tax Accounts EOY" xfId="4504"/>
    <cellStyle name="20% - Accent3 25 5 2 2 3" xfId="4505"/>
    <cellStyle name="20% - Accent3 25 5 2 2 4" xfId="4506"/>
    <cellStyle name="20% - Accent3 25 5 2 2_Essbase BS Tax Accounts EOY" xfId="4507"/>
    <cellStyle name="20% - Accent3 25 5 2 3" xfId="4508"/>
    <cellStyle name="20% - Accent3 25 5 2 3 2" xfId="4509"/>
    <cellStyle name="20% - Accent3 25 5 2 3 3" xfId="4510"/>
    <cellStyle name="20% - Accent3 25 5 2 3_Essbase BS Tax Accounts EOY" xfId="4511"/>
    <cellStyle name="20% - Accent3 25 5 2 4" xfId="4512"/>
    <cellStyle name="20% - Accent3 25 5 2 5" xfId="4513"/>
    <cellStyle name="20% - Accent3 25 5 2_Essbase BS Tax Accounts EOY" xfId="4514"/>
    <cellStyle name="20% - Accent3 25 5 3" xfId="4515"/>
    <cellStyle name="20% - Accent3 25 5 3 2" xfId="4516"/>
    <cellStyle name="20% - Accent3 25 5 3 2 2" xfId="4517"/>
    <cellStyle name="20% - Accent3 25 5 3 2 3" xfId="4518"/>
    <cellStyle name="20% - Accent3 25 5 3 2_Essbase BS Tax Accounts EOY" xfId="4519"/>
    <cellStyle name="20% - Accent3 25 5 3 3" xfId="4520"/>
    <cellStyle name="20% - Accent3 25 5 3 4" xfId="4521"/>
    <cellStyle name="20% - Accent3 25 5 3_Essbase BS Tax Accounts EOY" xfId="4522"/>
    <cellStyle name="20% - Accent3 25 5 4" xfId="4523"/>
    <cellStyle name="20% - Accent3 25 5 4 2" xfId="4524"/>
    <cellStyle name="20% - Accent3 25 5 4 3" xfId="4525"/>
    <cellStyle name="20% - Accent3 25 5 4_Essbase BS Tax Accounts EOY" xfId="4526"/>
    <cellStyle name="20% - Accent3 25 5 5" xfId="4527"/>
    <cellStyle name="20% - Accent3 25 5 6" xfId="4528"/>
    <cellStyle name="20% - Accent3 25 5 7" xfId="4529"/>
    <cellStyle name="20% - Accent3 25 5_Essbase BS Tax Accounts EOY" xfId="4530"/>
    <cellStyle name="20% - Accent3 25 6" xfId="4531"/>
    <cellStyle name="20% - Accent3 25 6 2" xfId="4532"/>
    <cellStyle name="20% - Accent3 25 6 2 2" xfId="4533"/>
    <cellStyle name="20% - Accent3 25 6 2 2 2" xfId="4534"/>
    <cellStyle name="20% - Accent3 25 6 2 2 3" xfId="4535"/>
    <cellStyle name="20% - Accent3 25 6 2 2_Essbase BS Tax Accounts EOY" xfId="4536"/>
    <cellStyle name="20% - Accent3 25 6 2 3" xfId="4537"/>
    <cellStyle name="20% - Accent3 25 6 2 4" xfId="4538"/>
    <cellStyle name="20% - Accent3 25 6 2_Essbase BS Tax Accounts EOY" xfId="4539"/>
    <cellStyle name="20% - Accent3 25 6 3" xfId="4540"/>
    <cellStyle name="20% - Accent3 25 6 3 2" xfId="4541"/>
    <cellStyle name="20% - Accent3 25 6 3 3" xfId="4542"/>
    <cellStyle name="20% - Accent3 25 6 3_Essbase BS Tax Accounts EOY" xfId="4543"/>
    <cellStyle name="20% - Accent3 25 6 4" xfId="4544"/>
    <cellStyle name="20% - Accent3 25 6 5" xfId="4545"/>
    <cellStyle name="20% - Accent3 25 6 6" xfId="4546"/>
    <cellStyle name="20% - Accent3 25 6_Essbase BS Tax Accounts EOY" xfId="4547"/>
    <cellStyle name="20% - Accent3 25 7" xfId="4548"/>
    <cellStyle name="20% - Accent3 25 7 2" xfId="4549"/>
    <cellStyle name="20% - Accent3 25 7 2 2" xfId="4550"/>
    <cellStyle name="20% - Accent3 25 7 2 3" xfId="4551"/>
    <cellStyle name="20% - Accent3 25 7 2_Essbase BS Tax Accounts EOY" xfId="4552"/>
    <cellStyle name="20% - Accent3 25 7 3" xfId="4553"/>
    <cellStyle name="20% - Accent3 25 7 4" xfId="4554"/>
    <cellStyle name="20% - Accent3 25 7_Essbase BS Tax Accounts EOY" xfId="4555"/>
    <cellStyle name="20% - Accent3 25 8" xfId="4556"/>
    <cellStyle name="20% - Accent3 25 8 2" xfId="4557"/>
    <cellStyle name="20% - Accent3 25 8 2 2" xfId="4558"/>
    <cellStyle name="20% - Accent3 25 8 2 3" xfId="4559"/>
    <cellStyle name="20% - Accent3 25 8 2_Essbase BS Tax Accounts EOY" xfId="4560"/>
    <cellStyle name="20% - Accent3 25 8 3" xfId="4561"/>
    <cellStyle name="20% - Accent3 25 8 4" xfId="4562"/>
    <cellStyle name="20% - Accent3 25 8_Essbase BS Tax Accounts EOY" xfId="4563"/>
    <cellStyle name="20% - Accent3 25 9" xfId="4564"/>
    <cellStyle name="20% - Accent3 25_Basis Detail" xfId="4565"/>
    <cellStyle name="20% - Accent3 26" xfId="4566"/>
    <cellStyle name="20% - Accent3 26 10" xfId="4567"/>
    <cellStyle name="20% - Accent3 26 11" xfId="4568"/>
    <cellStyle name="20% - Accent3 26 2" xfId="4569"/>
    <cellStyle name="20% - Accent3 26 2 2" xfId="4570"/>
    <cellStyle name="20% - Accent3 26 2 2 2" xfId="4571"/>
    <cellStyle name="20% - Accent3 26 2 2 2 2" xfId="4572"/>
    <cellStyle name="20% - Accent3 26 2 2 2 3" xfId="4573"/>
    <cellStyle name="20% - Accent3 26 2 2 2_Essbase BS Tax Accounts EOY" xfId="4574"/>
    <cellStyle name="20% - Accent3 26 2 2 3" xfId="4575"/>
    <cellStyle name="20% - Accent3 26 2 2 4" xfId="4576"/>
    <cellStyle name="20% - Accent3 26 2 2_Essbase BS Tax Accounts EOY" xfId="4577"/>
    <cellStyle name="20% - Accent3 26 2 3" xfId="4578"/>
    <cellStyle name="20% - Accent3 26 2 3 2" xfId="4579"/>
    <cellStyle name="20% - Accent3 26 2 3 2 2" xfId="4580"/>
    <cellStyle name="20% - Accent3 26 2 3 3" xfId="4581"/>
    <cellStyle name="20% - Accent3 26 2 3 4" xfId="4582"/>
    <cellStyle name="20% - Accent3 26 2 3_Essbase BS Tax Accounts EOY" xfId="4583"/>
    <cellStyle name="20% - Accent3 26 2 4" xfId="4584"/>
    <cellStyle name="20% - Accent3 26 2 4 2" xfId="4585"/>
    <cellStyle name="20% - Accent3 26 2 5" xfId="4586"/>
    <cellStyle name="20% - Accent3 26 2 6" xfId="4587"/>
    <cellStyle name="20% - Accent3 26 2 7" xfId="4588"/>
    <cellStyle name="20% - Accent3 26 2_Essbase BS Tax Accounts EOY" xfId="4589"/>
    <cellStyle name="20% - Accent3 26 3" xfId="4590"/>
    <cellStyle name="20% - Accent3 26 3 2" xfId="4591"/>
    <cellStyle name="20% - Accent3 26 3 2 2" xfId="4592"/>
    <cellStyle name="20% - Accent3 26 3 2 3" xfId="4593"/>
    <cellStyle name="20% - Accent3 26 3 2_Essbase BS Tax Accounts EOY" xfId="4594"/>
    <cellStyle name="20% - Accent3 26 3 3" xfId="4595"/>
    <cellStyle name="20% - Accent3 26 3 4" xfId="4596"/>
    <cellStyle name="20% - Accent3 26 3_Essbase BS Tax Accounts EOY" xfId="4597"/>
    <cellStyle name="20% - Accent3 26 4" xfId="4598"/>
    <cellStyle name="20% - Accent3 26 4 2" xfId="4599"/>
    <cellStyle name="20% - Accent3 26 4 2 2" xfId="4600"/>
    <cellStyle name="20% - Accent3 26 4 2 3" xfId="4601"/>
    <cellStyle name="20% - Accent3 26 4 3" xfId="4602"/>
    <cellStyle name="20% - Accent3 26 4 4" xfId="4603"/>
    <cellStyle name="20% - Accent3 26 4_Essbase BS Tax Accounts EOY" xfId="4604"/>
    <cellStyle name="20% - Accent3 26 5" xfId="4605"/>
    <cellStyle name="20% - Accent3 26 5 2" xfId="4606"/>
    <cellStyle name="20% - Accent3 26 5 2 2" xfId="4607"/>
    <cellStyle name="20% - Accent3 26 5 3" xfId="4608"/>
    <cellStyle name="20% - Accent3 26 5 4" xfId="4609"/>
    <cellStyle name="20% - Accent3 26 6" xfId="4610"/>
    <cellStyle name="20% - Accent3 26 6 2" xfId="4611"/>
    <cellStyle name="20% - Accent3 26 6 2 2" xfId="4612"/>
    <cellStyle name="20% - Accent3 26 6 3" xfId="4613"/>
    <cellStyle name="20% - Accent3 26 6 4" xfId="4614"/>
    <cellStyle name="20% - Accent3 26 6_Essbase BS Tax Accounts EOY" xfId="4615"/>
    <cellStyle name="20% - Accent3 26 7" xfId="4616"/>
    <cellStyle name="20% - Accent3 26 7 2" xfId="4617"/>
    <cellStyle name="20% - Accent3 26 7 2 2" xfId="4618"/>
    <cellStyle name="20% - Accent3 26 7 3" xfId="4619"/>
    <cellStyle name="20% - Accent3 26 7 4" xfId="4620"/>
    <cellStyle name="20% - Accent3 26 7_Essbase BS Tax Accounts EOY" xfId="4621"/>
    <cellStyle name="20% - Accent3 26 8" xfId="4622"/>
    <cellStyle name="20% - Accent3 26 8 2" xfId="4623"/>
    <cellStyle name="20% - Accent3 26 8 2 2" xfId="4624"/>
    <cellStyle name="20% - Accent3 26 8 3" xfId="4625"/>
    <cellStyle name="20% - Accent3 26 8 4" xfId="4626"/>
    <cellStyle name="20% - Accent3 26 8_Essbase BS Tax Accounts EOY" xfId="4627"/>
    <cellStyle name="20% - Accent3 26 9" xfId="4628"/>
    <cellStyle name="20% - Accent3 26 9 2" xfId="4629"/>
    <cellStyle name="20% - Accent3 27" xfId="4630"/>
    <cellStyle name="20% - Accent3 27 2" xfId="4631"/>
    <cellStyle name="20% - Accent3 27 2 2" xfId="4632"/>
    <cellStyle name="20% - Accent3 27 2 2 2" xfId="4633"/>
    <cellStyle name="20% - Accent3 27 2 3" xfId="4634"/>
    <cellStyle name="20% - Accent3 27 2 4" xfId="4635"/>
    <cellStyle name="20% - Accent3 27 2 5" xfId="4636"/>
    <cellStyle name="20% - Accent3 27 3" xfId="4637"/>
    <cellStyle name="20% - Accent3 27 3 2" xfId="4638"/>
    <cellStyle name="20% - Accent3 27 3 3" xfId="4639"/>
    <cellStyle name="20% - Accent3 27 3_Essbase BS Tax Accounts EOY" xfId="4640"/>
    <cellStyle name="20% - Accent3 27 4" xfId="4641"/>
    <cellStyle name="20% - Accent3 27 5" xfId="4642"/>
    <cellStyle name="20% - Accent3 27 6" xfId="4643"/>
    <cellStyle name="20% - Accent3 28" xfId="4644"/>
    <cellStyle name="20% - Accent3 28 2" xfId="4645"/>
    <cellStyle name="20% - Accent3 28 2 2" xfId="4646"/>
    <cellStyle name="20% - Accent3 28 2 2 2" xfId="4647"/>
    <cellStyle name="20% - Accent3 28 2 3" xfId="4648"/>
    <cellStyle name="20% - Accent3 28 2 4" xfId="4649"/>
    <cellStyle name="20% - Accent3 28 3" xfId="4650"/>
    <cellStyle name="20% - Accent3 28 3 2" xfId="4651"/>
    <cellStyle name="20% - Accent3 28 4" xfId="4652"/>
    <cellStyle name="20% - Accent3 28 5" xfId="4653"/>
    <cellStyle name="20% - Accent3 28 6" xfId="4654"/>
    <cellStyle name="20% - Accent3 29" xfId="4655"/>
    <cellStyle name="20% - Accent3 29 2" xfId="4656"/>
    <cellStyle name="20% - Accent3 29 2 2" xfId="4657"/>
    <cellStyle name="20% - Accent3 29 2 3" xfId="4658"/>
    <cellStyle name="20% - Accent3 29 3" xfId="4659"/>
    <cellStyle name="20% - Accent3 29 4" xfId="4660"/>
    <cellStyle name="20% - Accent3 29 5" xfId="4661"/>
    <cellStyle name="20% - Accent3 3" xfId="4662"/>
    <cellStyle name="20% - Accent3 3 2" xfId="4663"/>
    <cellStyle name="20% - Accent3 3 2 10" xfId="4664"/>
    <cellStyle name="20% - Accent3 3 2 2" xfId="4665"/>
    <cellStyle name="20% - Accent3 3 2 2 2" xfId="4666"/>
    <cellStyle name="20% - Accent3 3 2 2 2 2" xfId="4667"/>
    <cellStyle name="20% - Accent3 3 2 2 3" xfId="4668"/>
    <cellStyle name="20% - Accent3 3 2 3" xfId="4669"/>
    <cellStyle name="20% - Accent3 3 2 3 2" xfId="4670"/>
    <cellStyle name="20% - Accent3 3 2 3 2 2" xfId="4671"/>
    <cellStyle name="20% - Accent3 3 2 4" xfId="4672"/>
    <cellStyle name="20% - Accent3 3 2 4 2" xfId="4673"/>
    <cellStyle name="20% - Accent3 3 2 4 2 2" xfId="4674"/>
    <cellStyle name="20% - Accent3 3 2 4 3" xfId="4675"/>
    <cellStyle name="20% - Accent3 3 2 4 4" xfId="4676"/>
    <cellStyle name="20% - Accent3 3 2 5" xfId="4677"/>
    <cellStyle name="20% - Accent3 3 2 5 2" xfId="4678"/>
    <cellStyle name="20% - Accent3 3 2 5 2 2" xfId="4679"/>
    <cellStyle name="20% - Accent3 3 2 5 3" xfId="4680"/>
    <cellStyle name="20% - Accent3 3 2 5 4" xfId="4681"/>
    <cellStyle name="20% - Accent3 3 2 5_Essbase BS Tax Accounts EOY" xfId="4682"/>
    <cellStyle name="20% - Accent3 3 2 6" xfId="4683"/>
    <cellStyle name="20% - Accent3 3 2 6 2" xfId="4684"/>
    <cellStyle name="20% - Accent3 3 2 6 2 2" xfId="4685"/>
    <cellStyle name="20% - Accent3 3 2 6 3" xfId="4686"/>
    <cellStyle name="20% - Accent3 3 2 7" xfId="4687"/>
    <cellStyle name="20% - Accent3 3 2 7 2" xfId="4688"/>
    <cellStyle name="20% - Accent3 3 2 8" xfId="4689"/>
    <cellStyle name="20% - Accent3 3 2 9" xfId="4690"/>
    <cellStyle name="20% - Accent3 3 2_Basis Info" xfId="4691"/>
    <cellStyle name="20% - Accent3 3 3" xfId="4692"/>
    <cellStyle name="20% - Accent3 3 3 2" xfId="4693"/>
    <cellStyle name="20% - Accent3 3 3 2 2" xfId="4694"/>
    <cellStyle name="20% - Accent3 3 3 2 3" xfId="4695"/>
    <cellStyle name="20% - Accent3 3 3 2 4" xfId="4696"/>
    <cellStyle name="20% - Accent3 3 3 3" xfId="4697"/>
    <cellStyle name="20% - Accent3 3 3 4" xfId="4698"/>
    <cellStyle name="20% - Accent3 3 3 4 2" xfId="4699"/>
    <cellStyle name="20% - Accent3 3 3 5" xfId="4700"/>
    <cellStyle name="20% - Accent3 3 3 6" xfId="4701"/>
    <cellStyle name="20% - Accent3 3 3_Sheet1" xfId="4702"/>
    <cellStyle name="20% - Accent3 3 4" xfId="4703"/>
    <cellStyle name="20% - Accent3 3 4 2" xfId="4704"/>
    <cellStyle name="20% - Accent3 3 4 2 2" xfId="4705"/>
    <cellStyle name="20% - Accent3 3 4 2 3" xfId="4706"/>
    <cellStyle name="20% - Accent3 3 4 2_Essbase BS Tax Accounts EOY" xfId="4707"/>
    <cellStyle name="20% - Accent3 3 5" xfId="4708"/>
    <cellStyle name="20% - Accent3 3 5 2" xfId="4709"/>
    <cellStyle name="20% - Accent3 3 5 2 2" xfId="4710"/>
    <cellStyle name="20% - Accent3 3 5 2 2 2" xfId="4711"/>
    <cellStyle name="20% - Accent3 3 5 2 3" xfId="4712"/>
    <cellStyle name="20% - Accent3 3 5 2 4" xfId="4713"/>
    <cellStyle name="20% - Accent3 3 5 3" xfId="4714"/>
    <cellStyle name="20% - Accent3 3 5 3 2" xfId="4715"/>
    <cellStyle name="20% - Accent3 3 5 3 3" xfId="4716"/>
    <cellStyle name="20% - Accent3 3 5 3_Essbase BS Tax Accounts EOY" xfId="4717"/>
    <cellStyle name="20% - Accent3 3 5 4" xfId="4718"/>
    <cellStyle name="20% - Accent3 3 5 5" xfId="4719"/>
    <cellStyle name="20% - Accent3 3 5 6" xfId="4720"/>
    <cellStyle name="20% - Accent3 3 5 7" xfId="4721"/>
    <cellStyle name="20% - Accent3 3 6" xfId="4722"/>
    <cellStyle name="20% - Accent3 3 6 2" xfId="4723"/>
    <cellStyle name="20% - Accent3 3 6 2 2" xfId="4724"/>
    <cellStyle name="20% - Accent3 3 6 3" xfId="4725"/>
    <cellStyle name="20% - Accent3 3 6 4" xfId="4726"/>
    <cellStyle name="20% - Accent3 3 6 5" xfId="4727"/>
    <cellStyle name="20% - Accent3 3 6_Essbase BS Tax Accounts EOY" xfId="4728"/>
    <cellStyle name="20% - Accent3 3 7" xfId="4729"/>
    <cellStyle name="20% - Accent3 3 7 2" xfId="4730"/>
    <cellStyle name="20% - Accent3 3 7 2 2" xfId="4731"/>
    <cellStyle name="20% - Accent3 3 7 3" xfId="4732"/>
    <cellStyle name="20% - Accent3 3 7 4" xfId="4733"/>
    <cellStyle name="20% - Accent3 3 7_Essbase BS Tax Accounts EOY" xfId="4734"/>
    <cellStyle name="20% - Accent3 3 8" xfId="4735"/>
    <cellStyle name="20% - Accent3 3 8 2" xfId="4736"/>
    <cellStyle name="20% - Accent3 3 8 2 2" xfId="4737"/>
    <cellStyle name="20% - Accent3 3 8 3" xfId="4738"/>
    <cellStyle name="20% - Accent3 3 8 4" xfId="4739"/>
    <cellStyle name="20% - Accent3 3 8_Essbase BS Tax Accounts EOY" xfId="4740"/>
    <cellStyle name="20% - Accent3 3 9" xfId="4741"/>
    <cellStyle name="20% - Accent3 3 9 2" xfId="4742"/>
    <cellStyle name="20% - Accent3 3_Cap Software Basis Adj" xfId="4743"/>
    <cellStyle name="20% - Accent3 30" xfId="4744"/>
    <cellStyle name="20% - Accent3 30 2" xfId="4745"/>
    <cellStyle name="20% - Accent3 30 2 2" xfId="4746"/>
    <cellStyle name="20% - Accent3 30 2 3" xfId="4747"/>
    <cellStyle name="20% - Accent3 30 3" xfId="4748"/>
    <cellStyle name="20% - Accent3 30 4" xfId="4749"/>
    <cellStyle name="20% - Accent3 30 5" xfId="4750"/>
    <cellStyle name="20% - Accent3 31" xfId="4751"/>
    <cellStyle name="20% - Accent3 31 2" xfId="4752"/>
    <cellStyle name="20% - Accent3 31 2 2" xfId="4753"/>
    <cellStyle name="20% - Accent3 31 2 2 2" xfId="4754"/>
    <cellStyle name="20% - Accent3 31 2 2 2 2" xfId="4755"/>
    <cellStyle name="20% - Accent3 31 2 2 2 3" xfId="4756"/>
    <cellStyle name="20% - Accent3 31 2 2 2_Essbase BS Tax Accounts EOY" xfId="4757"/>
    <cellStyle name="20% - Accent3 31 2 2 3" xfId="4758"/>
    <cellStyle name="20% - Accent3 31 2 2 4" xfId="4759"/>
    <cellStyle name="20% - Accent3 31 2 2_Essbase BS Tax Accounts EOY" xfId="4760"/>
    <cellStyle name="20% - Accent3 31 2 3" xfId="4761"/>
    <cellStyle name="20% - Accent3 31 2 3 2" xfId="4762"/>
    <cellStyle name="20% - Accent3 31 2 3 3" xfId="4763"/>
    <cellStyle name="20% - Accent3 31 2 3_Essbase BS Tax Accounts EOY" xfId="4764"/>
    <cellStyle name="20% - Accent3 31 2 4" xfId="4765"/>
    <cellStyle name="20% - Accent3 31 2 5" xfId="4766"/>
    <cellStyle name="20% - Accent3 31 2_Essbase BS Tax Accounts EOY" xfId="4767"/>
    <cellStyle name="20% - Accent3 31 3" xfId="4768"/>
    <cellStyle name="20% - Accent3 31 3 2" xfId="4769"/>
    <cellStyle name="20% - Accent3 31 3 2 2" xfId="4770"/>
    <cellStyle name="20% - Accent3 31 3 2 3" xfId="4771"/>
    <cellStyle name="20% - Accent3 31 3 2_Essbase BS Tax Accounts EOY" xfId="4772"/>
    <cellStyle name="20% - Accent3 31 3 3" xfId="4773"/>
    <cellStyle name="20% - Accent3 31 3 4" xfId="4774"/>
    <cellStyle name="20% - Accent3 31 3_Essbase BS Tax Accounts EOY" xfId="4775"/>
    <cellStyle name="20% - Accent3 31 4" xfId="4776"/>
    <cellStyle name="20% - Accent3 31 4 2" xfId="4777"/>
    <cellStyle name="20% - Accent3 31 4 3" xfId="4778"/>
    <cellStyle name="20% - Accent3 31 4_Essbase BS Tax Accounts EOY" xfId="4779"/>
    <cellStyle name="20% - Accent3 31 5" xfId="4780"/>
    <cellStyle name="20% - Accent3 31 5 2" xfId="4781"/>
    <cellStyle name="20% - Accent3 31 5 3" xfId="4782"/>
    <cellStyle name="20% - Accent3 31 5_Essbase BS Tax Accounts EOY" xfId="4783"/>
    <cellStyle name="20% - Accent3 31 6" xfId="4784"/>
    <cellStyle name="20% - Accent3 31 7" xfId="4785"/>
    <cellStyle name="20% - Accent3 31_Essbase BS Tax Accounts EOY" xfId="4786"/>
    <cellStyle name="20% - Accent3 32" xfId="4787"/>
    <cellStyle name="20% - Accent3 32 2" xfId="4788"/>
    <cellStyle name="20% - Accent3 32 2 2" xfId="4789"/>
    <cellStyle name="20% - Accent3 32 2 2 2" xfId="4790"/>
    <cellStyle name="20% - Accent3 32 2 2 2 2" xfId="4791"/>
    <cellStyle name="20% - Accent3 32 2 2 2 3" xfId="4792"/>
    <cellStyle name="20% - Accent3 32 2 2 2_Essbase BS Tax Accounts EOY" xfId="4793"/>
    <cellStyle name="20% - Accent3 32 2 2 3" xfId="4794"/>
    <cellStyle name="20% - Accent3 32 2 2 4" xfId="4795"/>
    <cellStyle name="20% - Accent3 32 2 2_Essbase BS Tax Accounts EOY" xfId="4796"/>
    <cellStyle name="20% - Accent3 32 2 3" xfId="4797"/>
    <cellStyle name="20% - Accent3 32 2 3 2" xfId="4798"/>
    <cellStyle name="20% - Accent3 32 2 3 3" xfId="4799"/>
    <cellStyle name="20% - Accent3 32 2 3_Essbase BS Tax Accounts EOY" xfId="4800"/>
    <cellStyle name="20% - Accent3 32 2 4" xfId="4801"/>
    <cellStyle name="20% - Accent3 32 2 5" xfId="4802"/>
    <cellStyle name="20% - Accent3 32 2_Essbase BS Tax Accounts EOY" xfId="4803"/>
    <cellStyle name="20% - Accent3 32 3" xfId="4804"/>
    <cellStyle name="20% - Accent3 32 3 2" xfId="4805"/>
    <cellStyle name="20% - Accent3 32 3 2 2" xfId="4806"/>
    <cellStyle name="20% - Accent3 32 3 2 3" xfId="4807"/>
    <cellStyle name="20% - Accent3 32 3 2_Essbase BS Tax Accounts EOY" xfId="4808"/>
    <cellStyle name="20% - Accent3 32 3 3" xfId="4809"/>
    <cellStyle name="20% - Accent3 32 3 4" xfId="4810"/>
    <cellStyle name="20% - Accent3 32 3_Essbase BS Tax Accounts EOY" xfId="4811"/>
    <cellStyle name="20% - Accent3 32 4" xfId="4812"/>
    <cellStyle name="20% - Accent3 32 4 2" xfId="4813"/>
    <cellStyle name="20% - Accent3 32 4 3" xfId="4814"/>
    <cellStyle name="20% - Accent3 32 4_Essbase BS Tax Accounts EOY" xfId="4815"/>
    <cellStyle name="20% - Accent3 32 5" xfId="4816"/>
    <cellStyle name="20% - Accent3 32 5 2" xfId="4817"/>
    <cellStyle name="20% - Accent3 32 5 3" xfId="4818"/>
    <cellStyle name="20% - Accent3 32 5_Essbase BS Tax Accounts EOY" xfId="4819"/>
    <cellStyle name="20% - Accent3 32 6" xfId="4820"/>
    <cellStyle name="20% - Accent3 32 7" xfId="4821"/>
    <cellStyle name="20% - Accent3 32_Essbase BS Tax Accounts EOY" xfId="4822"/>
    <cellStyle name="20% - Accent3 33" xfId="4823"/>
    <cellStyle name="20% - Accent3 33 2" xfId="4824"/>
    <cellStyle name="20% - Accent3 33 2 2" xfId="4825"/>
    <cellStyle name="20% - Accent3 33 2 2 2" xfId="4826"/>
    <cellStyle name="20% - Accent3 33 2 2 2 2" xfId="4827"/>
    <cellStyle name="20% - Accent3 33 2 2 2 3" xfId="4828"/>
    <cellStyle name="20% - Accent3 33 2 2 2_Essbase BS Tax Accounts EOY" xfId="4829"/>
    <cellStyle name="20% - Accent3 33 2 2 3" xfId="4830"/>
    <cellStyle name="20% - Accent3 33 2 2 4" xfId="4831"/>
    <cellStyle name="20% - Accent3 33 2 2_Essbase BS Tax Accounts EOY" xfId="4832"/>
    <cellStyle name="20% - Accent3 33 2 3" xfId="4833"/>
    <cellStyle name="20% - Accent3 33 2 3 2" xfId="4834"/>
    <cellStyle name="20% - Accent3 33 2 3 3" xfId="4835"/>
    <cellStyle name="20% - Accent3 33 2 3_Essbase BS Tax Accounts EOY" xfId="4836"/>
    <cellStyle name="20% - Accent3 33 2 4" xfId="4837"/>
    <cellStyle name="20% - Accent3 33 2 5" xfId="4838"/>
    <cellStyle name="20% - Accent3 33 2_Essbase BS Tax Accounts EOY" xfId="4839"/>
    <cellStyle name="20% - Accent3 33 3" xfId="4840"/>
    <cellStyle name="20% - Accent3 33 3 2" xfId="4841"/>
    <cellStyle name="20% - Accent3 33 3 2 2" xfId="4842"/>
    <cellStyle name="20% - Accent3 33 3 2 3" xfId="4843"/>
    <cellStyle name="20% - Accent3 33 3 2_Essbase BS Tax Accounts EOY" xfId="4844"/>
    <cellStyle name="20% - Accent3 33 3 3" xfId="4845"/>
    <cellStyle name="20% - Accent3 33 3 4" xfId="4846"/>
    <cellStyle name="20% - Accent3 33 3_Essbase BS Tax Accounts EOY" xfId="4847"/>
    <cellStyle name="20% - Accent3 33 4" xfId="4848"/>
    <cellStyle name="20% - Accent3 33 4 2" xfId="4849"/>
    <cellStyle name="20% - Accent3 33 4 3" xfId="4850"/>
    <cellStyle name="20% - Accent3 33 4_Essbase BS Tax Accounts EOY" xfId="4851"/>
    <cellStyle name="20% - Accent3 33 5" xfId="4852"/>
    <cellStyle name="20% - Accent3 33 5 2" xfId="4853"/>
    <cellStyle name="20% - Accent3 33 5 3" xfId="4854"/>
    <cellStyle name="20% - Accent3 33 5_Essbase BS Tax Accounts EOY" xfId="4855"/>
    <cellStyle name="20% - Accent3 33 6" xfId="4856"/>
    <cellStyle name="20% - Accent3 33 7" xfId="4857"/>
    <cellStyle name="20% - Accent3 33_Essbase BS Tax Accounts EOY" xfId="4858"/>
    <cellStyle name="20% - Accent3 34" xfId="4859"/>
    <cellStyle name="20% - Accent3 34 2" xfId="4860"/>
    <cellStyle name="20% - Accent3 34 2 2" xfId="4861"/>
    <cellStyle name="20% - Accent3 34 2 2 2" xfId="4862"/>
    <cellStyle name="20% - Accent3 34 2 2 3" xfId="4863"/>
    <cellStyle name="20% - Accent3 34 2 2_Essbase BS Tax Accounts EOY" xfId="4864"/>
    <cellStyle name="20% - Accent3 34 2 3" xfId="4865"/>
    <cellStyle name="20% - Accent3 34 2 4" xfId="4866"/>
    <cellStyle name="20% - Accent3 34 2_Essbase BS Tax Accounts EOY" xfId="4867"/>
    <cellStyle name="20% - Accent3 34 3" xfId="4868"/>
    <cellStyle name="20% - Accent3 34 3 2" xfId="4869"/>
    <cellStyle name="20% - Accent3 34 3 3" xfId="4870"/>
    <cellStyle name="20% - Accent3 34 3_Essbase BS Tax Accounts EOY" xfId="4871"/>
    <cellStyle name="20% - Accent3 34 4" xfId="4872"/>
    <cellStyle name="20% - Accent3 34 4 2" xfId="4873"/>
    <cellStyle name="20% - Accent3 34 5" xfId="4874"/>
    <cellStyle name="20% - Accent3 34 6" xfId="4875"/>
    <cellStyle name="20% - Accent3 34_Essbase BS Tax Accounts EOY" xfId="4876"/>
    <cellStyle name="20% - Accent3 35" xfId="4877"/>
    <cellStyle name="20% - Accent3 35 2" xfId="4878"/>
    <cellStyle name="20% - Accent3 35 2 2" xfId="4879"/>
    <cellStyle name="20% - Accent3 35 2 2 2" xfId="4880"/>
    <cellStyle name="20% - Accent3 35 2 2 3" xfId="4881"/>
    <cellStyle name="20% - Accent3 35 2 2_Essbase BS Tax Accounts EOY" xfId="4882"/>
    <cellStyle name="20% - Accent3 35 2 3" xfId="4883"/>
    <cellStyle name="20% - Accent3 35 2 4" xfId="4884"/>
    <cellStyle name="20% - Accent3 35 2_Essbase BS Tax Accounts EOY" xfId="4885"/>
    <cellStyle name="20% - Accent3 35 3" xfId="4886"/>
    <cellStyle name="20% - Accent3 35 3 2" xfId="4887"/>
    <cellStyle name="20% - Accent3 35 3 3" xfId="4888"/>
    <cellStyle name="20% - Accent3 35 3_Essbase BS Tax Accounts EOY" xfId="4889"/>
    <cellStyle name="20% - Accent3 35 4" xfId="4890"/>
    <cellStyle name="20% - Accent3 35 5" xfId="4891"/>
    <cellStyle name="20% - Accent3 35_Essbase BS Tax Accounts EOY" xfId="4892"/>
    <cellStyle name="20% - Accent3 36" xfId="4893"/>
    <cellStyle name="20% - Accent3 36 2" xfId="4894"/>
    <cellStyle name="20% - Accent3 36 2 2" xfId="4895"/>
    <cellStyle name="20% - Accent3 36 2 2 2" xfId="4896"/>
    <cellStyle name="20% - Accent3 36 2 2 3" xfId="4897"/>
    <cellStyle name="20% - Accent3 36 2 2_Essbase BS Tax Accounts EOY" xfId="4898"/>
    <cellStyle name="20% - Accent3 36 2 3" xfId="4899"/>
    <cellStyle name="20% - Accent3 36 2 4" xfId="4900"/>
    <cellStyle name="20% - Accent3 36 2_Essbase BS Tax Accounts EOY" xfId="4901"/>
    <cellStyle name="20% - Accent3 36 3" xfId="4902"/>
    <cellStyle name="20% - Accent3 36 3 2" xfId="4903"/>
    <cellStyle name="20% - Accent3 36 3 3" xfId="4904"/>
    <cellStyle name="20% - Accent3 36 3_Essbase BS Tax Accounts EOY" xfId="4905"/>
    <cellStyle name="20% - Accent3 36 4" xfId="4906"/>
    <cellStyle name="20% - Accent3 36 5" xfId="4907"/>
    <cellStyle name="20% - Accent3 36_Essbase BS Tax Accounts EOY" xfId="4908"/>
    <cellStyle name="20% - Accent3 37" xfId="4909"/>
    <cellStyle name="20% - Accent3 37 2" xfId="4910"/>
    <cellStyle name="20% - Accent3 37 2 2" xfId="4911"/>
    <cellStyle name="20% - Accent3 37 2 2 2" xfId="4912"/>
    <cellStyle name="20% - Accent3 37 2 2 3" xfId="4913"/>
    <cellStyle name="20% - Accent3 37 2 2_Essbase BS Tax Accounts EOY" xfId="4914"/>
    <cellStyle name="20% - Accent3 37 2 3" xfId="4915"/>
    <cellStyle name="20% - Accent3 37 2 4" xfId="4916"/>
    <cellStyle name="20% - Accent3 37 2_Essbase BS Tax Accounts EOY" xfId="4917"/>
    <cellStyle name="20% - Accent3 37 3" xfId="4918"/>
    <cellStyle name="20% - Accent3 37 3 2" xfId="4919"/>
    <cellStyle name="20% - Accent3 37 3 3" xfId="4920"/>
    <cellStyle name="20% - Accent3 37 3_Essbase BS Tax Accounts EOY" xfId="4921"/>
    <cellStyle name="20% - Accent3 37 4" xfId="4922"/>
    <cellStyle name="20% - Accent3 37 5" xfId="4923"/>
    <cellStyle name="20% - Accent3 37_Essbase BS Tax Accounts EOY" xfId="4924"/>
    <cellStyle name="20% - Accent3 38" xfId="4925"/>
    <cellStyle name="20% - Accent3 38 2" xfId="4926"/>
    <cellStyle name="20% - Accent3 38 2 2" xfId="4927"/>
    <cellStyle name="20% - Accent3 38 2 2 2" xfId="4928"/>
    <cellStyle name="20% - Accent3 38 2 2 3" xfId="4929"/>
    <cellStyle name="20% - Accent3 38 2 2_Essbase BS Tax Accounts EOY" xfId="4930"/>
    <cellStyle name="20% - Accent3 38 2 3" xfId="4931"/>
    <cellStyle name="20% - Accent3 38 2 4" xfId="4932"/>
    <cellStyle name="20% - Accent3 38 2_Essbase BS Tax Accounts EOY" xfId="4933"/>
    <cellStyle name="20% - Accent3 38 3" xfId="4934"/>
    <cellStyle name="20% - Accent3 38 3 2" xfId="4935"/>
    <cellStyle name="20% - Accent3 38 3 3" xfId="4936"/>
    <cellStyle name="20% - Accent3 38 3_Essbase BS Tax Accounts EOY" xfId="4937"/>
    <cellStyle name="20% - Accent3 38 4" xfId="4938"/>
    <cellStyle name="20% - Accent3 38 5" xfId="4939"/>
    <cellStyle name="20% - Accent3 38_Essbase BS Tax Accounts EOY" xfId="4940"/>
    <cellStyle name="20% - Accent3 39" xfId="4941"/>
    <cellStyle name="20% - Accent3 39 2" xfId="4942"/>
    <cellStyle name="20% - Accent3 39 2 2" xfId="4943"/>
    <cellStyle name="20% - Accent3 39 2 2 2" xfId="4944"/>
    <cellStyle name="20% - Accent3 39 2 2 3" xfId="4945"/>
    <cellStyle name="20% - Accent3 39 2 2_Essbase BS Tax Accounts EOY" xfId="4946"/>
    <cellStyle name="20% - Accent3 39 2 3" xfId="4947"/>
    <cellStyle name="20% - Accent3 39 2 4" xfId="4948"/>
    <cellStyle name="20% - Accent3 39 2_Essbase BS Tax Accounts EOY" xfId="4949"/>
    <cellStyle name="20% - Accent3 39 3" xfId="4950"/>
    <cellStyle name="20% - Accent3 39 3 2" xfId="4951"/>
    <cellStyle name="20% - Accent3 39 3 3" xfId="4952"/>
    <cellStyle name="20% - Accent3 39 3_Essbase BS Tax Accounts EOY" xfId="4953"/>
    <cellStyle name="20% - Accent3 39 4" xfId="4954"/>
    <cellStyle name="20% - Accent3 39 5" xfId="4955"/>
    <cellStyle name="20% - Accent3 39_Essbase BS Tax Accounts EOY" xfId="4956"/>
    <cellStyle name="20% - Accent3 4" xfId="4957"/>
    <cellStyle name="20% - Accent3 4 10" xfId="4958"/>
    <cellStyle name="20% - Accent3 4 10 2" xfId="4959"/>
    <cellStyle name="20% - Accent3 4 10 2 2" xfId="4960"/>
    <cellStyle name="20% - Accent3 4 10 3" xfId="4961"/>
    <cellStyle name="20% - Accent3 4 11" xfId="4962"/>
    <cellStyle name="20% - Accent3 4 11 2" xfId="4963"/>
    <cellStyle name="20% - Accent3 4 11 2 2" xfId="4964"/>
    <cellStyle name="20% - Accent3 4 11 3" xfId="4965"/>
    <cellStyle name="20% - Accent3 4 12" xfId="4966"/>
    <cellStyle name="20% - Accent3 4 12 2" xfId="4967"/>
    <cellStyle name="20% - Accent3 4 12 2 2" xfId="4968"/>
    <cellStyle name="20% - Accent3 4 12 3" xfId="4969"/>
    <cellStyle name="20% - Accent3 4 13" xfId="4970"/>
    <cellStyle name="20% - Accent3 4 13 2" xfId="4971"/>
    <cellStyle name="20% - Accent3 4 2" xfId="4972"/>
    <cellStyle name="20% - Accent3 4 2 2" xfId="4973"/>
    <cellStyle name="20% - Accent3 4 2 2 2" xfId="4974"/>
    <cellStyle name="20% - Accent3 4 2 2 3" xfId="4975"/>
    <cellStyle name="20% - Accent3 4 2 2 4" xfId="4976"/>
    <cellStyle name="20% - Accent3 4 2 3" xfId="4977"/>
    <cellStyle name="20% - Accent3 4 2 4" xfId="4978"/>
    <cellStyle name="20% - Accent3 4 2 5" xfId="4979"/>
    <cellStyle name="20% - Accent3 4 2 6" xfId="4980"/>
    <cellStyle name="20% - Accent3 4 2 7" xfId="4981"/>
    <cellStyle name="20% - Accent3 4 2_Basis Info" xfId="4982"/>
    <cellStyle name="20% - Accent3 4 3" xfId="4983"/>
    <cellStyle name="20% - Accent3 4 3 2" xfId="4984"/>
    <cellStyle name="20% - Accent3 4 4" xfId="4985"/>
    <cellStyle name="20% - Accent3 4 4 2" xfId="4986"/>
    <cellStyle name="20% - Accent3 4 4 3" xfId="4987"/>
    <cellStyle name="20% - Accent3 4 4 3 2" xfId="4988"/>
    <cellStyle name="20% - Accent3 4 4 3 3" xfId="4989"/>
    <cellStyle name="20% - Accent3 4 4 3_Essbase BS Tax Accounts EOY" xfId="4990"/>
    <cellStyle name="20% - Accent3 4 4 4" xfId="4991"/>
    <cellStyle name="20% - Accent3 4 5" xfId="4992"/>
    <cellStyle name="20% - Accent3 4 5 2" xfId="4993"/>
    <cellStyle name="20% - Accent3 4 5 2 2" xfId="4994"/>
    <cellStyle name="20% - Accent3 4 5 2 2 2" xfId="4995"/>
    <cellStyle name="20% - Accent3 4 5 2 3" xfId="4996"/>
    <cellStyle name="20% - Accent3 4 5 3" xfId="4997"/>
    <cellStyle name="20% - Accent3 4 5 3 2" xfId="4998"/>
    <cellStyle name="20% - Accent3 4 5 4" xfId="4999"/>
    <cellStyle name="20% - Accent3 4 5 5" xfId="5000"/>
    <cellStyle name="20% - Accent3 4 5 6" xfId="5001"/>
    <cellStyle name="20% - Accent3 4 5_Essbase BS Tax Accounts EOY" xfId="5002"/>
    <cellStyle name="20% - Accent3 4 6" xfId="5003"/>
    <cellStyle name="20% - Accent3 4 6 2" xfId="5004"/>
    <cellStyle name="20% - Accent3 4 6 2 2" xfId="5005"/>
    <cellStyle name="20% - Accent3 4 6 3" xfId="5006"/>
    <cellStyle name="20% - Accent3 4 6 4" xfId="5007"/>
    <cellStyle name="20% - Accent3 4 6_Essbase BS Tax Accounts EOY" xfId="5008"/>
    <cellStyle name="20% - Accent3 4 7" xfId="5009"/>
    <cellStyle name="20% - Accent3 4 7 2" xfId="5010"/>
    <cellStyle name="20% - Accent3 4 7 2 2" xfId="5011"/>
    <cellStyle name="20% - Accent3 4 7 3" xfId="5012"/>
    <cellStyle name="20% - Accent3 4 7 4" xfId="5013"/>
    <cellStyle name="20% - Accent3 4 7_Essbase BS Tax Accounts EOY" xfId="5014"/>
    <cellStyle name="20% - Accent3 4 8" xfId="5015"/>
    <cellStyle name="20% - Accent3 4 8 2" xfId="5016"/>
    <cellStyle name="20% - Accent3 4 8 2 2" xfId="5017"/>
    <cellStyle name="20% - Accent3 4 8 3" xfId="5018"/>
    <cellStyle name="20% - Accent3 4 8 4" xfId="5019"/>
    <cellStyle name="20% - Accent3 4 8_Essbase BS Tax Accounts EOY" xfId="5020"/>
    <cellStyle name="20% - Accent3 4 9" xfId="5021"/>
    <cellStyle name="20% - Accent3 4 9 2" xfId="5022"/>
    <cellStyle name="20% - Accent3 4 9 2 2" xfId="5023"/>
    <cellStyle name="20% - Accent3 4 9 3" xfId="5024"/>
    <cellStyle name="20% - Accent3 4 9 4" xfId="5025"/>
    <cellStyle name="20% - Accent3 4 9_Essbase BS Tax Accounts EOY" xfId="5026"/>
    <cellStyle name="20% - Accent3 4_Cap Software Basis Adj" xfId="5027"/>
    <cellStyle name="20% - Accent3 40" xfId="5028"/>
    <cellStyle name="20% - Accent3 40 2" xfId="5029"/>
    <cellStyle name="20% - Accent3 40 2 2" xfId="5030"/>
    <cellStyle name="20% - Accent3 40 2 2 2" xfId="5031"/>
    <cellStyle name="20% - Accent3 40 2 2 3" xfId="5032"/>
    <cellStyle name="20% - Accent3 40 2 2_Essbase BS Tax Accounts EOY" xfId="5033"/>
    <cellStyle name="20% - Accent3 40 2 3" xfId="5034"/>
    <cellStyle name="20% - Accent3 40 2 4" xfId="5035"/>
    <cellStyle name="20% - Accent3 40 2_Essbase BS Tax Accounts EOY" xfId="5036"/>
    <cellStyle name="20% - Accent3 40 3" xfId="5037"/>
    <cellStyle name="20% - Accent3 40 3 2" xfId="5038"/>
    <cellStyle name="20% - Accent3 40 3 3" xfId="5039"/>
    <cellStyle name="20% - Accent3 40 3_Essbase BS Tax Accounts EOY" xfId="5040"/>
    <cellStyle name="20% - Accent3 40 4" xfId="5041"/>
    <cellStyle name="20% - Accent3 40 5" xfId="5042"/>
    <cellStyle name="20% - Accent3 40_Essbase BS Tax Accounts EOY" xfId="5043"/>
    <cellStyle name="20% - Accent3 41" xfId="5044"/>
    <cellStyle name="20% - Accent3 41 2" xfId="5045"/>
    <cellStyle name="20% - Accent3 41 2 2" xfId="5046"/>
    <cellStyle name="20% - Accent3 41 2 2 2" xfId="5047"/>
    <cellStyle name="20% - Accent3 41 2 2 3" xfId="5048"/>
    <cellStyle name="20% - Accent3 41 2 2_Essbase BS Tax Accounts EOY" xfId="5049"/>
    <cellStyle name="20% - Accent3 41 2 3" xfId="5050"/>
    <cellStyle name="20% - Accent3 41 2 4" xfId="5051"/>
    <cellStyle name="20% - Accent3 41 2_Essbase BS Tax Accounts EOY" xfId="5052"/>
    <cellStyle name="20% - Accent3 41 3" xfId="5053"/>
    <cellStyle name="20% - Accent3 41 3 2" xfId="5054"/>
    <cellStyle name="20% - Accent3 41 3 3" xfId="5055"/>
    <cellStyle name="20% - Accent3 41 3_Essbase BS Tax Accounts EOY" xfId="5056"/>
    <cellStyle name="20% - Accent3 41 4" xfId="5057"/>
    <cellStyle name="20% - Accent3 41 5" xfId="5058"/>
    <cellStyle name="20% - Accent3 41_Essbase BS Tax Accounts EOY" xfId="5059"/>
    <cellStyle name="20% - Accent3 42" xfId="5060"/>
    <cellStyle name="20% - Accent3 42 2" xfId="5061"/>
    <cellStyle name="20% - Accent3 42 2 2" xfId="5062"/>
    <cellStyle name="20% - Accent3 42 2 2 2" xfId="5063"/>
    <cellStyle name="20% - Accent3 42 2 2 3" xfId="5064"/>
    <cellStyle name="20% - Accent3 42 2 2_Essbase BS Tax Accounts EOY" xfId="5065"/>
    <cellStyle name="20% - Accent3 42 2 3" xfId="5066"/>
    <cellStyle name="20% - Accent3 42 2 4" xfId="5067"/>
    <cellStyle name="20% - Accent3 42 2_Essbase BS Tax Accounts EOY" xfId="5068"/>
    <cellStyle name="20% - Accent3 42 3" xfId="5069"/>
    <cellStyle name="20% - Accent3 42 3 2" xfId="5070"/>
    <cellStyle name="20% - Accent3 42 3 3" xfId="5071"/>
    <cellStyle name="20% - Accent3 42 3_Essbase BS Tax Accounts EOY" xfId="5072"/>
    <cellStyle name="20% - Accent3 42 4" xfId="5073"/>
    <cellStyle name="20% - Accent3 42 5" xfId="5074"/>
    <cellStyle name="20% - Accent3 42_Essbase BS Tax Accounts EOY" xfId="5075"/>
    <cellStyle name="20% - Accent3 43" xfId="5076"/>
    <cellStyle name="20% - Accent3 43 2" xfId="5077"/>
    <cellStyle name="20% - Accent3 43 2 2" xfId="5078"/>
    <cellStyle name="20% - Accent3 43 2 2 2" xfId="5079"/>
    <cellStyle name="20% - Accent3 43 2 2 3" xfId="5080"/>
    <cellStyle name="20% - Accent3 43 2 2_Essbase BS Tax Accounts EOY" xfId="5081"/>
    <cellStyle name="20% - Accent3 43 2 3" xfId="5082"/>
    <cellStyle name="20% - Accent3 43 2 4" xfId="5083"/>
    <cellStyle name="20% - Accent3 43 2_Essbase BS Tax Accounts EOY" xfId="5084"/>
    <cellStyle name="20% - Accent3 43 3" xfId="5085"/>
    <cellStyle name="20% - Accent3 43 3 2" xfId="5086"/>
    <cellStyle name="20% - Accent3 43 3 3" xfId="5087"/>
    <cellStyle name="20% - Accent3 43 3_Essbase BS Tax Accounts EOY" xfId="5088"/>
    <cellStyle name="20% - Accent3 43 4" xfId="5089"/>
    <cellStyle name="20% - Accent3 43 5" xfId="5090"/>
    <cellStyle name="20% - Accent3 43_Essbase BS Tax Accounts EOY" xfId="5091"/>
    <cellStyle name="20% - Accent3 44" xfId="5092"/>
    <cellStyle name="20% - Accent3 44 2" xfId="5093"/>
    <cellStyle name="20% - Accent3 44 2 2" xfId="5094"/>
    <cellStyle name="20% - Accent3 44 2 2 2" xfId="5095"/>
    <cellStyle name="20% - Accent3 44 2 2 3" xfId="5096"/>
    <cellStyle name="20% - Accent3 44 2 2_Essbase BS Tax Accounts EOY" xfId="5097"/>
    <cellStyle name="20% - Accent3 44 2 3" xfId="5098"/>
    <cellStyle name="20% - Accent3 44 2 4" xfId="5099"/>
    <cellStyle name="20% - Accent3 44 2_Essbase BS Tax Accounts EOY" xfId="5100"/>
    <cellStyle name="20% - Accent3 44 3" xfId="5101"/>
    <cellStyle name="20% - Accent3 44 3 2" xfId="5102"/>
    <cellStyle name="20% - Accent3 44 3 3" xfId="5103"/>
    <cellStyle name="20% - Accent3 44 3_Essbase BS Tax Accounts EOY" xfId="5104"/>
    <cellStyle name="20% - Accent3 44 4" xfId="5105"/>
    <cellStyle name="20% - Accent3 44 5" xfId="5106"/>
    <cellStyle name="20% - Accent3 44_Essbase BS Tax Accounts EOY" xfId="5107"/>
    <cellStyle name="20% - Accent3 45" xfId="5108"/>
    <cellStyle name="20% - Accent3 45 2" xfId="5109"/>
    <cellStyle name="20% - Accent3 45 2 2" xfId="5110"/>
    <cellStyle name="20% - Accent3 45 2 2 2" xfId="5111"/>
    <cellStyle name="20% - Accent3 45 2 2 3" xfId="5112"/>
    <cellStyle name="20% - Accent3 45 2 2_Essbase BS Tax Accounts EOY" xfId="5113"/>
    <cellStyle name="20% - Accent3 45 2 3" xfId="5114"/>
    <cellStyle name="20% - Accent3 45 2 4" xfId="5115"/>
    <cellStyle name="20% - Accent3 45 2_Essbase BS Tax Accounts EOY" xfId="5116"/>
    <cellStyle name="20% - Accent3 45 3" xfId="5117"/>
    <cellStyle name="20% - Accent3 45 3 2" xfId="5118"/>
    <cellStyle name="20% - Accent3 45 3 3" xfId="5119"/>
    <cellStyle name="20% - Accent3 45 3_Essbase BS Tax Accounts EOY" xfId="5120"/>
    <cellStyle name="20% - Accent3 45 4" xfId="5121"/>
    <cellStyle name="20% - Accent3 45 5" xfId="5122"/>
    <cellStyle name="20% - Accent3 45_Essbase BS Tax Accounts EOY" xfId="5123"/>
    <cellStyle name="20% - Accent3 46" xfId="5124"/>
    <cellStyle name="20% - Accent3 46 2" xfId="5125"/>
    <cellStyle name="20% - Accent3 46 2 2" xfId="5126"/>
    <cellStyle name="20% - Accent3 46 2 2 2" xfId="5127"/>
    <cellStyle name="20% - Accent3 46 2 2 3" xfId="5128"/>
    <cellStyle name="20% - Accent3 46 2 2_Essbase BS Tax Accounts EOY" xfId="5129"/>
    <cellStyle name="20% - Accent3 46 2 3" xfId="5130"/>
    <cellStyle name="20% - Accent3 46 2 4" xfId="5131"/>
    <cellStyle name="20% - Accent3 46 2_Essbase BS Tax Accounts EOY" xfId="5132"/>
    <cellStyle name="20% - Accent3 46 3" xfId="5133"/>
    <cellStyle name="20% - Accent3 46 3 2" xfId="5134"/>
    <cellStyle name="20% - Accent3 46 3 3" xfId="5135"/>
    <cellStyle name="20% - Accent3 46 3_Essbase BS Tax Accounts EOY" xfId="5136"/>
    <cellStyle name="20% - Accent3 46 4" xfId="5137"/>
    <cellStyle name="20% - Accent3 46 5" xfId="5138"/>
    <cellStyle name="20% - Accent3 46_Essbase BS Tax Accounts EOY" xfId="5139"/>
    <cellStyle name="20% - Accent3 47" xfId="5140"/>
    <cellStyle name="20% - Accent3 47 2" xfId="5141"/>
    <cellStyle name="20% - Accent3 47 2 2" xfId="5142"/>
    <cellStyle name="20% - Accent3 47 2 2 2" xfId="5143"/>
    <cellStyle name="20% - Accent3 47 2 2 3" xfId="5144"/>
    <cellStyle name="20% - Accent3 47 2 2_Essbase BS Tax Accounts EOY" xfId="5145"/>
    <cellStyle name="20% - Accent3 47 2 3" xfId="5146"/>
    <cellStyle name="20% - Accent3 47 2 4" xfId="5147"/>
    <cellStyle name="20% - Accent3 47 2_Essbase BS Tax Accounts EOY" xfId="5148"/>
    <cellStyle name="20% - Accent3 47 3" xfId="5149"/>
    <cellStyle name="20% - Accent3 47 3 2" xfId="5150"/>
    <cellStyle name="20% - Accent3 47 3 3" xfId="5151"/>
    <cellStyle name="20% - Accent3 47 3_Essbase BS Tax Accounts EOY" xfId="5152"/>
    <cellStyle name="20% - Accent3 47 4" xfId="5153"/>
    <cellStyle name="20% - Accent3 47 5" xfId="5154"/>
    <cellStyle name="20% - Accent3 47_Essbase BS Tax Accounts EOY" xfId="5155"/>
    <cellStyle name="20% - Accent3 48" xfId="5156"/>
    <cellStyle name="20% - Accent3 48 2" xfId="5157"/>
    <cellStyle name="20% - Accent3 48 2 2" xfId="5158"/>
    <cellStyle name="20% - Accent3 48 2 2 2" xfId="5159"/>
    <cellStyle name="20% - Accent3 48 2 2 3" xfId="5160"/>
    <cellStyle name="20% - Accent3 48 2 2_Essbase BS Tax Accounts EOY" xfId="5161"/>
    <cellStyle name="20% - Accent3 48 2 3" xfId="5162"/>
    <cellStyle name="20% - Accent3 48 2 4" xfId="5163"/>
    <cellStyle name="20% - Accent3 48 2_Essbase BS Tax Accounts EOY" xfId="5164"/>
    <cellStyle name="20% - Accent3 48 3" xfId="5165"/>
    <cellStyle name="20% - Accent3 48 3 2" xfId="5166"/>
    <cellStyle name="20% - Accent3 48 3 3" xfId="5167"/>
    <cellStyle name="20% - Accent3 48 3_Essbase BS Tax Accounts EOY" xfId="5168"/>
    <cellStyle name="20% - Accent3 48 4" xfId="5169"/>
    <cellStyle name="20% - Accent3 48 5" xfId="5170"/>
    <cellStyle name="20% - Accent3 48_Essbase BS Tax Accounts EOY" xfId="5171"/>
    <cellStyle name="20% - Accent3 49" xfId="5172"/>
    <cellStyle name="20% - Accent3 49 2" xfId="5173"/>
    <cellStyle name="20% - Accent3 49 2 2" xfId="5174"/>
    <cellStyle name="20% - Accent3 49 2 2 2" xfId="5175"/>
    <cellStyle name="20% - Accent3 49 2 2 3" xfId="5176"/>
    <cellStyle name="20% - Accent3 49 2 2_Essbase BS Tax Accounts EOY" xfId="5177"/>
    <cellStyle name="20% - Accent3 49 2 3" xfId="5178"/>
    <cellStyle name="20% - Accent3 49 2 4" xfId="5179"/>
    <cellStyle name="20% - Accent3 49 2_Essbase BS Tax Accounts EOY" xfId="5180"/>
    <cellStyle name="20% - Accent3 49 3" xfId="5181"/>
    <cellStyle name="20% - Accent3 49 3 2" xfId="5182"/>
    <cellStyle name="20% - Accent3 49 3 3" xfId="5183"/>
    <cellStyle name="20% - Accent3 49 3_Essbase BS Tax Accounts EOY" xfId="5184"/>
    <cellStyle name="20% - Accent3 49 4" xfId="5185"/>
    <cellStyle name="20% - Accent3 49 5" xfId="5186"/>
    <cellStyle name="20% - Accent3 49_Essbase BS Tax Accounts EOY" xfId="5187"/>
    <cellStyle name="20% - Accent3 5" xfId="5188"/>
    <cellStyle name="20% - Accent3 5 2" xfId="5189"/>
    <cellStyle name="20% - Accent3 5 2 2" xfId="5190"/>
    <cellStyle name="20% - Accent3 5 2 3" xfId="5191"/>
    <cellStyle name="20% - Accent3 5 2 4" xfId="5192"/>
    <cellStyle name="20% - Accent3 5 3" xfId="5193"/>
    <cellStyle name="20% - Accent3 5 3 2" xfId="5194"/>
    <cellStyle name="20% - Accent3 5 4" xfId="5195"/>
    <cellStyle name="20% - Accent3 5 4 2" xfId="5196"/>
    <cellStyle name="20% - Accent3 5 4 3" xfId="5197"/>
    <cellStyle name="20% - Accent3 5 4_Essbase BS Tax Accounts EOY" xfId="5198"/>
    <cellStyle name="20% - Accent3 5_Cap Software Basis Adj" xfId="5199"/>
    <cellStyle name="20% - Accent3 50" xfId="5200"/>
    <cellStyle name="20% - Accent3 50 2" xfId="5201"/>
    <cellStyle name="20% - Accent3 50 2 2" xfId="5202"/>
    <cellStyle name="20% - Accent3 50 2 2 2" xfId="5203"/>
    <cellStyle name="20% - Accent3 50 2 2 3" xfId="5204"/>
    <cellStyle name="20% - Accent3 50 2 2_Essbase BS Tax Accounts EOY" xfId="5205"/>
    <cellStyle name="20% - Accent3 50 2 3" xfId="5206"/>
    <cellStyle name="20% - Accent3 50 2 4" xfId="5207"/>
    <cellStyle name="20% - Accent3 50 2_Essbase BS Tax Accounts EOY" xfId="5208"/>
    <cellStyle name="20% - Accent3 50 3" xfId="5209"/>
    <cellStyle name="20% - Accent3 50 3 2" xfId="5210"/>
    <cellStyle name="20% - Accent3 50 3 3" xfId="5211"/>
    <cellStyle name="20% - Accent3 50 3_Essbase BS Tax Accounts EOY" xfId="5212"/>
    <cellStyle name="20% - Accent3 50 4" xfId="5213"/>
    <cellStyle name="20% - Accent3 50 5" xfId="5214"/>
    <cellStyle name="20% - Accent3 50_Essbase BS Tax Accounts EOY" xfId="5215"/>
    <cellStyle name="20% - Accent3 51" xfId="5216"/>
    <cellStyle name="20% - Accent3 51 2" xfId="5217"/>
    <cellStyle name="20% - Accent3 51 2 2" xfId="5218"/>
    <cellStyle name="20% - Accent3 51 2 2 2" xfId="5219"/>
    <cellStyle name="20% - Accent3 51 2 2 3" xfId="5220"/>
    <cellStyle name="20% - Accent3 51 2 2_Essbase BS Tax Accounts EOY" xfId="5221"/>
    <cellStyle name="20% - Accent3 51 2 3" xfId="5222"/>
    <cellStyle name="20% - Accent3 51 2 4" xfId="5223"/>
    <cellStyle name="20% - Accent3 51 2_Essbase BS Tax Accounts EOY" xfId="5224"/>
    <cellStyle name="20% - Accent3 51 3" xfId="5225"/>
    <cellStyle name="20% - Accent3 51 3 2" xfId="5226"/>
    <cellStyle name="20% - Accent3 51 3 3" xfId="5227"/>
    <cellStyle name="20% - Accent3 51 3_Essbase BS Tax Accounts EOY" xfId="5228"/>
    <cellStyle name="20% - Accent3 51 4" xfId="5229"/>
    <cellStyle name="20% - Accent3 51 5" xfId="5230"/>
    <cellStyle name="20% - Accent3 51_Essbase BS Tax Accounts EOY" xfId="5231"/>
    <cellStyle name="20% - Accent3 52" xfId="5232"/>
    <cellStyle name="20% - Accent3 52 2" xfId="5233"/>
    <cellStyle name="20% - Accent3 52 2 2" xfId="5234"/>
    <cellStyle name="20% - Accent3 52 2 2 2" xfId="5235"/>
    <cellStyle name="20% - Accent3 52 2 2 3" xfId="5236"/>
    <cellStyle name="20% - Accent3 52 2 2_Essbase BS Tax Accounts EOY" xfId="5237"/>
    <cellStyle name="20% - Accent3 52 2 3" xfId="5238"/>
    <cellStyle name="20% - Accent3 52 2 4" xfId="5239"/>
    <cellStyle name="20% - Accent3 52 2_Essbase BS Tax Accounts EOY" xfId="5240"/>
    <cellStyle name="20% - Accent3 52 3" xfId="5241"/>
    <cellStyle name="20% - Accent3 52 3 2" xfId="5242"/>
    <cellStyle name="20% - Accent3 52 3 3" xfId="5243"/>
    <cellStyle name="20% - Accent3 52 3_Essbase BS Tax Accounts EOY" xfId="5244"/>
    <cellStyle name="20% - Accent3 52 4" xfId="5245"/>
    <cellStyle name="20% - Accent3 52 5" xfId="5246"/>
    <cellStyle name="20% - Accent3 52_Essbase BS Tax Accounts EOY" xfId="5247"/>
    <cellStyle name="20% - Accent3 53" xfId="5248"/>
    <cellStyle name="20% - Accent3 53 2" xfId="5249"/>
    <cellStyle name="20% - Accent3 53 2 2" xfId="5250"/>
    <cellStyle name="20% - Accent3 53 2 2 2" xfId="5251"/>
    <cellStyle name="20% - Accent3 53 2 2 3" xfId="5252"/>
    <cellStyle name="20% - Accent3 53 2 2_Essbase BS Tax Accounts EOY" xfId="5253"/>
    <cellStyle name="20% - Accent3 53 2 3" xfId="5254"/>
    <cellStyle name="20% - Accent3 53 2 4" xfId="5255"/>
    <cellStyle name="20% - Accent3 53 2_Essbase BS Tax Accounts EOY" xfId="5256"/>
    <cellStyle name="20% - Accent3 53 3" xfId="5257"/>
    <cellStyle name="20% - Accent3 53 3 2" xfId="5258"/>
    <cellStyle name="20% - Accent3 53 3 3" xfId="5259"/>
    <cellStyle name="20% - Accent3 53 3_Essbase BS Tax Accounts EOY" xfId="5260"/>
    <cellStyle name="20% - Accent3 53 4" xfId="5261"/>
    <cellStyle name="20% - Accent3 53 5" xfId="5262"/>
    <cellStyle name="20% - Accent3 53_Essbase BS Tax Accounts EOY" xfId="5263"/>
    <cellStyle name="20% - Accent3 54" xfId="5264"/>
    <cellStyle name="20% - Accent3 54 2" xfId="5265"/>
    <cellStyle name="20% - Accent3 54 2 2" xfId="5266"/>
    <cellStyle name="20% - Accent3 54 2 2 2" xfId="5267"/>
    <cellStyle name="20% - Accent3 54 2 2 3" xfId="5268"/>
    <cellStyle name="20% - Accent3 54 2 2_Essbase BS Tax Accounts EOY" xfId="5269"/>
    <cellStyle name="20% - Accent3 54 2 3" xfId="5270"/>
    <cellStyle name="20% - Accent3 54 2 4" xfId="5271"/>
    <cellStyle name="20% - Accent3 54 2_Essbase BS Tax Accounts EOY" xfId="5272"/>
    <cellStyle name="20% - Accent3 54 3" xfId="5273"/>
    <cellStyle name="20% - Accent3 54 3 2" xfId="5274"/>
    <cellStyle name="20% - Accent3 54 3 3" xfId="5275"/>
    <cellStyle name="20% - Accent3 54 3_Essbase BS Tax Accounts EOY" xfId="5276"/>
    <cellStyle name="20% - Accent3 54 4" xfId="5277"/>
    <cellStyle name="20% - Accent3 54 5" xfId="5278"/>
    <cellStyle name="20% - Accent3 54_Essbase BS Tax Accounts EOY" xfId="5279"/>
    <cellStyle name="20% - Accent3 55" xfId="5280"/>
    <cellStyle name="20% - Accent3 55 2" xfId="5281"/>
    <cellStyle name="20% - Accent3 55 2 2" xfId="5282"/>
    <cellStyle name="20% - Accent3 55 2 2 2" xfId="5283"/>
    <cellStyle name="20% - Accent3 55 2 2 3" xfId="5284"/>
    <cellStyle name="20% - Accent3 55 2 2_Essbase BS Tax Accounts EOY" xfId="5285"/>
    <cellStyle name="20% - Accent3 55 2 3" xfId="5286"/>
    <cellStyle name="20% - Accent3 55 2 4" xfId="5287"/>
    <cellStyle name="20% - Accent3 55 2_Essbase BS Tax Accounts EOY" xfId="5288"/>
    <cellStyle name="20% - Accent3 55 3" xfId="5289"/>
    <cellStyle name="20% - Accent3 55 3 2" xfId="5290"/>
    <cellStyle name="20% - Accent3 55 3 3" xfId="5291"/>
    <cellStyle name="20% - Accent3 55 3_Essbase BS Tax Accounts EOY" xfId="5292"/>
    <cellStyle name="20% - Accent3 55 4" xfId="5293"/>
    <cellStyle name="20% - Accent3 55 5" xfId="5294"/>
    <cellStyle name="20% - Accent3 55_Essbase BS Tax Accounts EOY" xfId="5295"/>
    <cellStyle name="20% - Accent3 56" xfId="5296"/>
    <cellStyle name="20% - Accent3 56 2" xfId="5297"/>
    <cellStyle name="20% - Accent3 56 2 2" xfId="5298"/>
    <cellStyle name="20% - Accent3 56 2 2 2" xfId="5299"/>
    <cellStyle name="20% - Accent3 56 2 2 3" xfId="5300"/>
    <cellStyle name="20% - Accent3 56 2 2_Essbase BS Tax Accounts EOY" xfId="5301"/>
    <cellStyle name="20% - Accent3 56 2 3" xfId="5302"/>
    <cellStyle name="20% - Accent3 56 2 4" xfId="5303"/>
    <cellStyle name="20% - Accent3 56 2_Essbase BS Tax Accounts EOY" xfId="5304"/>
    <cellStyle name="20% - Accent3 56 3" xfId="5305"/>
    <cellStyle name="20% - Accent3 56 3 2" xfId="5306"/>
    <cellStyle name="20% - Accent3 56 3 3" xfId="5307"/>
    <cellStyle name="20% - Accent3 56 3_Essbase BS Tax Accounts EOY" xfId="5308"/>
    <cellStyle name="20% - Accent3 56 4" xfId="5309"/>
    <cellStyle name="20% - Accent3 56 5" xfId="5310"/>
    <cellStyle name="20% - Accent3 56_Essbase BS Tax Accounts EOY" xfId="5311"/>
    <cellStyle name="20% - Accent3 57" xfId="5312"/>
    <cellStyle name="20% - Accent3 57 2" xfId="5313"/>
    <cellStyle name="20% - Accent3 57 2 2" xfId="5314"/>
    <cellStyle name="20% - Accent3 57 2 3" xfId="5315"/>
    <cellStyle name="20% - Accent3 57 2_Essbase BS Tax Accounts EOY" xfId="5316"/>
    <cellStyle name="20% - Accent3 57 3" xfId="5317"/>
    <cellStyle name="20% - Accent3 57 4" xfId="5318"/>
    <cellStyle name="20% - Accent3 57_Essbase BS Tax Accounts EOY" xfId="5319"/>
    <cellStyle name="20% - Accent3 58" xfId="5320"/>
    <cellStyle name="20% - Accent3 58 2" xfId="5321"/>
    <cellStyle name="20% - Accent3 58 2 2" xfId="5322"/>
    <cellStyle name="20% - Accent3 58 2 3" xfId="5323"/>
    <cellStyle name="20% - Accent3 58 2_Essbase BS Tax Accounts EOY" xfId="5324"/>
    <cellStyle name="20% - Accent3 58 3" xfId="5325"/>
    <cellStyle name="20% - Accent3 58 4" xfId="5326"/>
    <cellStyle name="20% - Accent3 58_Essbase BS Tax Accounts EOY" xfId="5327"/>
    <cellStyle name="20% - Accent3 59" xfId="5328"/>
    <cellStyle name="20% - Accent3 59 2" xfId="5329"/>
    <cellStyle name="20% - Accent3 59 2 2" xfId="5330"/>
    <cellStyle name="20% - Accent3 59 2 3" xfId="5331"/>
    <cellStyle name="20% - Accent3 59 2_Essbase BS Tax Accounts EOY" xfId="5332"/>
    <cellStyle name="20% - Accent3 59 3" xfId="5333"/>
    <cellStyle name="20% - Accent3 59 4" xfId="5334"/>
    <cellStyle name="20% - Accent3 59_Essbase BS Tax Accounts EOY" xfId="5335"/>
    <cellStyle name="20% - Accent3 6" xfId="5336"/>
    <cellStyle name="20% - Accent3 6 2" xfId="5337"/>
    <cellStyle name="20% - Accent3 6 2 2" xfId="5338"/>
    <cellStyle name="20% - Accent3 6 2 2 2" xfId="5339"/>
    <cellStyle name="20% - Accent3 6 2 2 3" xfId="5340"/>
    <cellStyle name="20% - Accent3 6 2 2 4" xfId="5341"/>
    <cellStyle name="20% - Accent3 6 2 3" xfId="5342"/>
    <cellStyle name="20% - Accent3 6 2 3 2" xfId="5343"/>
    <cellStyle name="20% - Accent3 6 2 3 3" xfId="5344"/>
    <cellStyle name="20% - Accent3 6 2 3 4" xfId="5345"/>
    <cellStyle name="20% - Accent3 6 2 4" xfId="5346"/>
    <cellStyle name="20% - Accent3 6 2 5" xfId="5347"/>
    <cellStyle name="20% - Accent3 6 2 5 2" xfId="5348"/>
    <cellStyle name="20% - Accent3 6 2 6" xfId="5349"/>
    <cellStyle name="20% - Accent3 6 2 7" xfId="5350"/>
    <cellStyle name="20% - Accent3 6 2 8" xfId="5351"/>
    <cellStyle name="20% - Accent3 6 2_Basis Info" xfId="5352"/>
    <cellStyle name="20% - Accent3 6 3" xfId="5353"/>
    <cellStyle name="20% - Accent3 6 3 2" xfId="5354"/>
    <cellStyle name="20% - Accent3 6 4" xfId="5355"/>
    <cellStyle name="20% - Accent3 6 4 2" xfId="5356"/>
    <cellStyle name="20% - Accent3 6 4 3" xfId="5357"/>
    <cellStyle name="20% - Accent3 6 4 4" xfId="5358"/>
    <cellStyle name="20% - Accent3 6 5" xfId="5359"/>
    <cellStyle name="20% - Accent3 6 5 2" xfId="5360"/>
    <cellStyle name="20% - Accent3 6 5 3" xfId="5361"/>
    <cellStyle name="20% - Accent3 6 5_Essbase BS Tax Accounts EOY" xfId="5362"/>
    <cellStyle name="20% - Accent3 6 6" xfId="5363"/>
    <cellStyle name="20% - Accent3 6 6 2" xfId="5364"/>
    <cellStyle name="20% - Accent3 6 6 3" xfId="5365"/>
    <cellStyle name="20% - Accent3 6 6_Essbase BS Tax Accounts EOY" xfId="5366"/>
    <cellStyle name="20% - Accent3 6_Sheet1" xfId="5367"/>
    <cellStyle name="20% - Accent3 60" xfId="5368"/>
    <cellStyle name="20% - Accent3 60 2" xfId="5369"/>
    <cellStyle name="20% - Accent3 60 2 2" xfId="5370"/>
    <cellStyle name="20% - Accent3 60 2 3" xfId="5371"/>
    <cellStyle name="20% - Accent3 60 2_Essbase BS Tax Accounts EOY" xfId="5372"/>
    <cellStyle name="20% - Accent3 60 3" xfId="5373"/>
    <cellStyle name="20% - Accent3 60 4" xfId="5374"/>
    <cellStyle name="20% - Accent3 60_Essbase BS Tax Accounts EOY" xfId="5375"/>
    <cellStyle name="20% - Accent3 61" xfId="5376"/>
    <cellStyle name="20% - Accent3 61 2" xfId="5377"/>
    <cellStyle name="20% - Accent3 61 2 2" xfId="5378"/>
    <cellStyle name="20% - Accent3 61 2 3" xfId="5379"/>
    <cellStyle name="20% - Accent3 61 2_Essbase BS Tax Accounts EOY" xfId="5380"/>
    <cellStyle name="20% - Accent3 61 3" xfId="5381"/>
    <cellStyle name="20% - Accent3 61 4" xfId="5382"/>
    <cellStyle name="20% - Accent3 61_Essbase BS Tax Accounts EOY" xfId="5383"/>
    <cellStyle name="20% - Accent3 62" xfId="5384"/>
    <cellStyle name="20% - Accent3 62 2" xfId="5385"/>
    <cellStyle name="20% - Accent3 62 2 2" xfId="5386"/>
    <cellStyle name="20% - Accent3 62 2 3" xfId="5387"/>
    <cellStyle name="20% - Accent3 62 2_Essbase BS Tax Accounts EOY" xfId="5388"/>
    <cellStyle name="20% - Accent3 62 3" xfId="5389"/>
    <cellStyle name="20% - Accent3 62 4" xfId="5390"/>
    <cellStyle name="20% - Accent3 62_Essbase BS Tax Accounts EOY" xfId="5391"/>
    <cellStyle name="20% - Accent3 63" xfId="5392"/>
    <cellStyle name="20% - Accent3 63 2" xfId="5393"/>
    <cellStyle name="20% - Accent3 63 2 2" xfId="5394"/>
    <cellStyle name="20% - Accent3 63 2 3" xfId="5395"/>
    <cellStyle name="20% - Accent3 63 2_Essbase BS Tax Accounts EOY" xfId="5396"/>
    <cellStyle name="20% - Accent3 63 3" xfId="5397"/>
    <cellStyle name="20% - Accent3 63 4" xfId="5398"/>
    <cellStyle name="20% - Accent3 63_Essbase BS Tax Accounts EOY" xfId="5399"/>
    <cellStyle name="20% - Accent3 64" xfId="5400"/>
    <cellStyle name="20% - Accent3 64 2" xfId="5401"/>
    <cellStyle name="20% - Accent3 64 2 2" xfId="5402"/>
    <cellStyle name="20% - Accent3 64 2 3" xfId="5403"/>
    <cellStyle name="20% - Accent3 64 2_Essbase BS Tax Accounts EOY" xfId="5404"/>
    <cellStyle name="20% - Accent3 64 3" xfId="5405"/>
    <cellStyle name="20% - Accent3 64 4" xfId="5406"/>
    <cellStyle name="20% - Accent3 64_Essbase BS Tax Accounts EOY" xfId="5407"/>
    <cellStyle name="20% - Accent3 65" xfId="5408"/>
    <cellStyle name="20% - Accent3 65 2" xfId="5409"/>
    <cellStyle name="20% - Accent3 65 2 2" xfId="5410"/>
    <cellStyle name="20% - Accent3 65 2 3" xfId="5411"/>
    <cellStyle name="20% - Accent3 65 2_Essbase BS Tax Accounts EOY" xfId="5412"/>
    <cellStyle name="20% - Accent3 65 3" xfId="5413"/>
    <cellStyle name="20% - Accent3 65 4" xfId="5414"/>
    <cellStyle name="20% - Accent3 65_Essbase BS Tax Accounts EOY" xfId="5415"/>
    <cellStyle name="20% - Accent3 66" xfId="5416"/>
    <cellStyle name="20% - Accent3 66 2" xfId="5417"/>
    <cellStyle name="20% - Accent3 66 2 2" xfId="5418"/>
    <cellStyle name="20% - Accent3 66 2 3" xfId="5419"/>
    <cellStyle name="20% - Accent3 66 2_Essbase BS Tax Accounts EOY" xfId="5420"/>
    <cellStyle name="20% - Accent3 66 3" xfId="5421"/>
    <cellStyle name="20% - Accent3 66 4" xfId="5422"/>
    <cellStyle name="20% - Accent3 66_Essbase BS Tax Accounts EOY" xfId="5423"/>
    <cellStyle name="20% - Accent3 67" xfId="5424"/>
    <cellStyle name="20% - Accent3 67 2" xfId="5425"/>
    <cellStyle name="20% - Accent3 67 2 2" xfId="5426"/>
    <cellStyle name="20% - Accent3 67 2 3" xfId="5427"/>
    <cellStyle name="20% - Accent3 67 2_Essbase BS Tax Accounts EOY" xfId="5428"/>
    <cellStyle name="20% - Accent3 67 3" xfId="5429"/>
    <cellStyle name="20% - Accent3 67 4" xfId="5430"/>
    <cellStyle name="20% - Accent3 67_Essbase BS Tax Accounts EOY" xfId="5431"/>
    <cellStyle name="20% - Accent3 68" xfId="5432"/>
    <cellStyle name="20% - Accent3 68 2" xfId="5433"/>
    <cellStyle name="20% - Accent3 68 2 2" xfId="5434"/>
    <cellStyle name="20% - Accent3 68 2 3" xfId="5435"/>
    <cellStyle name="20% - Accent3 68 2_Essbase BS Tax Accounts EOY" xfId="5436"/>
    <cellStyle name="20% - Accent3 68 3" xfId="5437"/>
    <cellStyle name="20% - Accent3 68 4" xfId="5438"/>
    <cellStyle name="20% - Accent3 68_Essbase BS Tax Accounts EOY" xfId="5439"/>
    <cellStyle name="20% - Accent3 69" xfId="5440"/>
    <cellStyle name="20% - Accent3 69 2" xfId="5441"/>
    <cellStyle name="20% - Accent3 69 2 2" xfId="5442"/>
    <cellStyle name="20% - Accent3 69 2 3" xfId="5443"/>
    <cellStyle name="20% - Accent3 69 2_Essbase BS Tax Accounts EOY" xfId="5444"/>
    <cellStyle name="20% - Accent3 69 3" xfId="5445"/>
    <cellStyle name="20% - Accent3 69 4" xfId="5446"/>
    <cellStyle name="20% - Accent3 69_Essbase BS Tax Accounts EOY" xfId="5447"/>
    <cellStyle name="20% - Accent3 7" xfId="5448"/>
    <cellStyle name="20% - Accent3 7 2" xfId="5449"/>
    <cellStyle name="20% - Accent3 7 2 2" xfId="5450"/>
    <cellStyle name="20% - Accent3 7 2 3" xfId="5451"/>
    <cellStyle name="20% - Accent3 7 2 4" xfId="5452"/>
    <cellStyle name="20% - Accent3 7 3" xfId="5453"/>
    <cellStyle name="20% - Accent3 7 3 2" xfId="5454"/>
    <cellStyle name="20% - Accent3 7 4" xfId="5455"/>
    <cellStyle name="20% - Accent3 7 4 2" xfId="5456"/>
    <cellStyle name="20% - Accent3 7 4 3" xfId="5457"/>
    <cellStyle name="20% - Accent3 7 4 4" xfId="5458"/>
    <cellStyle name="20% - Accent3 7 5" xfId="5459"/>
    <cellStyle name="20% - Accent3 7 5 2" xfId="5460"/>
    <cellStyle name="20% - Accent3 7 5 3" xfId="5461"/>
    <cellStyle name="20% - Accent3 7 5_Essbase BS Tax Accounts EOY" xfId="5462"/>
    <cellStyle name="20% - Accent3 7_Sheet1" xfId="5463"/>
    <cellStyle name="20% - Accent3 70" xfId="5464"/>
    <cellStyle name="20% - Accent3 70 2" xfId="5465"/>
    <cellStyle name="20% - Accent3 70 2 2" xfId="5466"/>
    <cellStyle name="20% - Accent3 70 3" xfId="5467"/>
    <cellStyle name="20% - Accent3 70 4" xfId="5468"/>
    <cellStyle name="20% - Accent3 70_Essbase BS Tax Accounts EOY" xfId="5469"/>
    <cellStyle name="20% - Accent3 71" xfId="5470"/>
    <cellStyle name="20% - Accent3 71 2" xfId="5471"/>
    <cellStyle name="20% - Accent3 71 2 2" xfId="5472"/>
    <cellStyle name="20% - Accent3 71 3" xfId="5473"/>
    <cellStyle name="20% - Accent3 71 4" xfId="5474"/>
    <cellStyle name="20% - Accent3 71_Essbase BS Tax Accounts EOY" xfId="5475"/>
    <cellStyle name="20% - Accent3 72" xfId="5476"/>
    <cellStyle name="20% - Accent3 72 2" xfId="5477"/>
    <cellStyle name="20% - Accent3 72 2 2" xfId="5478"/>
    <cellStyle name="20% - Accent3 72 3" xfId="5479"/>
    <cellStyle name="20% - Accent3 72 4" xfId="5480"/>
    <cellStyle name="20% - Accent3 72_Essbase BS Tax Accounts EOY" xfId="5481"/>
    <cellStyle name="20% - Accent3 73" xfId="5482"/>
    <cellStyle name="20% - Accent3 73 2" xfId="5483"/>
    <cellStyle name="20% - Accent3 73 2 2" xfId="5484"/>
    <cellStyle name="20% - Accent3 73 3" xfId="5485"/>
    <cellStyle name="20% - Accent3 73 4" xfId="5486"/>
    <cellStyle name="20% - Accent3 73_Essbase BS Tax Accounts EOY" xfId="5487"/>
    <cellStyle name="20% - Accent3 74" xfId="5488"/>
    <cellStyle name="20% - Accent3 74 2" xfId="5489"/>
    <cellStyle name="20% - Accent3 74 2 2" xfId="5490"/>
    <cellStyle name="20% - Accent3 74 3" xfId="5491"/>
    <cellStyle name="20% - Accent3 74 4" xfId="5492"/>
    <cellStyle name="20% - Accent3 74_Essbase BS Tax Accounts EOY" xfId="5493"/>
    <cellStyle name="20% - Accent3 75" xfId="5494"/>
    <cellStyle name="20% - Accent3 75 2" xfId="5495"/>
    <cellStyle name="20% - Accent3 75 2 2" xfId="5496"/>
    <cellStyle name="20% - Accent3 75 3" xfId="5497"/>
    <cellStyle name="20% - Accent3 75 4" xfId="5498"/>
    <cellStyle name="20% - Accent3 75_Essbase BS Tax Accounts EOY" xfId="5499"/>
    <cellStyle name="20% - Accent3 76" xfId="5500"/>
    <cellStyle name="20% - Accent3 76 2" xfId="5501"/>
    <cellStyle name="20% - Accent3 76 2 2" xfId="5502"/>
    <cellStyle name="20% - Accent3 76 3" xfId="5503"/>
    <cellStyle name="20% - Accent3 76 4" xfId="5504"/>
    <cellStyle name="20% - Accent3 76_Essbase BS Tax Accounts EOY" xfId="5505"/>
    <cellStyle name="20% - Accent3 77" xfId="5506"/>
    <cellStyle name="20% - Accent3 77 2" xfId="5507"/>
    <cellStyle name="20% - Accent3 77 2 2" xfId="5508"/>
    <cellStyle name="20% - Accent3 77 3" xfId="5509"/>
    <cellStyle name="20% - Accent3 77 4" xfId="5510"/>
    <cellStyle name="20% - Accent3 77_Essbase BS Tax Accounts EOY" xfId="5511"/>
    <cellStyle name="20% - Accent3 78" xfId="5512"/>
    <cellStyle name="20% - Accent3 78 2" xfId="5513"/>
    <cellStyle name="20% - Accent3 78 2 2" xfId="5514"/>
    <cellStyle name="20% - Accent3 78 3" xfId="5515"/>
    <cellStyle name="20% - Accent3 78 4" xfId="5516"/>
    <cellStyle name="20% - Accent3 78_Essbase BS Tax Accounts EOY" xfId="5517"/>
    <cellStyle name="20% - Accent3 79" xfId="5518"/>
    <cellStyle name="20% - Accent3 79 2" xfId="5519"/>
    <cellStyle name="20% - Accent3 79 2 2" xfId="5520"/>
    <cellStyle name="20% - Accent3 79 3" xfId="5521"/>
    <cellStyle name="20% - Accent3 79 4" xfId="5522"/>
    <cellStyle name="20% - Accent3 79_Essbase BS Tax Accounts EOY" xfId="5523"/>
    <cellStyle name="20% - Accent3 8" xfId="5524"/>
    <cellStyle name="20% - Accent3 8 2" xfId="5525"/>
    <cellStyle name="20% - Accent3 8 2 2" xfId="5526"/>
    <cellStyle name="20% - Accent3 8 2 3" xfId="5527"/>
    <cellStyle name="20% - Accent3 8 2 4" xfId="5528"/>
    <cellStyle name="20% - Accent3 8 3" xfId="5529"/>
    <cellStyle name="20% - Accent3 8 3 2" xfId="5530"/>
    <cellStyle name="20% - Accent3 8 4" xfId="5531"/>
    <cellStyle name="20% - Accent3 8 4 2" xfId="5532"/>
    <cellStyle name="20% - Accent3 8 4 3" xfId="5533"/>
    <cellStyle name="20% - Accent3 8 4 4" xfId="5534"/>
    <cellStyle name="20% - Accent3 8 5" xfId="5535"/>
    <cellStyle name="20% - Accent3 8 5 2" xfId="5536"/>
    <cellStyle name="20% - Accent3 8 5 3" xfId="5537"/>
    <cellStyle name="20% - Accent3 8 5_Essbase BS Tax Accounts EOY" xfId="5538"/>
    <cellStyle name="20% - Accent3 8_Sheet1" xfId="5539"/>
    <cellStyle name="20% - Accent3 80" xfId="5540"/>
    <cellStyle name="20% - Accent3 80 2" xfId="5541"/>
    <cellStyle name="20% - Accent3 80 2 2" xfId="5542"/>
    <cellStyle name="20% - Accent3 80 3" xfId="5543"/>
    <cellStyle name="20% - Accent3 80 4" xfId="5544"/>
    <cellStyle name="20% - Accent3 80_Essbase BS Tax Accounts EOY" xfId="5545"/>
    <cellStyle name="20% - Accent3 81" xfId="5546"/>
    <cellStyle name="20% - Accent3 81 2" xfId="5547"/>
    <cellStyle name="20% - Accent3 81 2 2" xfId="5548"/>
    <cellStyle name="20% - Accent3 81 3" xfId="5549"/>
    <cellStyle name="20% - Accent3 81 4" xfId="5550"/>
    <cellStyle name="20% - Accent3 81_Essbase BS Tax Accounts EOY" xfId="5551"/>
    <cellStyle name="20% - Accent3 82" xfId="5552"/>
    <cellStyle name="20% - Accent3 82 2" xfId="5553"/>
    <cellStyle name="20% - Accent3 82 2 2" xfId="5554"/>
    <cellStyle name="20% - Accent3 82 3" xfId="5555"/>
    <cellStyle name="20% - Accent3 82 4" xfId="5556"/>
    <cellStyle name="20% - Accent3 82_Essbase BS Tax Accounts EOY" xfId="5557"/>
    <cellStyle name="20% - Accent3 83" xfId="5558"/>
    <cellStyle name="20% - Accent3 83 2" xfId="5559"/>
    <cellStyle name="20% - Accent3 83 2 2" xfId="5560"/>
    <cellStyle name="20% - Accent3 83 3" xfId="5561"/>
    <cellStyle name="20% - Accent3 83 4" xfId="5562"/>
    <cellStyle name="20% - Accent3 83_Essbase BS Tax Accounts EOY" xfId="5563"/>
    <cellStyle name="20% - Accent3 84" xfId="5564"/>
    <cellStyle name="20% - Accent3 84 2" xfId="5565"/>
    <cellStyle name="20% - Accent3 84 2 2" xfId="5566"/>
    <cellStyle name="20% - Accent3 84 3" xfId="5567"/>
    <cellStyle name="20% - Accent3 85" xfId="5568"/>
    <cellStyle name="20% - Accent3 85 2" xfId="5569"/>
    <cellStyle name="20% - Accent3 85 2 2" xfId="5570"/>
    <cellStyle name="20% - Accent3 85 3" xfId="5571"/>
    <cellStyle name="20% - Accent3 86" xfId="5572"/>
    <cellStyle name="20% - Accent3 86 2" xfId="5573"/>
    <cellStyle name="20% - Accent3 86 2 2" xfId="5574"/>
    <cellStyle name="20% - Accent3 86 3" xfId="5575"/>
    <cellStyle name="20% - Accent3 87" xfId="5576"/>
    <cellStyle name="20% - Accent3 87 2" xfId="5577"/>
    <cellStyle name="20% - Accent3 87 2 2" xfId="5578"/>
    <cellStyle name="20% - Accent3 87 3" xfId="5579"/>
    <cellStyle name="20% - Accent3 88" xfId="5580"/>
    <cellStyle name="20% - Accent3 88 2" xfId="5581"/>
    <cellStyle name="20% - Accent3 88 2 2" xfId="5582"/>
    <cellStyle name="20% - Accent3 88 3" xfId="5583"/>
    <cellStyle name="20% - Accent3 89" xfId="5584"/>
    <cellStyle name="20% - Accent3 89 2" xfId="5585"/>
    <cellStyle name="20% - Accent3 89 2 2" xfId="5586"/>
    <cellStyle name="20% - Accent3 89 3" xfId="5587"/>
    <cellStyle name="20% - Accent3 9" xfId="5588"/>
    <cellStyle name="20% - Accent3 9 2" xfId="5589"/>
    <cellStyle name="20% - Accent3 9 2 2" xfId="5590"/>
    <cellStyle name="20% - Accent3 9 2 3" xfId="5591"/>
    <cellStyle name="20% - Accent3 9 2 4" xfId="5592"/>
    <cellStyle name="20% - Accent3 9 3" xfId="5593"/>
    <cellStyle name="20% - Accent3 9 3 2" xfId="5594"/>
    <cellStyle name="20% - Accent3 9 4" xfId="5595"/>
    <cellStyle name="20% - Accent3 9 4 2" xfId="5596"/>
    <cellStyle name="20% - Accent3 9 4 3" xfId="5597"/>
    <cellStyle name="20% - Accent3 9 4 4" xfId="5598"/>
    <cellStyle name="20% - Accent3 9 5" xfId="5599"/>
    <cellStyle name="20% - Accent3 9 5 2" xfId="5600"/>
    <cellStyle name="20% - Accent3 9 5 3" xfId="5601"/>
    <cellStyle name="20% - Accent3 9 5_Essbase BS Tax Accounts EOY" xfId="5602"/>
    <cellStyle name="20% - Accent3 9_Sheet1" xfId="5603"/>
    <cellStyle name="20% - Accent3 90" xfId="5604"/>
    <cellStyle name="20% - Accent3 90 2" xfId="5605"/>
    <cellStyle name="20% - Accent3 90 2 2" xfId="5606"/>
    <cellStyle name="20% - Accent3 90 3" xfId="5607"/>
    <cellStyle name="20% - Accent3 91" xfId="5608"/>
    <cellStyle name="20% - Accent3 91 2" xfId="5609"/>
    <cellStyle name="20% - Accent3 91 2 2" xfId="5610"/>
    <cellStyle name="20% - Accent3 91 3" xfId="5611"/>
    <cellStyle name="20% - Accent3 92" xfId="5612"/>
    <cellStyle name="20% - Accent3 92 2" xfId="5613"/>
    <cellStyle name="20% - Accent3 92 2 2" xfId="5614"/>
    <cellStyle name="20% - Accent3 92 3" xfId="5615"/>
    <cellStyle name="20% - Accent3 93" xfId="5616"/>
    <cellStyle name="20% - Accent3 93 2" xfId="5617"/>
    <cellStyle name="20% - Accent3 93 2 2" xfId="5618"/>
    <cellStyle name="20% - Accent3 93 3" xfId="5619"/>
    <cellStyle name="20% - Accent3 94" xfId="5620"/>
    <cellStyle name="20% - Accent3 94 2" xfId="5621"/>
    <cellStyle name="20% - Accent3 94 2 2" xfId="5622"/>
    <cellStyle name="20% - Accent3 94 3" xfId="5623"/>
    <cellStyle name="20% - Accent3 95" xfId="5624"/>
    <cellStyle name="20% - Accent3 95 2" xfId="5625"/>
    <cellStyle name="20% - Accent3 95 2 2" xfId="5626"/>
    <cellStyle name="20% - Accent3 95 3" xfId="5627"/>
    <cellStyle name="20% - Accent3 96" xfId="5628"/>
    <cellStyle name="20% - Accent3 96 2" xfId="5629"/>
    <cellStyle name="20% - Accent3 96 2 2" xfId="5630"/>
    <cellStyle name="20% - Accent3 96 3" xfId="5631"/>
    <cellStyle name="20% - Accent3 97" xfId="5632"/>
    <cellStyle name="20% - Accent3 97 2" xfId="5633"/>
    <cellStyle name="20% - Accent3 97 2 2" xfId="5634"/>
    <cellStyle name="20% - Accent3 97 3" xfId="5635"/>
    <cellStyle name="20% - Accent3 98" xfId="5636"/>
    <cellStyle name="20% - Accent3 98 2" xfId="5637"/>
    <cellStyle name="20% - Accent3 98 2 2" xfId="5638"/>
    <cellStyle name="20% - Accent3 98 3" xfId="5639"/>
    <cellStyle name="20% - Accent3 99" xfId="5640"/>
    <cellStyle name="20% - Accent3 99 2" xfId="5641"/>
    <cellStyle name="20% - Accent3 99 2 2" xfId="5642"/>
    <cellStyle name="20% - Accent3 99 3" xfId="5643"/>
    <cellStyle name="20% - Accent4" xfId="4" builtinId="42" customBuiltin="1"/>
    <cellStyle name="20% - Accent4 10" xfId="5644"/>
    <cellStyle name="20% - Accent4 10 2" xfId="5645"/>
    <cellStyle name="20% - Accent4 10 2 2" xfId="5646"/>
    <cellStyle name="20% - Accent4 10 2 3" xfId="5647"/>
    <cellStyle name="20% - Accent4 10 2 4" xfId="5648"/>
    <cellStyle name="20% - Accent4 10 3" xfId="5649"/>
    <cellStyle name="20% - Accent4 10 3 2" xfId="5650"/>
    <cellStyle name="20% - Accent4 10 4" xfId="5651"/>
    <cellStyle name="20% - Accent4 10 4 2" xfId="5652"/>
    <cellStyle name="20% - Accent4 10 4 3" xfId="5653"/>
    <cellStyle name="20% - Accent4 10 4 4" xfId="5654"/>
    <cellStyle name="20% - Accent4 10 5" xfId="5655"/>
    <cellStyle name="20% - Accent4 10_Sheet1" xfId="5656"/>
    <cellStyle name="20% - Accent4 100" xfId="5657"/>
    <cellStyle name="20% - Accent4 100 2" xfId="5658"/>
    <cellStyle name="20% - Accent4 100 2 2" xfId="5659"/>
    <cellStyle name="20% - Accent4 100 3" xfId="5660"/>
    <cellStyle name="20% - Accent4 101" xfId="5661"/>
    <cellStyle name="20% - Accent4 101 2" xfId="5662"/>
    <cellStyle name="20% - Accent4 102" xfId="5663"/>
    <cellStyle name="20% - Accent4 102 2" xfId="5664"/>
    <cellStyle name="20% - Accent4 103" xfId="5665"/>
    <cellStyle name="20% - Accent4 103 2" xfId="5666"/>
    <cellStyle name="20% - Accent4 104" xfId="5667"/>
    <cellStyle name="20% - Accent4 104 2" xfId="5668"/>
    <cellStyle name="20% - Accent4 105" xfId="5669"/>
    <cellStyle name="20% - Accent4 105 2" xfId="5670"/>
    <cellStyle name="20% - Accent4 106" xfId="5671"/>
    <cellStyle name="20% - Accent4 106 2" xfId="5672"/>
    <cellStyle name="20% - Accent4 107" xfId="5673"/>
    <cellStyle name="20% - Accent4 107 2" xfId="5674"/>
    <cellStyle name="20% - Accent4 108" xfId="5675"/>
    <cellStyle name="20% - Accent4 108 2" xfId="5676"/>
    <cellStyle name="20% - Accent4 109" xfId="5677"/>
    <cellStyle name="20% - Accent4 109 2" xfId="5678"/>
    <cellStyle name="20% - Accent4 11" xfId="5679"/>
    <cellStyle name="20% - Accent4 11 2" xfId="5680"/>
    <cellStyle name="20% - Accent4 11 2 2" xfId="5681"/>
    <cellStyle name="20% - Accent4 11 2 3" xfId="5682"/>
    <cellStyle name="20% - Accent4 11 2 4" xfId="5683"/>
    <cellStyle name="20% - Accent4 11 3" xfId="5684"/>
    <cellStyle name="20% - Accent4 11 3 2" xfId="5685"/>
    <cellStyle name="20% - Accent4 11 4" xfId="5686"/>
    <cellStyle name="20% - Accent4 11 4 2" xfId="5687"/>
    <cellStyle name="20% - Accent4 11 4 3" xfId="5688"/>
    <cellStyle name="20% - Accent4 11 4 4" xfId="5689"/>
    <cellStyle name="20% - Accent4 11 5" xfId="5690"/>
    <cellStyle name="20% - Accent4 11_Sheet1" xfId="5691"/>
    <cellStyle name="20% - Accent4 110" xfId="5692"/>
    <cellStyle name="20% - Accent4 110 2" xfId="5693"/>
    <cellStyle name="20% - Accent4 111" xfId="5694"/>
    <cellStyle name="20% - Accent4 112" xfId="5695"/>
    <cellStyle name="20% - Accent4 113" xfId="5696"/>
    <cellStyle name="20% - Accent4 114" xfId="5697"/>
    <cellStyle name="20% - Accent4 115" xfId="5698"/>
    <cellStyle name="20% - Accent4 116" xfId="5699"/>
    <cellStyle name="20% - Accent4 117" xfId="5700"/>
    <cellStyle name="20% - Accent4 118" xfId="5701"/>
    <cellStyle name="20% - Accent4 119" xfId="5702"/>
    <cellStyle name="20% - Accent4 12" xfId="5703"/>
    <cellStyle name="20% - Accent4 12 2" xfId="5704"/>
    <cellStyle name="20% - Accent4 12 2 2" xfId="5705"/>
    <cellStyle name="20% - Accent4 12 2 3" xfId="5706"/>
    <cellStyle name="20% - Accent4 12 2 4" xfId="5707"/>
    <cellStyle name="20% - Accent4 12 3" xfId="5708"/>
    <cellStyle name="20% - Accent4 12 3 2" xfId="5709"/>
    <cellStyle name="20% - Accent4 12 4" xfId="5710"/>
    <cellStyle name="20% - Accent4 12 4 2" xfId="5711"/>
    <cellStyle name="20% - Accent4 12 4 3" xfId="5712"/>
    <cellStyle name="20% - Accent4 12 4 4" xfId="5713"/>
    <cellStyle name="20% - Accent4 12 5" xfId="5714"/>
    <cellStyle name="20% - Accent4 12_Sheet1" xfId="5715"/>
    <cellStyle name="20% - Accent4 13" xfId="5716"/>
    <cellStyle name="20% - Accent4 13 2" xfId="5717"/>
    <cellStyle name="20% - Accent4 13 2 2" xfId="5718"/>
    <cellStyle name="20% - Accent4 13 2 3" xfId="5719"/>
    <cellStyle name="20% - Accent4 13 2 4" xfId="5720"/>
    <cellStyle name="20% - Accent4 13 3" xfId="5721"/>
    <cellStyle name="20% - Accent4 13 3 2" xfId="5722"/>
    <cellStyle name="20% - Accent4 13 4" xfId="5723"/>
    <cellStyle name="20% - Accent4 13 4 2" xfId="5724"/>
    <cellStyle name="20% - Accent4 13 4 3" xfId="5725"/>
    <cellStyle name="20% - Accent4 13 4 4" xfId="5726"/>
    <cellStyle name="20% - Accent4 13 5" xfId="5727"/>
    <cellStyle name="20% - Accent4 13_Sheet1" xfId="5728"/>
    <cellStyle name="20% - Accent4 14" xfId="5729"/>
    <cellStyle name="20% - Accent4 14 2" xfId="5730"/>
    <cellStyle name="20% - Accent4 14 2 2" xfId="5731"/>
    <cellStyle name="20% - Accent4 14 2 3" xfId="5732"/>
    <cellStyle name="20% - Accent4 14 2 4" xfId="5733"/>
    <cellStyle name="20% - Accent4 14 3" xfId="5734"/>
    <cellStyle name="20% - Accent4 14 3 2" xfId="5735"/>
    <cellStyle name="20% - Accent4 14 4" xfId="5736"/>
    <cellStyle name="20% - Accent4 14 4 2" xfId="5737"/>
    <cellStyle name="20% - Accent4 14 4 3" xfId="5738"/>
    <cellStyle name="20% - Accent4 14 4 4" xfId="5739"/>
    <cellStyle name="20% - Accent4 14 5" xfId="5740"/>
    <cellStyle name="20% - Accent4 14_Sheet1" xfId="5741"/>
    <cellStyle name="20% - Accent4 15" xfId="5742"/>
    <cellStyle name="20% - Accent4 15 2" xfId="5743"/>
    <cellStyle name="20% - Accent4 15 2 2" xfId="5744"/>
    <cellStyle name="20% - Accent4 15 2 3" xfId="5745"/>
    <cellStyle name="20% - Accent4 15 2 4" xfId="5746"/>
    <cellStyle name="20% - Accent4 15 3" xfId="5747"/>
    <cellStyle name="20% - Accent4 15 3 2" xfId="5748"/>
    <cellStyle name="20% - Accent4 15 4" xfId="5749"/>
    <cellStyle name="20% - Accent4 15 4 2" xfId="5750"/>
    <cellStyle name="20% - Accent4 15 4 3" xfId="5751"/>
    <cellStyle name="20% - Accent4 15 4 4" xfId="5752"/>
    <cellStyle name="20% - Accent4 15 5" xfId="5753"/>
    <cellStyle name="20% - Accent4 15_Sheet1" xfId="5754"/>
    <cellStyle name="20% - Accent4 16" xfId="5755"/>
    <cellStyle name="20% - Accent4 16 2" xfId="5756"/>
    <cellStyle name="20% - Accent4 16 2 2" xfId="5757"/>
    <cellStyle name="20% - Accent4 16 2 3" xfId="5758"/>
    <cellStyle name="20% - Accent4 16 2 4" xfId="5759"/>
    <cellStyle name="20% - Accent4 16 3" xfId="5760"/>
    <cellStyle name="20% - Accent4 16 3 2" xfId="5761"/>
    <cellStyle name="20% - Accent4 16 4" xfId="5762"/>
    <cellStyle name="20% - Accent4 16 4 2" xfId="5763"/>
    <cellStyle name="20% - Accent4 16 4 3" xfId="5764"/>
    <cellStyle name="20% - Accent4 16 4 4" xfId="5765"/>
    <cellStyle name="20% - Accent4 16 5" xfId="5766"/>
    <cellStyle name="20% - Accent4 16_Sheet1" xfId="5767"/>
    <cellStyle name="20% - Accent4 17" xfId="5768"/>
    <cellStyle name="20% - Accent4 17 2" xfId="5769"/>
    <cellStyle name="20% - Accent4 17 2 2" xfId="5770"/>
    <cellStyle name="20% - Accent4 17 2 3" xfId="5771"/>
    <cellStyle name="20% - Accent4 17 2 4" xfId="5772"/>
    <cellStyle name="20% - Accent4 17 3" xfId="5773"/>
    <cellStyle name="20% - Accent4 17 3 2" xfId="5774"/>
    <cellStyle name="20% - Accent4 17 4" xfId="5775"/>
    <cellStyle name="20% - Accent4 17 4 2" xfId="5776"/>
    <cellStyle name="20% - Accent4 17 4 3" xfId="5777"/>
    <cellStyle name="20% - Accent4 17 4 4" xfId="5778"/>
    <cellStyle name="20% - Accent4 17 5" xfId="5779"/>
    <cellStyle name="20% - Accent4 17_Sheet1" xfId="5780"/>
    <cellStyle name="20% - Accent4 18" xfId="5781"/>
    <cellStyle name="20% - Accent4 18 2" xfId="5782"/>
    <cellStyle name="20% - Accent4 18 2 2" xfId="5783"/>
    <cellStyle name="20% - Accent4 18 2 3" xfId="5784"/>
    <cellStyle name="20% - Accent4 18 2 4" xfId="5785"/>
    <cellStyle name="20% - Accent4 18 3" xfId="5786"/>
    <cellStyle name="20% - Accent4 18 3 2" xfId="5787"/>
    <cellStyle name="20% - Accent4 18 4" xfId="5788"/>
    <cellStyle name="20% - Accent4 18 4 2" xfId="5789"/>
    <cellStyle name="20% - Accent4 18 4 3" xfId="5790"/>
    <cellStyle name="20% - Accent4 18 4 4" xfId="5791"/>
    <cellStyle name="20% - Accent4 18 5" xfId="5792"/>
    <cellStyle name="20% - Accent4 18_Sheet1" xfId="5793"/>
    <cellStyle name="20% - Accent4 19" xfId="5794"/>
    <cellStyle name="20% - Accent4 19 2" xfId="5795"/>
    <cellStyle name="20% - Accent4 19 2 2" xfId="5796"/>
    <cellStyle name="20% - Accent4 19 2 3" xfId="5797"/>
    <cellStyle name="20% - Accent4 19 2 4" xfId="5798"/>
    <cellStyle name="20% - Accent4 19 3" xfId="5799"/>
    <cellStyle name="20% - Accent4 19 3 2" xfId="5800"/>
    <cellStyle name="20% - Accent4 19 4" xfId="5801"/>
    <cellStyle name="20% - Accent4 19 4 2" xfId="5802"/>
    <cellStyle name="20% - Accent4 19 4 3" xfId="5803"/>
    <cellStyle name="20% - Accent4 19 4 4" xfId="5804"/>
    <cellStyle name="20% - Accent4 19 5" xfId="5805"/>
    <cellStyle name="20% - Accent4 19_Sheet1" xfId="5806"/>
    <cellStyle name="20% - Accent4 2" xfId="5807"/>
    <cellStyle name="20% - Accent4 2 10" xfId="5808"/>
    <cellStyle name="20% - Accent4 2 10 2" xfId="5809"/>
    <cellStyle name="20% - Accent4 2 10 2 2" xfId="5810"/>
    <cellStyle name="20% - Accent4 2 10 2 3" xfId="5811"/>
    <cellStyle name="20% - Accent4 2 10 2_Essbase BS Tax Accounts EOY" xfId="5812"/>
    <cellStyle name="20% - Accent4 2 10 3" xfId="5813"/>
    <cellStyle name="20% - Accent4 2 10 4" xfId="5814"/>
    <cellStyle name="20% - Accent4 2 10_Essbase BS Tax Accounts EOY" xfId="5815"/>
    <cellStyle name="20% - Accent4 2 11" xfId="5816"/>
    <cellStyle name="20% - Accent4 2 11 2" xfId="5817"/>
    <cellStyle name="20% - Accent4 2 11 2 2" xfId="5818"/>
    <cellStyle name="20% - Accent4 2 11 3" xfId="5819"/>
    <cellStyle name="20% - Accent4 2 11 4" xfId="5820"/>
    <cellStyle name="20% - Accent4 2 11_Essbase BS Tax Accounts EOY" xfId="5821"/>
    <cellStyle name="20% - Accent4 2 12" xfId="5822"/>
    <cellStyle name="20% - Accent4 2 12 2" xfId="5823"/>
    <cellStyle name="20% - Accent4 2 12 2 2" xfId="5824"/>
    <cellStyle name="20% - Accent4 2 12 3" xfId="5825"/>
    <cellStyle name="20% - Accent4 2 12 4" xfId="5826"/>
    <cellStyle name="20% - Accent4 2 12_Essbase BS Tax Accounts EOY" xfId="5827"/>
    <cellStyle name="20% - Accent4 2 13" xfId="5828"/>
    <cellStyle name="20% - Accent4 2 13 2" xfId="5829"/>
    <cellStyle name="20% - Accent4 2 13 2 2" xfId="5830"/>
    <cellStyle name="20% - Accent4 2 13 3" xfId="5831"/>
    <cellStyle name="20% - Accent4 2 14" xfId="5832"/>
    <cellStyle name="20% - Accent4 2 14 2" xfId="5833"/>
    <cellStyle name="20% - Accent4 2 14 3" xfId="5834"/>
    <cellStyle name="20% - Accent4 2 14_Essbase BS Tax Accounts EOY" xfId="5835"/>
    <cellStyle name="20% - Accent4 2 15" xfId="58763"/>
    <cellStyle name="20% - Accent4 2 16" xfId="58791"/>
    <cellStyle name="20% - Accent4 2 17" xfId="58799"/>
    <cellStyle name="20% - Accent4 2 18" xfId="58790"/>
    <cellStyle name="20% - Accent4 2 2" xfId="5836"/>
    <cellStyle name="20% - Accent4 2 2 10" xfId="5837"/>
    <cellStyle name="20% - Accent4 2 2 11" xfId="5838"/>
    <cellStyle name="20% - Accent4 2 2 12" xfId="5839"/>
    <cellStyle name="20% - Accent4 2 2 2" xfId="5840"/>
    <cellStyle name="20% - Accent4 2 2 2 2" xfId="5841"/>
    <cellStyle name="20% - Accent4 2 2 2 2 2" xfId="5842"/>
    <cellStyle name="20% - Accent4 2 2 2 2 2 2" xfId="5843"/>
    <cellStyle name="20% - Accent4 2 2 2 2 3" xfId="5844"/>
    <cellStyle name="20% - Accent4 2 2 2 2 4" xfId="5845"/>
    <cellStyle name="20% - Accent4 2 2 2 2_Essbase BS Tax Accounts EOY" xfId="5846"/>
    <cellStyle name="20% - Accent4 2 2 2 3" xfId="5847"/>
    <cellStyle name="20% - Accent4 2 2 2 3 2" xfId="5848"/>
    <cellStyle name="20% - Accent4 2 2 2 3 2 2" xfId="5849"/>
    <cellStyle name="20% - Accent4 2 2 2 3 3" xfId="5850"/>
    <cellStyle name="20% - Accent4 2 2 2 4" xfId="5851"/>
    <cellStyle name="20% - Accent4 2 2 2 4 2" xfId="5852"/>
    <cellStyle name="20% - Accent4 2 2 2 4 2 2" xfId="5853"/>
    <cellStyle name="20% - Accent4 2 2 2 4 3" xfId="5854"/>
    <cellStyle name="20% - Accent4 2 2 2 5" xfId="5855"/>
    <cellStyle name="20% - Accent4 2 2 2 5 2" xfId="5856"/>
    <cellStyle name="20% - Accent4 2 2 2_Essbase BS Tax Accounts EOY" xfId="5857"/>
    <cellStyle name="20% - Accent4 2 2 3" xfId="5858"/>
    <cellStyle name="20% - Accent4 2 2 3 2" xfId="5859"/>
    <cellStyle name="20% - Accent4 2 2 3 2 2" xfId="5860"/>
    <cellStyle name="20% - Accent4 2 2 3 3" xfId="5861"/>
    <cellStyle name="20% - Accent4 2 2 3 4" xfId="5862"/>
    <cellStyle name="20% - Accent4 2 2 3 5" xfId="5863"/>
    <cellStyle name="20% - Accent4 2 2 4" xfId="5864"/>
    <cellStyle name="20% - Accent4 2 2 4 2" xfId="5865"/>
    <cellStyle name="20% - Accent4 2 2 4 2 2" xfId="5866"/>
    <cellStyle name="20% - Accent4 2 2 4 2 3" xfId="5867"/>
    <cellStyle name="20% - Accent4 2 2 4 3" xfId="5868"/>
    <cellStyle name="20% - Accent4 2 2 4 4" xfId="5869"/>
    <cellStyle name="20% - Accent4 2 2 5" xfId="5870"/>
    <cellStyle name="20% - Accent4 2 2 6" xfId="5871"/>
    <cellStyle name="20% - Accent4 2 2 6 2" xfId="5872"/>
    <cellStyle name="20% - Accent4 2 2 6 2 2" xfId="5873"/>
    <cellStyle name="20% - Accent4 2 2 6 3" xfId="5874"/>
    <cellStyle name="20% - Accent4 2 2 6 4" xfId="5875"/>
    <cellStyle name="20% - Accent4 2 2 7" xfId="5876"/>
    <cellStyle name="20% - Accent4 2 2 7 2" xfId="5877"/>
    <cellStyle name="20% - Accent4 2 2 7 2 2" xfId="5878"/>
    <cellStyle name="20% - Accent4 2 2 7 3" xfId="5879"/>
    <cellStyle name="20% - Accent4 2 2 7 4" xfId="5880"/>
    <cellStyle name="20% - Accent4 2 2 7_Essbase BS Tax Accounts EOY" xfId="5881"/>
    <cellStyle name="20% - Accent4 2 2 8" xfId="5882"/>
    <cellStyle name="20% - Accent4 2 2 8 2" xfId="5883"/>
    <cellStyle name="20% - Accent4 2 2 8 2 2" xfId="5884"/>
    <cellStyle name="20% - Accent4 2 2 8 3" xfId="5885"/>
    <cellStyle name="20% - Accent4 2 2 9" xfId="5886"/>
    <cellStyle name="20% - Accent4 2 2 9 2" xfId="5887"/>
    <cellStyle name="20% - Accent4 2 2_Basis Info" xfId="5888"/>
    <cellStyle name="20% - Accent4 2 3" xfId="5889"/>
    <cellStyle name="20% - Accent4 2 3 10" xfId="5890"/>
    <cellStyle name="20% - Accent4 2 3 10 2" xfId="5891"/>
    <cellStyle name="20% - Accent4 2 3 10 2 2" xfId="5892"/>
    <cellStyle name="20% - Accent4 2 3 10 3" xfId="5893"/>
    <cellStyle name="20% - Accent4 2 3 10 4" xfId="5894"/>
    <cellStyle name="20% - Accent4 2 3 11" xfId="5895"/>
    <cellStyle name="20% - Accent4 2 3 11 2" xfId="5896"/>
    <cellStyle name="20% - Accent4 2 3 11 2 2" xfId="5897"/>
    <cellStyle name="20% - Accent4 2 3 11 3" xfId="5898"/>
    <cellStyle name="20% - Accent4 2 3 11 4" xfId="5899"/>
    <cellStyle name="20% - Accent4 2 3 11_Essbase BS Tax Accounts EOY" xfId="5900"/>
    <cellStyle name="20% - Accent4 2 3 12" xfId="5901"/>
    <cellStyle name="20% - Accent4 2 3 12 2" xfId="5902"/>
    <cellStyle name="20% - Accent4 2 3 12 3" xfId="5903"/>
    <cellStyle name="20% - Accent4 2 3 12_Essbase BS Tax Accounts EOY" xfId="5904"/>
    <cellStyle name="20% - Accent4 2 3 13" xfId="5905"/>
    <cellStyle name="20% - Accent4 2 3 13 2" xfId="5906"/>
    <cellStyle name="20% - Accent4 2 3 13 3" xfId="5907"/>
    <cellStyle name="20% - Accent4 2 3 13_Essbase BS Tax Accounts EOY" xfId="5908"/>
    <cellStyle name="20% - Accent4 2 3 14" xfId="5909"/>
    <cellStyle name="20% - Accent4 2 3 15" xfId="5910"/>
    <cellStyle name="20% - Accent4 2 3 2" xfId="5911"/>
    <cellStyle name="20% - Accent4 2 3 2 10" xfId="5912"/>
    <cellStyle name="20% - Accent4 2 3 2 10 2" xfId="5913"/>
    <cellStyle name="20% - Accent4 2 3 2 11" xfId="5914"/>
    <cellStyle name="20% - Accent4 2 3 2 12" xfId="5915"/>
    <cellStyle name="20% - Accent4 2 3 2 13" xfId="5916"/>
    <cellStyle name="20% - Accent4 2 3 2 14" xfId="5917"/>
    <cellStyle name="20% - Accent4 2 3 2 2" xfId="5918"/>
    <cellStyle name="20% - Accent4 2 3 2 2 2" xfId="5919"/>
    <cellStyle name="20% - Accent4 2 3 2 2 2 2" xfId="5920"/>
    <cellStyle name="20% - Accent4 2 3 2 2 2 2 2" xfId="5921"/>
    <cellStyle name="20% - Accent4 2 3 2 2 2 3" xfId="5922"/>
    <cellStyle name="20% - Accent4 2 3 2 2 2 4" xfId="5923"/>
    <cellStyle name="20% - Accent4 2 3 2 2 3" xfId="5924"/>
    <cellStyle name="20% - Accent4 2 3 2 2 3 2" xfId="5925"/>
    <cellStyle name="20% - Accent4 2 3 2 2 4" xfId="5926"/>
    <cellStyle name="20% - Accent4 2 3 2 2 5" xfId="5927"/>
    <cellStyle name="20% - Accent4 2 3 2 2 6" xfId="5928"/>
    <cellStyle name="20% - Accent4 2 3 2 3" xfId="5929"/>
    <cellStyle name="20% - Accent4 2 3 2 3 2" xfId="5930"/>
    <cellStyle name="20% - Accent4 2 3 2 3 2 2" xfId="5931"/>
    <cellStyle name="20% - Accent4 2 3 2 3 2 2 2" xfId="5932"/>
    <cellStyle name="20% - Accent4 2 3 2 3 2 2 3" xfId="5933"/>
    <cellStyle name="20% - Accent4 2 3 2 3 2 2_Essbase BS Tax Accounts EOY" xfId="5934"/>
    <cellStyle name="20% - Accent4 2 3 2 3 2 3" xfId="5935"/>
    <cellStyle name="20% - Accent4 2 3 2 3 2 4" xfId="5936"/>
    <cellStyle name="20% - Accent4 2 3 2 3 2_Essbase BS Tax Accounts EOY" xfId="5937"/>
    <cellStyle name="20% - Accent4 2 3 2 3 3" xfId="5938"/>
    <cellStyle name="20% - Accent4 2 3 2 3 3 2" xfId="5939"/>
    <cellStyle name="20% - Accent4 2 3 2 3 3 3" xfId="5940"/>
    <cellStyle name="20% - Accent4 2 3 2 3 3_Essbase BS Tax Accounts EOY" xfId="5941"/>
    <cellStyle name="20% - Accent4 2 3 2 3 4" xfId="5942"/>
    <cellStyle name="20% - Accent4 2 3 2 3 5" xfId="5943"/>
    <cellStyle name="20% - Accent4 2 3 2 3_Essbase BS Tax Accounts EOY" xfId="5944"/>
    <cellStyle name="20% - Accent4 2 3 2 4" xfId="5945"/>
    <cellStyle name="20% - Accent4 2 3 2 4 2" xfId="5946"/>
    <cellStyle name="20% - Accent4 2 3 2 4 2 2" xfId="5947"/>
    <cellStyle name="20% - Accent4 2 3 2 4 2 3" xfId="5948"/>
    <cellStyle name="20% - Accent4 2 3 2 4 2_Essbase BS Tax Accounts EOY" xfId="5949"/>
    <cellStyle name="20% - Accent4 2 3 2 4 3" xfId="5950"/>
    <cellStyle name="20% - Accent4 2 3 2 4 4" xfId="5951"/>
    <cellStyle name="20% - Accent4 2 3 2 4_Essbase BS Tax Accounts EOY" xfId="5952"/>
    <cellStyle name="20% - Accent4 2 3 2 5" xfId="5953"/>
    <cellStyle name="20% - Accent4 2 3 2 5 2" xfId="5954"/>
    <cellStyle name="20% - Accent4 2 3 2 5 2 2" xfId="5955"/>
    <cellStyle name="20% - Accent4 2 3 2 5 2 3" xfId="5956"/>
    <cellStyle name="20% - Accent4 2 3 2 5 3" xfId="5957"/>
    <cellStyle name="20% - Accent4 2 3 2 5 4" xfId="5958"/>
    <cellStyle name="20% - Accent4 2 3 2 5_Essbase BS Tax Accounts EOY" xfId="5959"/>
    <cellStyle name="20% - Accent4 2 3 2 6" xfId="5960"/>
    <cellStyle name="20% - Accent4 2 3 2 6 2" xfId="5961"/>
    <cellStyle name="20% - Accent4 2 3 2 6 2 2" xfId="5962"/>
    <cellStyle name="20% - Accent4 2 3 2 6 3" xfId="5963"/>
    <cellStyle name="20% - Accent4 2 3 2 6 4" xfId="5964"/>
    <cellStyle name="20% - Accent4 2 3 2 7" xfId="5965"/>
    <cellStyle name="20% - Accent4 2 3 2 7 2" xfId="5966"/>
    <cellStyle name="20% - Accent4 2 3 2 7 2 2" xfId="5967"/>
    <cellStyle name="20% - Accent4 2 3 2 7 3" xfId="5968"/>
    <cellStyle name="20% - Accent4 2 3 2 7 4" xfId="5969"/>
    <cellStyle name="20% - Accent4 2 3 2 7_Essbase BS Tax Accounts EOY" xfId="5970"/>
    <cellStyle name="20% - Accent4 2 3 2 8" xfId="5971"/>
    <cellStyle name="20% - Accent4 2 3 2 8 2" xfId="5972"/>
    <cellStyle name="20% - Accent4 2 3 2 8 2 2" xfId="5973"/>
    <cellStyle name="20% - Accent4 2 3 2 8 3" xfId="5974"/>
    <cellStyle name="20% - Accent4 2 3 2 8 4" xfId="5975"/>
    <cellStyle name="20% - Accent4 2 3 2 8_Essbase BS Tax Accounts EOY" xfId="5976"/>
    <cellStyle name="20% - Accent4 2 3 2 9" xfId="5977"/>
    <cellStyle name="20% - Accent4 2 3 2 9 2" xfId="5978"/>
    <cellStyle name="20% - Accent4 2 3 2 9 2 2" xfId="5979"/>
    <cellStyle name="20% - Accent4 2 3 2 9 3" xfId="5980"/>
    <cellStyle name="20% - Accent4 2 3 2 9 4" xfId="5981"/>
    <cellStyle name="20% - Accent4 2 3 2 9_Essbase BS Tax Accounts EOY" xfId="5982"/>
    <cellStyle name="20% - Accent4 2 3 2_Basis Info" xfId="5983"/>
    <cellStyle name="20% - Accent4 2 3 3" xfId="5984"/>
    <cellStyle name="20% - Accent4 2 3 3 2" xfId="5985"/>
    <cellStyle name="20% - Accent4 2 3 3 3" xfId="5986"/>
    <cellStyle name="20% - Accent4 2 3 3 4" xfId="5987"/>
    <cellStyle name="20% - Accent4 2 3 4" xfId="5988"/>
    <cellStyle name="20% - Accent4 2 3 4 2" xfId="5989"/>
    <cellStyle name="20% - Accent4 2 3 4 2 2" xfId="5990"/>
    <cellStyle name="20% - Accent4 2 3 4 2 2 2" xfId="5991"/>
    <cellStyle name="20% - Accent4 2 3 4 2 3" xfId="5992"/>
    <cellStyle name="20% - Accent4 2 3 4 3" xfId="5993"/>
    <cellStyle name="20% - Accent4 2 3 4 3 2" xfId="5994"/>
    <cellStyle name="20% - Accent4 2 3 5" xfId="5995"/>
    <cellStyle name="20% - Accent4 2 3 5 2" xfId="5996"/>
    <cellStyle name="20% - Accent4 2 3 5 2 2" xfId="5997"/>
    <cellStyle name="20% - Accent4 2 3 5 2 2 2" xfId="5998"/>
    <cellStyle name="20% - Accent4 2 3 5 2 2 3" xfId="5999"/>
    <cellStyle name="20% - Accent4 2 3 5 2 2_Essbase BS Tax Accounts EOY" xfId="6000"/>
    <cellStyle name="20% - Accent4 2 3 5 2 3" xfId="6001"/>
    <cellStyle name="20% - Accent4 2 3 5 2 4" xfId="6002"/>
    <cellStyle name="20% - Accent4 2 3 5 2_Essbase BS Tax Accounts EOY" xfId="6003"/>
    <cellStyle name="20% - Accent4 2 3 5 3" xfId="6004"/>
    <cellStyle name="20% - Accent4 2 3 5 3 2" xfId="6005"/>
    <cellStyle name="20% - Accent4 2 3 5 3 3" xfId="6006"/>
    <cellStyle name="20% - Accent4 2 3 5 3_Essbase BS Tax Accounts EOY" xfId="6007"/>
    <cellStyle name="20% - Accent4 2 3 5 4" xfId="6008"/>
    <cellStyle name="20% - Accent4 2 3 5 5" xfId="6009"/>
    <cellStyle name="20% - Accent4 2 3 5_Essbase BS Tax Accounts EOY" xfId="6010"/>
    <cellStyle name="20% - Accent4 2 3 6" xfId="6011"/>
    <cellStyle name="20% - Accent4 2 3 6 2" xfId="6012"/>
    <cellStyle name="20% - Accent4 2 3 6 2 2" xfId="6013"/>
    <cellStyle name="20% - Accent4 2 3 6 2 3" xfId="6014"/>
    <cellStyle name="20% - Accent4 2 3 6 2_Essbase BS Tax Accounts EOY" xfId="6015"/>
    <cellStyle name="20% - Accent4 2 3 6 3" xfId="6016"/>
    <cellStyle name="20% - Accent4 2 3 6 4" xfId="6017"/>
    <cellStyle name="20% - Accent4 2 3 6 5" xfId="6018"/>
    <cellStyle name="20% - Accent4 2 3 6_Essbase BS Tax Accounts EOY" xfId="6019"/>
    <cellStyle name="20% - Accent4 2 3 7" xfId="6020"/>
    <cellStyle name="20% - Accent4 2 3 7 2" xfId="6021"/>
    <cellStyle name="20% - Accent4 2 3 7 2 2" xfId="6022"/>
    <cellStyle name="20% - Accent4 2 3 7 2 3" xfId="6023"/>
    <cellStyle name="20% - Accent4 2 3 7 3" xfId="6024"/>
    <cellStyle name="20% - Accent4 2 3 7 4" xfId="6025"/>
    <cellStyle name="20% - Accent4 2 3 7_Essbase BS Tax Accounts EOY" xfId="6026"/>
    <cellStyle name="20% - Accent4 2 3 8" xfId="6027"/>
    <cellStyle name="20% - Accent4 2 3 8 2" xfId="6028"/>
    <cellStyle name="20% - Accent4 2 3 8 2 2" xfId="6029"/>
    <cellStyle name="20% - Accent4 2 3 8 3" xfId="6030"/>
    <cellStyle name="20% - Accent4 2 3 8 4" xfId="6031"/>
    <cellStyle name="20% - Accent4 2 3 9" xfId="6032"/>
    <cellStyle name="20% - Accent4 2 3 9 2" xfId="6033"/>
    <cellStyle name="20% - Accent4 2 3 9 2 2" xfId="6034"/>
    <cellStyle name="20% - Accent4 2 3 9 3" xfId="6035"/>
    <cellStyle name="20% - Accent4 2 3 9 4" xfId="6036"/>
    <cellStyle name="20% - Accent4 2 3_Basis Info" xfId="6037"/>
    <cellStyle name="20% - Accent4 2 4" xfId="6038"/>
    <cellStyle name="20% - Accent4 2 4 2" xfId="6039"/>
    <cellStyle name="20% - Accent4 2 5" xfId="6040"/>
    <cellStyle name="20% - Accent4 2 5 2" xfId="6041"/>
    <cellStyle name="20% - Accent4 2 5 2 2" xfId="6042"/>
    <cellStyle name="20% - Accent4 2 5 2 2 2" xfId="6043"/>
    <cellStyle name="20% - Accent4 2 5 2 3" xfId="6044"/>
    <cellStyle name="20% - Accent4 2 5 2 4" xfId="6045"/>
    <cellStyle name="20% - Accent4 2 5 3" xfId="6046"/>
    <cellStyle name="20% - Accent4 2 5 3 2" xfId="6047"/>
    <cellStyle name="20% - Accent4 2 5 3 3" xfId="6048"/>
    <cellStyle name="20% - Accent4 2 5 3_Essbase BS Tax Accounts EOY" xfId="6049"/>
    <cellStyle name="20% - Accent4 2 5 4" xfId="6050"/>
    <cellStyle name="20% - Accent4 2 5 5" xfId="6051"/>
    <cellStyle name="20% - Accent4 2 5 6" xfId="6052"/>
    <cellStyle name="20% - Accent4 2 5_Essbase BS Tax Accounts EOY" xfId="6053"/>
    <cellStyle name="20% - Accent4 2 6" xfId="6054"/>
    <cellStyle name="20% - Accent4 2 6 2" xfId="6055"/>
    <cellStyle name="20% - Accent4 2 6 2 2" xfId="6056"/>
    <cellStyle name="20% - Accent4 2 6 3" xfId="6057"/>
    <cellStyle name="20% - Accent4 2 7" xfId="6058"/>
    <cellStyle name="20% - Accent4 2 7 2" xfId="6059"/>
    <cellStyle name="20% - Accent4 2 7 2 2" xfId="6060"/>
    <cellStyle name="20% - Accent4 2 7 2 3" xfId="6061"/>
    <cellStyle name="20% - Accent4 2 7 2_Essbase BS Tax Accounts EOY" xfId="6062"/>
    <cellStyle name="20% - Accent4 2 7 3" xfId="6063"/>
    <cellStyle name="20% - Accent4 2 7 4" xfId="6064"/>
    <cellStyle name="20% - Accent4 2 7 5" xfId="6065"/>
    <cellStyle name="20% - Accent4 2 7 6" xfId="6066"/>
    <cellStyle name="20% - Accent4 2 7_Essbase BS Tax Accounts EOY" xfId="6067"/>
    <cellStyle name="20% - Accent4 2 8" xfId="6068"/>
    <cellStyle name="20% - Accent4 2 8 2" xfId="6069"/>
    <cellStyle name="20% - Accent4 2 8 2 2" xfId="6070"/>
    <cellStyle name="20% - Accent4 2 8 2 3" xfId="6071"/>
    <cellStyle name="20% - Accent4 2 8 2_Essbase BS Tax Accounts EOY" xfId="6072"/>
    <cellStyle name="20% - Accent4 2 8 3" xfId="6073"/>
    <cellStyle name="20% - Accent4 2 8 4" xfId="6074"/>
    <cellStyle name="20% - Accent4 2 8 5" xfId="6075"/>
    <cellStyle name="20% - Accent4 2 8 6" xfId="6076"/>
    <cellStyle name="20% - Accent4 2 8_Essbase BS Tax Accounts EOY" xfId="6077"/>
    <cellStyle name="20% - Accent4 2 9" xfId="6078"/>
    <cellStyle name="20% - Accent4 2 9 2" xfId="6079"/>
    <cellStyle name="20% - Accent4 2 9 2 2" xfId="6080"/>
    <cellStyle name="20% - Accent4 2 9 2 3" xfId="6081"/>
    <cellStyle name="20% - Accent4 2 9 2_Essbase BS Tax Accounts EOY" xfId="6082"/>
    <cellStyle name="20% - Accent4 2 9 3" xfId="6083"/>
    <cellStyle name="20% - Accent4 2 9 4" xfId="6084"/>
    <cellStyle name="20% - Accent4 2 9 5" xfId="6085"/>
    <cellStyle name="20% - Accent4 2 9_Essbase BS Tax Accounts EOY" xfId="6086"/>
    <cellStyle name="20% - Accent4 2_10-1 BS" xfId="6087"/>
    <cellStyle name="20% - Accent4 20" xfId="6088"/>
    <cellStyle name="20% - Accent4 20 2" xfId="6089"/>
    <cellStyle name="20% - Accent4 20 2 2" xfId="6090"/>
    <cellStyle name="20% - Accent4 20 2 3" xfId="6091"/>
    <cellStyle name="20% - Accent4 20 2 4" xfId="6092"/>
    <cellStyle name="20% - Accent4 20 3" xfId="6093"/>
    <cellStyle name="20% - Accent4 20 3 2" xfId="6094"/>
    <cellStyle name="20% - Accent4 20 4" xfId="6095"/>
    <cellStyle name="20% - Accent4 20 4 2" xfId="6096"/>
    <cellStyle name="20% - Accent4 20 4 3" xfId="6097"/>
    <cellStyle name="20% - Accent4 20 4 4" xfId="6098"/>
    <cellStyle name="20% - Accent4 20 5" xfId="6099"/>
    <cellStyle name="20% - Accent4 20_Sheet1" xfId="6100"/>
    <cellStyle name="20% - Accent4 21" xfId="6101"/>
    <cellStyle name="20% - Accent4 21 2" xfId="6102"/>
    <cellStyle name="20% - Accent4 21 2 2" xfId="6103"/>
    <cellStyle name="20% - Accent4 21 2 3" xfId="6104"/>
    <cellStyle name="20% - Accent4 21 2 4" xfId="6105"/>
    <cellStyle name="20% - Accent4 21 3" xfId="6106"/>
    <cellStyle name="20% - Accent4 21 3 2" xfId="6107"/>
    <cellStyle name="20% - Accent4 21 4" xfId="6108"/>
    <cellStyle name="20% - Accent4 21 4 2" xfId="6109"/>
    <cellStyle name="20% - Accent4 21 4 3" xfId="6110"/>
    <cellStyle name="20% - Accent4 21 4 4" xfId="6111"/>
    <cellStyle name="20% - Accent4 21 5" xfId="6112"/>
    <cellStyle name="20% - Accent4 21_Sheet1" xfId="6113"/>
    <cellStyle name="20% - Accent4 22" xfId="6114"/>
    <cellStyle name="20% - Accent4 22 2" xfId="6115"/>
    <cellStyle name="20% - Accent4 22 2 2" xfId="6116"/>
    <cellStyle name="20% - Accent4 22 2 3" xfId="6117"/>
    <cellStyle name="20% - Accent4 22 2 4" xfId="6118"/>
    <cellStyle name="20% - Accent4 22 3" xfId="6119"/>
    <cellStyle name="20% - Accent4 22 3 2" xfId="6120"/>
    <cellStyle name="20% - Accent4 22 4" xfId="6121"/>
    <cellStyle name="20% - Accent4 22 4 2" xfId="6122"/>
    <cellStyle name="20% - Accent4 22 4 3" xfId="6123"/>
    <cellStyle name="20% - Accent4 22 4 4" xfId="6124"/>
    <cellStyle name="20% - Accent4 22 5" xfId="6125"/>
    <cellStyle name="20% - Accent4 22_Sheet1" xfId="6126"/>
    <cellStyle name="20% - Accent4 23" xfId="6127"/>
    <cellStyle name="20% - Accent4 23 2" xfId="6128"/>
    <cellStyle name="20% - Accent4 23 2 2" xfId="6129"/>
    <cellStyle name="20% - Accent4 23 3" xfId="6130"/>
    <cellStyle name="20% - Accent4 23 3 2" xfId="6131"/>
    <cellStyle name="20% - Accent4 23 3 3" xfId="6132"/>
    <cellStyle name="20% - Accent4 23 3 4" xfId="6133"/>
    <cellStyle name="20% - Accent4 23 4" xfId="6134"/>
    <cellStyle name="20% - Accent4 23_Sheet1" xfId="6135"/>
    <cellStyle name="20% - Accent4 24" xfId="6136"/>
    <cellStyle name="20% - Accent4 24 10" xfId="6137"/>
    <cellStyle name="20% - Accent4 24 11" xfId="6138"/>
    <cellStyle name="20% - Accent4 24 11 2" xfId="6139"/>
    <cellStyle name="20% - Accent4 24 11 2 2" xfId="6140"/>
    <cellStyle name="20% - Accent4 24 11 2 3" xfId="6141"/>
    <cellStyle name="20% - Accent4 24 11 2_Essbase BS Tax Accounts EOY" xfId="6142"/>
    <cellStyle name="20% - Accent4 24 11 3" xfId="6143"/>
    <cellStyle name="20% - Accent4 24 11 4" xfId="6144"/>
    <cellStyle name="20% - Accent4 24 11_Essbase BS Tax Accounts EOY" xfId="6145"/>
    <cellStyle name="20% - Accent4 24 12" xfId="6146"/>
    <cellStyle name="20% - Accent4 24 12 2" xfId="6147"/>
    <cellStyle name="20% - Accent4 24 12 2 2" xfId="6148"/>
    <cellStyle name="20% - Accent4 24 12 2 3" xfId="6149"/>
    <cellStyle name="20% - Accent4 24 12 2_Essbase BS Tax Accounts EOY" xfId="6150"/>
    <cellStyle name="20% - Accent4 24 12 3" xfId="6151"/>
    <cellStyle name="20% - Accent4 24 12 4" xfId="6152"/>
    <cellStyle name="20% - Accent4 24 12_Essbase BS Tax Accounts EOY" xfId="6153"/>
    <cellStyle name="20% - Accent4 24 13" xfId="6154"/>
    <cellStyle name="20% - Accent4 24 14" xfId="6155"/>
    <cellStyle name="20% - Accent4 24 15" xfId="6156"/>
    <cellStyle name="20% - Accent4 24 2" xfId="6157"/>
    <cellStyle name="20% - Accent4 24 2 2" xfId="6158"/>
    <cellStyle name="20% - Accent4 24 2 3" xfId="6159"/>
    <cellStyle name="20% - Accent4 24 2 4" xfId="6160"/>
    <cellStyle name="20% - Accent4 24 3" xfId="6161"/>
    <cellStyle name="20% - Accent4 24 3 2" xfId="6162"/>
    <cellStyle name="20% - Accent4 24 3 2 2" xfId="6163"/>
    <cellStyle name="20% - Accent4 24 3 2 2 2" xfId="6164"/>
    <cellStyle name="20% - Accent4 24 3 2 2 2 2" xfId="6165"/>
    <cellStyle name="20% - Accent4 24 3 2 2 2 3" xfId="6166"/>
    <cellStyle name="20% - Accent4 24 3 2 2 2_Essbase BS Tax Accounts EOY" xfId="6167"/>
    <cellStyle name="20% - Accent4 24 3 2 2 3" xfId="6168"/>
    <cellStyle name="20% - Accent4 24 3 2 2 4" xfId="6169"/>
    <cellStyle name="20% - Accent4 24 3 2 2_Essbase BS Tax Accounts EOY" xfId="6170"/>
    <cellStyle name="20% - Accent4 24 3 2 3" xfId="6171"/>
    <cellStyle name="20% - Accent4 24 3 2 3 2" xfId="6172"/>
    <cellStyle name="20% - Accent4 24 3 2 3 3" xfId="6173"/>
    <cellStyle name="20% - Accent4 24 3 2 3_Essbase BS Tax Accounts EOY" xfId="6174"/>
    <cellStyle name="20% - Accent4 24 3 2 4" xfId="6175"/>
    <cellStyle name="20% - Accent4 24 3 2 5" xfId="6176"/>
    <cellStyle name="20% - Accent4 24 3 2_Essbase BS Tax Accounts EOY" xfId="6177"/>
    <cellStyle name="20% - Accent4 24 3 3" xfId="6178"/>
    <cellStyle name="20% - Accent4 24 3 3 2" xfId="6179"/>
    <cellStyle name="20% - Accent4 24 3 3 2 2" xfId="6180"/>
    <cellStyle name="20% - Accent4 24 3 3 2 3" xfId="6181"/>
    <cellStyle name="20% - Accent4 24 3 3 2_Essbase BS Tax Accounts EOY" xfId="6182"/>
    <cellStyle name="20% - Accent4 24 3 3 3" xfId="6183"/>
    <cellStyle name="20% - Accent4 24 3 3 4" xfId="6184"/>
    <cellStyle name="20% - Accent4 24 3 3_Essbase BS Tax Accounts EOY" xfId="6185"/>
    <cellStyle name="20% - Accent4 24 3 4" xfId="6186"/>
    <cellStyle name="20% - Accent4 24 3 4 2" xfId="6187"/>
    <cellStyle name="20% - Accent4 24 3 4 3" xfId="6188"/>
    <cellStyle name="20% - Accent4 24 3 4_Essbase BS Tax Accounts EOY" xfId="6189"/>
    <cellStyle name="20% - Accent4 24 3 5" xfId="6190"/>
    <cellStyle name="20% - Accent4 24 3 6" xfId="6191"/>
    <cellStyle name="20% - Accent4 24 3 7" xfId="6192"/>
    <cellStyle name="20% - Accent4 24 3_Essbase BS Tax Accounts EOY" xfId="6193"/>
    <cellStyle name="20% - Accent4 24 4" xfId="6194"/>
    <cellStyle name="20% - Accent4 24 4 2" xfId="6195"/>
    <cellStyle name="20% - Accent4 24 4 2 2" xfId="6196"/>
    <cellStyle name="20% - Accent4 24 4 2 2 2" xfId="6197"/>
    <cellStyle name="20% - Accent4 24 4 2 2 3" xfId="6198"/>
    <cellStyle name="20% - Accent4 24 4 2 2_Essbase BS Tax Accounts EOY" xfId="6199"/>
    <cellStyle name="20% - Accent4 24 4 2 3" xfId="6200"/>
    <cellStyle name="20% - Accent4 24 4 2 4" xfId="6201"/>
    <cellStyle name="20% - Accent4 24 4 2_Essbase BS Tax Accounts EOY" xfId="6202"/>
    <cellStyle name="20% - Accent4 24 4 3" xfId="6203"/>
    <cellStyle name="20% - Accent4 24 4 3 2" xfId="6204"/>
    <cellStyle name="20% - Accent4 24 4 3 3" xfId="6205"/>
    <cellStyle name="20% - Accent4 24 4 3_Essbase BS Tax Accounts EOY" xfId="6206"/>
    <cellStyle name="20% - Accent4 24 4 4" xfId="6207"/>
    <cellStyle name="20% - Accent4 24 4 5" xfId="6208"/>
    <cellStyle name="20% - Accent4 24 4_Essbase BS Tax Accounts EOY" xfId="6209"/>
    <cellStyle name="20% - Accent4 24 5" xfId="6210"/>
    <cellStyle name="20% - Accent4 24 6" xfId="6211"/>
    <cellStyle name="20% - Accent4 24 7" xfId="6212"/>
    <cellStyle name="20% - Accent4 24 8" xfId="6213"/>
    <cellStyle name="20% - Accent4 24 9" xfId="6214"/>
    <cellStyle name="20% - Accent4 24_Basis Detail" xfId="6215"/>
    <cellStyle name="20% - Accent4 25" xfId="6216"/>
    <cellStyle name="20% - Accent4 25 10" xfId="6217"/>
    <cellStyle name="20% - Accent4 25 11" xfId="6218"/>
    <cellStyle name="20% - Accent4 25 12" xfId="6219"/>
    <cellStyle name="20% - Accent4 25 2" xfId="6220"/>
    <cellStyle name="20% - Accent4 25 2 2" xfId="6221"/>
    <cellStyle name="20% - Accent4 25 2 3" xfId="6222"/>
    <cellStyle name="20% - Accent4 25 2 4" xfId="6223"/>
    <cellStyle name="20% - Accent4 25 2 5" xfId="6224"/>
    <cellStyle name="20% - Accent4 25 3" xfId="6225"/>
    <cellStyle name="20% - Accent4 25 3 2" xfId="6226"/>
    <cellStyle name="20% - Accent4 25 3 3" xfId="6227"/>
    <cellStyle name="20% - Accent4 25 3 4" xfId="6228"/>
    <cellStyle name="20% - Accent4 25 4" xfId="6229"/>
    <cellStyle name="20% - Accent4 25 4 2" xfId="6230"/>
    <cellStyle name="20% - Accent4 25 4 3" xfId="6231"/>
    <cellStyle name="20% - Accent4 25 4 4" xfId="6232"/>
    <cellStyle name="20% - Accent4 25 4 5" xfId="6233"/>
    <cellStyle name="20% - Accent4 25 4 6" xfId="6234"/>
    <cellStyle name="20% - Accent4 25 5" xfId="6235"/>
    <cellStyle name="20% - Accent4 25 5 2" xfId="6236"/>
    <cellStyle name="20% - Accent4 25 5 2 2" xfId="6237"/>
    <cellStyle name="20% - Accent4 25 5 2 2 2" xfId="6238"/>
    <cellStyle name="20% - Accent4 25 5 2 2 2 2" xfId="6239"/>
    <cellStyle name="20% - Accent4 25 5 2 2 2 3" xfId="6240"/>
    <cellStyle name="20% - Accent4 25 5 2 2 2_Essbase BS Tax Accounts EOY" xfId="6241"/>
    <cellStyle name="20% - Accent4 25 5 2 2 3" xfId="6242"/>
    <cellStyle name="20% - Accent4 25 5 2 2 4" xfId="6243"/>
    <cellStyle name="20% - Accent4 25 5 2 2_Essbase BS Tax Accounts EOY" xfId="6244"/>
    <cellStyle name="20% - Accent4 25 5 2 3" xfId="6245"/>
    <cellStyle name="20% - Accent4 25 5 2 3 2" xfId="6246"/>
    <cellStyle name="20% - Accent4 25 5 2 3 3" xfId="6247"/>
    <cellStyle name="20% - Accent4 25 5 2 3_Essbase BS Tax Accounts EOY" xfId="6248"/>
    <cellStyle name="20% - Accent4 25 5 2 4" xfId="6249"/>
    <cellStyle name="20% - Accent4 25 5 2 5" xfId="6250"/>
    <cellStyle name="20% - Accent4 25 5 2_Essbase BS Tax Accounts EOY" xfId="6251"/>
    <cellStyle name="20% - Accent4 25 5 3" xfId="6252"/>
    <cellStyle name="20% - Accent4 25 5 3 2" xfId="6253"/>
    <cellStyle name="20% - Accent4 25 5 3 2 2" xfId="6254"/>
    <cellStyle name="20% - Accent4 25 5 3 2 3" xfId="6255"/>
    <cellStyle name="20% - Accent4 25 5 3 2_Essbase BS Tax Accounts EOY" xfId="6256"/>
    <cellStyle name="20% - Accent4 25 5 3 3" xfId="6257"/>
    <cellStyle name="20% - Accent4 25 5 3 4" xfId="6258"/>
    <cellStyle name="20% - Accent4 25 5 3_Essbase BS Tax Accounts EOY" xfId="6259"/>
    <cellStyle name="20% - Accent4 25 5 4" xfId="6260"/>
    <cellStyle name="20% - Accent4 25 5 4 2" xfId="6261"/>
    <cellStyle name="20% - Accent4 25 5 4 3" xfId="6262"/>
    <cellStyle name="20% - Accent4 25 5 4_Essbase BS Tax Accounts EOY" xfId="6263"/>
    <cellStyle name="20% - Accent4 25 5 5" xfId="6264"/>
    <cellStyle name="20% - Accent4 25 5 6" xfId="6265"/>
    <cellStyle name="20% - Accent4 25 5 7" xfId="6266"/>
    <cellStyle name="20% - Accent4 25 5_Essbase BS Tax Accounts EOY" xfId="6267"/>
    <cellStyle name="20% - Accent4 25 6" xfId="6268"/>
    <cellStyle name="20% - Accent4 25 6 2" xfId="6269"/>
    <cellStyle name="20% - Accent4 25 6 2 2" xfId="6270"/>
    <cellStyle name="20% - Accent4 25 6 2 2 2" xfId="6271"/>
    <cellStyle name="20% - Accent4 25 6 2 2 3" xfId="6272"/>
    <cellStyle name="20% - Accent4 25 6 2 2_Essbase BS Tax Accounts EOY" xfId="6273"/>
    <cellStyle name="20% - Accent4 25 6 2 3" xfId="6274"/>
    <cellStyle name="20% - Accent4 25 6 2 4" xfId="6275"/>
    <cellStyle name="20% - Accent4 25 6 2_Essbase BS Tax Accounts EOY" xfId="6276"/>
    <cellStyle name="20% - Accent4 25 6 3" xfId="6277"/>
    <cellStyle name="20% - Accent4 25 6 3 2" xfId="6278"/>
    <cellStyle name="20% - Accent4 25 6 3 3" xfId="6279"/>
    <cellStyle name="20% - Accent4 25 6 3_Essbase BS Tax Accounts EOY" xfId="6280"/>
    <cellStyle name="20% - Accent4 25 6 4" xfId="6281"/>
    <cellStyle name="20% - Accent4 25 6 5" xfId="6282"/>
    <cellStyle name="20% - Accent4 25 6 6" xfId="6283"/>
    <cellStyle name="20% - Accent4 25 6_Essbase BS Tax Accounts EOY" xfId="6284"/>
    <cellStyle name="20% - Accent4 25 7" xfId="6285"/>
    <cellStyle name="20% - Accent4 25 7 2" xfId="6286"/>
    <cellStyle name="20% - Accent4 25 7 2 2" xfId="6287"/>
    <cellStyle name="20% - Accent4 25 7 2 3" xfId="6288"/>
    <cellStyle name="20% - Accent4 25 7 2_Essbase BS Tax Accounts EOY" xfId="6289"/>
    <cellStyle name="20% - Accent4 25 7 3" xfId="6290"/>
    <cellStyle name="20% - Accent4 25 7 4" xfId="6291"/>
    <cellStyle name="20% - Accent4 25 7_Essbase BS Tax Accounts EOY" xfId="6292"/>
    <cellStyle name="20% - Accent4 25 8" xfId="6293"/>
    <cellStyle name="20% - Accent4 25 8 2" xfId="6294"/>
    <cellStyle name="20% - Accent4 25 8 2 2" xfId="6295"/>
    <cellStyle name="20% - Accent4 25 8 2 3" xfId="6296"/>
    <cellStyle name="20% - Accent4 25 8 2_Essbase BS Tax Accounts EOY" xfId="6297"/>
    <cellStyle name="20% - Accent4 25 8 3" xfId="6298"/>
    <cellStyle name="20% - Accent4 25 8 4" xfId="6299"/>
    <cellStyle name="20% - Accent4 25 8_Essbase BS Tax Accounts EOY" xfId="6300"/>
    <cellStyle name="20% - Accent4 25 9" xfId="6301"/>
    <cellStyle name="20% - Accent4 25_Basis Detail" xfId="6302"/>
    <cellStyle name="20% - Accent4 26" xfId="6303"/>
    <cellStyle name="20% - Accent4 26 10" xfId="6304"/>
    <cellStyle name="20% - Accent4 26 11" xfId="6305"/>
    <cellStyle name="20% - Accent4 26 2" xfId="6306"/>
    <cellStyle name="20% - Accent4 26 2 2" xfId="6307"/>
    <cellStyle name="20% - Accent4 26 2 2 2" xfId="6308"/>
    <cellStyle name="20% - Accent4 26 2 2 2 2" xfId="6309"/>
    <cellStyle name="20% - Accent4 26 2 2 2 3" xfId="6310"/>
    <cellStyle name="20% - Accent4 26 2 2 2_Essbase BS Tax Accounts EOY" xfId="6311"/>
    <cellStyle name="20% - Accent4 26 2 2 3" xfId="6312"/>
    <cellStyle name="20% - Accent4 26 2 2 4" xfId="6313"/>
    <cellStyle name="20% - Accent4 26 2 2_Essbase BS Tax Accounts EOY" xfId="6314"/>
    <cellStyle name="20% - Accent4 26 2 3" xfId="6315"/>
    <cellStyle name="20% - Accent4 26 2 3 2" xfId="6316"/>
    <cellStyle name="20% - Accent4 26 2 3 2 2" xfId="6317"/>
    <cellStyle name="20% - Accent4 26 2 3 3" xfId="6318"/>
    <cellStyle name="20% - Accent4 26 2 3 4" xfId="6319"/>
    <cellStyle name="20% - Accent4 26 2 3_Essbase BS Tax Accounts EOY" xfId="6320"/>
    <cellStyle name="20% - Accent4 26 2 4" xfId="6321"/>
    <cellStyle name="20% - Accent4 26 2 4 2" xfId="6322"/>
    <cellStyle name="20% - Accent4 26 2 5" xfId="6323"/>
    <cellStyle name="20% - Accent4 26 2 6" xfId="6324"/>
    <cellStyle name="20% - Accent4 26 2 7" xfId="6325"/>
    <cellStyle name="20% - Accent4 26 2_Essbase BS Tax Accounts EOY" xfId="6326"/>
    <cellStyle name="20% - Accent4 26 3" xfId="6327"/>
    <cellStyle name="20% - Accent4 26 3 2" xfId="6328"/>
    <cellStyle name="20% - Accent4 26 3 2 2" xfId="6329"/>
    <cellStyle name="20% - Accent4 26 3 2 3" xfId="6330"/>
    <cellStyle name="20% - Accent4 26 3 2_Essbase BS Tax Accounts EOY" xfId="6331"/>
    <cellStyle name="20% - Accent4 26 3 3" xfId="6332"/>
    <cellStyle name="20% - Accent4 26 3 4" xfId="6333"/>
    <cellStyle name="20% - Accent4 26 3_Essbase BS Tax Accounts EOY" xfId="6334"/>
    <cellStyle name="20% - Accent4 26 4" xfId="6335"/>
    <cellStyle name="20% - Accent4 26 4 2" xfId="6336"/>
    <cellStyle name="20% - Accent4 26 4 2 2" xfId="6337"/>
    <cellStyle name="20% - Accent4 26 4 2 3" xfId="6338"/>
    <cellStyle name="20% - Accent4 26 4 3" xfId="6339"/>
    <cellStyle name="20% - Accent4 26 4 4" xfId="6340"/>
    <cellStyle name="20% - Accent4 26 4_Essbase BS Tax Accounts EOY" xfId="6341"/>
    <cellStyle name="20% - Accent4 26 5" xfId="6342"/>
    <cellStyle name="20% - Accent4 26 5 2" xfId="6343"/>
    <cellStyle name="20% - Accent4 26 5 2 2" xfId="6344"/>
    <cellStyle name="20% - Accent4 26 5 3" xfId="6345"/>
    <cellStyle name="20% - Accent4 26 5 4" xfId="6346"/>
    <cellStyle name="20% - Accent4 26 6" xfId="6347"/>
    <cellStyle name="20% - Accent4 26 6 2" xfId="6348"/>
    <cellStyle name="20% - Accent4 26 6 2 2" xfId="6349"/>
    <cellStyle name="20% - Accent4 26 6 3" xfId="6350"/>
    <cellStyle name="20% - Accent4 26 6 4" xfId="6351"/>
    <cellStyle name="20% - Accent4 26 6_Essbase BS Tax Accounts EOY" xfId="6352"/>
    <cellStyle name="20% - Accent4 26 7" xfId="6353"/>
    <cellStyle name="20% - Accent4 26 7 2" xfId="6354"/>
    <cellStyle name="20% - Accent4 26 7 2 2" xfId="6355"/>
    <cellStyle name="20% - Accent4 26 7 3" xfId="6356"/>
    <cellStyle name="20% - Accent4 26 7 4" xfId="6357"/>
    <cellStyle name="20% - Accent4 26 7_Essbase BS Tax Accounts EOY" xfId="6358"/>
    <cellStyle name="20% - Accent4 26 8" xfId="6359"/>
    <cellStyle name="20% - Accent4 26 8 2" xfId="6360"/>
    <cellStyle name="20% - Accent4 26 8 2 2" xfId="6361"/>
    <cellStyle name="20% - Accent4 26 8 3" xfId="6362"/>
    <cellStyle name="20% - Accent4 26 8 4" xfId="6363"/>
    <cellStyle name="20% - Accent4 26 8_Essbase BS Tax Accounts EOY" xfId="6364"/>
    <cellStyle name="20% - Accent4 26 9" xfId="6365"/>
    <cellStyle name="20% - Accent4 26 9 2" xfId="6366"/>
    <cellStyle name="20% - Accent4 27" xfId="6367"/>
    <cellStyle name="20% - Accent4 27 2" xfId="6368"/>
    <cellStyle name="20% - Accent4 27 2 2" xfId="6369"/>
    <cellStyle name="20% - Accent4 27 2 2 2" xfId="6370"/>
    <cellStyle name="20% - Accent4 27 2 3" xfId="6371"/>
    <cellStyle name="20% - Accent4 27 2 4" xfId="6372"/>
    <cellStyle name="20% - Accent4 27 2 5" xfId="6373"/>
    <cellStyle name="20% - Accent4 27 3" xfId="6374"/>
    <cellStyle name="20% - Accent4 27 3 2" xfId="6375"/>
    <cellStyle name="20% - Accent4 27 3 3" xfId="6376"/>
    <cellStyle name="20% - Accent4 27 3_Essbase BS Tax Accounts EOY" xfId="6377"/>
    <cellStyle name="20% - Accent4 27 4" xfId="6378"/>
    <cellStyle name="20% - Accent4 27 5" xfId="6379"/>
    <cellStyle name="20% - Accent4 27 6" xfId="6380"/>
    <cellStyle name="20% - Accent4 28" xfId="6381"/>
    <cellStyle name="20% - Accent4 28 2" xfId="6382"/>
    <cellStyle name="20% - Accent4 28 2 2" xfId="6383"/>
    <cellStyle name="20% - Accent4 28 2 2 2" xfId="6384"/>
    <cellStyle name="20% - Accent4 28 2 3" xfId="6385"/>
    <cellStyle name="20% - Accent4 28 2 4" xfId="6386"/>
    <cellStyle name="20% - Accent4 28 3" xfId="6387"/>
    <cellStyle name="20% - Accent4 28 3 2" xfId="6388"/>
    <cellStyle name="20% - Accent4 28 4" xfId="6389"/>
    <cellStyle name="20% - Accent4 28 5" xfId="6390"/>
    <cellStyle name="20% - Accent4 28 6" xfId="6391"/>
    <cellStyle name="20% - Accent4 29" xfId="6392"/>
    <cellStyle name="20% - Accent4 29 2" xfId="6393"/>
    <cellStyle name="20% - Accent4 29 2 2" xfId="6394"/>
    <cellStyle name="20% - Accent4 29 2 3" xfId="6395"/>
    <cellStyle name="20% - Accent4 29 3" xfId="6396"/>
    <cellStyle name="20% - Accent4 29 4" xfId="6397"/>
    <cellStyle name="20% - Accent4 29 5" xfId="6398"/>
    <cellStyle name="20% - Accent4 3" xfId="6399"/>
    <cellStyle name="20% - Accent4 3 2" xfId="6400"/>
    <cellStyle name="20% - Accent4 3 2 10" xfId="6401"/>
    <cellStyle name="20% - Accent4 3 2 2" xfId="6402"/>
    <cellStyle name="20% - Accent4 3 2 2 2" xfId="6403"/>
    <cellStyle name="20% - Accent4 3 2 2 2 2" xfId="6404"/>
    <cellStyle name="20% - Accent4 3 2 2 3" xfId="6405"/>
    <cellStyle name="20% - Accent4 3 2 3" xfId="6406"/>
    <cellStyle name="20% - Accent4 3 2 3 2" xfId="6407"/>
    <cellStyle name="20% - Accent4 3 2 3 2 2" xfId="6408"/>
    <cellStyle name="20% - Accent4 3 2 4" xfId="6409"/>
    <cellStyle name="20% - Accent4 3 2 4 2" xfId="6410"/>
    <cellStyle name="20% - Accent4 3 2 4 2 2" xfId="6411"/>
    <cellStyle name="20% - Accent4 3 2 4 3" xfId="6412"/>
    <cellStyle name="20% - Accent4 3 2 4 4" xfId="6413"/>
    <cellStyle name="20% - Accent4 3 2 5" xfId="6414"/>
    <cellStyle name="20% - Accent4 3 2 5 2" xfId="6415"/>
    <cellStyle name="20% - Accent4 3 2 5 2 2" xfId="6416"/>
    <cellStyle name="20% - Accent4 3 2 5 3" xfId="6417"/>
    <cellStyle name="20% - Accent4 3 2 5 4" xfId="6418"/>
    <cellStyle name="20% - Accent4 3 2 5_Essbase BS Tax Accounts EOY" xfId="6419"/>
    <cellStyle name="20% - Accent4 3 2 6" xfId="6420"/>
    <cellStyle name="20% - Accent4 3 2 6 2" xfId="6421"/>
    <cellStyle name="20% - Accent4 3 2 6 2 2" xfId="6422"/>
    <cellStyle name="20% - Accent4 3 2 6 3" xfId="6423"/>
    <cellStyle name="20% - Accent4 3 2 7" xfId="6424"/>
    <cellStyle name="20% - Accent4 3 2 7 2" xfId="6425"/>
    <cellStyle name="20% - Accent4 3 2 8" xfId="6426"/>
    <cellStyle name="20% - Accent4 3 2 9" xfId="6427"/>
    <cellStyle name="20% - Accent4 3 2_Basis Info" xfId="6428"/>
    <cellStyle name="20% - Accent4 3 3" xfId="6429"/>
    <cellStyle name="20% - Accent4 3 3 2" xfId="6430"/>
    <cellStyle name="20% - Accent4 3 3 2 2" xfId="6431"/>
    <cellStyle name="20% - Accent4 3 3 2 3" xfId="6432"/>
    <cellStyle name="20% - Accent4 3 3 2 4" xfId="6433"/>
    <cellStyle name="20% - Accent4 3 3 3" xfId="6434"/>
    <cellStyle name="20% - Accent4 3 3 4" xfId="6435"/>
    <cellStyle name="20% - Accent4 3 3 4 2" xfId="6436"/>
    <cellStyle name="20% - Accent4 3 3 5" xfId="6437"/>
    <cellStyle name="20% - Accent4 3 3 6" xfId="6438"/>
    <cellStyle name="20% - Accent4 3 3_Sheet1" xfId="6439"/>
    <cellStyle name="20% - Accent4 3 4" xfId="6440"/>
    <cellStyle name="20% - Accent4 3 4 2" xfId="6441"/>
    <cellStyle name="20% - Accent4 3 4 2 2" xfId="6442"/>
    <cellStyle name="20% - Accent4 3 4 2 3" xfId="6443"/>
    <cellStyle name="20% - Accent4 3 4 2_Essbase BS Tax Accounts EOY" xfId="6444"/>
    <cellStyle name="20% - Accent4 3 5" xfId="6445"/>
    <cellStyle name="20% - Accent4 3 5 2" xfId="6446"/>
    <cellStyle name="20% - Accent4 3 5 2 2" xfId="6447"/>
    <cellStyle name="20% - Accent4 3 5 2 2 2" xfId="6448"/>
    <cellStyle name="20% - Accent4 3 5 2 3" xfId="6449"/>
    <cellStyle name="20% - Accent4 3 5 2 4" xfId="6450"/>
    <cellStyle name="20% - Accent4 3 5 3" xfId="6451"/>
    <cellStyle name="20% - Accent4 3 5 3 2" xfId="6452"/>
    <cellStyle name="20% - Accent4 3 5 3 3" xfId="6453"/>
    <cellStyle name="20% - Accent4 3 5 3_Essbase BS Tax Accounts EOY" xfId="6454"/>
    <cellStyle name="20% - Accent4 3 5 4" xfId="6455"/>
    <cellStyle name="20% - Accent4 3 5 5" xfId="6456"/>
    <cellStyle name="20% - Accent4 3 5 6" xfId="6457"/>
    <cellStyle name="20% - Accent4 3 5 7" xfId="6458"/>
    <cellStyle name="20% - Accent4 3 6" xfId="6459"/>
    <cellStyle name="20% - Accent4 3 6 2" xfId="6460"/>
    <cellStyle name="20% - Accent4 3 6 2 2" xfId="6461"/>
    <cellStyle name="20% - Accent4 3 6 3" xfId="6462"/>
    <cellStyle name="20% - Accent4 3 6 4" xfId="6463"/>
    <cellStyle name="20% - Accent4 3 6 5" xfId="6464"/>
    <cellStyle name="20% - Accent4 3 6_Essbase BS Tax Accounts EOY" xfId="6465"/>
    <cellStyle name="20% - Accent4 3 7" xfId="6466"/>
    <cellStyle name="20% - Accent4 3 7 2" xfId="6467"/>
    <cellStyle name="20% - Accent4 3 7 2 2" xfId="6468"/>
    <cellStyle name="20% - Accent4 3 7 3" xfId="6469"/>
    <cellStyle name="20% - Accent4 3 7 4" xfId="6470"/>
    <cellStyle name="20% - Accent4 3 7_Essbase BS Tax Accounts EOY" xfId="6471"/>
    <cellStyle name="20% - Accent4 3 8" xfId="6472"/>
    <cellStyle name="20% - Accent4 3 8 2" xfId="6473"/>
    <cellStyle name="20% - Accent4 3 8 2 2" xfId="6474"/>
    <cellStyle name="20% - Accent4 3 8 3" xfId="6475"/>
    <cellStyle name="20% - Accent4 3 8 4" xfId="6476"/>
    <cellStyle name="20% - Accent4 3 8_Essbase BS Tax Accounts EOY" xfId="6477"/>
    <cellStyle name="20% - Accent4 3 9" xfId="6478"/>
    <cellStyle name="20% - Accent4 3 9 2" xfId="6479"/>
    <cellStyle name="20% - Accent4 3_Cap Software Basis Adj" xfId="6480"/>
    <cellStyle name="20% - Accent4 30" xfId="6481"/>
    <cellStyle name="20% - Accent4 30 2" xfId="6482"/>
    <cellStyle name="20% - Accent4 30 2 2" xfId="6483"/>
    <cellStyle name="20% - Accent4 30 2 3" xfId="6484"/>
    <cellStyle name="20% - Accent4 30 3" xfId="6485"/>
    <cellStyle name="20% - Accent4 30 4" xfId="6486"/>
    <cellStyle name="20% - Accent4 30 5" xfId="6487"/>
    <cellStyle name="20% - Accent4 31" xfId="6488"/>
    <cellStyle name="20% - Accent4 31 2" xfId="6489"/>
    <cellStyle name="20% - Accent4 31 2 2" xfId="6490"/>
    <cellStyle name="20% - Accent4 31 2 2 2" xfId="6491"/>
    <cellStyle name="20% - Accent4 31 2 2 2 2" xfId="6492"/>
    <cellStyle name="20% - Accent4 31 2 2 2 3" xfId="6493"/>
    <cellStyle name="20% - Accent4 31 2 2 2_Essbase BS Tax Accounts EOY" xfId="6494"/>
    <cellStyle name="20% - Accent4 31 2 2 3" xfId="6495"/>
    <cellStyle name="20% - Accent4 31 2 2 4" xfId="6496"/>
    <cellStyle name="20% - Accent4 31 2 2_Essbase BS Tax Accounts EOY" xfId="6497"/>
    <cellStyle name="20% - Accent4 31 2 3" xfId="6498"/>
    <cellStyle name="20% - Accent4 31 2 3 2" xfId="6499"/>
    <cellStyle name="20% - Accent4 31 2 3 3" xfId="6500"/>
    <cellStyle name="20% - Accent4 31 2 3_Essbase BS Tax Accounts EOY" xfId="6501"/>
    <cellStyle name="20% - Accent4 31 2 4" xfId="6502"/>
    <cellStyle name="20% - Accent4 31 2 5" xfId="6503"/>
    <cellStyle name="20% - Accent4 31 2_Essbase BS Tax Accounts EOY" xfId="6504"/>
    <cellStyle name="20% - Accent4 31 3" xfId="6505"/>
    <cellStyle name="20% - Accent4 31 3 2" xfId="6506"/>
    <cellStyle name="20% - Accent4 31 3 2 2" xfId="6507"/>
    <cellStyle name="20% - Accent4 31 3 2 3" xfId="6508"/>
    <cellStyle name="20% - Accent4 31 3 2_Essbase BS Tax Accounts EOY" xfId="6509"/>
    <cellStyle name="20% - Accent4 31 3 3" xfId="6510"/>
    <cellStyle name="20% - Accent4 31 3 4" xfId="6511"/>
    <cellStyle name="20% - Accent4 31 3_Essbase BS Tax Accounts EOY" xfId="6512"/>
    <cellStyle name="20% - Accent4 31 4" xfId="6513"/>
    <cellStyle name="20% - Accent4 31 4 2" xfId="6514"/>
    <cellStyle name="20% - Accent4 31 4 3" xfId="6515"/>
    <cellStyle name="20% - Accent4 31 4_Essbase BS Tax Accounts EOY" xfId="6516"/>
    <cellStyle name="20% - Accent4 31 5" xfId="6517"/>
    <cellStyle name="20% - Accent4 31 5 2" xfId="6518"/>
    <cellStyle name="20% - Accent4 31 5 3" xfId="6519"/>
    <cellStyle name="20% - Accent4 31 5_Essbase BS Tax Accounts EOY" xfId="6520"/>
    <cellStyle name="20% - Accent4 31 6" xfId="6521"/>
    <cellStyle name="20% - Accent4 31 7" xfId="6522"/>
    <cellStyle name="20% - Accent4 31_Essbase BS Tax Accounts EOY" xfId="6523"/>
    <cellStyle name="20% - Accent4 32" xfId="6524"/>
    <cellStyle name="20% - Accent4 32 2" xfId="6525"/>
    <cellStyle name="20% - Accent4 32 2 2" xfId="6526"/>
    <cellStyle name="20% - Accent4 32 2 2 2" xfId="6527"/>
    <cellStyle name="20% - Accent4 32 2 2 2 2" xfId="6528"/>
    <cellStyle name="20% - Accent4 32 2 2 2 3" xfId="6529"/>
    <cellStyle name="20% - Accent4 32 2 2 2_Essbase BS Tax Accounts EOY" xfId="6530"/>
    <cellStyle name="20% - Accent4 32 2 2 3" xfId="6531"/>
    <cellStyle name="20% - Accent4 32 2 2 4" xfId="6532"/>
    <cellStyle name="20% - Accent4 32 2 2_Essbase BS Tax Accounts EOY" xfId="6533"/>
    <cellStyle name="20% - Accent4 32 2 3" xfId="6534"/>
    <cellStyle name="20% - Accent4 32 2 3 2" xfId="6535"/>
    <cellStyle name="20% - Accent4 32 2 3 3" xfId="6536"/>
    <cellStyle name="20% - Accent4 32 2 3_Essbase BS Tax Accounts EOY" xfId="6537"/>
    <cellStyle name="20% - Accent4 32 2 4" xfId="6538"/>
    <cellStyle name="20% - Accent4 32 2 5" xfId="6539"/>
    <cellStyle name="20% - Accent4 32 2_Essbase BS Tax Accounts EOY" xfId="6540"/>
    <cellStyle name="20% - Accent4 32 3" xfId="6541"/>
    <cellStyle name="20% - Accent4 32 3 2" xfId="6542"/>
    <cellStyle name="20% - Accent4 32 3 2 2" xfId="6543"/>
    <cellStyle name="20% - Accent4 32 3 2 3" xfId="6544"/>
    <cellStyle name="20% - Accent4 32 3 2_Essbase BS Tax Accounts EOY" xfId="6545"/>
    <cellStyle name="20% - Accent4 32 3 3" xfId="6546"/>
    <cellStyle name="20% - Accent4 32 3 4" xfId="6547"/>
    <cellStyle name="20% - Accent4 32 3_Essbase BS Tax Accounts EOY" xfId="6548"/>
    <cellStyle name="20% - Accent4 32 4" xfId="6549"/>
    <cellStyle name="20% - Accent4 32 4 2" xfId="6550"/>
    <cellStyle name="20% - Accent4 32 4 3" xfId="6551"/>
    <cellStyle name="20% - Accent4 32 4_Essbase BS Tax Accounts EOY" xfId="6552"/>
    <cellStyle name="20% - Accent4 32 5" xfId="6553"/>
    <cellStyle name="20% - Accent4 32 5 2" xfId="6554"/>
    <cellStyle name="20% - Accent4 32 5 3" xfId="6555"/>
    <cellStyle name="20% - Accent4 32 5_Essbase BS Tax Accounts EOY" xfId="6556"/>
    <cellStyle name="20% - Accent4 32 6" xfId="6557"/>
    <cellStyle name="20% - Accent4 32 7" xfId="6558"/>
    <cellStyle name="20% - Accent4 32_Essbase BS Tax Accounts EOY" xfId="6559"/>
    <cellStyle name="20% - Accent4 33" xfId="6560"/>
    <cellStyle name="20% - Accent4 33 2" xfId="6561"/>
    <cellStyle name="20% - Accent4 33 2 2" xfId="6562"/>
    <cellStyle name="20% - Accent4 33 2 2 2" xfId="6563"/>
    <cellStyle name="20% - Accent4 33 2 2 2 2" xfId="6564"/>
    <cellStyle name="20% - Accent4 33 2 2 2 3" xfId="6565"/>
    <cellStyle name="20% - Accent4 33 2 2 2_Essbase BS Tax Accounts EOY" xfId="6566"/>
    <cellStyle name="20% - Accent4 33 2 2 3" xfId="6567"/>
    <cellStyle name="20% - Accent4 33 2 2 4" xfId="6568"/>
    <cellStyle name="20% - Accent4 33 2 2_Essbase BS Tax Accounts EOY" xfId="6569"/>
    <cellStyle name="20% - Accent4 33 2 3" xfId="6570"/>
    <cellStyle name="20% - Accent4 33 2 3 2" xfId="6571"/>
    <cellStyle name="20% - Accent4 33 2 3 3" xfId="6572"/>
    <cellStyle name="20% - Accent4 33 2 3_Essbase BS Tax Accounts EOY" xfId="6573"/>
    <cellStyle name="20% - Accent4 33 2 4" xfId="6574"/>
    <cellStyle name="20% - Accent4 33 2 5" xfId="6575"/>
    <cellStyle name="20% - Accent4 33 2_Essbase BS Tax Accounts EOY" xfId="6576"/>
    <cellStyle name="20% - Accent4 33 3" xfId="6577"/>
    <cellStyle name="20% - Accent4 33 3 2" xfId="6578"/>
    <cellStyle name="20% - Accent4 33 3 2 2" xfId="6579"/>
    <cellStyle name="20% - Accent4 33 3 2 3" xfId="6580"/>
    <cellStyle name="20% - Accent4 33 3 2_Essbase BS Tax Accounts EOY" xfId="6581"/>
    <cellStyle name="20% - Accent4 33 3 3" xfId="6582"/>
    <cellStyle name="20% - Accent4 33 3 4" xfId="6583"/>
    <cellStyle name="20% - Accent4 33 3_Essbase BS Tax Accounts EOY" xfId="6584"/>
    <cellStyle name="20% - Accent4 33 4" xfId="6585"/>
    <cellStyle name="20% - Accent4 33 4 2" xfId="6586"/>
    <cellStyle name="20% - Accent4 33 4 3" xfId="6587"/>
    <cellStyle name="20% - Accent4 33 4_Essbase BS Tax Accounts EOY" xfId="6588"/>
    <cellStyle name="20% - Accent4 33 5" xfId="6589"/>
    <cellStyle name="20% - Accent4 33 5 2" xfId="6590"/>
    <cellStyle name="20% - Accent4 33 5 3" xfId="6591"/>
    <cellStyle name="20% - Accent4 33 5_Essbase BS Tax Accounts EOY" xfId="6592"/>
    <cellStyle name="20% - Accent4 33 6" xfId="6593"/>
    <cellStyle name="20% - Accent4 33 7" xfId="6594"/>
    <cellStyle name="20% - Accent4 33_Essbase BS Tax Accounts EOY" xfId="6595"/>
    <cellStyle name="20% - Accent4 34" xfId="6596"/>
    <cellStyle name="20% - Accent4 34 2" xfId="6597"/>
    <cellStyle name="20% - Accent4 34 2 2" xfId="6598"/>
    <cellStyle name="20% - Accent4 34 2 2 2" xfId="6599"/>
    <cellStyle name="20% - Accent4 34 2 2 3" xfId="6600"/>
    <cellStyle name="20% - Accent4 34 2 2_Essbase BS Tax Accounts EOY" xfId="6601"/>
    <cellStyle name="20% - Accent4 34 2 3" xfId="6602"/>
    <cellStyle name="20% - Accent4 34 2 4" xfId="6603"/>
    <cellStyle name="20% - Accent4 34 2_Essbase BS Tax Accounts EOY" xfId="6604"/>
    <cellStyle name="20% - Accent4 34 3" xfId="6605"/>
    <cellStyle name="20% - Accent4 34 3 2" xfId="6606"/>
    <cellStyle name="20% - Accent4 34 3 3" xfId="6607"/>
    <cellStyle name="20% - Accent4 34 3_Essbase BS Tax Accounts EOY" xfId="6608"/>
    <cellStyle name="20% - Accent4 34 4" xfId="6609"/>
    <cellStyle name="20% - Accent4 34 4 2" xfId="6610"/>
    <cellStyle name="20% - Accent4 34 5" xfId="6611"/>
    <cellStyle name="20% - Accent4 34 6" xfId="6612"/>
    <cellStyle name="20% - Accent4 34_Essbase BS Tax Accounts EOY" xfId="6613"/>
    <cellStyle name="20% - Accent4 35" xfId="6614"/>
    <cellStyle name="20% - Accent4 35 2" xfId="6615"/>
    <cellStyle name="20% - Accent4 35 2 2" xfId="6616"/>
    <cellStyle name="20% - Accent4 35 2 2 2" xfId="6617"/>
    <cellStyle name="20% - Accent4 35 2 2 3" xfId="6618"/>
    <cellStyle name="20% - Accent4 35 2 2_Essbase BS Tax Accounts EOY" xfId="6619"/>
    <cellStyle name="20% - Accent4 35 2 3" xfId="6620"/>
    <cellStyle name="20% - Accent4 35 2 4" xfId="6621"/>
    <cellStyle name="20% - Accent4 35 2_Essbase BS Tax Accounts EOY" xfId="6622"/>
    <cellStyle name="20% - Accent4 35 3" xfId="6623"/>
    <cellStyle name="20% - Accent4 35 3 2" xfId="6624"/>
    <cellStyle name="20% - Accent4 35 3 3" xfId="6625"/>
    <cellStyle name="20% - Accent4 35 3_Essbase BS Tax Accounts EOY" xfId="6626"/>
    <cellStyle name="20% - Accent4 35 4" xfId="6627"/>
    <cellStyle name="20% - Accent4 35 5" xfId="6628"/>
    <cellStyle name="20% - Accent4 35_Essbase BS Tax Accounts EOY" xfId="6629"/>
    <cellStyle name="20% - Accent4 36" xfId="6630"/>
    <cellStyle name="20% - Accent4 36 2" xfId="6631"/>
    <cellStyle name="20% - Accent4 36 2 2" xfId="6632"/>
    <cellStyle name="20% - Accent4 36 2 2 2" xfId="6633"/>
    <cellStyle name="20% - Accent4 36 2 2 3" xfId="6634"/>
    <cellStyle name="20% - Accent4 36 2 2_Essbase BS Tax Accounts EOY" xfId="6635"/>
    <cellStyle name="20% - Accent4 36 2 3" xfId="6636"/>
    <cellStyle name="20% - Accent4 36 2 4" xfId="6637"/>
    <cellStyle name="20% - Accent4 36 2_Essbase BS Tax Accounts EOY" xfId="6638"/>
    <cellStyle name="20% - Accent4 36 3" xfId="6639"/>
    <cellStyle name="20% - Accent4 36 3 2" xfId="6640"/>
    <cellStyle name="20% - Accent4 36 3 3" xfId="6641"/>
    <cellStyle name="20% - Accent4 36 3_Essbase BS Tax Accounts EOY" xfId="6642"/>
    <cellStyle name="20% - Accent4 36 4" xfId="6643"/>
    <cellStyle name="20% - Accent4 36 5" xfId="6644"/>
    <cellStyle name="20% - Accent4 36_Essbase BS Tax Accounts EOY" xfId="6645"/>
    <cellStyle name="20% - Accent4 37" xfId="6646"/>
    <cellStyle name="20% - Accent4 37 2" xfId="6647"/>
    <cellStyle name="20% - Accent4 37 2 2" xfId="6648"/>
    <cellStyle name="20% - Accent4 37 2 2 2" xfId="6649"/>
    <cellStyle name="20% - Accent4 37 2 2 3" xfId="6650"/>
    <cellStyle name="20% - Accent4 37 2 2_Essbase BS Tax Accounts EOY" xfId="6651"/>
    <cellStyle name="20% - Accent4 37 2 3" xfId="6652"/>
    <cellStyle name="20% - Accent4 37 2 4" xfId="6653"/>
    <cellStyle name="20% - Accent4 37 2_Essbase BS Tax Accounts EOY" xfId="6654"/>
    <cellStyle name="20% - Accent4 37 3" xfId="6655"/>
    <cellStyle name="20% - Accent4 37 3 2" xfId="6656"/>
    <cellStyle name="20% - Accent4 37 3 3" xfId="6657"/>
    <cellStyle name="20% - Accent4 37 3_Essbase BS Tax Accounts EOY" xfId="6658"/>
    <cellStyle name="20% - Accent4 37 4" xfId="6659"/>
    <cellStyle name="20% - Accent4 37 5" xfId="6660"/>
    <cellStyle name="20% - Accent4 37_Essbase BS Tax Accounts EOY" xfId="6661"/>
    <cellStyle name="20% - Accent4 38" xfId="6662"/>
    <cellStyle name="20% - Accent4 38 2" xfId="6663"/>
    <cellStyle name="20% - Accent4 38 2 2" xfId="6664"/>
    <cellStyle name="20% - Accent4 38 2 2 2" xfId="6665"/>
    <cellStyle name="20% - Accent4 38 2 2 3" xfId="6666"/>
    <cellStyle name="20% - Accent4 38 2 2_Essbase BS Tax Accounts EOY" xfId="6667"/>
    <cellStyle name="20% - Accent4 38 2 3" xfId="6668"/>
    <cellStyle name="20% - Accent4 38 2 4" xfId="6669"/>
    <cellStyle name="20% - Accent4 38 2_Essbase BS Tax Accounts EOY" xfId="6670"/>
    <cellStyle name="20% - Accent4 38 3" xfId="6671"/>
    <cellStyle name="20% - Accent4 38 3 2" xfId="6672"/>
    <cellStyle name="20% - Accent4 38 3 3" xfId="6673"/>
    <cellStyle name="20% - Accent4 38 3_Essbase BS Tax Accounts EOY" xfId="6674"/>
    <cellStyle name="20% - Accent4 38 4" xfId="6675"/>
    <cellStyle name="20% - Accent4 38 5" xfId="6676"/>
    <cellStyle name="20% - Accent4 38_Essbase BS Tax Accounts EOY" xfId="6677"/>
    <cellStyle name="20% - Accent4 39" xfId="6678"/>
    <cellStyle name="20% - Accent4 39 2" xfId="6679"/>
    <cellStyle name="20% - Accent4 39 2 2" xfId="6680"/>
    <cellStyle name="20% - Accent4 39 2 2 2" xfId="6681"/>
    <cellStyle name="20% - Accent4 39 2 2 3" xfId="6682"/>
    <cellStyle name="20% - Accent4 39 2 2_Essbase BS Tax Accounts EOY" xfId="6683"/>
    <cellStyle name="20% - Accent4 39 2 3" xfId="6684"/>
    <cellStyle name="20% - Accent4 39 2 4" xfId="6685"/>
    <cellStyle name="20% - Accent4 39 2_Essbase BS Tax Accounts EOY" xfId="6686"/>
    <cellStyle name="20% - Accent4 39 3" xfId="6687"/>
    <cellStyle name="20% - Accent4 39 3 2" xfId="6688"/>
    <cellStyle name="20% - Accent4 39 3 3" xfId="6689"/>
    <cellStyle name="20% - Accent4 39 3_Essbase BS Tax Accounts EOY" xfId="6690"/>
    <cellStyle name="20% - Accent4 39 4" xfId="6691"/>
    <cellStyle name="20% - Accent4 39 5" xfId="6692"/>
    <cellStyle name="20% - Accent4 39_Essbase BS Tax Accounts EOY" xfId="6693"/>
    <cellStyle name="20% - Accent4 4" xfId="6694"/>
    <cellStyle name="20% - Accent4 4 10" xfId="6695"/>
    <cellStyle name="20% - Accent4 4 10 2" xfId="6696"/>
    <cellStyle name="20% - Accent4 4 10 2 2" xfId="6697"/>
    <cellStyle name="20% - Accent4 4 10 3" xfId="6698"/>
    <cellStyle name="20% - Accent4 4 11" xfId="6699"/>
    <cellStyle name="20% - Accent4 4 11 2" xfId="6700"/>
    <cellStyle name="20% - Accent4 4 11 2 2" xfId="6701"/>
    <cellStyle name="20% - Accent4 4 11 3" xfId="6702"/>
    <cellStyle name="20% - Accent4 4 12" xfId="6703"/>
    <cellStyle name="20% - Accent4 4 12 2" xfId="6704"/>
    <cellStyle name="20% - Accent4 4 12 2 2" xfId="6705"/>
    <cellStyle name="20% - Accent4 4 12 3" xfId="6706"/>
    <cellStyle name="20% - Accent4 4 13" xfId="6707"/>
    <cellStyle name="20% - Accent4 4 13 2" xfId="6708"/>
    <cellStyle name="20% - Accent4 4 2" xfId="6709"/>
    <cellStyle name="20% - Accent4 4 2 2" xfId="6710"/>
    <cellStyle name="20% - Accent4 4 2 2 2" xfId="6711"/>
    <cellStyle name="20% - Accent4 4 2 2 3" xfId="6712"/>
    <cellStyle name="20% - Accent4 4 2 2 4" xfId="6713"/>
    <cellStyle name="20% - Accent4 4 2 3" xfId="6714"/>
    <cellStyle name="20% - Accent4 4 2 4" xfId="6715"/>
    <cellStyle name="20% - Accent4 4 2 5" xfId="6716"/>
    <cellStyle name="20% - Accent4 4 2 6" xfId="6717"/>
    <cellStyle name="20% - Accent4 4 2 7" xfId="6718"/>
    <cellStyle name="20% - Accent4 4 2_Basis Info" xfId="6719"/>
    <cellStyle name="20% - Accent4 4 3" xfId="6720"/>
    <cellStyle name="20% - Accent4 4 3 2" xfId="6721"/>
    <cellStyle name="20% - Accent4 4 4" xfId="6722"/>
    <cellStyle name="20% - Accent4 4 4 2" xfId="6723"/>
    <cellStyle name="20% - Accent4 4 4 3" xfId="6724"/>
    <cellStyle name="20% - Accent4 4 4 3 2" xfId="6725"/>
    <cellStyle name="20% - Accent4 4 4 3 3" xfId="6726"/>
    <cellStyle name="20% - Accent4 4 4 3_Essbase BS Tax Accounts EOY" xfId="6727"/>
    <cellStyle name="20% - Accent4 4 4 4" xfId="6728"/>
    <cellStyle name="20% - Accent4 4 5" xfId="6729"/>
    <cellStyle name="20% - Accent4 4 5 2" xfId="6730"/>
    <cellStyle name="20% - Accent4 4 5 2 2" xfId="6731"/>
    <cellStyle name="20% - Accent4 4 5 2 2 2" xfId="6732"/>
    <cellStyle name="20% - Accent4 4 5 2 3" xfId="6733"/>
    <cellStyle name="20% - Accent4 4 5 3" xfId="6734"/>
    <cellStyle name="20% - Accent4 4 5 3 2" xfId="6735"/>
    <cellStyle name="20% - Accent4 4 5 4" xfId="6736"/>
    <cellStyle name="20% - Accent4 4 5 5" xfId="6737"/>
    <cellStyle name="20% - Accent4 4 5 6" xfId="6738"/>
    <cellStyle name="20% - Accent4 4 5_Essbase BS Tax Accounts EOY" xfId="6739"/>
    <cellStyle name="20% - Accent4 4 6" xfId="6740"/>
    <cellStyle name="20% - Accent4 4 6 2" xfId="6741"/>
    <cellStyle name="20% - Accent4 4 6 2 2" xfId="6742"/>
    <cellStyle name="20% - Accent4 4 6 3" xfId="6743"/>
    <cellStyle name="20% - Accent4 4 6 4" xfId="6744"/>
    <cellStyle name="20% - Accent4 4 6_Essbase BS Tax Accounts EOY" xfId="6745"/>
    <cellStyle name="20% - Accent4 4 7" xfId="6746"/>
    <cellStyle name="20% - Accent4 4 7 2" xfId="6747"/>
    <cellStyle name="20% - Accent4 4 7 2 2" xfId="6748"/>
    <cellStyle name="20% - Accent4 4 7 3" xfId="6749"/>
    <cellStyle name="20% - Accent4 4 7 4" xfId="6750"/>
    <cellStyle name="20% - Accent4 4 7_Essbase BS Tax Accounts EOY" xfId="6751"/>
    <cellStyle name="20% - Accent4 4 8" xfId="6752"/>
    <cellStyle name="20% - Accent4 4 8 2" xfId="6753"/>
    <cellStyle name="20% - Accent4 4 8 2 2" xfId="6754"/>
    <cellStyle name="20% - Accent4 4 8 3" xfId="6755"/>
    <cellStyle name="20% - Accent4 4 8 4" xfId="6756"/>
    <cellStyle name="20% - Accent4 4 8_Essbase BS Tax Accounts EOY" xfId="6757"/>
    <cellStyle name="20% - Accent4 4 9" xfId="6758"/>
    <cellStyle name="20% - Accent4 4 9 2" xfId="6759"/>
    <cellStyle name="20% - Accent4 4 9 2 2" xfId="6760"/>
    <cellStyle name="20% - Accent4 4 9 3" xfId="6761"/>
    <cellStyle name="20% - Accent4 4 9 4" xfId="6762"/>
    <cellStyle name="20% - Accent4 4 9_Essbase BS Tax Accounts EOY" xfId="6763"/>
    <cellStyle name="20% - Accent4 4_Cap Software Basis Adj" xfId="6764"/>
    <cellStyle name="20% - Accent4 40" xfId="6765"/>
    <cellStyle name="20% - Accent4 40 2" xfId="6766"/>
    <cellStyle name="20% - Accent4 40 2 2" xfId="6767"/>
    <cellStyle name="20% - Accent4 40 2 2 2" xfId="6768"/>
    <cellStyle name="20% - Accent4 40 2 2 3" xfId="6769"/>
    <cellStyle name="20% - Accent4 40 2 2_Essbase BS Tax Accounts EOY" xfId="6770"/>
    <cellStyle name="20% - Accent4 40 2 3" xfId="6771"/>
    <cellStyle name="20% - Accent4 40 2 4" xfId="6772"/>
    <cellStyle name="20% - Accent4 40 2_Essbase BS Tax Accounts EOY" xfId="6773"/>
    <cellStyle name="20% - Accent4 40 3" xfId="6774"/>
    <cellStyle name="20% - Accent4 40 3 2" xfId="6775"/>
    <cellStyle name="20% - Accent4 40 3 3" xfId="6776"/>
    <cellStyle name="20% - Accent4 40 3_Essbase BS Tax Accounts EOY" xfId="6777"/>
    <cellStyle name="20% - Accent4 40 4" xfId="6778"/>
    <cellStyle name="20% - Accent4 40 5" xfId="6779"/>
    <cellStyle name="20% - Accent4 40_Essbase BS Tax Accounts EOY" xfId="6780"/>
    <cellStyle name="20% - Accent4 41" xfId="6781"/>
    <cellStyle name="20% - Accent4 41 2" xfId="6782"/>
    <cellStyle name="20% - Accent4 41 2 2" xfId="6783"/>
    <cellStyle name="20% - Accent4 41 2 2 2" xfId="6784"/>
    <cellStyle name="20% - Accent4 41 2 2 3" xfId="6785"/>
    <cellStyle name="20% - Accent4 41 2 2_Essbase BS Tax Accounts EOY" xfId="6786"/>
    <cellStyle name="20% - Accent4 41 2 3" xfId="6787"/>
    <cellStyle name="20% - Accent4 41 2 4" xfId="6788"/>
    <cellStyle name="20% - Accent4 41 2_Essbase BS Tax Accounts EOY" xfId="6789"/>
    <cellStyle name="20% - Accent4 41 3" xfId="6790"/>
    <cellStyle name="20% - Accent4 41 3 2" xfId="6791"/>
    <cellStyle name="20% - Accent4 41 3 3" xfId="6792"/>
    <cellStyle name="20% - Accent4 41 3_Essbase BS Tax Accounts EOY" xfId="6793"/>
    <cellStyle name="20% - Accent4 41 4" xfId="6794"/>
    <cellStyle name="20% - Accent4 41 5" xfId="6795"/>
    <cellStyle name="20% - Accent4 41_Essbase BS Tax Accounts EOY" xfId="6796"/>
    <cellStyle name="20% - Accent4 42" xfId="6797"/>
    <cellStyle name="20% - Accent4 42 2" xfId="6798"/>
    <cellStyle name="20% - Accent4 42 2 2" xfId="6799"/>
    <cellStyle name="20% - Accent4 42 2 2 2" xfId="6800"/>
    <cellStyle name="20% - Accent4 42 2 2 3" xfId="6801"/>
    <cellStyle name="20% - Accent4 42 2 2_Essbase BS Tax Accounts EOY" xfId="6802"/>
    <cellStyle name="20% - Accent4 42 2 3" xfId="6803"/>
    <cellStyle name="20% - Accent4 42 2 4" xfId="6804"/>
    <cellStyle name="20% - Accent4 42 2_Essbase BS Tax Accounts EOY" xfId="6805"/>
    <cellStyle name="20% - Accent4 42 3" xfId="6806"/>
    <cellStyle name="20% - Accent4 42 3 2" xfId="6807"/>
    <cellStyle name="20% - Accent4 42 3 3" xfId="6808"/>
    <cellStyle name="20% - Accent4 42 3_Essbase BS Tax Accounts EOY" xfId="6809"/>
    <cellStyle name="20% - Accent4 42 4" xfId="6810"/>
    <cellStyle name="20% - Accent4 42 5" xfId="6811"/>
    <cellStyle name="20% - Accent4 42_Essbase BS Tax Accounts EOY" xfId="6812"/>
    <cellStyle name="20% - Accent4 43" xfId="6813"/>
    <cellStyle name="20% - Accent4 43 2" xfId="6814"/>
    <cellStyle name="20% - Accent4 43 2 2" xfId="6815"/>
    <cellStyle name="20% - Accent4 43 2 2 2" xfId="6816"/>
    <cellStyle name="20% - Accent4 43 2 2 3" xfId="6817"/>
    <cellStyle name="20% - Accent4 43 2 2_Essbase BS Tax Accounts EOY" xfId="6818"/>
    <cellStyle name="20% - Accent4 43 2 3" xfId="6819"/>
    <cellStyle name="20% - Accent4 43 2 4" xfId="6820"/>
    <cellStyle name="20% - Accent4 43 2_Essbase BS Tax Accounts EOY" xfId="6821"/>
    <cellStyle name="20% - Accent4 43 3" xfId="6822"/>
    <cellStyle name="20% - Accent4 43 3 2" xfId="6823"/>
    <cellStyle name="20% - Accent4 43 3 3" xfId="6824"/>
    <cellStyle name="20% - Accent4 43 3_Essbase BS Tax Accounts EOY" xfId="6825"/>
    <cellStyle name="20% - Accent4 43 4" xfId="6826"/>
    <cellStyle name="20% - Accent4 43 5" xfId="6827"/>
    <cellStyle name="20% - Accent4 43_Essbase BS Tax Accounts EOY" xfId="6828"/>
    <cellStyle name="20% - Accent4 44" xfId="6829"/>
    <cellStyle name="20% - Accent4 44 2" xfId="6830"/>
    <cellStyle name="20% - Accent4 44 2 2" xfId="6831"/>
    <cellStyle name="20% - Accent4 44 2 2 2" xfId="6832"/>
    <cellStyle name="20% - Accent4 44 2 2 3" xfId="6833"/>
    <cellStyle name="20% - Accent4 44 2 2_Essbase BS Tax Accounts EOY" xfId="6834"/>
    <cellStyle name="20% - Accent4 44 2 3" xfId="6835"/>
    <cellStyle name="20% - Accent4 44 2 4" xfId="6836"/>
    <cellStyle name="20% - Accent4 44 2_Essbase BS Tax Accounts EOY" xfId="6837"/>
    <cellStyle name="20% - Accent4 44 3" xfId="6838"/>
    <cellStyle name="20% - Accent4 44 3 2" xfId="6839"/>
    <cellStyle name="20% - Accent4 44 3 3" xfId="6840"/>
    <cellStyle name="20% - Accent4 44 3_Essbase BS Tax Accounts EOY" xfId="6841"/>
    <cellStyle name="20% - Accent4 44 4" xfId="6842"/>
    <cellStyle name="20% - Accent4 44 5" xfId="6843"/>
    <cellStyle name="20% - Accent4 44_Essbase BS Tax Accounts EOY" xfId="6844"/>
    <cellStyle name="20% - Accent4 45" xfId="6845"/>
    <cellStyle name="20% - Accent4 45 2" xfId="6846"/>
    <cellStyle name="20% - Accent4 45 2 2" xfId="6847"/>
    <cellStyle name="20% - Accent4 45 2 2 2" xfId="6848"/>
    <cellStyle name="20% - Accent4 45 2 2 3" xfId="6849"/>
    <cellStyle name="20% - Accent4 45 2 2_Essbase BS Tax Accounts EOY" xfId="6850"/>
    <cellStyle name="20% - Accent4 45 2 3" xfId="6851"/>
    <cellStyle name="20% - Accent4 45 2 4" xfId="6852"/>
    <cellStyle name="20% - Accent4 45 2_Essbase BS Tax Accounts EOY" xfId="6853"/>
    <cellStyle name="20% - Accent4 45 3" xfId="6854"/>
    <cellStyle name="20% - Accent4 45 3 2" xfId="6855"/>
    <cellStyle name="20% - Accent4 45 3 3" xfId="6856"/>
    <cellStyle name="20% - Accent4 45 3_Essbase BS Tax Accounts EOY" xfId="6857"/>
    <cellStyle name="20% - Accent4 45 4" xfId="6858"/>
    <cellStyle name="20% - Accent4 45 5" xfId="6859"/>
    <cellStyle name="20% - Accent4 45_Essbase BS Tax Accounts EOY" xfId="6860"/>
    <cellStyle name="20% - Accent4 46" xfId="6861"/>
    <cellStyle name="20% - Accent4 46 2" xfId="6862"/>
    <cellStyle name="20% - Accent4 46 2 2" xfId="6863"/>
    <cellStyle name="20% - Accent4 46 2 2 2" xfId="6864"/>
    <cellStyle name="20% - Accent4 46 2 2 3" xfId="6865"/>
    <cellStyle name="20% - Accent4 46 2 2_Essbase BS Tax Accounts EOY" xfId="6866"/>
    <cellStyle name="20% - Accent4 46 2 3" xfId="6867"/>
    <cellStyle name="20% - Accent4 46 2 4" xfId="6868"/>
    <cellStyle name="20% - Accent4 46 2_Essbase BS Tax Accounts EOY" xfId="6869"/>
    <cellStyle name="20% - Accent4 46 3" xfId="6870"/>
    <cellStyle name="20% - Accent4 46 3 2" xfId="6871"/>
    <cellStyle name="20% - Accent4 46 3 3" xfId="6872"/>
    <cellStyle name="20% - Accent4 46 3_Essbase BS Tax Accounts EOY" xfId="6873"/>
    <cellStyle name="20% - Accent4 46 4" xfId="6874"/>
    <cellStyle name="20% - Accent4 46 5" xfId="6875"/>
    <cellStyle name="20% - Accent4 46_Essbase BS Tax Accounts EOY" xfId="6876"/>
    <cellStyle name="20% - Accent4 47" xfId="6877"/>
    <cellStyle name="20% - Accent4 47 2" xfId="6878"/>
    <cellStyle name="20% - Accent4 47 2 2" xfId="6879"/>
    <cellStyle name="20% - Accent4 47 2 2 2" xfId="6880"/>
    <cellStyle name="20% - Accent4 47 2 2 3" xfId="6881"/>
    <cellStyle name="20% - Accent4 47 2 2_Essbase BS Tax Accounts EOY" xfId="6882"/>
    <cellStyle name="20% - Accent4 47 2 3" xfId="6883"/>
    <cellStyle name="20% - Accent4 47 2 4" xfId="6884"/>
    <cellStyle name="20% - Accent4 47 2_Essbase BS Tax Accounts EOY" xfId="6885"/>
    <cellStyle name="20% - Accent4 47 3" xfId="6886"/>
    <cellStyle name="20% - Accent4 47 3 2" xfId="6887"/>
    <cellStyle name="20% - Accent4 47 3 3" xfId="6888"/>
    <cellStyle name="20% - Accent4 47 3_Essbase BS Tax Accounts EOY" xfId="6889"/>
    <cellStyle name="20% - Accent4 47 4" xfId="6890"/>
    <cellStyle name="20% - Accent4 47 5" xfId="6891"/>
    <cellStyle name="20% - Accent4 47_Essbase BS Tax Accounts EOY" xfId="6892"/>
    <cellStyle name="20% - Accent4 48" xfId="6893"/>
    <cellStyle name="20% - Accent4 48 2" xfId="6894"/>
    <cellStyle name="20% - Accent4 48 2 2" xfId="6895"/>
    <cellStyle name="20% - Accent4 48 2 2 2" xfId="6896"/>
    <cellStyle name="20% - Accent4 48 2 2 3" xfId="6897"/>
    <cellStyle name="20% - Accent4 48 2 2_Essbase BS Tax Accounts EOY" xfId="6898"/>
    <cellStyle name="20% - Accent4 48 2 3" xfId="6899"/>
    <cellStyle name="20% - Accent4 48 2 4" xfId="6900"/>
    <cellStyle name="20% - Accent4 48 2_Essbase BS Tax Accounts EOY" xfId="6901"/>
    <cellStyle name="20% - Accent4 48 3" xfId="6902"/>
    <cellStyle name="20% - Accent4 48 3 2" xfId="6903"/>
    <cellStyle name="20% - Accent4 48 3 3" xfId="6904"/>
    <cellStyle name="20% - Accent4 48 3_Essbase BS Tax Accounts EOY" xfId="6905"/>
    <cellStyle name="20% - Accent4 48 4" xfId="6906"/>
    <cellStyle name="20% - Accent4 48 5" xfId="6907"/>
    <cellStyle name="20% - Accent4 48_Essbase BS Tax Accounts EOY" xfId="6908"/>
    <cellStyle name="20% - Accent4 49" xfId="6909"/>
    <cellStyle name="20% - Accent4 49 2" xfId="6910"/>
    <cellStyle name="20% - Accent4 49 2 2" xfId="6911"/>
    <cellStyle name="20% - Accent4 49 2 2 2" xfId="6912"/>
    <cellStyle name="20% - Accent4 49 2 2 3" xfId="6913"/>
    <cellStyle name="20% - Accent4 49 2 2_Essbase BS Tax Accounts EOY" xfId="6914"/>
    <cellStyle name="20% - Accent4 49 2 3" xfId="6915"/>
    <cellStyle name="20% - Accent4 49 2 4" xfId="6916"/>
    <cellStyle name="20% - Accent4 49 2_Essbase BS Tax Accounts EOY" xfId="6917"/>
    <cellStyle name="20% - Accent4 49 3" xfId="6918"/>
    <cellStyle name="20% - Accent4 49 3 2" xfId="6919"/>
    <cellStyle name="20% - Accent4 49 3 3" xfId="6920"/>
    <cellStyle name="20% - Accent4 49 3_Essbase BS Tax Accounts EOY" xfId="6921"/>
    <cellStyle name="20% - Accent4 49 4" xfId="6922"/>
    <cellStyle name="20% - Accent4 49 5" xfId="6923"/>
    <cellStyle name="20% - Accent4 49_Essbase BS Tax Accounts EOY" xfId="6924"/>
    <cellStyle name="20% - Accent4 5" xfId="6925"/>
    <cellStyle name="20% - Accent4 5 2" xfId="6926"/>
    <cellStyle name="20% - Accent4 5 2 2" xfId="6927"/>
    <cellStyle name="20% - Accent4 5 2 3" xfId="6928"/>
    <cellStyle name="20% - Accent4 5 2 4" xfId="6929"/>
    <cellStyle name="20% - Accent4 5 3" xfId="6930"/>
    <cellStyle name="20% - Accent4 5 3 2" xfId="6931"/>
    <cellStyle name="20% - Accent4 5 4" xfId="6932"/>
    <cellStyle name="20% - Accent4 5 4 2" xfId="6933"/>
    <cellStyle name="20% - Accent4 5 4 3" xfId="6934"/>
    <cellStyle name="20% - Accent4 5 4_Essbase BS Tax Accounts EOY" xfId="6935"/>
    <cellStyle name="20% - Accent4 5_Cap Software Basis Adj" xfId="6936"/>
    <cellStyle name="20% - Accent4 50" xfId="6937"/>
    <cellStyle name="20% - Accent4 50 2" xfId="6938"/>
    <cellStyle name="20% - Accent4 50 2 2" xfId="6939"/>
    <cellStyle name="20% - Accent4 50 2 2 2" xfId="6940"/>
    <cellStyle name="20% - Accent4 50 2 2 3" xfId="6941"/>
    <cellStyle name="20% - Accent4 50 2 2_Essbase BS Tax Accounts EOY" xfId="6942"/>
    <cellStyle name="20% - Accent4 50 2 3" xfId="6943"/>
    <cellStyle name="20% - Accent4 50 2 4" xfId="6944"/>
    <cellStyle name="20% - Accent4 50 2_Essbase BS Tax Accounts EOY" xfId="6945"/>
    <cellStyle name="20% - Accent4 50 3" xfId="6946"/>
    <cellStyle name="20% - Accent4 50 3 2" xfId="6947"/>
    <cellStyle name="20% - Accent4 50 3 3" xfId="6948"/>
    <cellStyle name="20% - Accent4 50 3_Essbase BS Tax Accounts EOY" xfId="6949"/>
    <cellStyle name="20% - Accent4 50 4" xfId="6950"/>
    <cellStyle name="20% - Accent4 50 5" xfId="6951"/>
    <cellStyle name="20% - Accent4 50_Essbase BS Tax Accounts EOY" xfId="6952"/>
    <cellStyle name="20% - Accent4 51" xfId="6953"/>
    <cellStyle name="20% - Accent4 51 2" xfId="6954"/>
    <cellStyle name="20% - Accent4 51 2 2" xfId="6955"/>
    <cellStyle name="20% - Accent4 51 2 2 2" xfId="6956"/>
    <cellStyle name="20% - Accent4 51 2 2 3" xfId="6957"/>
    <cellStyle name="20% - Accent4 51 2 2_Essbase BS Tax Accounts EOY" xfId="6958"/>
    <cellStyle name="20% - Accent4 51 2 3" xfId="6959"/>
    <cellStyle name="20% - Accent4 51 2 4" xfId="6960"/>
    <cellStyle name="20% - Accent4 51 2_Essbase BS Tax Accounts EOY" xfId="6961"/>
    <cellStyle name="20% - Accent4 51 3" xfId="6962"/>
    <cellStyle name="20% - Accent4 51 3 2" xfId="6963"/>
    <cellStyle name="20% - Accent4 51 3 3" xfId="6964"/>
    <cellStyle name="20% - Accent4 51 3_Essbase BS Tax Accounts EOY" xfId="6965"/>
    <cellStyle name="20% - Accent4 51 4" xfId="6966"/>
    <cellStyle name="20% - Accent4 51 5" xfId="6967"/>
    <cellStyle name="20% - Accent4 51_Essbase BS Tax Accounts EOY" xfId="6968"/>
    <cellStyle name="20% - Accent4 52" xfId="6969"/>
    <cellStyle name="20% - Accent4 52 2" xfId="6970"/>
    <cellStyle name="20% - Accent4 52 2 2" xfId="6971"/>
    <cellStyle name="20% - Accent4 52 2 2 2" xfId="6972"/>
    <cellStyle name="20% - Accent4 52 2 2 3" xfId="6973"/>
    <cellStyle name="20% - Accent4 52 2 2_Essbase BS Tax Accounts EOY" xfId="6974"/>
    <cellStyle name="20% - Accent4 52 2 3" xfId="6975"/>
    <cellStyle name="20% - Accent4 52 2 4" xfId="6976"/>
    <cellStyle name="20% - Accent4 52 2_Essbase BS Tax Accounts EOY" xfId="6977"/>
    <cellStyle name="20% - Accent4 52 3" xfId="6978"/>
    <cellStyle name="20% - Accent4 52 3 2" xfId="6979"/>
    <cellStyle name="20% - Accent4 52 3 3" xfId="6980"/>
    <cellStyle name="20% - Accent4 52 3_Essbase BS Tax Accounts EOY" xfId="6981"/>
    <cellStyle name="20% - Accent4 52 4" xfId="6982"/>
    <cellStyle name="20% - Accent4 52 5" xfId="6983"/>
    <cellStyle name="20% - Accent4 52_Essbase BS Tax Accounts EOY" xfId="6984"/>
    <cellStyle name="20% - Accent4 53" xfId="6985"/>
    <cellStyle name="20% - Accent4 53 2" xfId="6986"/>
    <cellStyle name="20% - Accent4 53 2 2" xfId="6987"/>
    <cellStyle name="20% - Accent4 53 2 2 2" xfId="6988"/>
    <cellStyle name="20% - Accent4 53 2 2 3" xfId="6989"/>
    <cellStyle name="20% - Accent4 53 2 2_Essbase BS Tax Accounts EOY" xfId="6990"/>
    <cellStyle name="20% - Accent4 53 2 3" xfId="6991"/>
    <cellStyle name="20% - Accent4 53 2 4" xfId="6992"/>
    <cellStyle name="20% - Accent4 53 2_Essbase BS Tax Accounts EOY" xfId="6993"/>
    <cellStyle name="20% - Accent4 53 3" xfId="6994"/>
    <cellStyle name="20% - Accent4 53 3 2" xfId="6995"/>
    <cellStyle name="20% - Accent4 53 3 3" xfId="6996"/>
    <cellStyle name="20% - Accent4 53 3_Essbase BS Tax Accounts EOY" xfId="6997"/>
    <cellStyle name="20% - Accent4 53 4" xfId="6998"/>
    <cellStyle name="20% - Accent4 53 5" xfId="6999"/>
    <cellStyle name="20% - Accent4 53_Essbase BS Tax Accounts EOY" xfId="7000"/>
    <cellStyle name="20% - Accent4 54" xfId="7001"/>
    <cellStyle name="20% - Accent4 54 2" xfId="7002"/>
    <cellStyle name="20% - Accent4 54 2 2" xfId="7003"/>
    <cellStyle name="20% - Accent4 54 2 2 2" xfId="7004"/>
    <cellStyle name="20% - Accent4 54 2 2 3" xfId="7005"/>
    <cellStyle name="20% - Accent4 54 2 2_Essbase BS Tax Accounts EOY" xfId="7006"/>
    <cellStyle name="20% - Accent4 54 2 3" xfId="7007"/>
    <cellStyle name="20% - Accent4 54 2 4" xfId="7008"/>
    <cellStyle name="20% - Accent4 54 2_Essbase BS Tax Accounts EOY" xfId="7009"/>
    <cellStyle name="20% - Accent4 54 3" xfId="7010"/>
    <cellStyle name="20% - Accent4 54 3 2" xfId="7011"/>
    <cellStyle name="20% - Accent4 54 3 3" xfId="7012"/>
    <cellStyle name="20% - Accent4 54 3_Essbase BS Tax Accounts EOY" xfId="7013"/>
    <cellStyle name="20% - Accent4 54 4" xfId="7014"/>
    <cellStyle name="20% - Accent4 54 5" xfId="7015"/>
    <cellStyle name="20% - Accent4 54_Essbase BS Tax Accounts EOY" xfId="7016"/>
    <cellStyle name="20% - Accent4 55" xfId="7017"/>
    <cellStyle name="20% - Accent4 55 2" xfId="7018"/>
    <cellStyle name="20% - Accent4 55 2 2" xfId="7019"/>
    <cellStyle name="20% - Accent4 55 2 2 2" xfId="7020"/>
    <cellStyle name="20% - Accent4 55 2 2 3" xfId="7021"/>
    <cellStyle name="20% - Accent4 55 2 2_Essbase BS Tax Accounts EOY" xfId="7022"/>
    <cellStyle name="20% - Accent4 55 2 3" xfId="7023"/>
    <cellStyle name="20% - Accent4 55 2 4" xfId="7024"/>
    <cellStyle name="20% - Accent4 55 2_Essbase BS Tax Accounts EOY" xfId="7025"/>
    <cellStyle name="20% - Accent4 55 3" xfId="7026"/>
    <cellStyle name="20% - Accent4 55 3 2" xfId="7027"/>
    <cellStyle name="20% - Accent4 55 3 3" xfId="7028"/>
    <cellStyle name="20% - Accent4 55 3_Essbase BS Tax Accounts EOY" xfId="7029"/>
    <cellStyle name="20% - Accent4 55 4" xfId="7030"/>
    <cellStyle name="20% - Accent4 55 5" xfId="7031"/>
    <cellStyle name="20% - Accent4 55_Essbase BS Tax Accounts EOY" xfId="7032"/>
    <cellStyle name="20% - Accent4 56" xfId="7033"/>
    <cellStyle name="20% - Accent4 56 2" xfId="7034"/>
    <cellStyle name="20% - Accent4 56 2 2" xfId="7035"/>
    <cellStyle name="20% - Accent4 56 2 2 2" xfId="7036"/>
    <cellStyle name="20% - Accent4 56 2 2 3" xfId="7037"/>
    <cellStyle name="20% - Accent4 56 2 2_Essbase BS Tax Accounts EOY" xfId="7038"/>
    <cellStyle name="20% - Accent4 56 2 3" xfId="7039"/>
    <cellStyle name="20% - Accent4 56 2 4" xfId="7040"/>
    <cellStyle name="20% - Accent4 56 2_Essbase BS Tax Accounts EOY" xfId="7041"/>
    <cellStyle name="20% - Accent4 56 3" xfId="7042"/>
    <cellStyle name="20% - Accent4 56 3 2" xfId="7043"/>
    <cellStyle name="20% - Accent4 56 3 3" xfId="7044"/>
    <cellStyle name="20% - Accent4 56 3_Essbase BS Tax Accounts EOY" xfId="7045"/>
    <cellStyle name="20% - Accent4 56 4" xfId="7046"/>
    <cellStyle name="20% - Accent4 56 5" xfId="7047"/>
    <cellStyle name="20% - Accent4 56_Essbase BS Tax Accounts EOY" xfId="7048"/>
    <cellStyle name="20% - Accent4 57" xfId="7049"/>
    <cellStyle name="20% - Accent4 57 2" xfId="7050"/>
    <cellStyle name="20% - Accent4 57 2 2" xfId="7051"/>
    <cellStyle name="20% - Accent4 57 2 3" xfId="7052"/>
    <cellStyle name="20% - Accent4 57 2_Essbase BS Tax Accounts EOY" xfId="7053"/>
    <cellStyle name="20% - Accent4 57 3" xfId="7054"/>
    <cellStyle name="20% - Accent4 57 4" xfId="7055"/>
    <cellStyle name="20% - Accent4 57_Essbase BS Tax Accounts EOY" xfId="7056"/>
    <cellStyle name="20% - Accent4 58" xfId="7057"/>
    <cellStyle name="20% - Accent4 58 2" xfId="7058"/>
    <cellStyle name="20% - Accent4 58 2 2" xfId="7059"/>
    <cellStyle name="20% - Accent4 58 2 3" xfId="7060"/>
    <cellStyle name="20% - Accent4 58 2_Essbase BS Tax Accounts EOY" xfId="7061"/>
    <cellStyle name="20% - Accent4 58 3" xfId="7062"/>
    <cellStyle name="20% - Accent4 58 4" xfId="7063"/>
    <cellStyle name="20% - Accent4 58_Essbase BS Tax Accounts EOY" xfId="7064"/>
    <cellStyle name="20% - Accent4 59" xfId="7065"/>
    <cellStyle name="20% - Accent4 59 2" xfId="7066"/>
    <cellStyle name="20% - Accent4 59 2 2" xfId="7067"/>
    <cellStyle name="20% - Accent4 59 2 3" xfId="7068"/>
    <cellStyle name="20% - Accent4 59 2_Essbase BS Tax Accounts EOY" xfId="7069"/>
    <cellStyle name="20% - Accent4 59 3" xfId="7070"/>
    <cellStyle name="20% - Accent4 59 4" xfId="7071"/>
    <cellStyle name="20% - Accent4 59_Essbase BS Tax Accounts EOY" xfId="7072"/>
    <cellStyle name="20% - Accent4 6" xfId="7073"/>
    <cellStyle name="20% - Accent4 6 2" xfId="7074"/>
    <cellStyle name="20% - Accent4 6 2 2" xfId="7075"/>
    <cellStyle name="20% - Accent4 6 2 2 2" xfId="7076"/>
    <cellStyle name="20% - Accent4 6 2 2 3" xfId="7077"/>
    <cellStyle name="20% - Accent4 6 2 2 4" xfId="7078"/>
    <cellStyle name="20% - Accent4 6 2 3" xfId="7079"/>
    <cellStyle name="20% - Accent4 6 2 3 2" xfId="7080"/>
    <cellStyle name="20% - Accent4 6 2 3 3" xfId="7081"/>
    <cellStyle name="20% - Accent4 6 2 3 4" xfId="7082"/>
    <cellStyle name="20% - Accent4 6 2 4" xfId="7083"/>
    <cellStyle name="20% - Accent4 6 2 5" xfId="7084"/>
    <cellStyle name="20% - Accent4 6 2 5 2" xfId="7085"/>
    <cellStyle name="20% - Accent4 6 2 6" xfId="7086"/>
    <cellStyle name="20% - Accent4 6 2 7" xfId="7087"/>
    <cellStyle name="20% - Accent4 6 2 8" xfId="7088"/>
    <cellStyle name="20% - Accent4 6 2_Basis Info" xfId="7089"/>
    <cellStyle name="20% - Accent4 6 3" xfId="7090"/>
    <cellStyle name="20% - Accent4 6 3 2" xfId="7091"/>
    <cellStyle name="20% - Accent4 6 4" xfId="7092"/>
    <cellStyle name="20% - Accent4 6 4 2" xfId="7093"/>
    <cellStyle name="20% - Accent4 6 4 3" xfId="7094"/>
    <cellStyle name="20% - Accent4 6 4 4" xfId="7095"/>
    <cellStyle name="20% - Accent4 6 5" xfId="7096"/>
    <cellStyle name="20% - Accent4 6 5 2" xfId="7097"/>
    <cellStyle name="20% - Accent4 6 5 3" xfId="7098"/>
    <cellStyle name="20% - Accent4 6 5_Essbase BS Tax Accounts EOY" xfId="7099"/>
    <cellStyle name="20% - Accent4 6 6" xfId="7100"/>
    <cellStyle name="20% - Accent4 6 6 2" xfId="7101"/>
    <cellStyle name="20% - Accent4 6 6 3" xfId="7102"/>
    <cellStyle name="20% - Accent4 6 6_Essbase BS Tax Accounts EOY" xfId="7103"/>
    <cellStyle name="20% - Accent4 6_Sheet1" xfId="7104"/>
    <cellStyle name="20% - Accent4 60" xfId="7105"/>
    <cellStyle name="20% - Accent4 60 2" xfId="7106"/>
    <cellStyle name="20% - Accent4 60 2 2" xfId="7107"/>
    <cellStyle name="20% - Accent4 60 2 3" xfId="7108"/>
    <cellStyle name="20% - Accent4 60 2_Essbase BS Tax Accounts EOY" xfId="7109"/>
    <cellStyle name="20% - Accent4 60 3" xfId="7110"/>
    <cellStyle name="20% - Accent4 60 4" xfId="7111"/>
    <cellStyle name="20% - Accent4 60_Essbase BS Tax Accounts EOY" xfId="7112"/>
    <cellStyle name="20% - Accent4 61" xfId="7113"/>
    <cellStyle name="20% - Accent4 61 2" xfId="7114"/>
    <cellStyle name="20% - Accent4 61 2 2" xfId="7115"/>
    <cellStyle name="20% - Accent4 61 2 3" xfId="7116"/>
    <cellStyle name="20% - Accent4 61 2_Essbase BS Tax Accounts EOY" xfId="7117"/>
    <cellStyle name="20% - Accent4 61 3" xfId="7118"/>
    <cellStyle name="20% - Accent4 61 4" xfId="7119"/>
    <cellStyle name="20% - Accent4 61_Essbase BS Tax Accounts EOY" xfId="7120"/>
    <cellStyle name="20% - Accent4 62" xfId="7121"/>
    <cellStyle name="20% - Accent4 62 2" xfId="7122"/>
    <cellStyle name="20% - Accent4 62 2 2" xfId="7123"/>
    <cellStyle name="20% - Accent4 62 2 3" xfId="7124"/>
    <cellStyle name="20% - Accent4 62 2_Essbase BS Tax Accounts EOY" xfId="7125"/>
    <cellStyle name="20% - Accent4 62 3" xfId="7126"/>
    <cellStyle name="20% - Accent4 62 4" xfId="7127"/>
    <cellStyle name="20% - Accent4 62_Essbase BS Tax Accounts EOY" xfId="7128"/>
    <cellStyle name="20% - Accent4 63" xfId="7129"/>
    <cellStyle name="20% - Accent4 63 2" xfId="7130"/>
    <cellStyle name="20% - Accent4 63 2 2" xfId="7131"/>
    <cellStyle name="20% - Accent4 63 2 3" xfId="7132"/>
    <cellStyle name="20% - Accent4 63 2_Essbase BS Tax Accounts EOY" xfId="7133"/>
    <cellStyle name="20% - Accent4 63 3" xfId="7134"/>
    <cellStyle name="20% - Accent4 63 4" xfId="7135"/>
    <cellStyle name="20% - Accent4 63_Essbase BS Tax Accounts EOY" xfId="7136"/>
    <cellStyle name="20% - Accent4 64" xfId="7137"/>
    <cellStyle name="20% - Accent4 64 2" xfId="7138"/>
    <cellStyle name="20% - Accent4 64 2 2" xfId="7139"/>
    <cellStyle name="20% - Accent4 64 2 3" xfId="7140"/>
    <cellStyle name="20% - Accent4 64 2_Essbase BS Tax Accounts EOY" xfId="7141"/>
    <cellStyle name="20% - Accent4 64 3" xfId="7142"/>
    <cellStyle name="20% - Accent4 64 4" xfId="7143"/>
    <cellStyle name="20% - Accent4 64_Essbase BS Tax Accounts EOY" xfId="7144"/>
    <cellStyle name="20% - Accent4 65" xfId="7145"/>
    <cellStyle name="20% - Accent4 65 2" xfId="7146"/>
    <cellStyle name="20% - Accent4 65 2 2" xfId="7147"/>
    <cellStyle name="20% - Accent4 65 2 3" xfId="7148"/>
    <cellStyle name="20% - Accent4 65 2_Essbase BS Tax Accounts EOY" xfId="7149"/>
    <cellStyle name="20% - Accent4 65 3" xfId="7150"/>
    <cellStyle name="20% - Accent4 65 4" xfId="7151"/>
    <cellStyle name="20% - Accent4 65_Essbase BS Tax Accounts EOY" xfId="7152"/>
    <cellStyle name="20% - Accent4 66" xfId="7153"/>
    <cellStyle name="20% - Accent4 66 2" xfId="7154"/>
    <cellStyle name="20% - Accent4 66 2 2" xfId="7155"/>
    <cellStyle name="20% - Accent4 66 2 3" xfId="7156"/>
    <cellStyle name="20% - Accent4 66 2_Essbase BS Tax Accounts EOY" xfId="7157"/>
    <cellStyle name="20% - Accent4 66 3" xfId="7158"/>
    <cellStyle name="20% - Accent4 66 4" xfId="7159"/>
    <cellStyle name="20% - Accent4 66_Essbase BS Tax Accounts EOY" xfId="7160"/>
    <cellStyle name="20% - Accent4 67" xfId="7161"/>
    <cellStyle name="20% - Accent4 67 2" xfId="7162"/>
    <cellStyle name="20% - Accent4 67 2 2" xfId="7163"/>
    <cellStyle name="20% - Accent4 67 2 3" xfId="7164"/>
    <cellStyle name="20% - Accent4 67 2_Essbase BS Tax Accounts EOY" xfId="7165"/>
    <cellStyle name="20% - Accent4 67 3" xfId="7166"/>
    <cellStyle name="20% - Accent4 67 4" xfId="7167"/>
    <cellStyle name="20% - Accent4 67_Essbase BS Tax Accounts EOY" xfId="7168"/>
    <cellStyle name="20% - Accent4 68" xfId="7169"/>
    <cellStyle name="20% - Accent4 68 2" xfId="7170"/>
    <cellStyle name="20% - Accent4 68 2 2" xfId="7171"/>
    <cellStyle name="20% - Accent4 68 2 3" xfId="7172"/>
    <cellStyle name="20% - Accent4 68 2_Essbase BS Tax Accounts EOY" xfId="7173"/>
    <cellStyle name="20% - Accent4 68 3" xfId="7174"/>
    <cellStyle name="20% - Accent4 68 4" xfId="7175"/>
    <cellStyle name="20% - Accent4 68_Essbase BS Tax Accounts EOY" xfId="7176"/>
    <cellStyle name="20% - Accent4 69" xfId="7177"/>
    <cellStyle name="20% - Accent4 69 2" xfId="7178"/>
    <cellStyle name="20% - Accent4 69 2 2" xfId="7179"/>
    <cellStyle name="20% - Accent4 69 2 3" xfId="7180"/>
    <cellStyle name="20% - Accent4 69 2_Essbase BS Tax Accounts EOY" xfId="7181"/>
    <cellStyle name="20% - Accent4 69 3" xfId="7182"/>
    <cellStyle name="20% - Accent4 69 4" xfId="7183"/>
    <cellStyle name="20% - Accent4 69_Essbase BS Tax Accounts EOY" xfId="7184"/>
    <cellStyle name="20% - Accent4 7" xfId="7185"/>
    <cellStyle name="20% - Accent4 7 2" xfId="7186"/>
    <cellStyle name="20% - Accent4 7 2 2" xfId="7187"/>
    <cellStyle name="20% - Accent4 7 2 3" xfId="7188"/>
    <cellStyle name="20% - Accent4 7 2 4" xfId="7189"/>
    <cellStyle name="20% - Accent4 7 2_Essbase BS Tax Accounts EOY" xfId="7190"/>
    <cellStyle name="20% - Accent4 7 3" xfId="7191"/>
    <cellStyle name="20% - Accent4 7 3 2" xfId="7192"/>
    <cellStyle name="20% - Accent4 7 4" xfId="7193"/>
    <cellStyle name="20% - Accent4 7 4 2" xfId="7194"/>
    <cellStyle name="20% - Accent4 7 4 3" xfId="7195"/>
    <cellStyle name="20% - Accent4 7 4 4" xfId="7196"/>
    <cellStyle name="20% - Accent4 7 4_Essbase BS Tax Accounts EOY" xfId="7197"/>
    <cellStyle name="20% - Accent4 7 5" xfId="7198"/>
    <cellStyle name="20% - Accent4 7 5 2" xfId="7199"/>
    <cellStyle name="20% - Accent4 7 5 3" xfId="7200"/>
    <cellStyle name="20% - Accent4 7 5_Essbase BS Tax Accounts EOY" xfId="7201"/>
    <cellStyle name="20% - Accent4 7_Essbase BS Tax Accounts EOY" xfId="7202"/>
    <cellStyle name="20% - Accent4 70" xfId="7203"/>
    <cellStyle name="20% - Accent4 70 2" xfId="7204"/>
    <cellStyle name="20% - Accent4 70 2 2" xfId="7205"/>
    <cellStyle name="20% - Accent4 70 3" xfId="7206"/>
    <cellStyle name="20% - Accent4 70 4" xfId="7207"/>
    <cellStyle name="20% - Accent4 70_Essbase BS Tax Accounts EOY" xfId="7208"/>
    <cellStyle name="20% - Accent4 71" xfId="7209"/>
    <cellStyle name="20% - Accent4 71 2" xfId="7210"/>
    <cellStyle name="20% - Accent4 71 2 2" xfId="7211"/>
    <cellStyle name="20% - Accent4 71 3" xfId="7212"/>
    <cellStyle name="20% - Accent4 71 4" xfId="7213"/>
    <cellStyle name="20% - Accent4 71_Essbase BS Tax Accounts EOY" xfId="7214"/>
    <cellStyle name="20% - Accent4 72" xfId="7215"/>
    <cellStyle name="20% - Accent4 72 2" xfId="7216"/>
    <cellStyle name="20% - Accent4 72 2 2" xfId="7217"/>
    <cellStyle name="20% - Accent4 72 3" xfId="7218"/>
    <cellStyle name="20% - Accent4 72 4" xfId="7219"/>
    <cellStyle name="20% - Accent4 72_Essbase BS Tax Accounts EOY" xfId="7220"/>
    <cellStyle name="20% - Accent4 73" xfId="7221"/>
    <cellStyle name="20% - Accent4 73 2" xfId="7222"/>
    <cellStyle name="20% - Accent4 73 2 2" xfId="7223"/>
    <cellStyle name="20% - Accent4 73 3" xfId="7224"/>
    <cellStyle name="20% - Accent4 73 4" xfId="7225"/>
    <cellStyle name="20% - Accent4 73_Essbase BS Tax Accounts EOY" xfId="7226"/>
    <cellStyle name="20% - Accent4 74" xfId="7227"/>
    <cellStyle name="20% - Accent4 74 2" xfId="7228"/>
    <cellStyle name="20% - Accent4 74 2 2" xfId="7229"/>
    <cellStyle name="20% - Accent4 74 3" xfId="7230"/>
    <cellStyle name="20% - Accent4 74 4" xfId="7231"/>
    <cellStyle name="20% - Accent4 74_Essbase BS Tax Accounts EOY" xfId="7232"/>
    <cellStyle name="20% - Accent4 75" xfId="7233"/>
    <cellStyle name="20% - Accent4 75 2" xfId="7234"/>
    <cellStyle name="20% - Accent4 75 2 2" xfId="7235"/>
    <cellStyle name="20% - Accent4 75 3" xfId="7236"/>
    <cellStyle name="20% - Accent4 75 4" xfId="7237"/>
    <cellStyle name="20% - Accent4 75_Essbase BS Tax Accounts EOY" xfId="7238"/>
    <cellStyle name="20% - Accent4 76" xfId="7239"/>
    <cellStyle name="20% - Accent4 76 2" xfId="7240"/>
    <cellStyle name="20% - Accent4 76 2 2" xfId="7241"/>
    <cellStyle name="20% - Accent4 76 3" xfId="7242"/>
    <cellStyle name="20% - Accent4 76 4" xfId="7243"/>
    <cellStyle name="20% - Accent4 76_Essbase BS Tax Accounts EOY" xfId="7244"/>
    <cellStyle name="20% - Accent4 77" xfId="7245"/>
    <cellStyle name="20% - Accent4 77 2" xfId="7246"/>
    <cellStyle name="20% - Accent4 77 2 2" xfId="7247"/>
    <cellStyle name="20% - Accent4 77 3" xfId="7248"/>
    <cellStyle name="20% - Accent4 77 4" xfId="7249"/>
    <cellStyle name="20% - Accent4 77_Essbase BS Tax Accounts EOY" xfId="7250"/>
    <cellStyle name="20% - Accent4 78" xfId="7251"/>
    <cellStyle name="20% - Accent4 78 2" xfId="7252"/>
    <cellStyle name="20% - Accent4 78 2 2" xfId="7253"/>
    <cellStyle name="20% - Accent4 78 3" xfId="7254"/>
    <cellStyle name="20% - Accent4 78 4" xfId="7255"/>
    <cellStyle name="20% - Accent4 78_Essbase BS Tax Accounts EOY" xfId="7256"/>
    <cellStyle name="20% - Accent4 79" xfId="7257"/>
    <cellStyle name="20% - Accent4 79 2" xfId="7258"/>
    <cellStyle name="20% - Accent4 79 2 2" xfId="7259"/>
    <cellStyle name="20% - Accent4 79 3" xfId="7260"/>
    <cellStyle name="20% - Accent4 79 4" xfId="7261"/>
    <cellStyle name="20% - Accent4 79_Essbase BS Tax Accounts EOY" xfId="7262"/>
    <cellStyle name="20% - Accent4 8" xfId="7263"/>
    <cellStyle name="20% - Accent4 8 2" xfId="7264"/>
    <cellStyle name="20% - Accent4 8 2 2" xfId="7265"/>
    <cellStyle name="20% - Accent4 8 2 3" xfId="7266"/>
    <cellStyle name="20% - Accent4 8 2 4" xfId="7267"/>
    <cellStyle name="20% - Accent4 8 2_Essbase BS Tax Accounts EOY" xfId="7268"/>
    <cellStyle name="20% - Accent4 8 3" xfId="7269"/>
    <cellStyle name="20% - Accent4 8 3 2" xfId="7270"/>
    <cellStyle name="20% - Accent4 8 4" xfId="7271"/>
    <cellStyle name="20% - Accent4 8 4 2" xfId="7272"/>
    <cellStyle name="20% - Accent4 8 4 3" xfId="7273"/>
    <cellStyle name="20% - Accent4 8 4 4" xfId="7274"/>
    <cellStyle name="20% - Accent4 8 4_Essbase BS Tax Accounts EOY" xfId="7275"/>
    <cellStyle name="20% - Accent4 8 5" xfId="7276"/>
    <cellStyle name="20% - Accent4 8 5 2" xfId="7277"/>
    <cellStyle name="20% - Accent4 8 5 3" xfId="7278"/>
    <cellStyle name="20% - Accent4 8 5_Essbase BS Tax Accounts EOY" xfId="7279"/>
    <cellStyle name="20% - Accent4 8_Essbase BS Tax Accounts EOY" xfId="7280"/>
    <cellStyle name="20% - Accent4 80" xfId="7281"/>
    <cellStyle name="20% - Accent4 80 2" xfId="7282"/>
    <cellStyle name="20% - Accent4 80 2 2" xfId="7283"/>
    <cellStyle name="20% - Accent4 80 3" xfId="7284"/>
    <cellStyle name="20% - Accent4 80 4" xfId="7285"/>
    <cellStyle name="20% - Accent4 80_Essbase BS Tax Accounts EOY" xfId="7286"/>
    <cellStyle name="20% - Accent4 81" xfId="7287"/>
    <cellStyle name="20% - Accent4 81 2" xfId="7288"/>
    <cellStyle name="20% - Accent4 81 2 2" xfId="7289"/>
    <cellStyle name="20% - Accent4 81 3" xfId="7290"/>
    <cellStyle name="20% - Accent4 81 4" xfId="7291"/>
    <cellStyle name="20% - Accent4 81_Essbase BS Tax Accounts EOY" xfId="7292"/>
    <cellStyle name="20% - Accent4 82" xfId="7293"/>
    <cellStyle name="20% - Accent4 82 2" xfId="7294"/>
    <cellStyle name="20% - Accent4 82 2 2" xfId="7295"/>
    <cellStyle name="20% - Accent4 82 3" xfId="7296"/>
    <cellStyle name="20% - Accent4 82 4" xfId="7297"/>
    <cellStyle name="20% - Accent4 82_Essbase BS Tax Accounts EOY" xfId="7298"/>
    <cellStyle name="20% - Accent4 83" xfId="7299"/>
    <cellStyle name="20% - Accent4 83 2" xfId="7300"/>
    <cellStyle name="20% - Accent4 83 2 2" xfId="7301"/>
    <cellStyle name="20% - Accent4 83 3" xfId="7302"/>
    <cellStyle name="20% - Accent4 83 4" xfId="7303"/>
    <cellStyle name="20% - Accent4 83_Essbase BS Tax Accounts EOY" xfId="7304"/>
    <cellStyle name="20% - Accent4 84" xfId="7305"/>
    <cellStyle name="20% - Accent4 84 2" xfId="7306"/>
    <cellStyle name="20% - Accent4 84 2 2" xfId="7307"/>
    <cellStyle name="20% - Accent4 84 3" xfId="7308"/>
    <cellStyle name="20% - Accent4 85" xfId="7309"/>
    <cellStyle name="20% - Accent4 85 2" xfId="7310"/>
    <cellStyle name="20% - Accent4 85 2 2" xfId="7311"/>
    <cellStyle name="20% - Accent4 85 3" xfId="7312"/>
    <cellStyle name="20% - Accent4 86" xfId="7313"/>
    <cellStyle name="20% - Accent4 86 2" xfId="7314"/>
    <cellStyle name="20% - Accent4 86 2 2" xfId="7315"/>
    <cellStyle name="20% - Accent4 86 3" xfId="7316"/>
    <cellStyle name="20% - Accent4 87" xfId="7317"/>
    <cellStyle name="20% - Accent4 87 2" xfId="7318"/>
    <cellStyle name="20% - Accent4 87 2 2" xfId="7319"/>
    <cellStyle name="20% - Accent4 87 3" xfId="7320"/>
    <cellStyle name="20% - Accent4 88" xfId="7321"/>
    <cellStyle name="20% - Accent4 88 2" xfId="7322"/>
    <cellStyle name="20% - Accent4 88 2 2" xfId="7323"/>
    <cellStyle name="20% - Accent4 88 3" xfId="7324"/>
    <cellStyle name="20% - Accent4 89" xfId="7325"/>
    <cellStyle name="20% - Accent4 89 2" xfId="7326"/>
    <cellStyle name="20% - Accent4 89 2 2" xfId="7327"/>
    <cellStyle name="20% - Accent4 89 3" xfId="7328"/>
    <cellStyle name="20% - Accent4 9" xfId="7329"/>
    <cellStyle name="20% - Accent4 9 2" xfId="7330"/>
    <cellStyle name="20% - Accent4 9 2 2" xfId="7331"/>
    <cellStyle name="20% - Accent4 9 2 3" xfId="7332"/>
    <cellStyle name="20% - Accent4 9 2 4" xfId="7333"/>
    <cellStyle name="20% - Accent4 9 2_Essbase BS Tax Accounts EOY" xfId="7334"/>
    <cellStyle name="20% - Accent4 9 3" xfId="7335"/>
    <cellStyle name="20% - Accent4 9 3 2" xfId="7336"/>
    <cellStyle name="20% - Accent4 9 4" xfId="7337"/>
    <cellStyle name="20% - Accent4 9 4 2" xfId="7338"/>
    <cellStyle name="20% - Accent4 9 4 3" xfId="7339"/>
    <cellStyle name="20% - Accent4 9 4 4" xfId="7340"/>
    <cellStyle name="20% - Accent4 9 4_Essbase BS Tax Accounts EOY" xfId="7341"/>
    <cellStyle name="20% - Accent4 9 5" xfId="7342"/>
    <cellStyle name="20% - Accent4 9 5 2" xfId="7343"/>
    <cellStyle name="20% - Accent4 9 5 3" xfId="7344"/>
    <cellStyle name="20% - Accent4 9 5_Essbase BS Tax Accounts EOY" xfId="7345"/>
    <cellStyle name="20% - Accent4 9_Essbase BS Tax Accounts EOY" xfId="7346"/>
    <cellStyle name="20% - Accent4 90" xfId="7347"/>
    <cellStyle name="20% - Accent4 90 2" xfId="7348"/>
    <cellStyle name="20% - Accent4 90 2 2" xfId="7349"/>
    <cellStyle name="20% - Accent4 90 3" xfId="7350"/>
    <cellStyle name="20% - Accent4 91" xfId="7351"/>
    <cellStyle name="20% - Accent4 91 2" xfId="7352"/>
    <cellStyle name="20% - Accent4 91 2 2" xfId="7353"/>
    <cellStyle name="20% - Accent4 91 3" xfId="7354"/>
    <cellStyle name="20% - Accent4 92" xfId="7355"/>
    <cellStyle name="20% - Accent4 92 2" xfId="7356"/>
    <cellStyle name="20% - Accent4 92 2 2" xfId="7357"/>
    <cellStyle name="20% - Accent4 92 3" xfId="7358"/>
    <cellStyle name="20% - Accent4 93" xfId="7359"/>
    <cellStyle name="20% - Accent4 93 2" xfId="7360"/>
    <cellStyle name="20% - Accent4 93 2 2" xfId="7361"/>
    <cellStyle name="20% - Accent4 93 3" xfId="7362"/>
    <cellStyle name="20% - Accent4 94" xfId="7363"/>
    <cellStyle name="20% - Accent4 94 2" xfId="7364"/>
    <cellStyle name="20% - Accent4 94 2 2" xfId="7365"/>
    <cellStyle name="20% - Accent4 94 3" xfId="7366"/>
    <cellStyle name="20% - Accent4 95" xfId="7367"/>
    <cellStyle name="20% - Accent4 95 2" xfId="7368"/>
    <cellStyle name="20% - Accent4 95 2 2" xfId="7369"/>
    <cellStyle name="20% - Accent4 95 3" xfId="7370"/>
    <cellStyle name="20% - Accent4 96" xfId="7371"/>
    <cellStyle name="20% - Accent4 96 2" xfId="7372"/>
    <cellStyle name="20% - Accent4 96 2 2" xfId="7373"/>
    <cellStyle name="20% - Accent4 96 3" xfId="7374"/>
    <cellStyle name="20% - Accent4 97" xfId="7375"/>
    <cellStyle name="20% - Accent4 97 2" xfId="7376"/>
    <cellStyle name="20% - Accent4 97 2 2" xfId="7377"/>
    <cellStyle name="20% - Accent4 97 3" xfId="7378"/>
    <cellStyle name="20% - Accent4 98" xfId="7379"/>
    <cellStyle name="20% - Accent4 98 2" xfId="7380"/>
    <cellStyle name="20% - Accent4 98 2 2" xfId="7381"/>
    <cellStyle name="20% - Accent4 98 3" xfId="7382"/>
    <cellStyle name="20% - Accent4 99" xfId="7383"/>
    <cellStyle name="20% - Accent4 99 2" xfId="7384"/>
    <cellStyle name="20% - Accent4 99 2 2" xfId="7385"/>
    <cellStyle name="20% - Accent4 99 3" xfId="7386"/>
    <cellStyle name="20% - Accent5" xfId="5" builtinId="46" customBuiltin="1"/>
    <cellStyle name="20% - Accent5 10" xfId="7387"/>
    <cellStyle name="20% - Accent5 10 2" xfId="7388"/>
    <cellStyle name="20% - Accent5 10 2 2" xfId="7389"/>
    <cellStyle name="20% - Accent5 10 2 3" xfId="7390"/>
    <cellStyle name="20% - Accent5 10 2 4" xfId="7391"/>
    <cellStyle name="20% - Accent5 10 2_Essbase BS Tax Accounts EOY" xfId="7392"/>
    <cellStyle name="20% - Accent5 10 3" xfId="7393"/>
    <cellStyle name="20% - Accent5 10 3 2" xfId="7394"/>
    <cellStyle name="20% - Accent5 10 4" xfId="7395"/>
    <cellStyle name="20% - Accent5 10 4 2" xfId="7396"/>
    <cellStyle name="20% - Accent5 10 4 3" xfId="7397"/>
    <cellStyle name="20% - Accent5 10 4 4" xfId="7398"/>
    <cellStyle name="20% - Accent5 10 4_Essbase BS Tax Accounts EOY" xfId="7399"/>
    <cellStyle name="20% - Accent5 10 5" xfId="7400"/>
    <cellStyle name="20% - Accent5 10_Essbase BS Tax Accounts EOY" xfId="7401"/>
    <cellStyle name="20% - Accent5 100" xfId="7402"/>
    <cellStyle name="20% - Accent5 100 2" xfId="7403"/>
    <cellStyle name="20% - Accent5 100 2 2" xfId="7404"/>
    <cellStyle name="20% - Accent5 100 3" xfId="7405"/>
    <cellStyle name="20% - Accent5 101" xfId="7406"/>
    <cellStyle name="20% - Accent5 101 2" xfId="7407"/>
    <cellStyle name="20% - Accent5 102" xfId="7408"/>
    <cellStyle name="20% - Accent5 102 2" xfId="7409"/>
    <cellStyle name="20% - Accent5 103" xfId="7410"/>
    <cellStyle name="20% - Accent5 103 2" xfId="7411"/>
    <cellStyle name="20% - Accent5 104" xfId="7412"/>
    <cellStyle name="20% - Accent5 104 2" xfId="7413"/>
    <cellStyle name="20% - Accent5 105" xfId="7414"/>
    <cellStyle name="20% - Accent5 105 2" xfId="7415"/>
    <cellStyle name="20% - Accent5 106" xfId="7416"/>
    <cellStyle name="20% - Accent5 106 2" xfId="7417"/>
    <cellStyle name="20% - Accent5 107" xfId="7418"/>
    <cellStyle name="20% - Accent5 107 2" xfId="7419"/>
    <cellStyle name="20% - Accent5 108" xfId="7420"/>
    <cellStyle name="20% - Accent5 108 2" xfId="7421"/>
    <cellStyle name="20% - Accent5 109" xfId="7422"/>
    <cellStyle name="20% - Accent5 109 2" xfId="7423"/>
    <cellStyle name="20% - Accent5 11" xfId="7424"/>
    <cellStyle name="20% - Accent5 11 2" xfId="7425"/>
    <cellStyle name="20% - Accent5 11 2 2" xfId="7426"/>
    <cellStyle name="20% - Accent5 11 2 3" xfId="7427"/>
    <cellStyle name="20% - Accent5 11 2 4" xfId="7428"/>
    <cellStyle name="20% - Accent5 11 2_Essbase BS Tax Accounts EOY" xfId="7429"/>
    <cellStyle name="20% - Accent5 11 3" xfId="7430"/>
    <cellStyle name="20% - Accent5 11 3 2" xfId="7431"/>
    <cellStyle name="20% - Accent5 11 4" xfId="7432"/>
    <cellStyle name="20% - Accent5 11 4 2" xfId="7433"/>
    <cellStyle name="20% - Accent5 11 4 3" xfId="7434"/>
    <cellStyle name="20% - Accent5 11 4 4" xfId="7435"/>
    <cellStyle name="20% - Accent5 11 4_Essbase BS Tax Accounts EOY" xfId="7436"/>
    <cellStyle name="20% - Accent5 11 5" xfId="7437"/>
    <cellStyle name="20% - Accent5 11_Essbase BS Tax Accounts EOY" xfId="7438"/>
    <cellStyle name="20% - Accent5 110" xfId="7439"/>
    <cellStyle name="20% - Accent5 110 2" xfId="7440"/>
    <cellStyle name="20% - Accent5 111" xfId="7441"/>
    <cellStyle name="20% - Accent5 112" xfId="7442"/>
    <cellStyle name="20% - Accent5 113" xfId="7443"/>
    <cellStyle name="20% - Accent5 114" xfId="7444"/>
    <cellStyle name="20% - Accent5 115" xfId="7445"/>
    <cellStyle name="20% - Accent5 116" xfId="7446"/>
    <cellStyle name="20% - Accent5 117" xfId="7447"/>
    <cellStyle name="20% - Accent5 118" xfId="7448"/>
    <cellStyle name="20% - Accent5 119" xfId="7449"/>
    <cellStyle name="20% - Accent5 12" xfId="7450"/>
    <cellStyle name="20% - Accent5 12 2" xfId="7451"/>
    <cellStyle name="20% - Accent5 12 2 2" xfId="7452"/>
    <cellStyle name="20% - Accent5 12 2 3" xfId="7453"/>
    <cellStyle name="20% - Accent5 12 2 4" xfId="7454"/>
    <cellStyle name="20% - Accent5 12 2_Essbase BS Tax Accounts EOY" xfId="7455"/>
    <cellStyle name="20% - Accent5 12 3" xfId="7456"/>
    <cellStyle name="20% - Accent5 12 3 2" xfId="7457"/>
    <cellStyle name="20% - Accent5 12 4" xfId="7458"/>
    <cellStyle name="20% - Accent5 12 4 2" xfId="7459"/>
    <cellStyle name="20% - Accent5 12 4 3" xfId="7460"/>
    <cellStyle name="20% - Accent5 12 4 4" xfId="7461"/>
    <cellStyle name="20% - Accent5 12 4_Essbase BS Tax Accounts EOY" xfId="7462"/>
    <cellStyle name="20% - Accent5 12 5" xfId="7463"/>
    <cellStyle name="20% - Accent5 12_Essbase BS Tax Accounts EOY" xfId="7464"/>
    <cellStyle name="20% - Accent5 13" xfId="7465"/>
    <cellStyle name="20% - Accent5 13 2" xfId="7466"/>
    <cellStyle name="20% - Accent5 13 2 2" xfId="7467"/>
    <cellStyle name="20% - Accent5 13 2 3" xfId="7468"/>
    <cellStyle name="20% - Accent5 13 2 4" xfId="7469"/>
    <cellStyle name="20% - Accent5 13 2_Essbase BS Tax Accounts EOY" xfId="7470"/>
    <cellStyle name="20% - Accent5 13 3" xfId="7471"/>
    <cellStyle name="20% - Accent5 13 3 2" xfId="7472"/>
    <cellStyle name="20% - Accent5 13 4" xfId="7473"/>
    <cellStyle name="20% - Accent5 13 4 2" xfId="7474"/>
    <cellStyle name="20% - Accent5 13 4 3" xfId="7475"/>
    <cellStyle name="20% - Accent5 13 4 4" xfId="7476"/>
    <cellStyle name="20% - Accent5 13 4_Essbase BS Tax Accounts EOY" xfId="7477"/>
    <cellStyle name="20% - Accent5 13 5" xfId="7478"/>
    <cellStyle name="20% - Accent5 13_Essbase BS Tax Accounts EOY" xfId="7479"/>
    <cellStyle name="20% - Accent5 14" xfId="7480"/>
    <cellStyle name="20% - Accent5 14 2" xfId="7481"/>
    <cellStyle name="20% - Accent5 14 2 2" xfId="7482"/>
    <cellStyle name="20% - Accent5 14 2 3" xfId="7483"/>
    <cellStyle name="20% - Accent5 14 2 4" xfId="7484"/>
    <cellStyle name="20% - Accent5 14 2_Essbase BS Tax Accounts EOY" xfId="7485"/>
    <cellStyle name="20% - Accent5 14 3" xfId="7486"/>
    <cellStyle name="20% - Accent5 14 3 2" xfId="7487"/>
    <cellStyle name="20% - Accent5 14 4" xfId="7488"/>
    <cellStyle name="20% - Accent5 14 4 2" xfId="7489"/>
    <cellStyle name="20% - Accent5 14 4 3" xfId="7490"/>
    <cellStyle name="20% - Accent5 14 4 4" xfId="7491"/>
    <cellStyle name="20% - Accent5 14 4_Essbase BS Tax Accounts EOY" xfId="7492"/>
    <cellStyle name="20% - Accent5 14 5" xfId="7493"/>
    <cellStyle name="20% - Accent5 14_Essbase BS Tax Accounts EOY" xfId="7494"/>
    <cellStyle name="20% - Accent5 15" xfId="7495"/>
    <cellStyle name="20% - Accent5 15 2" xfId="7496"/>
    <cellStyle name="20% - Accent5 15 2 2" xfId="7497"/>
    <cellStyle name="20% - Accent5 15 2 3" xfId="7498"/>
    <cellStyle name="20% - Accent5 15 2 4" xfId="7499"/>
    <cellStyle name="20% - Accent5 15 2_Essbase BS Tax Accounts EOY" xfId="7500"/>
    <cellStyle name="20% - Accent5 15 3" xfId="7501"/>
    <cellStyle name="20% - Accent5 15 3 2" xfId="7502"/>
    <cellStyle name="20% - Accent5 15 4" xfId="7503"/>
    <cellStyle name="20% - Accent5 15 4 2" xfId="7504"/>
    <cellStyle name="20% - Accent5 15 4 3" xfId="7505"/>
    <cellStyle name="20% - Accent5 15 4 4" xfId="7506"/>
    <cellStyle name="20% - Accent5 15 4_Essbase BS Tax Accounts EOY" xfId="7507"/>
    <cellStyle name="20% - Accent5 15 5" xfId="7508"/>
    <cellStyle name="20% - Accent5 15_Essbase BS Tax Accounts EOY" xfId="7509"/>
    <cellStyle name="20% - Accent5 16" xfId="7510"/>
    <cellStyle name="20% - Accent5 16 2" xfId="7511"/>
    <cellStyle name="20% - Accent5 16 2 2" xfId="7512"/>
    <cellStyle name="20% - Accent5 16 2 3" xfId="7513"/>
    <cellStyle name="20% - Accent5 16 2 4" xfId="7514"/>
    <cellStyle name="20% - Accent5 16 2_Essbase BS Tax Accounts EOY" xfId="7515"/>
    <cellStyle name="20% - Accent5 16 3" xfId="7516"/>
    <cellStyle name="20% - Accent5 16 3 2" xfId="7517"/>
    <cellStyle name="20% - Accent5 16 4" xfId="7518"/>
    <cellStyle name="20% - Accent5 16 4 2" xfId="7519"/>
    <cellStyle name="20% - Accent5 16 4 3" xfId="7520"/>
    <cellStyle name="20% - Accent5 16 4 4" xfId="7521"/>
    <cellStyle name="20% - Accent5 16 4_Essbase BS Tax Accounts EOY" xfId="7522"/>
    <cellStyle name="20% - Accent5 16 5" xfId="7523"/>
    <cellStyle name="20% - Accent5 16_Essbase BS Tax Accounts EOY" xfId="7524"/>
    <cellStyle name="20% - Accent5 17" xfId="7525"/>
    <cellStyle name="20% - Accent5 17 2" xfId="7526"/>
    <cellStyle name="20% - Accent5 17 2 2" xfId="7527"/>
    <cellStyle name="20% - Accent5 17 2 3" xfId="7528"/>
    <cellStyle name="20% - Accent5 17 2 4" xfId="7529"/>
    <cellStyle name="20% - Accent5 17 2_Essbase BS Tax Accounts EOY" xfId="7530"/>
    <cellStyle name="20% - Accent5 17 3" xfId="7531"/>
    <cellStyle name="20% - Accent5 17 3 2" xfId="7532"/>
    <cellStyle name="20% - Accent5 17 4" xfId="7533"/>
    <cellStyle name="20% - Accent5 17 4 2" xfId="7534"/>
    <cellStyle name="20% - Accent5 17 4 3" xfId="7535"/>
    <cellStyle name="20% - Accent5 17 4 4" xfId="7536"/>
    <cellStyle name="20% - Accent5 17 4_Essbase BS Tax Accounts EOY" xfId="7537"/>
    <cellStyle name="20% - Accent5 17 5" xfId="7538"/>
    <cellStyle name="20% - Accent5 17_Essbase BS Tax Accounts EOY" xfId="7539"/>
    <cellStyle name="20% - Accent5 18" xfId="7540"/>
    <cellStyle name="20% - Accent5 18 2" xfId="7541"/>
    <cellStyle name="20% - Accent5 18 2 2" xfId="7542"/>
    <cellStyle name="20% - Accent5 18 2 3" xfId="7543"/>
    <cellStyle name="20% - Accent5 18 2 4" xfId="7544"/>
    <cellStyle name="20% - Accent5 18 2_Essbase BS Tax Accounts EOY" xfId="7545"/>
    <cellStyle name="20% - Accent5 18 3" xfId="7546"/>
    <cellStyle name="20% - Accent5 18 3 2" xfId="7547"/>
    <cellStyle name="20% - Accent5 18 4" xfId="7548"/>
    <cellStyle name="20% - Accent5 18 4 2" xfId="7549"/>
    <cellStyle name="20% - Accent5 18 4 3" xfId="7550"/>
    <cellStyle name="20% - Accent5 18 4 4" xfId="7551"/>
    <cellStyle name="20% - Accent5 18 4_Essbase BS Tax Accounts EOY" xfId="7552"/>
    <cellStyle name="20% - Accent5 18 5" xfId="7553"/>
    <cellStyle name="20% - Accent5 18_Essbase BS Tax Accounts EOY" xfId="7554"/>
    <cellStyle name="20% - Accent5 19" xfId="7555"/>
    <cellStyle name="20% - Accent5 19 2" xfId="7556"/>
    <cellStyle name="20% - Accent5 19 2 2" xfId="7557"/>
    <cellStyle name="20% - Accent5 19 2 3" xfId="7558"/>
    <cellStyle name="20% - Accent5 19 2 4" xfId="7559"/>
    <cellStyle name="20% - Accent5 19 2_Essbase BS Tax Accounts EOY" xfId="7560"/>
    <cellStyle name="20% - Accent5 19 3" xfId="7561"/>
    <cellStyle name="20% - Accent5 19 3 2" xfId="7562"/>
    <cellStyle name="20% - Accent5 19 4" xfId="7563"/>
    <cellStyle name="20% - Accent5 19 4 2" xfId="7564"/>
    <cellStyle name="20% - Accent5 19 4 3" xfId="7565"/>
    <cellStyle name="20% - Accent5 19 4 4" xfId="7566"/>
    <cellStyle name="20% - Accent5 19 4_Essbase BS Tax Accounts EOY" xfId="7567"/>
    <cellStyle name="20% - Accent5 19 5" xfId="7568"/>
    <cellStyle name="20% - Accent5 19_Essbase BS Tax Accounts EOY" xfId="7569"/>
    <cellStyle name="20% - Accent5 2" xfId="7570"/>
    <cellStyle name="20% - Accent5 2 10" xfId="7571"/>
    <cellStyle name="20% - Accent5 2 10 2" xfId="7572"/>
    <cellStyle name="20% - Accent5 2 11" xfId="7573"/>
    <cellStyle name="20% - Accent5 2 11 2" xfId="7574"/>
    <cellStyle name="20% - Accent5 2 11 3" xfId="7575"/>
    <cellStyle name="20% - Accent5 2 11_Essbase BS Tax Accounts EOY" xfId="7576"/>
    <cellStyle name="20% - Accent5 2 2" xfId="7577"/>
    <cellStyle name="20% - Accent5 2 2 2" xfId="7578"/>
    <cellStyle name="20% - Accent5 2 2 2 2" xfId="7579"/>
    <cellStyle name="20% - Accent5 2 2 2 2 2" xfId="7580"/>
    <cellStyle name="20% - Accent5 2 2 2 2 2 2" xfId="7581"/>
    <cellStyle name="20% - Accent5 2 2 2 2 3" xfId="7582"/>
    <cellStyle name="20% - Accent5 2 2 2 2 4" xfId="7583"/>
    <cellStyle name="20% - Accent5 2 2 2 2_Essbase BS Tax Accounts EOY" xfId="7584"/>
    <cellStyle name="20% - Accent5 2 2 2 3" xfId="7585"/>
    <cellStyle name="20% - Accent5 2 2 2 3 2" xfId="7586"/>
    <cellStyle name="20% - Accent5 2 2 2 3 2 2" xfId="7587"/>
    <cellStyle name="20% - Accent5 2 2 2 3 3" xfId="7588"/>
    <cellStyle name="20% - Accent5 2 2 2 4" xfId="7589"/>
    <cellStyle name="20% - Accent5 2 2 2 4 2" xfId="7590"/>
    <cellStyle name="20% - Accent5 2 2 2 4 2 2" xfId="7591"/>
    <cellStyle name="20% - Accent5 2 2 2 4 3" xfId="7592"/>
    <cellStyle name="20% - Accent5 2 2 2 5" xfId="7593"/>
    <cellStyle name="20% - Accent5 2 2 2 5 2" xfId="7594"/>
    <cellStyle name="20% - Accent5 2 2 2_Essbase BS Tax Accounts EOY" xfId="7595"/>
    <cellStyle name="20% - Accent5 2 2 3" xfId="7596"/>
    <cellStyle name="20% - Accent5 2 2 3 2" xfId="7597"/>
    <cellStyle name="20% - Accent5 2 2 3 2 2" xfId="7598"/>
    <cellStyle name="20% - Accent5 2 2 3 3" xfId="7599"/>
    <cellStyle name="20% - Accent5 2 2 3_Essbase BS Tax Accounts EOY" xfId="7600"/>
    <cellStyle name="20% - Accent5 2 2 4" xfId="7601"/>
    <cellStyle name="20% - Accent5 2 2 4 2" xfId="7602"/>
    <cellStyle name="20% - Accent5 2 2 4 2 2" xfId="7603"/>
    <cellStyle name="20% - Accent5 2 2 5" xfId="7604"/>
    <cellStyle name="20% - Accent5 2 2 5 2" xfId="7605"/>
    <cellStyle name="20% - Accent5 2 2 5 2 2" xfId="7606"/>
    <cellStyle name="20% - Accent5 2 2 5 3" xfId="7607"/>
    <cellStyle name="20% - Accent5 2 2 5 4" xfId="7608"/>
    <cellStyle name="20% - Accent5 2 2 5_Essbase BS Tax Accounts EOY" xfId="7609"/>
    <cellStyle name="20% - Accent5 2 2 6" xfId="7610"/>
    <cellStyle name="20% - Accent5 2 2 6 2" xfId="7611"/>
    <cellStyle name="20% - Accent5 2 2 6 2 2" xfId="7612"/>
    <cellStyle name="20% - Accent5 2 2 6 3" xfId="7613"/>
    <cellStyle name="20% - Accent5 2 2 7" xfId="7614"/>
    <cellStyle name="20% - Accent5 2 2 7 2" xfId="7615"/>
    <cellStyle name="20% - Accent5 2 2 7 2 2" xfId="7616"/>
    <cellStyle name="20% - Accent5 2 2 7 3" xfId="7617"/>
    <cellStyle name="20% - Accent5 2 2 8" xfId="7618"/>
    <cellStyle name="20% - Accent5 2 2 8 2" xfId="7619"/>
    <cellStyle name="20% - Accent5 2 2_Essbase BS Tax Accounts EOY" xfId="7620"/>
    <cellStyle name="20% - Accent5 2 3" xfId="7621"/>
    <cellStyle name="20% - Accent5 2 3 10" xfId="7622"/>
    <cellStyle name="20% - Accent5 2 3 10 2" xfId="7623"/>
    <cellStyle name="20% - Accent5 2 3 10 2 2" xfId="7624"/>
    <cellStyle name="20% - Accent5 2 3 10 3" xfId="7625"/>
    <cellStyle name="20% - Accent5 2 3 10 4" xfId="7626"/>
    <cellStyle name="20% - Accent5 2 3 10_Essbase BS Tax Accounts EOY" xfId="7627"/>
    <cellStyle name="20% - Accent5 2 3 11" xfId="7628"/>
    <cellStyle name="20% - Accent5 2 3 11 2" xfId="7629"/>
    <cellStyle name="20% - Accent5 2 3 11 2 2" xfId="7630"/>
    <cellStyle name="20% - Accent5 2 3 11 3" xfId="7631"/>
    <cellStyle name="20% - Accent5 2 3 12" xfId="7632"/>
    <cellStyle name="20% - Accent5 2 3 12 2" xfId="7633"/>
    <cellStyle name="20% - Accent5 2 3 13" xfId="7634"/>
    <cellStyle name="20% - Accent5 2 3 2" xfId="7635"/>
    <cellStyle name="20% - Accent5 2 3 2 10" xfId="7636"/>
    <cellStyle name="20% - Accent5 2 3 2 10 2" xfId="7637"/>
    <cellStyle name="20% - Accent5 2 3 2 11" xfId="7638"/>
    <cellStyle name="20% - Accent5 2 3 2 12" xfId="7639"/>
    <cellStyle name="20% - Accent5 2 3 2 13" xfId="7640"/>
    <cellStyle name="20% - Accent5 2 3 2 14" xfId="7641"/>
    <cellStyle name="20% - Accent5 2 3 2 2" xfId="7642"/>
    <cellStyle name="20% - Accent5 2 3 2 2 2" xfId="7643"/>
    <cellStyle name="20% - Accent5 2 3 2 2 2 2" xfId="7644"/>
    <cellStyle name="20% - Accent5 2 3 2 2 2 2 2" xfId="7645"/>
    <cellStyle name="20% - Accent5 2 3 2 2 2 3" xfId="7646"/>
    <cellStyle name="20% - Accent5 2 3 2 2 2 4" xfId="7647"/>
    <cellStyle name="20% - Accent5 2 3 2 2 3" xfId="7648"/>
    <cellStyle name="20% - Accent5 2 3 2 2 3 2" xfId="7649"/>
    <cellStyle name="20% - Accent5 2 3 2 2 4" xfId="7650"/>
    <cellStyle name="20% - Accent5 2 3 2 2 5" xfId="7651"/>
    <cellStyle name="20% - Accent5 2 3 2 2 6" xfId="7652"/>
    <cellStyle name="20% - Accent5 2 3 2 2_Essbase BS Tax Accounts EOY" xfId="7653"/>
    <cellStyle name="20% - Accent5 2 3 2 3" xfId="7654"/>
    <cellStyle name="20% - Accent5 2 3 2 3 2" xfId="7655"/>
    <cellStyle name="20% - Accent5 2 3 2 3 2 2" xfId="7656"/>
    <cellStyle name="20% - Accent5 2 3 2 3 2 2 2" xfId="7657"/>
    <cellStyle name="20% - Accent5 2 3 2 3 2 3" xfId="7658"/>
    <cellStyle name="20% - Accent5 2 3 2 3 2 4" xfId="7659"/>
    <cellStyle name="20% - Accent5 2 3 2 3 2_Essbase BS Tax Accounts EOY" xfId="7660"/>
    <cellStyle name="20% - Accent5 2 3 2 3 3" xfId="7661"/>
    <cellStyle name="20% - Accent5 2 3 2 3 3 2" xfId="7662"/>
    <cellStyle name="20% - Accent5 2 3 2 3 4" xfId="7663"/>
    <cellStyle name="20% - Accent5 2 3 2 3 5" xfId="7664"/>
    <cellStyle name="20% - Accent5 2 3 2 3_Essbase BS Tax Accounts EOY" xfId="7665"/>
    <cellStyle name="20% - Accent5 2 3 2 4" xfId="7666"/>
    <cellStyle name="20% - Accent5 2 3 2 4 2" xfId="7667"/>
    <cellStyle name="20% - Accent5 2 3 2 4 2 2" xfId="7668"/>
    <cellStyle name="20% - Accent5 2 3 2 4 3" xfId="7669"/>
    <cellStyle name="20% - Accent5 2 3 2 4 4" xfId="7670"/>
    <cellStyle name="20% - Accent5 2 3 2 4_Essbase BS Tax Accounts EOY" xfId="7671"/>
    <cellStyle name="20% - Accent5 2 3 2 5" xfId="7672"/>
    <cellStyle name="20% - Accent5 2 3 2 5 2" xfId="7673"/>
    <cellStyle name="20% - Accent5 2 3 2 5 2 2" xfId="7674"/>
    <cellStyle name="20% - Accent5 2 3 2 5 2 3" xfId="7675"/>
    <cellStyle name="20% - Accent5 2 3 2 5 3" xfId="7676"/>
    <cellStyle name="20% - Accent5 2 3 2 5 4" xfId="7677"/>
    <cellStyle name="20% - Accent5 2 3 2 5_Essbase BS Tax Accounts EOY" xfId="7678"/>
    <cellStyle name="20% - Accent5 2 3 2 6" xfId="7679"/>
    <cellStyle name="20% - Accent5 2 3 2 6 2" xfId="7680"/>
    <cellStyle name="20% - Accent5 2 3 2 6 2 2" xfId="7681"/>
    <cellStyle name="20% - Accent5 2 3 2 6 3" xfId="7682"/>
    <cellStyle name="20% - Accent5 2 3 2 6 4" xfId="7683"/>
    <cellStyle name="20% - Accent5 2 3 2 7" xfId="7684"/>
    <cellStyle name="20% - Accent5 2 3 2 7 2" xfId="7685"/>
    <cellStyle name="20% - Accent5 2 3 2 7 2 2" xfId="7686"/>
    <cellStyle name="20% - Accent5 2 3 2 7 3" xfId="7687"/>
    <cellStyle name="20% - Accent5 2 3 2 7 4" xfId="7688"/>
    <cellStyle name="20% - Accent5 2 3 2 7_Essbase BS Tax Accounts EOY" xfId="7689"/>
    <cellStyle name="20% - Accent5 2 3 2 8" xfId="7690"/>
    <cellStyle name="20% - Accent5 2 3 2 8 2" xfId="7691"/>
    <cellStyle name="20% - Accent5 2 3 2 8 2 2" xfId="7692"/>
    <cellStyle name="20% - Accent5 2 3 2 8 3" xfId="7693"/>
    <cellStyle name="20% - Accent5 2 3 2 8 4" xfId="7694"/>
    <cellStyle name="20% - Accent5 2 3 2 8_Essbase BS Tax Accounts EOY" xfId="7695"/>
    <cellStyle name="20% - Accent5 2 3 2 9" xfId="7696"/>
    <cellStyle name="20% - Accent5 2 3 2 9 2" xfId="7697"/>
    <cellStyle name="20% - Accent5 2 3 2 9 2 2" xfId="7698"/>
    <cellStyle name="20% - Accent5 2 3 2 9 3" xfId="7699"/>
    <cellStyle name="20% - Accent5 2 3 2 9 4" xfId="7700"/>
    <cellStyle name="20% - Accent5 2 3 2 9_Essbase BS Tax Accounts EOY" xfId="7701"/>
    <cellStyle name="20% - Accent5 2 3 2_Basis Info" xfId="7702"/>
    <cellStyle name="20% - Accent5 2 3 3" xfId="7703"/>
    <cellStyle name="20% - Accent5 2 3 3 2" xfId="7704"/>
    <cellStyle name="20% - Accent5 2 3 3 3" xfId="7705"/>
    <cellStyle name="20% - Accent5 2 3 3 4" xfId="7706"/>
    <cellStyle name="20% - Accent5 2 3 3_Essbase BS Tax Accounts EOY" xfId="7707"/>
    <cellStyle name="20% - Accent5 2 3 4" xfId="7708"/>
    <cellStyle name="20% - Accent5 2 3 4 2" xfId="7709"/>
    <cellStyle name="20% - Accent5 2 3 4 2 2" xfId="7710"/>
    <cellStyle name="20% - Accent5 2 3 4 2 2 2" xfId="7711"/>
    <cellStyle name="20% - Accent5 2 3 4 2 3" xfId="7712"/>
    <cellStyle name="20% - Accent5 2 3 4 3" xfId="7713"/>
    <cellStyle name="20% - Accent5 2 3 4 3 2" xfId="7714"/>
    <cellStyle name="20% - Accent5 2 3 5" xfId="7715"/>
    <cellStyle name="20% - Accent5 2 3 5 2" xfId="7716"/>
    <cellStyle name="20% - Accent5 2 3 5 2 2" xfId="7717"/>
    <cellStyle name="20% - Accent5 2 3 5 2 2 2" xfId="7718"/>
    <cellStyle name="20% - Accent5 2 3 5 2 3" xfId="7719"/>
    <cellStyle name="20% - Accent5 2 3 5 2 4" xfId="7720"/>
    <cellStyle name="20% - Accent5 2 3 5 2_Essbase BS Tax Accounts EOY" xfId="7721"/>
    <cellStyle name="20% - Accent5 2 3 5 3" xfId="7722"/>
    <cellStyle name="20% - Accent5 2 3 5 3 2" xfId="7723"/>
    <cellStyle name="20% - Accent5 2 3 5 4" xfId="7724"/>
    <cellStyle name="20% - Accent5 2 3 5 5" xfId="7725"/>
    <cellStyle name="20% - Accent5 2 3 5_Essbase BS Tax Accounts EOY" xfId="7726"/>
    <cellStyle name="20% - Accent5 2 3 6" xfId="7727"/>
    <cellStyle name="20% - Accent5 2 3 6 2" xfId="7728"/>
    <cellStyle name="20% - Accent5 2 3 6 2 2" xfId="7729"/>
    <cellStyle name="20% - Accent5 2 3 6 3" xfId="7730"/>
    <cellStyle name="20% - Accent5 2 3 6 4" xfId="7731"/>
    <cellStyle name="20% - Accent5 2 3 6 5" xfId="7732"/>
    <cellStyle name="20% - Accent5 2 3 6_Essbase BS Tax Accounts EOY" xfId="7733"/>
    <cellStyle name="20% - Accent5 2 3 7" xfId="7734"/>
    <cellStyle name="20% - Accent5 2 3 7 2" xfId="7735"/>
    <cellStyle name="20% - Accent5 2 3 7 2 2" xfId="7736"/>
    <cellStyle name="20% - Accent5 2 3 7 3" xfId="7737"/>
    <cellStyle name="20% - Accent5 2 3 7 4" xfId="7738"/>
    <cellStyle name="20% - Accent5 2 3 7_Essbase BS Tax Accounts EOY" xfId="7739"/>
    <cellStyle name="20% - Accent5 2 3 8" xfId="7740"/>
    <cellStyle name="20% - Accent5 2 3 8 2" xfId="7741"/>
    <cellStyle name="20% - Accent5 2 3 8 2 2" xfId="7742"/>
    <cellStyle name="20% - Accent5 2 3 8 3" xfId="7743"/>
    <cellStyle name="20% - Accent5 2 3 8 4" xfId="7744"/>
    <cellStyle name="20% - Accent5 2 3 8_Essbase BS Tax Accounts EOY" xfId="7745"/>
    <cellStyle name="20% - Accent5 2 3 9" xfId="7746"/>
    <cellStyle name="20% - Accent5 2 3 9 2" xfId="7747"/>
    <cellStyle name="20% - Accent5 2 3 9 2 2" xfId="7748"/>
    <cellStyle name="20% - Accent5 2 3 9 3" xfId="7749"/>
    <cellStyle name="20% - Accent5 2 3 9 4" xfId="7750"/>
    <cellStyle name="20% - Accent5 2 3 9_Essbase BS Tax Accounts EOY" xfId="7751"/>
    <cellStyle name="20% - Accent5 2 3_Basis Info" xfId="7752"/>
    <cellStyle name="20% - Accent5 2 4" xfId="7753"/>
    <cellStyle name="20% - Accent5 2 4 2" xfId="7754"/>
    <cellStyle name="20% - Accent5 2 5" xfId="7755"/>
    <cellStyle name="20% - Accent5 2 5 2" xfId="7756"/>
    <cellStyle name="20% - Accent5 2 5 2 2" xfId="7757"/>
    <cellStyle name="20% - Accent5 2 5 2 2 2" xfId="7758"/>
    <cellStyle name="20% - Accent5 2 5 2 3" xfId="7759"/>
    <cellStyle name="20% - Accent5 2 5 2 4" xfId="7760"/>
    <cellStyle name="20% - Accent5 2 5 2_Essbase BS Tax Accounts EOY" xfId="7761"/>
    <cellStyle name="20% - Accent5 2 5 3" xfId="7762"/>
    <cellStyle name="20% - Accent5 2 5 3 2" xfId="7763"/>
    <cellStyle name="20% - Accent5 2 5_Essbase BS Tax Accounts EOY" xfId="7764"/>
    <cellStyle name="20% - Accent5 2 6" xfId="7765"/>
    <cellStyle name="20% - Accent5 2 6 2" xfId="7766"/>
    <cellStyle name="20% - Accent5 2 6 2 2" xfId="7767"/>
    <cellStyle name="20% - Accent5 2 6 3" xfId="7768"/>
    <cellStyle name="20% - Accent5 2 6 4" xfId="7769"/>
    <cellStyle name="20% - Accent5 2 6 5" xfId="7770"/>
    <cellStyle name="20% - Accent5 2 6_Essbase BS Tax Accounts EOY" xfId="7771"/>
    <cellStyle name="20% - Accent5 2 7" xfId="7772"/>
    <cellStyle name="20% - Accent5 2 7 2" xfId="7773"/>
    <cellStyle name="20% - Accent5 2 7 2 2" xfId="7774"/>
    <cellStyle name="20% - Accent5 2 7 3" xfId="7775"/>
    <cellStyle name="20% - Accent5 2 7 4" xfId="7776"/>
    <cellStyle name="20% - Accent5 2 7_Essbase BS Tax Accounts EOY" xfId="7777"/>
    <cellStyle name="20% - Accent5 2 8" xfId="7778"/>
    <cellStyle name="20% - Accent5 2 8 2" xfId="7779"/>
    <cellStyle name="20% - Accent5 2 8 2 2" xfId="7780"/>
    <cellStyle name="20% - Accent5 2 8 3" xfId="7781"/>
    <cellStyle name="20% - Accent5 2 8 4" xfId="7782"/>
    <cellStyle name="20% - Accent5 2 8_Essbase BS Tax Accounts EOY" xfId="7783"/>
    <cellStyle name="20% - Accent5 2 9" xfId="7784"/>
    <cellStyle name="20% - Accent5 2 9 2" xfId="7785"/>
    <cellStyle name="20% - Accent5 2 9 2 2" xfId="7786"/>
    <cellStyle name="20% - Accent5 2 9 3" xfId="7787"/>
    <cellStyle name="20% - Accent5 2 9 4" xfId="7788"/>
    <cellStyle name="20% - Accent5 2 9_Essbase BS Tax Accounts EOY" xfId="7789"/>
    <cellStyle name="20% - Accent5 2_10-1 BS" xfId="7790"/>
    <cellStyle name="20% - Accent5 20" xfId="7791"/>
    <cellStyle name="20% - Accent5 20 2" xfId="7792"/>
    <cellStyle name="20% - Accent5 20 2 2" xfId="7793"/>
    <cellStyle name="20% - Accent5 20 2 3" xfId="7794"/>
    <cellStyle name="20% - Accent5 20 2 4" xfId="7795"/>
    <cellStyle name="20% - Accent5 20 2_Essbase BS Tax Accounts EOY" xfId="7796"/>
    <cellStyle name="20% - Accent5 20 3" xfId="7797"/>
    <cellStyle name="20% - Accent5 20 3 2" xfId="7798"/>
    <cellStyle name="20% - Accent5 20 4" xfId="7799"/>
    <cellStyle name="20% - Accent5 20 4 2" xfId="7800"/>
    <cellStyle name="20% - Accent5 20 4 3" xfId="7801"/>
    <cellStyle name="20% - Accent5 20 4 4" xfId="7802"/>
    <cellStyle name="20% - Accent5 20 4_Essbase BS Tax Accounts EOY" xfId="7803"/>
    <cellStyle name="20% - Accent5 20 5" xfId="7804"/>
    <cellStyle name="20% - Accent5 20_Essbase BS Tax Accounts EOY" xfId="7805"/>
    <cellStyle name="20% - Accent5 21" xfId="7806"/>
    <cellStyle name="20% - Accent5 21 2" xfId="7807"/>
    <cellStyle name="20% - Accent5 21 2 2" xfId="7808"/>
    <cellStyle name="20% - Accent5 21 2 3" xfId="7809"/>
    <cellStyle name="20% - Accent5 21 2 4" xfId="7810"/>
    <cellStyle name="20% - Accent5 21 2_Essbase BS Tax Accounts EOY" xfId="7811"/>
    <cellStyle name="20% - Accent5 21 3" xfId="7812"/>
    <cellStyle name="20% - Accent5 21 3 2" xfId="7813"/>
    <cellStyle name="20% - Accent5 21 4" xfId="7814"/>
    <cellStyle name="20% - Accent5 21 4 2" xfId="7815"/>
    <cellStyle name="20% - Accent5 21 4 3" xfId="7816"/>
    <cellStyle name="20% - Accent5 21 4 4" xfId="7817"/>
    <cellStyle name="20% - Accent5 21 4_Essbase BS Tax Accounts EOY" xfId="7818"/>
    <cellStyle name="20% - Accent5 21 5" xfId="7819"/>
    <cellStyle name="20% - Accent5 21_Essbase BS Tax Accounts EOY" xfId="7820"/>
    <cellStyle name="20% - Accent5 22" xfId="7821"/>
    <cellStyle name="20% - Accent5 22 2" xfId="7822"/>
    <cellStyle name="20% - Accent5 22 2 2" xfId="7823"/>
    <cellStyle name="20% - Accent5 22 2 3" xfId="7824"/>
    <cellStyle name="20% - Accent5 22 2 4" xfId="7825"/>
    <cellStyle name="20% - Accent5 22 2_Essbase BS Tax Accounts EOY" xfId="7826"/>
    <cellStyle name="20% - Accent5 22 3" xfId="7827"/>
    <cellStyle name="20% - Accent5 22 3 2" xfId="7828"/>
    <cellStyle name="20% - Accent5 22 4" xfId="7829"/>
    <cellStyle name="20% - Accent5 22 4 2" xfId="7830"/>
    <cellStyle name="20% - Accent5 22 4 3" xfId="7831"/>
    <cellStyle name="20% - Accent5 22 4 4" xfId="7832"/>
    <cellStyle name="20% - Accent5 22 4_Essbase BS Tax Accounts EOY" xfId="7833"/>
    <cellStyle name="20% - Accent5 22 5" xfId="7834"/>
    <cellStyle name="20% - Accent5 22_Essbase BS Tax Accounts EOY" xfId="7835"/>
    <cellStyle name="20% - Accent5 23" xfId="7836"/>
    <cellStyle name="20% - Accent5 23 2" xfId="7837"/>
    <cellStyle name="20% - Accent5 23 2 2" xfId="7838"/>
    <cellStyle name="20% - Accent5 23 3" xfId="7839"/>
    <cellStyle name="20% - Accent5 23 3 2" xfId="7840"/>
    <cellStyle name="20% - Accent5 23 3 3" xfId="7841"/>
    <cellStyle name="20% - Accent5 23 3 4" xfId="7842"/>
    <cellStyle name="20% - Accent5 23 3_Essbase BS Tax Accounts EOY" xfId="7843"/>
    <cellStyle name="20% - Accent5 23 4" xfId="7844"/>
    <cellStyle name="20% - Accent5 23_Essbase BS Tax Accounts EOY" xfId="7845"/>
    <cellStyle name="20% - Accent5 24" xfId="7846"/>
    <cellStyle name="20% - Accent5 24 10" xfId="7847"/>
    <cellStyle name="20% - Accent5 24 11" xfId="7848"/>
    <cellStyle name="20% - Accent5 24 2" xfId="7849"/>
    <cellStyle name="20% - Accent5 24 3" xfId="7850"/>
    <cellStyle name="20% - Accent5 24 3 2" xfId="7851"/>
    <cellStyle name="20% - Accent5 24 3 2 2" xfId="7852"/>
    <cellStyle name="20% - Accent5 24 3 2 2 2" xfId="7853"/>
    <cellStyle name="20% - Accent5 24 3 2 2 2 2" xfId="7854"/>
    <cellStyle name="20% - Accent5 24 3 2 2 3" xfId="7855"/>
    <cellStyle name="20% - Accent5 24 3 2 2 4" xfId="7856"/>
    <cellStyle name="20% - Accent5 24 3 2 2_Essbase BS Tax Accounts EOY" xfId="7857"/>
    <cellStyle name="20% - Accent5 24 3 2 3" xfId="7858"/>
    <cellStyle name="20% - Accent5 24 3 2 3 2" xfId="7859"/>
    <cellStyle name="20% - Accent5 24 3 2 4" xfId="7860"/>
    <cellStyle name="20% - Accent5 24 3 2 5" xfId="7861"/>
    <cellStyle name="20% - Accent5 24 3 2_Essbase BS Tax Accounts EOY" xfId="7862"/>
    <cellStyle name="20% - Accent5 24 3 3" xfId="7863"/>
    <cellStyle name="20% - Accent5 24 3 3 2" xfId="7864"/>
    <cellStyle name="20% - Accent5 24 3 3 2 2" xfId="7865"/>
    <cellStyle name="20% - Accent5 24 3 3 3" xfId="7866"/>
    <cellStyle name="20% - Accent5 24 3 3 4" xfId="7867"/>
    <cellStyle name="20% - Accent5 24 3 3_Essbase BS Tax Accounts EOY" xfId="7868"/>
    <cellStyle name="20% - Accent5 24 3 4" xfId="7869"/>
    <cellStyle name="20% - Accent5 24 3 4 2" xfId="7870"/>
    <cellStyle name="20% - Accent5 24 3 5" xfId="7871"/>
    <cellStyle name="20% - Accent5 24 3 6" xfId="7872"/>
    <cellStyle name="20% - Accent5 24 3 7" xfId="7873"/>
    <cellStyle name="20% - Accent5 24 3_Essbase BS Tax Accounts EOY" xfId="7874"/>
    <cellStyle name="20% - Accent5 24 4" xfId="7875"/>
    <cellStyle name="20% - Accent5 24 4 2" xfId="7876"/>
    <cellStyle name="20% - Accent5 24 4 2 2" xfId="7877"/>
    <cellStyle name="20% - Accent5 24 4 2 2 2" xfId="7878"/>
    <cellStyle name="20% - Accent5 24 4 2 3" xfId="7879"/>
    <cellStyle name="20% - Accent5 24 4 2 4" xfId="7880"/>
    <cellStyle name="20% - Accent5 24 4 2_Essbase BS Tax Accounts EOY" xfId="7881"/>
    <cellStyle name="20% - Accent5 24 4 3" xfId="7882"/>
    <cellStyle name="20% - Accent5 24 4 3 2" xfId="7883"/>
    <cellStyle name="20% - Accent5 24 4 4" xfId="7884"/>
    <cellStyle name="20% - Accent5 24 4 5" xfId="7885"/>
    <cellStyle name="20% - Accent5 24 4_Essbase BS Tax Accounts EOY" xfId="7886"/>
    <cellStyle name="20% - Accent5 24 5" xfId="7887"/>
    <cellStyle name="20% - Accent5 24 5 2" xfId="7888"/>
    <cellStyle name="20% - Accent5 24 5 2 2" xfId="7889"/>
    <cellStyle name="20% - Accent5 24 5 3" xfId="7890"/>
    <cellStyle name="20% - Accent5 24 5 4" xfId="7891"/>
    <cellStyle name="20% - Accent5 24 5_Essbase BS Tax Accounts EOY" xfId="7892"/>
    <cellStyle name="20% - Accent5 24 6" xfId="7893"/>
    <cellStyle name="20% - Accent5 24 6 2" xfId="7894"/>
    <cellStyle name="20% - Accent5 24 6 3" xfId="7895"/>
    <cellStyle name="20% - Accent5 24 6_Essbase BS Tax Accounts EOY" xfId="7896"/>
    <cellStyle name="20% - Accent5 24 7" xfId="7897"/>
    <cellStyle name="20% - Accent5 24 8" xfId="7898"/>
    <cellStyle name="20% - Accent5 24 9" xfId="7899"/>
    <cellStyle name="20% - Accent5 24_Basis Detail" xfId="7900"/>
    <cellStyle name="20% - Accent5 25" xfId="7901"/>
    <cellStyle name="20% - Accent5 25 10" xfId="7902"/>
    <cellStyle name="20% - Accent5 25 11" xfId="7903"/>
    <cellStyle name="20% - Accent5 25 12" xfId="7904"/>
    <cellStyle name="20% - Accent5 25 2" xfId="7905"/>
    <cellStyle name="20% - Accent5 25 2 2" xfId="7906"/>
    <cellStyle name="20% - Accent5 25 2 3" xfId="7907"/>
    <cellStyle name="20% - Accent5 25 2 4" xfId="7908"/>
    <cellStyle name="20% - Accent5 25 2 5" xfId="7909"/>
    <cellStyle name="20% - Accent5 25 2_Essbase BS Tax Accounts EOY" xfId="7910"/>
    <cellStyle name="20% - Accent5 25 3" xfId="7911"/>
    <cellStyle name="20% - Accent5 25 3 2" xfId="7912"/>
    <cellStyle name="20% - Accent5 25 4" xfId="7913"/>
    <cellStyle name="20% - Accent5 25 4 2" xfId="7914"/>
    <cellStyle name="20% - Accent5 25 4 3" xfId="7915"/>
    <cellStyle name="20% - Accent5 25 4 4" xfId="7916"/>
    <cellStyle name="20% - Accent5 25 4 5" xfId="7917"/>
    <cellStyle name="20% - Accent5 25 4_Essbase BS Tax Accounts EOY" xfId="7918"/>
    <cellStyle name="20% - Accent5 25 5" xfId="7919"/>
    <cellStyle name="20% - Accent5 25 5 2" xfId="7920"/>
    <cellStyle name="20% - Accent5 25 5 2 2" xfId="7921"/>
    <cellStyle name="20% - Accent5 25 5 2 2 2" xfId="7922"/>
    <cellStyle name="20% - Accent5 25 5 2 2 2 2" xfId="7923"/>
    <cellStyle name="20% - Accent5 25 5 2 2 3" xfId="7924"/>
    <cellStyle name="20% - Accent5 25 5 2 2 4" xfId="7925"/>
    <cellStyle name="20% - Accent5 25 5 2 2_Essbase BS Tax Accounts EOY" xfId="7926"/>
    <cellStyle name="20% - Accent5 25 5 2 3" xfId="7927"/>
    <cellStyle name="20% - Accent5 25 5 2 3 2" xfId="7928"/>
    <cellStyle name="20% - Accent5 25 5 2 4" xfId="7929"/>
    <cellStyle name="20% - Accent5 25 5 2 5" xfId="7930"/>
    <cellStyle name="20% - Accent5 25 5 2_Essbase BS Tax Accounts EOY" xfId="7931"/>
    <cellStyle name="20% - Accent5 25 5 3" xfId="7932"/>
    <cellStyle name="20% - Accent5 25 5 3 2" xfId="7933"/>
    <cellStyle name="20% - Accent5 25 5 3 2 2" xfId="7934"/>
    <cellStyle name="20% - Accent5 25 5 3 3" xfId="7935"/>
    <cellStyle name="20% - Accent5 25 5 3 4" xfId="7936"/>
    <cellStyle name="20% - Accent5 25 5 3_Essbase BS Tax Accounts EOY" xfId="7937"/>
    <cellStyle name="20% - Accent5 25 5 4" xfId="7938"/>
    <cellStyle name="20% - Accent5 25 5 4 2" xfId="7939"/>
    <cellStyle name="20% - Accent5 25 5 5" xfId="7940"/>
    <cellStyle name="20% - Accent5 25 5 6" xfId="7941"/>
    <cellStyle name="20% - Accent5 25 5 7" xfId="7942"/>
    <cellStyle name="20% - Accent5 25 5_Essbase BS Tax Accounts EOY" xfId="7943"/>
    <cellStyle name="20% - Accent5 25 6" xfId="7944"/>
    <cellStyle name="20% - Accent5 25 6 2" xfId="7945"/>
    <cellStyle name="20% - Accent5 25 6 2 2" xfId="7946"/>
    <cellStyle name="20% - Accent5 25 6 2 2 2" xfId="7947"/>
    <cellStyle name="20% - Accent5 25 6 2 3" xfId="7948"/>
    <cellStyle name="20% - Accent5 25 6 2 4" xfId="7949"/>
    <cellStyle name="20% - Accent5 25 6 2_Essbase BS Tax Accounts EOY" xfId="7950"/>
    <cellStyle name="20% - Accent5 25 6 3" xfId="7951"/>
    <cellStyle name="20% - Accent5 25 6 3 2" xfId="7952"/>
    <cellStyle name="20% - Accent5 25 6 4" xfId="7953"/>
    <cellStyle name="20% - Accent5 25 6 5" xfId="7954"/>
    <cellStyle name="20% - Accent5 25 6 6" xfId="7955"/>
    <cellStyle name="20% - Accent5 25 6_Essbase BS Tax Accounts EOY" xfId="7956"/>
    <cellStyle name="20% - Accent5 25 7" xfId="7957"/>
    <cellStyle name="20% - Accent5 25 7 2" xfId="7958"/>
    <cellStyle name="20% - Accent5 25 7 2 2" xfId="7959"/>
    <cellStyle name="20% - Accent5 25 7 3" xfId="7960"/>
    <cellStyle name="20% - Accent5 25 7 4" xfId="7961"/>
    <cellStyle name="20% - Accent5 25 7_Essbase BS Tax Accounts EOY" xfId="7962"/>
    <cellStyle name="20% - Accent5 25 8" xfId="7963"/>
    <cellStyle name="20% - Accent5 25 8 2" xfId="7964"/>
    <cellStyle name="20% - Accent5 25 8 3" xfId="7965"/>
    <cellStyle name="20% - Accent5 25 8_Essbase BS Tax Accounts EOY" xfId="7966"/>
    <cellStyle name="20% - Accent5 25 9" xfId="7967"/>
    <cellStyle name="20% - Accent5 25_Basis Detail" xfId="7968"/>
    <cellStyle name="20% - Accent5 26" xfId="7969"/>
    <cellStyle name="20% - Accent5 26 10" xfId="7970"/>
    <cellStyle name="20% - Accent5 26 11" xfId="7971"/>
    <cellStyle name="20% - Accent5 26 2" xfId="7972"/>
    <cellStyle name="20% - Accent5 26 2 2" xfId="7973"/>
    <cellStyle name="20% - Accent5 26 2 2 2" xfId="7974"/>
    <cellStyle name="20% - Accent5 26 2 2 2 2" xfId="7975"/>
    <cellStyle name="20% - Accent5 26 2 2 3" xfId="7976"/>
    <cellStyle name="20% - Accent5 26 2 2 4" xfId="7977"/>
    <cellStyle name="20% - Accent5 26 2 2_Essbase BS Tax Accounts EOY" xfId="7978"/>
    <cellStyle name="20% - Accent5 26 2 3" xfId="7979"/>
    <cellStyle name="20% - Accent5 26 2 3 2" xfId="7980"/>
    <cellStyle name="20% - Accent5 26 2 3 2 2" xfId="7981"/>
    <cellStyle name="20% - Accent5 26 2 3 3" xfId="7982"/>
    <cellStyle name="20% - Accent5 26 2 4" xfId="7983"/>
    <cellStyle name="20% - Accent5 26 2 4 2" xfId="7984"/>
    <cellStyle name="20% - Accent5 26 2 5" xfId="7985"/>
    <cellStyle name="20% - Accent5 26 2 6" xfId="7986"/>
    <cellStyle name="20% - Accent5 26 2 7" xfId="7987"/>
    <cellStyle name="20% - Accent5 26 2_Essbase BS Tax Accounts EOY" xfId="7988"/>
    <cellStyle name="20% - Accent5 26 3" xfId="7989"/>
    <cellStyle name="20% - Accent5 26 3 2" xfId="7990"/>
    <cellStyle name="20% - Accent5 26 3 2 2" xfId="7991"/>
    <cellStyle name="20% - Accent5 26 3 3" xfId="7992"/>
    <cellStyle name="20% - Accent5 26 3 4" xfId="7993"/>
    <cellStyle name="20% - Accent5 26 3_Essbase BS Tax Accounts EOY" xfId="7994"/>
    <cellStyle name="20% - Accent5 26 4" xfId="7995"/>
    <cellStyle name="20% - Accent5 26 4 2" xfId="7996"/>
    <cellStyle name="20% - Accent5 26 4 2 2" xfId="7997"/>
    <cellStyle name="20% - Accent5 26 4 2 3" xfId="7998"/>
    <cellStyle name="20% - Accent5 26 4 3" xfId="7999"/>
    <cellStyle name="20% - Accent5 26 4 4" xfId="8000"/>
    <cellStyle name="20% - Accent5 26 4_Essbase BS Tax Accounts EOY" xfId="8001"/>
    <cellStyle name="20% - Accent5 26 5" xfId="8002"/>
    <cellStyle name="20% - Accent5 26 5 2" xfId="8003"/>
    <cellStyle name="20% - Accent5 26 5 2 2" xfId="8004"/>
    <cellStyle name="20% - Accent5 26 5 3" xfId="8005"/>
    <cellStyle name="20% - Accent5 26 5 4" xfId="8006"/>
    <cellStyle name="20% - Accent5 26 6" xfId="8007"/>
    <cellStyle name="20% - Accent5 26 6 2" xfId="8008"/>
    <cellStyle name="20% - Accent5 26 6 2 2" xfId="8009"/>
    <cellStyle name="20% - Accent5 26 6 3" xfId="8010"/>
    <cellStyle name="20% - Accent5 26 6 4" xfId="8011"/>
    <cellStyle name="20% - Accent5 26 6_Essbase BS Tax Accounts EOY" xfId="8012"/>
    <cellStyle name="20% - Accent5 26 7" xfId="8013"/>
    <cellStyle name="20% - Accent5 26 7 2" xfId="8014"/>
    <cellStyle name="20% - Accent5 26 7 2 2" xfId="8015"/>
    <cellStyle name="20% - Accent5 26 7 3" xfId="8016"/>
    <cellStyle name="20% - Accent5 26 7 4" xfId="8017"/>
    <cellStyle name="20% - Accent5 26 7_Essbase BS Tax Accounts EOY" xfId="8018"/>
    <cellStyle name="20% - Accent5 26 8" xfId="8019"/>
    <cellStyle name="20% - Accent5 26 8 2" xfId="8020"/>
    <cellStyle name="20% - Accent5 26 8 2 2" xfId="8021"/>
    <cellStyle name="20% - Accent5 26 8 3" xfId="8022"/>
    <cellStyle name="20% - Accent5 26 8 4" xfId="8023"/>
    <cellStyle name="20% - Accent5 26 8_Essbase BS Tax Accounts EOY" xfId="8024"/>
    <cellStyle name="20% - Accent5 26 9" xfId="8025"/>
    <cellStyle name="20% - Accent5 26 9 2" xfId="8026"/>
    <cellStyle name="20% - Accent5 26_Essbase BS Tax Accounts EOY" xfId="8027"/>
    <cellStyle name="20% - Accent5 27" xfId="8028"/>
    <cellStyle name="20% - Accent5 27 2" xfId="8029"/>
    <cellStyle name="20% - Accent5 27 2 2" xfId="8030"/>
    <cellStyle name="20% - Accent5 27 2 2 2" xfId="8031"/>
    <cellStyle name="20% - Accent5 27 2 3" xfId="8032"/>
    <cellStyle name="20% - Accent5 27 2 4" xfId="8033"/>
    <cellStyle name="20% - Accent5 27 2 5" xfId="8034"/>
    <cellStyle name="20% - Accent5 27 3" xfId="8035"/>
    <cellStyle name="20% - Accent5 27 3 2" xfId="8036"/>
    <cellStyle name="20% - Accent5 27 3 3" xfId="8037"/>
    <cellStyle name="20% - Accent5 27 3_Essbase BS Tax Accounts EOY" xfId="8038"/>
    <cellStyle name="20% - Accent5 27 4" xfId="8039"/>
    <cellStyle name="20% - Accent5 27 5" xfId="8040"/>
    <cellStyle name="20% - Accent5 27_Essbase BS Tax Accounts EOY" xfId="8041"/>
    <cellStyle name="20% - Accent5 28" xfId="8042"/>
    <cellStyle name="20% - Accent5 28 2" xfId="8043"/>
    <cellStyle name="20% - Accent5 28 2 2" xfId="8044"/>
    <cellStyle name="20% - Accent5 28 2 2 2" xfId="8045"/>
    <cellStyle name="20% - Accent5 28 2 3" xfId="8046"/>
    <cellStyle name="20% - Accent5 28 2 4" xfId="8047"/>
    <cellStyle name="20% - Accent5 28 3" xfId="8048"/>
    <cellStyle name="20% - Accent5 28 3 2" xfId="8049"/>
    <cellStyle name="20% - Accent5 28 4" xfId="8050"/>
    <cellStyle name="20% - Accent5 28 5" xfId="8051"/>
    <cellStyle name="20% - Accent5 28 6" xfId="8052"/>
    <cellStyle name="20% - Accent5 28_Essbase BS Tax Accounts EOY" xfId="8053"/>
    <cellStyle name="20% - Accent5 29" xfId="8054"/>
    <cellStyle name="20% - Accent5 29 2" xfId="8055"/>
    <cellStyle name="20% - Accent5 29 2 2" xfId="8056"/>
    <cellStyle name="20% - Accent5 29 2 3" xfId="8057"/>
    <cellStyle name="20% - Accent5 29 3" xfId="8058"/>
    <cellStyle name="20% - Accent5 29 4" xfId="8059"/>
    <cellStyle name="20% - Accent5 29 5" xfId="8060"/>
    <cellStyle name="20% - Accent5 29_Essbase BS Tax Accounts EOY" xfId="8061"/>
    <cellStyle name="20% - Accent5 3" xfId="8062"/>
    <cellStyle name="20% - Accent5 3 2" xfId="8063"/>
    <cellStyle name="20% - Accent5 3 2 2" xfId="8064"/>
    <cellStyle name="20% - Accent5 3 2 3" xfId="8065"/>
    <cellStyle name="20% - Accent5 3 2 3 2" xfId="8066"/>
    <cellStyle name="20% - Accent5 3 2 3 2 2" xfId="8067"/>
    <cellStyle name="20% - Accent5 3 2 3 3" xfId="8068"/>
    <cellStyle name="20% - Accent5 3 2 3 4" xfId="8069"/>
    <cellStyle name="20% - Accent5 3 2 4" xfId="8070"/>
    <cellStyle name="20% - Accent5 3 2 4 2" xfId="8071"/>
    <cellStyle name="20% - Accent5 3 2 4 2 2" xfId="8072"/>
    <cellStyle name="20% - Accent5 3 2 4 3" xfId="8073"/>
    <cellStyle name="20% - Accent5 3 2 4 4" xfId="8074"/>
    <cellStyle name="20% - Accent5 3 2 4_Essbase BS Tax Accounts EOY" xfId="8075"/>
    <cellStyle name="20% - Accent5 3 2 5" xfId="8076"/>
    <cellStyle name="20% - Accent5 3 2 5 2" xfId="8077"/>
    <cellStyle name="20% - Accent5 3 2 5 2 2" xfId="8078"/>
    <cellStyle name="20% - Accent5 3 2 5 3" xfId="8079"/>
    <cellStyle name="20% - Accent5 3 2 6" xfId="8080"/>
    <cellStyle name="20% - Accent5 3 2 6 2" xfId="8081"/>
    <cellStyle name="20% - Accent5 3 2 7" xfId="8082"/>
    <cellStyle name="20% - Accent5 3 2_Essbase BS Tax Accounts EOY" xfId="8083"/>
    <cellStyle name="20% - Accent5 3 3" xfId="8084"/>
    <cellStyle name="20% - Accent5 3 3 2" xfId="8085"/>
    <cellStyle name="20% - Accent5 3 3 2 2" xfId="8086"/>
    <cellStyle name="20% - Accent5 3 3 2 3" xfId="8087"/>
    <cellStyle name="20% - Accent5 3 3 2 4" xfId="8088"/>
    <cellStyle name="20% - Accent5 3 3 2_Essbase BS Tax Accounts EOY" xfId="8089"/>
    <cellStyle name="20% - Accent5 3 3 3" xfId="8090"/>
    <cellStyle name="20% - Accent5 3 3 4" xfId="8091"/>
    <cellStyle name="20% - Accent5 3 3 4 2" xfId="8092"/>
    <cellStyle name="20% - Accent5 3 3 5" xfId="8093"/>
    <cellStyle name="20% - Accent5 3 3 6" xfId="8094"/>
    <cellStyle name="20% - Accent5 3 3_Essbase BS Tax Accounts EOY" xfId="8095"/>
    <cellStyle name="20% - Accent5 3 4" xfId="8096"/>
    <cellStyle name="20% - Accent5 3 4 2" xfId="8097"/>
    <cellStyle name="20% - Accent5 3 4 2 2" xfId="8098"/>
    <cellStyle name="20% - Accent5 3 4 2 3" xfId="8099"/>
    <cellStyle name="20% - Accent5 3 4 2_Essbase BS Tax Accounts EOY" xfId="8100"/>
    <cellStyle name="20% - Accent5 3 4_Essbase BS Tax Accounts EOY" xfId="8101"/>
    <cellStyle name="20% - Accent5 3 5" xfId="8102"/>
    <cellStyle name="20% - Accent5 3 5 2" xfId="8103"/>
    <cellStyle name="20% - Accent5 3 5 2 2" xfId="8104"/>
    <cellStyle name="20% - Accent5 3 5 2 2 2" xfId="8105"/>
    <cellStyle name="20% - Accent5 3 5 2 3" xfId="8106"/>
    <cellStyle name="20% - Accent5 3 5 3" xfId="8107"/>
    <cellStyle name="20% - Accent5 3 5 3 2" xfId="8108"/>
    <cellStyle name="20% - Accent5 3 5 4" xfId="8109"/>
    <cellStyle name="20% - Accent5 3 5 5" xfId="8110"/>
    <cellStyle name="20% - Accent5 3 5 6" xfId="8111"/>
    <cellStyle name="20% - Accent5 3 5 7" xfId="8112"/>
    <cellStyle name="20% - Accent5 3 5 8" xfId="8113"/>
    <cellStyle name="20% - Accent5 3 5_Essbase BS Tax Accounts EOY" xfId="8114"/>
    <cellStyle name="20% - Accent5 3 6" xfId="8115"/>
    <cellStyle name="20% - Accent5 3 6 2" xfId="8116"/>
    <cellStyle name="20% - Accent5 3 6 2 2" xfId="8117"/>
    <cellStyle name="20% - Accent5 3 6 3" xfId="8118"/>
    <cellStyle name="20% - Accent5 3 6 4" xfId="8119"/>
    <cellStyle name="20% - Accent5 3 6_Essbase BS Tax Accounts EOY" xfId="8120"/>
    <cellStyle name="20% - Accent5 3 7" xfId="8121"/>
    <cellStyle name="20% - Accent5 3 7 2" xfId="8122"/>
    <cellStyle name="20% - Accent5 3 7 2 2" xfId="8123"/>
    <cellStyle name="20% - Accent5 3 7 3" xfId="8124"/>
    <cellStyle name="20% - Accent5 3 7 4" xfId="8125"/>
    <cellStyle name="20% - Accent5 3 7_Essbase BS Tax Accounts EOY" xfId="8126"/>
    <cellStyle name="20% - Accent5 3 8" xfId="8127"/>
    <cellStyle name="20% - Accent5 3 8 2" xfId="8128"/>
    <cellStyle name="20% - Accent5 3_Cap Software Basis Adj" xfId="8129"/>
    <cellStyle name="20% - Accent5 30" xfId="8130"/>
    <cellStyle name="20% - Accent5 30 2" xfId="8131"/>
    <cellStyle name="20% - Accent5 30 2 2" xfId="8132"/>
    <cellStyle name="20% - Accent5 30 2 3" xfId="8133"/>
    <cellStyle name="20% - Accent5 30 3" xfId="8134"/>
    <cellStyle name="20% - Accent5 30 4" xfId="8135"/>
    <cellStyle name="20% - Accent5 30 5" xfId="8136"/>
    <cellStyle name="20% - Accent5 30_Essbase BS Tax Accounts EOY" xfId="8137"/>
    <cellStyle name="20% - Accent5 31" xfId="8138"/>
    <cellStyle name="20% - Accent5 31 2" xfId="8139"/>
    <cellStyle name="20% - Accent5 31 2 2" xfId="8140"/>
    <cellStyle name="20% - Accent5 31 2 2 2" xfId="8141"/>
    <cellStyle name="20% - Accent5 31 2 2 2 2" xfId="8142"/>
    <cellStyle name="20% - Accent5 31 2 2 3" xfId="8143"/>
    <cellStyle name="20% - Accent5 31 2 2 4" xfId="8144"/>
    <cellStyle name="20% - Accent5 31 2 2_Essbase BS Tax Accounts EOY" xfId="8145"/>
    <cellStyle name="20% - Accent5 31 2 3" xfId="8146"/>
    <cellStyle name="20% - Accent5 31 2 3 2" xfId="8147"/>
    <cellStyle name="20% - Accent5 31 2 4" xfId="8148"/>
    <cellStyle name="20% - Accent5 31 2 5" xfId="8149"/>
    <cellStyle name="20% - Accent5 31 2_Essbase BS Tax Accounts EOY" xfId="8150"/>
    <cellStyle name="20% - Accent5 31 3" xfId="8151"/>
    <cellStyle name="20% - Accent5 31 3 2" xfId="8152"/>
    <cellStyle name="20% - Accent5 31 3 2 2" xfId="8153"/>
    <cellStyle name="20% - Accent5 31 3 3" xfId="8154"/>
    <cellStyle name="20% - Accent5 31 3 4" xfId="8155"/>
    <cellStyle name="20% - Accent5 31 3_Essbase BS Tax Accounts EOY" xfId="8156"/>
    <cellStyle name="20% - Accent5 31 4" xfId="8157"/>
    <cellStyle name="20% - Accent5 31 4 2" xfId="8158"/>
    <cellStyle name="20% - Accent5 31 4 3" xfId="8159"/>
    <cellStyle name="20% - Accent5 31 4_Essbase BS Tax Accounts EOY" xfId="8160"/>
    <cellStyle name="20% - Accent5 31 5" xfId="8161"/>
    <cellStyle name="20% - Accent5 31 5 2" xfId="8162"/>
    <cellStyle name="20% - Accent5 31 5 3" xfId="8163"/>
    <cellStyle name="20% - Accent5 31 5_Essbase BS Tax Accounts EOY" xfId="8164"/>
    <cellStyle name="20% - Accent5 31 6" xfId="8165"/>
    <cellStyle name="20% - Accent5 31 7" xfId="8166"/>
    <cellStyle name="20% - Accent5 31_Essbase BS Tax Accounts EOY" xfId="8167"/>
    <cellStyle name="20% - Accent5 32" xfId="8168"/>
    <cellStyle name="20% - Accent5 32 2" xfId="8169"/>
    <cellStyle name="20% - Accent5 32 2 2" xfId="8170"/>
    <cellStyle name="20% - Accent5 32 2 2 2" xfId="8171"/>
    <cellStyle name="20% - Accent5 32 2 2 2 2" xfId="8172"/>
    <cellStyle name="20% - Accent5 32 2 2 3" xfId="8173"/>
    <cellStyle name="20% - Accent5 32 2 2 4" xfId="8174"/>
    <cellStyle name="20% - Accent5 32 2 2_Essbase BS Tax Accounts EOY" xfId="8175"/>
    <cellStyle name="20% - Accent5 32 2 3" xfId="8176"/>
    <cellStyle name="20% - Accent5 32 2 3 2" xfId="8177"/>
    <cellStyle name="20% - Accent5 32 2 4" xfId="8178"/>
    <cellStyle name="20% - Accent5 32 2 5" xfId="8179"/>
    <cellStyle name="20% - Accent5 32 2_Essbase BS Tax Accounts EOY" xfId="8180"/>
    <cellStyle name="20% - Accent5 32 3" xfId="8181"/>
    <cellStyle name="20% - Accent5 32 3 2" xfId="8182"/>
    <cellStyle name="20% - Accent5 32 3 2 2" xfId="8183"/>
    <cellStyle name="20% - Accent5 32 3 3" xfId="8184"/>
    <cellStyle name="20% - Accent5 32 3 4" xfId="8185"/>
    <cellStyle name="20% - Accent5 32 3_Essbase BS Tax Accounts EOY" xfId="8186"/>
    <cellStyle name="20% - Accent5 32 4" xfId="8187"/>
    <cellStyle name="20% - Accent5 32 4 2" xfId="8188"/>
    <cellStyle name="20% - Accent5 32 4 3" xfId="8189"/>
    <cellStyle name="20% - Accent5 32 4_Essbase BS Tax Accounts EOY" xfId="8190"/>
    <cellStyle name="20% - Accent5 32 5" xfId="8191"/>
    <cellStyle name="20% - Accent5 32 5 2" xfId="8192"/>
    <cellStyle name="20% - Accent5 32 5 3" xfId="8193"/>
    <cellStyle name="20% - Accent5 32 5_Essbase BS Tax Accounts EOY" xfId="8194"/>
    <cellStyle name="20% - Accent5 32 6" xfId="8195"/>
    <cellStyle name="20% - Accent5 32 7" xfId="8196"/>
    <cellStyle name="20% - Accent5 32_Essbase BS Tax Accounts EOY" xfId="8197"/>
    <cellStyle name="20% - Accent5 33" xfId="8198"/>
    <cellStyle name="20% - Accent5 33 2" xfId="8199"/>
    <cellStyle name="20% - Accent5 33 2 2" xfId="8200"/>
    <cellStyle name="20% - Accent5 33 2 2 2" xfId="8201"/>
    <cellStyle name="20% - Accent5 33 2 2 2 2" xfId="8202"/>
    <cellStyle name="20% - Accent5 33 2 2 3" xfId="8203"/>
    <cellStyle name="20% - Accent5 33 2 2 4" xfId="8204"/>
    <cellStyle name="20% - Accent5 33 2 2_Essbase BS Tax Accounts EOY" xfId="8205"/>
    <cellStyle name="20% - Accent5 33 2 3" xfId="8206"/>
    <cellStyle name="20% - Accent5 33 2 3 2" xfId="8207"/>
    <cellStyle name="20% - Accent5 33 2 4" xfId="8208"/>
    <cellStyle name="20% - Accent5 33 2 5" xfId="8209"/>
    <cellStyle name="20% - Accent5 33 2_Essbase BS Tax Accounts EOY" xfId="8210"/>
    <cellStyle name="20% - Accent5 33 3" xfId="8211"/>
    <cellStyle name="20% - Accent5 33 3 2" xfId="8212"/>
    <cellStyle name="20% - Accent5 33 3 2 2" xfId="8213"/>
    <cellStyle name="20% - Accent5 33 3 3" xfId="8214"/>
    <cellStyle name="20% - Accent5 33 3 4" xfId="8215"/>
    <cellStyle name="20% - Accent5 33 3_Essbase BS Tax Accounts EOY" xfId="8216"/>
    <cellStyle name="20% - Accent5 33 4" xfId="8217"/>
    <cellStyle name="20% - Accent5 33 4 2" xfId="8218"/>
    <cellStyle name="20% - Accent5 33 4 3" xfId="8219"/>
    <cellStyle name="20% - Accent5 33 4_Essbase BS Tax Accounts EOY" xfId="8220"/>
    <cellStyle name="20% - Accent5 33 5" xfId="8221"/>
    <cellStyle name="20% - Accent5 33 5 2" xfId="8222"/>
    <cellStyle name="20% - Accent5 33 5 3" xfId="8223"/>
    <cellStyle name="20% - Accent5 33 5_Essbase BS Tax Accounts EOY" xfId="8224"/>
    <cellStyle name="20% - Accent5 33 6" xfId="8225"/>
    <cellStyle name="20% - Accent5 33 7" xfId="8226"/>
    <cellStyle name="20% - Accent5 33_Essbase BS Tax Accounts EOY" xfId="8227"/>
    <cellStyle name="20% - Accent5 34" xfId="8228"/>
    <cellStyle name="20% - Accent5 34 2" xfId="8229"/>
    <cellStyle name="20% - Accent5 34 2 2" xfId="8230"/>
    <cellStyle name="20% - Accent5 34 2 2 2" xfId="8231"/>
    <cellStyle name="20% - Accent5 34 2 3" xfId="8232"/>
    <cellStyle name="20% - Accent5 34 2 4" xfId="8233"/>
    <cellStyle name="20% - Accent5 34 2_Essbase BS Tax Accounts EOY" xfId="8234"/>
    <cellStyle name="20% - Accent5 34 3" xfId="8235"/>
    <cellStyle name="20% - Accent5 34 3 2" xfId="8236"/>
    <cellStyle name="20% - Accent5 34 4" xfId="8237"/>
    <cellStyle name="20% - Accent5 34 4 2" xfId="8238"/>
    <cellStyle name="20% - Accent5 34 5" xfId="8239"/>
    <cellStyle name="20% - Accent5 34 6" xfId="8240"/>
    <cellStyle name="20% - Accent5 34_Essbase BS Tax Accounts EOY" xfId="8241"/>
    <cellStyle name="20% - Accent5 35" xfId="8242"/>
    <cellStyle name="20% - Accent5 35 2" xfId="8243"/>
    <cellStyle name="20% - Accent5 35 2 2" xfId="8244"/>
    <cellStyle name="20% - Accent5 35 2 2 2" xfId="8245"/>
    <cellStyle name="20% - Accent5 35 2 3" xfId="8246"/>
    <cellStyle name="20% - Accent5 35 2 4" xfId="8247"/>
    <cellStyle name="20% - Accent5 35 2_Essbase BS Tax Accounts EOY" xfId="8248"/>
    <cellStyle name="20% - Accent5 35 3" xfId="8249"/>
    <cellStyle name="20% - Accent5 35 3 2" xfId="8250"/>
    <cellStyle name="20% - Accent5 35 4" xfId="8251"/>
    <cellStyle name="20% - Accent5 35 5" xfId="8252"/>
    <cellStyle name="20% - Accent5 35_Essbase BS Tax Accounts EOY" xfId="8253"/>
    <cellStyle name="20% - Accent5 36" xfId="8254"/>
    <cellStyle name="20% - Accent5 36 2" xfId="8255"/>
    <cellStyle name="20% - Accent5 36 2 2" xfId="8256"/>
    <cellStyle name="20% - Accent5 36 2 2 2" xfId="8257"/>
    <cellStyle name="20% - Accent5 36 2 3" xfId="8258"/>
    <cellStyle name="20% - Accent5 36 2 4" xfId="8259"/>
    <cellStyle name="20% - Accent5 36 2_Essbase BS Tax Accounts EOY" xfId="8260"/>
    <cellStyle name="20% - Accent5 36 3" xfId="8261"/>
    <cellStyle name="20% - Accent5 36 3 2" xfId="8262"/>
    <cellStyle name="20% - Accent5 36 4" xfId="8263"/>
    <cellStyle name="20% - Accent5 36 5" xfId="8264"/>
    <cellStyle name="20% - Accent5 36_Essbase BS Tax Accounts EOY" xfId="8265"/>
    <cellStyle name="20% - Accent5 37" xfId="8266"/>
    <cellStyle name="20% - Accent5 37 2" xfId="8267"/>
    <cellStyle name="20% - Accent5 37 2 2" xfId="8268"/>
    <cellStyle name="20% - Accent5 37 2 2 2" xfId="8269"/>
    <cellStyle name="20% - Accent5 37 2 3" xfId="8270"/>
    <cellStyle name="20% - Accent5 37 2 4" xfId="8271"/>
    <cellStyle name="20% - Accent5 37 2_Essbase BS Tax Accounts EOY" xfId="8272"/>
    <cellStyle name="20% - Accent5 37 3" xfId="8273"/>
    <cellStyle name="20% - Accent5 37 3 2" xfId="8274"/>
    <cellStyle name="20% - Accent5 37 4" xfId="8275"/>
    <cellStyle name="20% - Accent5 37 5" xfId="8276"/>
    <cellStyle name="20% - Accent5 37_Essbase BS Tax Accounts EOY" xfId="8277"/>
    <cellStyle name="20% - Accent5 38" xfId="8278"/>
    <cellStyle name="20% - Accent5 38 2" xfId="8279"/>
    <cellStyle name="20% - Accent5 38 2 2" xfId="8280"/>
    <cellStyle name="20% - Accent5 38 2 2 2" xfId="8281"/>
    <cellStyle name="20% - Accent5 38 2 3" xfId="8282"/>
    <cellStyle name="20% - Accent5 38 2 4" xfId="8283"/>
    <cellStyle name="20% - Accent5 38 2_Essbase BS Tax Accounts EOY" xfId="8284"/>
    <cellStyle name="20% - Accent5 38 3" xfId="8285"/>
    <cellStyle name="20% - Accent5 38 3 2" xfId="8286"/>
    <cellStyle name="20% - Accent5 38 4" xfId="8287"/>
    <cellStyle name="20% - Accent5 38 5" xfId="8288"/>
    <cellStyle name="20% - Accent5 38_Essbase BS Tax Accounts EOY" xfId="8289"/>
    <cellStyle name="20% - Accent5 39" xfId="8290"/>
    <cellStyle name="20% - Accent5 39 2" xfId="8291"/>
    <cellStyle name="20% - Accent5 39 2 2" xfId="8292"/>
    <cellStyle name="20% - Accent5 39 2 2 2" xfId="8293"/>
    <cellStyle name="20% - Accent5 39 2 3" xfId="8294"/>
    <cellStyle name="20% - Accent5 39 2 4" xfId="8295"/>
    <cellStyle name="20% - Accent5 39 2_Essbase BS Tax Accounts EOY" xfId="8296"/>
    <cellStyle name="20% - Accent5 39 3" xfId="8297"/>
    <cellStyle name="20% - Accent5 39 3 2" xfId="8298"/>
    <cellStyle name="20% - Accent5 39 4" xfId="8299"/>
    <cellStyle name="20% - Accent5 39 5" xfId="8300"/>
    <cellStyle name="20% - Accent5 39_Essbase BS Tax Accounts EOY" xfId="8301"/>
    <cellStyle name="20% - Accent5 4" xfId="8302"/>
    <cellStyle name="20% - Accent5 4 2" xfId="8303"/>
    <cellStyle name="20% - Accent5 4 2 2" xfId="8304"/>
    <cellStyle name="20% - Accent5 4 2 3" xfId="8305"/>
    <cellStyle name="20% - Accent5 4 2 4" xfId="8306"/>
    <cellStyle name="20% - Accent5 4 2_Essbase BS Tax Accounts EOY" xfId="8307"/>
    <cellStyle name="20% - Accent5 4 3" xfId="8308"/>
    <cellStyle name="20% - Accent5 4 3 2" xfId="8309"/>
    <cellStyle name="20% - Accent5 4 4" xfId="8310"/>
    <cellStyle name="20% - Accent5 4 4 2" xfId="8311"/>
    <cellStyle name="20% - Accent5 4 4 2 2" xfId="8312"/>
    <cellStyle name="20% - Accent5 4 4 2 3" xfId="8313"/>
    <cellStyle name="20% - Accent5 4 4 2_Essbase BS Tax Accounts EOY" xfId="8314"/>
    <cellStyle name="20% - Accent5 4 4_Essbase BS Tax Accounts EOY" xfId="8315"/>
    <cellStyle name="20% - Accent5 4 5" xfId="8316"/>
    <cellStyle name="20% - Accent5 4 5 2" xfId="8317"/>
    <cellStyle name="20% - Accent5 4 5 2 2" xfId="8318"/>
    <cellStyle name="20% - Accent5 4 5 2 2 2" xfId="8319"/>
    <cellStyle name="20% - Accent5 4 5 2 3" xfId="8320"/>
    <cellStyle name="20% - Accent5 4 5 3" xfId="8321"/>
    <cellStyle name="20% - Accent5 4 5 3 2" xfId="8322"/>
    <cellStyle name="20% - Accent5 4 5 4" xfId="8323"/>
    <cellStyle name="20% - Accent5 4 5 5" xfId="8324"/>
    <cellStyle name="20% - Accent5 4 5_Essbase BS Tax Accounts EOY" xfId="8325"/>
    <cellStyle name="20% - Accent5 4 6" xfId="8326"/>
    <cellStyle name="20% - Accent5 4 6 2" xfId="8327"/>
    <cellStyle name="20% - Accent5 4 6 2 2" xfId="8328"/>
    <cellStyle name="20% - Accent5 4 6 3" xfId="8329"/>
    <cellStyle name="20% - Accent5 4 6 4" xfId="8330"/>
    <cellStyle name="20% - Accent5 4 6_Essbase BS Tax Accounts EOY" xfId="8331"/>
    <cellStyle name="20% - Accent5 4 7" xfId="8332"/>
    <cellStyle name="20% - Accent5 4 7 2" xfId="8333"/>
    <cellStyle name="20% - Accent5 4 7 2 2" xfId="8334"/>
    <cellStyle name="20% - Accent5 4 7 3" xfId="8335"/>
    <cellStyle name="20% - Accent5 4 7 4" xfId="8336"/>
    <cellStyle name="20% - Accent5 4 7_Essbase BS Tax Accounts EOY" xfId="8337"/>
    <cellStyle name="20% - Accent5 4 8" xfId="8338"/>
    <cellStyle name="20% - Accent5 4 8 2" xfId="8339"/>
    <cellStyle name="20% - Accent5 4_Cap Software Basis Adj" xfId="8340"/>
    <cellStyle name="20% - Accent5 40" xfId="8341"/>
    <cellStyle name="20% - Accent5 40 2" xfId="8342"/>
    <cellStyle name="20% - Accent5 40 2 2" xfId="8343"/>
    <cellStyle name="20% - Accent5 40 2 2 2" xfId="8344"/>
    <cellStyle name="20% - Accent5 40 2 3" xfId="8345"/>
    <cellStyle name="20% - Accent5 40 2 4" xfId="8346"/>
    <cellStyle name="20% - Accent5 40 2_Essbase BS Tax Accounts EOY" xfId="8347"/>
    <cellStyle name="20% - Accent5 40 3" xfId="8348"/>
    <cellStyle name="20% - Accent5 40 3 2" xfId="8349"/>
    <cellStyle name="20% - Accent5 40 4" xfId="8350"/>
    <cellStyle name="20% - Accent5 40 5" xfId="8351"/>
    <cellStyle name="20% - Accent5 40_Essbase BS Tax Accounts EOY" xfId="8352"/>
    <cellStyle name="20% - Accent5 41" xfId="8353"/>
    <cellStyle name="20% - Accent5 41 2" xfId="8354"/>
    <cellStyle name="20% - Accent5 41 2 2" xfId="8355"/>
    <cellStyle name="20% - Accent5 41 2 2 2" xfId="8356"/>
    <cellStyle name="20% - Accent5 41 2 3" xfId="8357"/>
    <cellStyle name="20% - Accent5 41 2 4" xfId="8358"/>
    <cellStyle name="20% - Accent5 41 2_Essbase BS Tax Accounts EOY" xfId="8359"/>
    <cellStyle name="20% - Accent5 41 3" xfId="8360"/>
    <cellStyle name="20% - Accent5 41 3 2" xfId="8361"/>
    <cellStyle name="20% - Accent5 41 4" xfId="8362"/>
    <cellStyle name="20% - Accent5 41 5" xfId="8363"/>
    <cellStyle name="20% - Accent5 41_Essbase BS Tax Accounts EOY" xfId="8364"/>
    <cellStyle name="20% - Accent5 42" xfId="8365"/>
    <cellStyle name="20% - Accent5 42 2" xfId="8366"/>
    <cellStyle name="20% - Accent5 42 2 2" xfId="8367"/>
    <cellStyle name="20% - Accent5 42 2 2 2" xfId="8368"/>
    <cellStyle name="20% - Accent5 42 2 3" xfId="8369"/>
    <cellStyle name="20% - Accent5 42 2 4" xfId="8370"/>
    <cellStyle name="20% - Accent5 42 2_Essbase BS Tax Accounts EOY" xfId="8371"/>
    <cellStyle name="20% - Accent5 42 3" xfId="8372"/>
    <cellStyle name="20% - Accent5 42 3 2" xfId="8373"/>
    <cellStyle name="20% - Accent5 42 4" xfId="8374"/>
    <cellStyle name="20% - Accent5 42 5" xfId="8375"/>
    <cellStyle name="20% - Accent5 42_Essbase BS Tax Accounts EOY" xfId="8376"/>
    <cellStyle name="20% - Accent5 43" xfId="8377"/>
    <cellStyle name="20% - Accent5 43 2" xfId="8378"/>
    <cellStyle name="20% - Accent5 43 2 2" xfId="8379"/>
    <cellStyle name="20% - Accent5 43 2 2 2" xfId="8380"/>
    <cellStyle name="20% - Accent5 43 2 3" xfId="8381"/>
    <cellStyle name="20% - Accent5 43 2 4" xfId="8382"/>
    <cellStyle name="20% - Accent5 43 2_Essbase BS Tax Accounts EOY" xfId="8383"/>
    <cellStyle name="20% - Accent5 43 3" xfId="8384"/>
    <cellStyle name="20% - Accent5 43 3 2" xfId="8385"/>
    <cellStyle name="20% - Accent5 43 4" xfId="8386"/>
    <cellStyle name="20% - Accent5 43 5" xfId="8387"/>
    <cellStyle name="20% - Accent5 43_Essbase BS Tax Accounts EOY" xfId="8388"/>
    <cellStyle name="20% - Accent5 44" xfId="8389"/>
    <cellStyle name="20% - Accent5 44 2" xfId="8390"/>
    <cellStyle name="20% - Accent5 44 2 2" xfId="8391"/>
    <cellStyle name="20% - Accent5 44 2 2 2" xfId="8392"/>
    <cellStyle name="20% - Accent5 44 2 3" xfId="8393"/>
    <cellStyle name="20% - Accent5 44 2 4" xfId="8394"/>
    <cellStyle name="20% - Accent5 44 2_Essbase BS Tax Accounts EOY" xfId="8395"/>
    <cellStyle name="20% - Accent5 44 3" xfId="8396"/>
    <cellStyle name="20% - Accent5 44 3 2" xfId="8397"/>
    <cellStyle name="20% - Accent5 44 4" xfId="8398"/>
    <cellStyle name="20% - Accent5 44 5" xfId="8399"/>
    <cellStyle name="20% - Accent5 44_Essbase BS Tax Accounts EOY" xfId="8400"/>
    <cellStyle name="20% - Accent5 45" xfId="8401"/>
    <cellStyle name="20% - Accent5 45 2" xfId="8402"/>
    <cellStyle name="20% - Accent5 45 2 2" xfId="8403"/>
    <cellStyle name="20% - Accent5 45 2 2 2" xfId="8404"/>
    <cellStyle name="20% - Accent5 45 2 3" xfId="8405"/>
    <cellStyle name="20% - Accent5 45 2 4" xfId="8406"/>
    <cellStyle name="20% - Accent5 45 2_Essbase BS Tax Accounts EOY" xfId="8407"/>
    <cellStyle name="20% - Accent5 45 3" xfId="8408"/>
    <cellStyle name="20% - Accent5 45 3 2" xfId="8409"/>
    <cellStyle name="20% - Accent5 45 4" xfId="8410"/>
    <cellStyle name="20% - Accent5 45 5" xfId="8411"/>
    <cellStyle name="20% - Accent5 45_Essbase BS Tax Accounts EOY" xfId="8412"/>
    <cellStyle name="20% - Accent5 46" xfId="8413"/>
    <cellStyle name="20% - Accent5 46 2" xfId="8414"/>
    <cellStyle name="20% - Accent5 46 2 2" xfId="8415"/>
    <cellStyle name="20% - Accent5 46 2 2 2" xfId="8416"/>
    <cellStyle name="20% - Accent5 46 2 3" xfId="8417"/>
    <cellStyle name="20% - Accent5 46 2 4" xfId="8418"/>
    <cellStyle name="20% - Accent5 46 2_Essbase BS Tax Accounts EOY" xfId="8419"/>
    <cellStyle name="20% - Accent5 46 3" xfId="8420"/>
    <cellStyle name="20% - Accent5 46 3 2" xfId="8421"/>
    <cellStyle name="20% - Accent5 46 4" xfId="8422"/>
    <cellStyle name="20% - Accent5 46 5" xfId="8423"/>
    <cellStyle name="20% - Accent5 46_Essbase BS Tax Accounts EOY" xfId="8424"/>
    <cellStyle name="20% - Accent5 47" xfId="8425"/>
    <cellStyle name="20% - Accent5 47 2" xfId="8426"/>
    <cellStyle name="20% - Accent5 47 2 2" xfId="8427"/>
    <cellStyle name="20% - Accent5 47 2 2 2" xfId="8428"/>
    <cellStyle name="20% - Accent5 47 2 3" xfId="8429"/>
    <cellStyle name="20% - Accent5 47 2 4" xfId="8430"/>
    <cellStyle name="20% - Accent5 47 2_Essbase BS Tax Accounts EOY" xfId="8431"/>
    <cellStyle name="20% - Accent5 47 3" xfId="8432"/>
    <cellStyle name="20% - Accent5 47 3 2" xfId="8433"/>
    <cellStyle name="20% - Accent5 47 4" xfId="8434"/>
    <cellStyle name="20% - Accent5 47 5" xfId="8435"/>
    <cellStyle name="20% - Accent5 47_Essbase BS Tax Accounts EOY" xfId="8436"/>
    <cellStyle name="20% - Accent5 48" xfId="8437"/>
    <cellStyle name="20% - Accent5 48 2" xfId="8438"/>
    <cellStyle name="20% - Accent5 48 2 2" xfId="8439"/>
    <cellStyle name="20% - Accent5 48 2 2 2" xfId="8440"/>
    <cellStyle name="20% - Accent5 48 2 3" xfId="8441"/>
    <cellStyle name="20% - Accent5 48 2 4" xfId="8442"/>
    <cellStyle name="20% - Accent5 48 2_Essbase BS Tax Accounts EOY" xfId="8443"/>
    <cellStyle name="20% - Accent5 48 3" xfId="8444"/>
    <cellStyle name="20% - Accent5 48 3 2" xfId="8445"/>
    <cellStyle name="20% - Accent5 48 4" xfId="8446"/>
    <cellStyle name="20% - Accent5 48 5" xfId="8447"/>
    <cellStyle name="20% - Accent5 48_Essbase BS Tax Accounts EOY" xfId="8448"/>
    <cellStyle name="20% - Accent5 49" xfId="8449"/>
    <cellStyle name="20% - Accent5 49 2" xfId="8450"/>
    <cellStyle name="20% - Accent5 49 2 2" xfId="8451"/>
    <cellStyle name="20% - Accent5 49 2 2 2" xfId="8452"/>
    <cellStyle name="20% - Accent5 49 2 3" xfId="8453"/>
    <cellStyle name="20% - Accent5 49 2 4" xfId="8454"/>
    <cellStyle name="20% - Accent5 49 2_Essbase BS Tax Accounts EOY" xfId="8455"/>
    <cellStyle name="20% - Accent5 49 3" xfId="8456"/>
    <cellStyle name="20% - Accent5 49 3 2" xfId="8457"/>
    <cellStyle name="20% - Accent5 49 4" xfId="8458"/>
    <cellStyle name="20% - Accent5 49 5" xfId="8459"/>
    <cellStyle name="20% - Accent5 49_Essbase BS Tax Accounts EOY" xfId="8460"/>
    <cellStyle name="20% - Accent5 5" xfId="8461"/>
    <cellStyle name="20% - Accent5 5 2" xfId="8462"/>
    <cellStyle name="20% - Accent5 5 2 2" xfId="8463"/>
    <cellStyle name="20% - Accent5 5 2 2 2" xfId="8464"/>
    <cellStyle name="20% - Accent5 5 2 2 3" xfId="8465"/>
    <cellStyle name="20% - Accent5 5 2 2 4" xfId="8466"/>
    <cellStyle name="20% - Accent5 5 2 2_Essbase BS Tax Accounts EOY" xfId="8467"/>
    <cellStyle name="20% - Accent5 5 2 3" xfId="8468"/>
    <cellStyle name="20% - Accent5 5 2 3 2" xfId="8469"/>
    <cellStyle name="20% - Accent5 5 2 3 3" xfId="8470"/>
    <cellStyle name="20% - Accent5 5 2 3 4" xfId="8471"/>
    <cellStyle name="20% - Accent5 5 2 3_Essbase BS Tax Accounts EOY" xfId="8472"/>
    <cellStyle name="20% - Accent5 5 2 4" xfId="8473"/>
    <cellStyle name="20% - Accent5 5 2 5" xfId="8474"/>
    <cellStyle name="20% - Accent5 5 2 5 2" xfId="8475"/>
    <cellStyle name="20% - Accent5 5 2 6" xfId="8476"/>
    <cellStyle name="20% - Accent5 5 2 7" xfId="8477"/>
    <cellStyle name="20% - Accent5 5 2_Essbase BS Tax Accounts EOY" xfId="8478"/>
    <cellStyle name="20% - Accent5 5 3" xfId="8479"/>
    <cellStyle name="20% - Accent5 5 3 2" xfId="8480"/>
    <cellStyle name="20% - Accent5 5 4" xfId="8481"/>
    <cellStyle name="20% - Accent5 5 4 2" xfId="8482"/>
    <cellStyle name="20% - Accent5 5 4 3" xfId="8483"/>
    <cellStyle name="20% - Accent5 5 4 3 2" xfId="8484"/>
    <cellStyle name="20% - Accent5 5 4 3 3" xfId="8485"/>
    <cellStyle name="20% - Accent5 5 4 3_Essbase BS Tax Accounts EOY" xfId="8486"/>
    <cellStyle name="20% - Accent5 5 4 4" xfId="8487"/>
    <cellStyle name="20% - Accent5 5 4_Essbase BS Tax Accounts EOY" xfId="8488"/>
    <cellStyle name="20% - Accent5 5 5" xfId="8489"/>
    <cellStyle name="20% - Accent5 5 5 2" xfId="8490"/>
    <cellStyle name="20% - Accent5 5 5 3" xfId="8491"/>
    <cellStyle name="20% - Accent5 5 5_Essbase BS Tax Accounts EOY" xfId="8492"/>
    <cellStyle name="20% - Accent5 5_Essbase BS Tax Accounts EOY" xfId="8493"/>
    <cellStyle name="20% - Accent5 50" xfId="8494"/>
    <cellStyle name="20% - Accent5 50 2" xfId="8495"/>
    <cellStyle name="20% - Accent5 50 2 2" xfId="8496"/>
    <cellStyle name="20% - Accent5 50 2 2 2" xfId="8497"/>
    <cellStyle name="20% - Accent5 50 2 3" xfId="8498"/>
    <cellStyle name="20% - Accent5 50 2 4" xfId="8499"/>
    <cellStyle name="20% - Accent5 50 2_Essbase BS Tax Accounts EOY" xfId="8500"/>
    <cellStyle name="20% - Accent5 50 3" xfId="8501"/>
    <cellStyle name="20% - Accent5 50 3 2" xfId="8502"/>
    <cellStyle name="20% - Accent5 50 4" xfId="8503"/>
    <cellStyle name="20% - Accent5 50 5" xfId="8504"/>
    <cellStyle name="20% - Accent5 50_Essbase BS Tax Accounts EOY" xfId="8505"/>
    <cellStyle name="20% - Accent5 51" xfId="8506"/>
    <cellStyle name="20% - Accent5 51 2" xfId="8507"/>
    <cellStyle name="20% - Accent5 51 2 2" xfId="8508"/>
    <cellStyle name="20% - Accent5 51 2 2 2" xfId="8509"/>
    <cellStyle name="20% - Accent5 51 2 3" xfId="8510"/>
    <cellStyle name="20% - Accent5 51 2 4" xfId="8511"/>
    <cellStyle name="20% - Accent5 51 2_Essbase BS Tax Accounts EOY" xfId="8512"/>
    <cellStyle name="20% - Accent5 51 3" xfId="8513"/>
    <cellStyle name="20% - Accent5 51 3 2" xfId="8514"/>
    <cellStyle name="20% - Accent5 51 4" xfId="8515"/>
    <cellStyle name="20% - Accent5 51 5" xfId="8516"/>
    <cellStyle name="20% - Accent5 51_Essbase BS Tax Accounts EOY" xfId="8517"/>
    <cellStyle name="20% - Accent5 52" xfId="8518"/>
    <cellStyle name="20% - Accent5 52 2" xfId="8519"/>
    <cellStyle name="20% - Accent5 52 2 2" xfId="8520"/>
    <cellStyle name="20% - Accent5 52 2 2 2" xfId="8521"/>
    <cellStyle name="20% - Accent5 52 2 3" xfId="8522"/>
    <cellStyle name="20% - Accent5 52 2 4" xfId="8523"/>
    <cellStyle name="20% - Accent5 52 2_Essbase BS Tax Accounts EOY" xfId="8524"/>
    <cellStyle name="20% - Accent5 52 3" xfId="8525"/>
    <cellStyle name="20% - Accent5 52 3 2" xfId="8526"/>
    <cellStyle name="20% - Accent5 52 4" xfId="8527"/>
    <cellStyle name="20% - Accent5 52 5" xfId="8528"/>
    <cellStyle name="20% - Accent5 52_Essbase BS Tax Accounts EOY" xfId="8529"/>
    <cellStyle name="20% - Accent5 53" xfId="8530"/>
    <cellStyle name="20% - Accent5 53 2" xfId="8531"/>
    <cellStyle name="20% - Accent5 53 2 2" xfId="8532"/>
    <cellStyle name="20% - Accent5 53 2 2 2" xfId="8533"/>
    <cellStyle name="20% - Accent5 53 2 3" xfId="8534"/>
    <cellStyle name="20% - Accent5 53 2 4" xfId="8535"/>
    <cellStyle name="20% - Accent5 53 2_Essbase BS Tax Accounts EOY" xfId="8536"/>
    <cellStyle name="20% - Accent5 53 3" xfId="8537"/>
    <cellStyle name="20% - Accent5 53 3 2" xfId="8538"/>
    <cellStyle name="20% - Accent5 53 4" xfId="8539"/>
    <cellStyle name="20% - Accent5 53 5" xfId="8540"/>
    <cellStyle name="20% - Accent5 53_Essbase BS Tax Accounts EOY" xfId="8541"/>
    <cellStyle name="20% - Accent5 54" xfId="8542"/>
    <cellStyle name="20% - Accent5 54 2" xfId="8543"/>
    <cellStyle name="20% - Accent5 54 2 2" xfId="8544"/>
    <cellStyle name="20% - Accent5 54 2 2 2" xfId="8545"/>
    <cellStyle name="20% - Accent5 54 2 3" xfId="8546"/>
    <cellStyle name="20% - Accent5 54 2 4" xfId="8547"/>
    <cellStyle name="20% - Accent5 54 2_Essbase BS Tax Accounts EOY" xfId="8548"/>
    <cellStyle name="20% - Accent5 54 3" xfId="8549"/>
    <cellStyle name="20% - Accent5 54 3 2" xfId="8550"/>
    <cellStyle name="20% - Accent5 54 4" xfId="8551"/>
    <cellStyle name="20% - Accent5 54 5" xfId="8552"/>
    <cellStyle name="20% - Accent5 54_Essbase BS Tax Accounts EOY" xfId="8553"/>
    <cellStyle name="20% - Accent5 55" xfId="8554"/>
    <cellStyle name="20% - Accent5 55 2" xfId="8555"/>
    <cellStyle name="20% - Accent5 55 2 2" xfId="8556"/>
    <cellStyle name="20% - Accent5 55 2 2 2" xfId="8557"/>
    <cellStyle name="20% - Accent5 55 2 3" xfId="8558"/>
    <cellStyle name="20% - Accent5 55 2 4" xfId="8559"/>
    <cellStyle name="20% - Accent5 55 2_Essbase BS Tax Accounts EOY" xfId="8560"/>
    <cellStyle name="20% - Accent5 55 3" xfId="8561"/>
    <cellStyle name="20% - Accent5 55 3 2" xfId="8562"/>
    <cellStyle name="20% - Accent5 55 4" xfId="8563"/>
    <cellStyle name="20% - Accent5 55 5" xfId="8564"/>
    <cellStyle name="20% - Accent5 55_Essbase BS Tax Accounts EOY" xfId="8565"/>
    <cellStyle name="20% - Accent5 56" xfId="8566"/>
    <cellStyle name="20% - Accent5 56 2" xfId="8567"/>
    <cellStyle name="20% - Accent5 56 2 2" xfId="8568"/>
    <cellStyle name="20% - Accent5 56 2 2 2" xfId="8569"/>
    <cellStyle name="20% - Accent5 56 2 3" xfId="8570"/>
    <cellStyle name="20% - Accent5 56 2 4" xfId="8571"/>
    <cellStyle name="20% - Accent5 56 2_Essbase BS Tax Accounts EOY" xfId="8572"/>
    <cellStyle name="20% - Accent5 56 3" xfId="8573"/>
    <cellStyle name="20% - Accent5 56 3 2" xfId="8574"/>
    <cellStyle name="20% - Accent5 56 4" xfId="8575"/>
    <cellStyle name="20% - Accent5 56 5" xfId="8576"/>
    <cellStyle name="20% - Accent5 56_Essbase BS Tax Accounts EOY" xfId="8577"/>
    <cellStyle name="20% - Accent5 57" xfId="8578"/>
    <cellStyle name="20% - Accent5 57 2" xfId="8579"/>
    <cellStyle name="20% - Accent5 57 2 2" xfId="8580"/>
    <cellStyle name="20% - Accent5 57 3" xfId="8581"/>
    <cellStyle name="20% - Accent5 57 4" xfId="8582"/>
    <cellStyle name="20% - Accent5 57_Essbase BS Tax Accounts EOY" xfId="8583"/>
    <cellStyle name="20% - Accent5 58" xfId="8584"/>
    <cellStyle name="20% - Accent5 58 2" xfId="8585"/>
    <cellStyle name="20% - Accent5 58 2 2" xfId="8586"/>
    <cellStyle name="20% - Accent5 58 3" xfId="8587"/>
    <cellStyle name="20% - Accent5 58 4" xfId="8588"/>
    <cellStyle name="20% - Accent5 58_Essbase BS Tax Accounts EOY" xfId="8589"/>
    <cellStyle name="20% - Accent5 59" xfId="8590"/>
    <cellStyle name="20% - Accent5 59 2" xfId="8591"/>
    <cellStyle name="20% - Accent5 59 2 2" xfId="8592"/>
    <cellStyle name="20% - Accent5 59 3" xfId="8593"/>
    <cellStyle name="20% - Accent5 59 4" xfId="8594"/>
    <cellStyle name="20% - Accent5 59_Essbase BS Tax Accounts EOY" xfId="8595"/>
    <cellStyle name="20% - Accent5 6" xfId="8596"/>
    <cellStyle name="20% - Accent5 6 2" xfId="8597"/>
    <cellStyle name="20% - Accent5 6 2 2" xfId="8598"/>
    <cellStyle name="20% - Accent5 6 2 3" xfId="8599"/>
    <cellStyle name="20% - Accent5 6 2 4" xfId="8600"/>
    <cellStyle name="20% - Accent5 6 2_Essbase BS Tax Accounts EOY" xfId="8601"/>
    <cellStyle name="20% - Accent5 6 3" xfId="8602"/>
    <cellStyle name="20% - Accent5 6 3 2" xfId="8603"/>
    <cellStyle name="20% - Accent5 6 4" xfId="8604"/>
    <cellStyle name="20% - Accent5 6 4 2" xfId="8605"/>
    <cellStyle name="20% - Accent5 6 4 3" xfId="8606"/>
    <cellStyle name="20% - Accent5 6 4 4" xfId="8607"/>
    <cellStyle name="20% - Accent5 6 4_Essbase BS Tax Accounts EOY" xfId="8608"/>
    <cellStyle name="20% - Accent5 6 5" xfId="8609"/>
    <cellStyle name="20% - Accent5 6 5 2" xfId="8610"/>
    <cellStyle name="20% - Accent5 6 5 3" xfId="8611"/>
    <cellStyle name="20% - Accent5 6 5_Essbase BS Tax Accounts EOY" xfId="8612"/>
    <cellStyle name="20% - Accent5 6_Essbase BS Tax Accounts EOY" xfId="8613"/>
    <cellStyle name="20% - Accent5 60" xfId="8614"/>
    <cellStyle name="20% - Accent5 60 2" xfId="8615"/>
    <cellStyle name="20% - Accent5 60 2 2" xfId="8616"/>
    <cellStyle name="20% - Accent5 60 3" xfId="8617"/>
    <cellStyle name="20% - Accent5 60 4" xfId="8618"/>
    <cellStyle name="20% - Accent5 60_Essbase BS Tax Accounts EOY" xfId="8619"/>
    <cellStyle name="20% - Accent5 61" xfId="8620"/>
    <cellStyle name="20% - Accent5 61 2" xfId="8621"/>
    <cellStyle name="20% - Accent5 61 2 2" xfId="8622"/>
    <cellStyle name="20% - Accent5 61 3" xfId="8623"/>
    <cellStyle name="20% - Accent5 61 4" xfId="8624"/>
    <cellStyle name="20% - Accent5 61_Essbase BS Tax Accounts EOY" xfId="8625"/>
    <cellStyle name="20% - Accent5 62" xfId="8626"/>
    <cellStyle name="20% - Accent5 62 2" xfId="8627"/>
    <cellStyle name="20% - Accent5 62 2 2" xfId="8628"/>
    <cellStyle name="20% - Accent5 62 3" xfId="8629"/>
    <cellStyle name="20% - Accent5 62 4" xfId="8630"/>
    <cellStyle name="20% - Accent5 62_Essbase BS Tax Accounts EOY" xfId="8631"/>
    <cellStyle name="20% - Accent5 63" xfId="8632"/>
    <cellStyle name="20% - Accent5 63 2" xfId="8633"/>
    <cellStyle name="20% - Accent5 63 2 2" xfId="8634"/>
    <cellStyle name="20% - Accent5 63 3" xfId="8635"/>
    <cellStyle name="20% - Accent5 63 4" xfId="8636"/>
    <cellStyle name="20% - Accent5 63_Essbase BS Tax Accounts EOY" xfId="8637"/>
    <cellStyle name="20% - Accent5 64" xfId="8638"/>
    <cellStyle name="20% - Accent5 64 2" xfId="8639"/>
    <cellStyle name="20% - Accent5 64 2 2" xfId="8640"/>
    <cellStyle name="20% - Accent5 64 3" xfId="8641"/>
    <cellStyle name="20% - Accent5 64 4" xfId="8642"/>
    <cellStyle name="20% - Accent5 64_Essbase BS Tax Accounts EOY" xfId="8643"/>
    <cellStyle name="20% - Accent5 65" xfId="8644"/>
    <cellStyle name="20% - Accent5 65 2" xfId="8645"/>
    <cellStyle name="20% - Accent5 65 2 2" xfId="8646"/>
    <cellStyle name="20% - Accent5 65 3" xfId="8647"/>
    <cellStyle name="20% - Accent5 65 4" xfId="8648"/>
    <cellStyle name="20% - Accent5 65_Essbase BS Tax Accounts EOY" xfId="8649"/>
    <cellStyle name="20% - Accent5 66" xfId="8650"/>
    <cellStyle name="20% - Accent5 66 2" xfId="8651"/>
    <cellStyle name="20% - Accent5 66 2 2" xfId="8652"/>
    <cellStyle name="20% - Accent5 66 3" xfId="8653"/>
    <cellStyle name="20% - Accent5 66 4" xfId="8654"/>
    <cellStyle name="20% - Accent5 66_Essbase BS Tax Accounts EOY" xfId="8655"/>
    <cellStyle name="20% - Accent5 67" xfId="8656"/>
    <cellStyle name="20% - Accent5 67 2" xfId="8657"/>
    <cellStyle name="20% - Accent5 67 2 2" xfId="8658"/>
    <cellStyle name="20% - Accent5 67 2 3" xfId="8659"/>
    <cellStyle name="20% - Accent5 67 2_Essbase BS Tax Accounts EOY" xfId="8660"/>
    <cellStyle name="20% - Accent5 67 3" xfId="8661"/>
    <cellStyle name="20% - Accent5 67 4" xfId="8662"/>
    <cellStyle name="20% - Accent5 67_Essbase BS Tax Accounts EOY" xfId="8663"/>
    <cellStyle name="20% - Accent5 68" xfId="8664"/>
    <cellStyle name="20% - Accent5 68 2" xfId="8665"/>
    <cellStyle name="20% - Accent5 68 2 2" xfId="8666"/>
    <cellStyle name="20% - Accent5 68 2 3" xfId="8667"/>
    <cellStyle name="20% - Accent5 68 2_Essbase BS Tax Accounts EOY" xfId="8668"/>
    <cellStyle name="20% - Accent5 68 3" xfId="8669"/>
    <cellStyle name="20% - Accent5 68 4" xfId="8670"/>
    <cellStyle name="20% - Accent5 68_Essbase BS Tax Accounts EOY" xfId="8671"/>
    <cellStyle name="20% - Accent5 69" xfId="8672"/>
    <cellStyle name="20% - Accent5 69 2" xfId="8673"/>
    <cellStyle name="20% - Accent5 69 2 2" xfId="8674"/>
    <cellStyle name="20% - Accent5 69 3" xfId="8675"/>
    <cellStyle name="20% - Accent5 69 4" xfId="8676"/>
    <cellStyle name="20% - Accent5 69_Essbase BS Tax Accounts EOY" xfId="8677"/>
    <cellStyle name="20% - Accent5 7" xfId="8678"/>
    <cellStyle name="20% - Accent5 7 2" xfId="8679"/>
    <cellStyle name="20% - Accent5 7 2 2" xfId="8680"/>
    <cellStyle name="20% - Accent5 7 2 3" xfId="8681"/>
    <cellStyle name="20% - Accent5 7 2 4" xfId="8682"/>
    <cellStyle name="20% - Accent5 7 2_Essbase BS Tax Accounts EOY" xfId="8683"/>
    <cellStyle name="20% - Accent5 7 3" xfId="8684"/>
    <cellStyle name="20% - Accent5 7 3 2" xfId="8685"/>
    <cellStyle name="20% - Accent5 7 4" xfId="8686"/>
    <cellStyle name="20% - Accent5 7 4 2" xfId="8687"/>
    <cellStyle name="20% - Accent5 7 4 3" xfId="8688"/>
    <cellStyle name="20% - Accent5 7 4 4" xfId="8689"/>
    <cellStyle name="20% - Accent5 7 4_Essbase BS Tax Accounts EOY" xfId="8690"/>
    <cellStyle name="20% - Accent5 7 5" xfId="8691"/>
    <cellStyle name="20% - Accent5 7 5 2" xfId="8692"/>
    <cellStyle name="20% - Accent5 7 5 3" xfId="8693"/>
    <cellStyle name="20% - Accent5 7 5_Essbase BS Tax Accounts EOY" xfId="8694"/>
    <cellStyle name="20% - Accent5 7_Essbase BS Tax Accounts EOY" xfId="8695"/>
    <cellStyle name="20% - Accent5 70" xfId="8696"/>
    <cellStyle name="20% - Accent5 70 2" xfId="8697"/>
    <cellStyle name="20% - Accent5 70 2 2" xfId="8698"/>
    <cellStyle name="20% - Accent5 70 3" xfId="8699"/>
    <cellStyle name="20% - Accent5 70 4" xfId="8700"/>
    <cellStyle name="20% - Accent5 70_Essbase BS Tax Accounts EOY" xfId="8701"/>
    <cellStyle name="20% - Accent5 71" xfId="8702"/>
    <cellStyle name="20% - Accent5 71 2" xfId="8703"/>
    <cellStyle name="20% - Accent5 71 2 2" xfId="8704"/>
    <cellStyle name="20% - Accent5 71 3" xfId="8705"/>
    <cellStyle name="20% - Accent5 71 4" xfId="8706"/>
    <cellStyle name="20% - Accent5 71_Essbase BS Tax Accounts EOY" xfId="8707"/>
    <cellStyle name="20% - Accent5 72" xfId="8708"/>
    <cellStyle name="20% - Accent5 72 2" xfId="8709"/>
    <cellStyle name="20% - Accent5 72 2 2" xfId="8710"/>
    <cellStyle name="20% - Accent5 72 3" xfId="8711"/>
    <cellStyle name="20% - Accent5 72 4" xfId="8712"/>
    <cellStyle name="20% - Accent5 72_Essbase BS Tax Accounts EOY" xfId="8713"/>
    <cellStyle name="20% - Accent5 73" xfId="8714"/>
    <cellStyle name="20% - Accent5 73 2" xfId="8715"/>
    <cellStyle name="20% - Accent5 73 2 2" xfId="8716"/>
    <cellStyle name="20% - Accent5 73 3" xfId="8717"/>
    <cellStyle name="20% - Accent5 73 4" xfId="8718"/>
    <cellStyle name="20% - Accent5 73_Essbase BS Tax Accounts EOY" xfId="8719"/>
    <cellStyle name="20% - Accent5 74" xfId="8720"/>
    <cellStyle name="20% - Accent5 74 2" xfId="8721"/>
    <cellStyle name="20% - Accent5 74 2 2" xfId="8722"/>
    <cellStyle name="20% - Accent5 74 3" xfId="8723"/>
    <cellStyle name="20% - Accent5 74 4" xfId="8724"/>
    <cellStyle name="20% - Accent5 74_Essbase BS Tax Accounts EOY" xfId="8725"/>
    <cellStyle name="20% - Accent5 75" xfId="8726"/>
    <cellStyle name="20% - Accent5 75 2" xfId="8727"/>
    <cellStyle name="20% - Accent5 75 2 2" xfId="8728"/>
    <cellStyle name="20% - Accent5 75 3" xfId="8729"/>
    <cellStyle name="20% - Accent5 75 4" xfId="8730"/>
    <cellStyle name="20% - Accent5 75_Essbase BS Tax Accounts EOY" xfId="8731"/>
    <cellStyle name="20% - Accent5 76" xfId="8732"/>
    <cellStyle name="20% - Accent5 76 2" xfId="8733"/>
    <cellStyle name="20% - Accent5 76 2 2" xfId="8734"/>
    <cellStyle name="20% - Accent5 76 3" xfId="8735"/>
    <cellStyle name="20% - Accent5 76 4" xfId="8736"/>
    <cellStyle name="20% - Accent5 76_Essbase BS Tax Accounts EOY" xfId="8737"/>
    <cellStyle name="20% - Accent5 77" xfId="8738"/>
    <cellStyle name="20% - Accent5 77 2" xfId="8739"/>
    <cellStyle name="20% - Accent5 77 2 2" xfId="8740"/>
    <cellStyle name="20% - Accent5 77 3" xfId="8741"/>
    <cellStyle name="20% - Accent5 77 4" xfId="8742"/>
    <cellStyle name="20% - Accent5 77_Essbase BS Tax Accounts EOY" xfId="8743"/>
    <cellStyle name="20% - Accent5 78" xfId="8744"/>
    <cellStyle name="20% - Accent5 78 2" xfId="8745"/>
    <cellStyle name="20% - Accent5 78 2 2" xfId="8746"/>
    <cellStyle name="20% - Accent5 78 3" xfId="8747"/>
    <cellStyle name="20% - Accent5 78 4" xfId="8748"/>
    <cellStyle name="20% - Accent5 78_Essbase BS Tax Accounts EOY" xfId="8749"/>
    <cellStyle name="20% - Accent5 79" xfId="8750"/>
    <cellStyle name="20% - Accent5 79 2" xfId="8751"/>
    <cellStyle name="20% - Accent5 79 2 2" xfId="8752"/>
    <cellStyle name="20% - Accent5 79 3" xfId="8753"/>
    <cellStyle name="20% - Accent5 79 4" xfId="8754"/>
    <cellStyle name="20% - Accent5 79_Essbase BS Tax Accounts EOY" xfId="8755"/>
    <cellStyle name="20% - Accent5 8" xfId="8756"/>
    <cellStyle name="20% - Accent5 8 2" xfId="8757"/>
    <cellStyle name="20% - Accent5 8 2 2" xfId="8758"/>
    <cellStyle name="20% - Accent5 8 2 3" xfId="8759"/>
    <cellStyle name="20% - Accent5 8 2 4" xfId="8760"/>
    <cellStyle name="20% - Accent5 8 2_Essbase BS Tax Accounts EOY" xfId="8761"/>
    <cellStyle name="20% - Accent5 8 3" xfId="8762"/>
    <cellStyle name="20% - Accent5 8 3 2" xfId="8763"/>
    <cellStyle name="20% - Accent5 8 4" xfId="8764"/>
    <cellStyle name="20% - Accent5 8 4 2" xfId="8765"/>
    <cellStyle name="20% - Accent5 8 4 3" xfId="8766"/>
    <cellStyle name="20% - Accent5 8 4 4" xfId="8767"/>
    <cellStyle name="20% - Accent5 8 4_Essbase BS Tax Accounts EOY" xfId="8768"/>
    <cellStyle name="20% - Accent5 8 5" xfId="8769"/>
    <cellStyle name="20% - Accent5 8 5 2" xfId="8770"/>
    <cellStyle name="20% - Accent5 8 5 3" xfId="8771"/>
    <cellStyle name="20% - Accent5 8 5_Essbase BS Tax Accounts EOY" xfId="8772"/>
    <cellStyle name="20% - Accent5 8_Essbase BS Tax Accounts EOY" xfId="8773"/>
    <cellStyle name="20% - Accent5 80" xfId="8774"/>
    <cellStyle name="20% - Accent5 80 2" xfId="8775"/>
    <cellStyle name="20% - Accent5 80 2 2" xfId="8776"/>
    <cellStyle name="20% - Accent5 80 3" xfId="8777"/>
    <cellStyle name="20% - Accent5 80 4" xfId="8778"/>
    <cellStyle name="20% - Accent5 80_Essbase BS Tax Accounts EOY" xfId="8779"/>
    <cellStyle name="20% - Accent5 81" xfId="8780"/>
    <cellStyle name="20% - Accent5 81 2" xfId="8781"/>
    <cellStyle name="20% - Accent5 81 2 2" xfId="8782"/>
    <cellStyle name="20% - Accent5 81 3" xfId="8783"/>
    <cellStyle name="20% - Accent5 81 4" xfId="8784"/>
    <cellStyle name="20% - Accent5 81_Essbase BS Tax Accounts EOY" xfId="8785"/>
    <cellStyle name="20% - Accent5 82" xfId="8786"/>
    <cellStyle name="20% - Accent5 82 2" xfId="8787"/>
    <cellStyle name="20% - Accent5 82 2 2" xfId="8788"/>
    <cellStyle name="20% - Accent5 82 3" xfId="8789"/>
    <cellStyle name="20% - Accent5 82 4" xfId="8790"/>
    <cellStyle name="20% - Accent5 82_Essbase BS Tax Accounts EOY" xfId="8791"/>
    <cellStyle name="20% - Accent5 83" xfId="8792"/>
    <cellStyle name="20% - Accent5 83 2" xfId="8793"/>
    <cellStyle name="20% - Accent5 83 2 2" xfId="8794"/>
    <cellStyle name="20% - Accent5 83 3" xfId="8795"/>
    <cellStyle name="20% - Accent5 83 4" xfId="8796"/>
    <cellStyle name="20% - Accent5 83_Essbase BS Tax Accounts EOY" xfId="8797"/>
    <cellStyle name="20% - Accent5 84" xfId="8798"/>
    <cellStyle name="20% - Accent5 84 2" xfId="8799"/>
    <cellStyle name="20% - Accent5 84 2 2" xfId="8800"/>
    <cellStyle name="20% - Accent5 84 3" xfId="8801"/>
    <cellStyle name="20% - Accent5 85" xfId="8802"/>
    <cellStyle name="20% - Accent5 85 2" xfId="8803"/>
    <cellStyle name="20% - Accent5 85 2 2" xfId="8804"/>
    <cellStyle name="20% - Accent5 85 3" xfId="8805"/>
    <cellStyle name="20% - Accent5 86" xfId="8806"/>
    <cellStyle name="20% - Accent5 86 2" xfId="8807"/>
    <cellStyle name="20% - Accent5 86 2 2" xfId="8808"/>
    <cellStyle name="20% - Accent5 86 3" xfId="8809"/>
    <cellStyle name="20% - Accent5 87" xfId="8810"/>
    <cellStyle name="20% - Accent5 87 2" xfId="8811"/>
    <cellStyle name="20% - Accent5 87 2 2" xfId="8812"/>
    <cellStyle name="20% - Accent5 87 3" xfId="8813"/>
    <cellStyle name="20% - Accent5 88" xfId="8814"/>
    <cellStyle name="20% - Accent5 88 2" xfId="8815"/>
    <cellStyle name="20% - Accent5 88 2 2" xfId="8816"/>
    <cellStyle name="20% - Accent5 88 3" xfId="8817"/>
    <cellStyle name="20% - Accent5 89" xfId="8818"/>
    <cellStyle name="20% - Accent5 89 2" xfId="8819"/>
    <cellStyle name="20% - Accent5 89 2 2" xfId="8820"/>
    <cellStyle name="20% - Accent5 89 3" xfId="8821"/>
    <cellStyle name="20% - Accent5 9" xfId="8822"/>
    <cellStyle name="20% - Accent5 9 2" xfId="8823"/>
    <cellStyle name="20% - Accent5 9 2 2" xfId="8824"/>
    <cellStyle name="20% - Accent5 9 2 3" xfId="8825"/>
    <cellStyle name="20% - Accent5 9 2 4" xfId="8826"/>
    <cellStyle name="20% - Accent5 9 2_Essbase BS Tax Accounts EOY" xfId="8827"/>
    <cellStyle name="20% - Accent5 9 3" xfId="8828"/>
    <cellStyle name="20% - Accent5 9 3 2" xfId="8829"/>
    <cellStyle name="20% - Accent5 9 4" xfId="8830"/>
    <cellStyle name="20% - Accent5 9 4 2" xfId="8831"/>
    <cellStyle name="20% - Accent5 9 4 3" xfId="8832"/>
    <cellStyle name="20% - Accent5 9 4 4" xfId="8833"/>
    <cellStyle name="20% - Accent5 9 4_Essbase BS Tax Accounts EOY" xfId="8834"/>
    <cellStyle name="20% - Accent5 9 5" xfId="8835"/>
    <cellStyle name="20% - Accent5 9 5 2" xfId="8836"/>
    <cellStyle name="20% - Accent5 9 5 3" xfId="8837"/>
    <cellStyle name="20% - Accent5 9 5_Essbase BS Tax Accounts EOY" xfId="8838"/>
    <cellStyle name="20% - Accent5 9_Essbase BS Tax Accounts EOY" xfId="8839"/>
    <cellStyle name="20% - Accent5 90" xfId="8840"/>
    <cellStyle name="20% - Accent5 90 2" xfId="8841"/>
    <cellStyle name="20% - Accent5 90 2 2" xfId="8842"/>
    <cellStyle name="20% - Accent5 90 3" xfId="8843"/>
    <cellStyle name="20% - Accent5 91" xfId="8844"/>
    <cellStyle name="20% - Accent5 91 2" xfId="8845"/>
    <cellStyle name="20% - Accent5 91 2 2" xfId="8846"/>
    <cellStyle name="20% - Accent5 91 3" xfId="8847"/>
    <cellStyle name="20% - Accent5 92" xfId="8848"/>
    <cellStyle name="20% - Accent5 92 2" xfId="8849"/>
    <cellStyle name="20% - Accent5 92 2 2" xfId="8850"/>
    <cellStyle name="20% - Accent5 92 3" xfId="8851"/>
    <cellStyle name="20% - Accent5 93" xfId="8852"/>
    <cellStyle name="20% - Accent5 93 2" xfId="8853"/>
    <cellStyle name="20% - Accent5 93 2 2" xfId="8854"/>
    <cellStyle name="20% - Accent5 93 3" xfId="8855"/>
    <cellStyle name="20% - Accent5 94" xfId="8856"/>
    <cellStyle name="20% - Accent5 94 2" xfId="8857"/>
    <cellStyle name="20% - Accent5 94 2 2" xfId="8858"/>
    <cellStyle name="20% - Accent5 94 3" xfId="8859"/>
    <cellStyle name="20% - Accent5 95" xfId="8860"/>
    <cellStyle name="20% - Accent5 95 2" xfId="8861"/>
    <cellStyle name="20% - Accent5 95 2 2" xfId="8862"/>
    <cellStyle name="20% - Accent5 95 3" xfId="8863"/>
    <cellStyle name="20% - Accent5 96" xfId="8864"/>
    <cellStyle name="20% - Accent5 96 2" xfId="8865"/>
    <cellStyle name="20% - Accent5 96 2 2" xfId="8866"/>
    <cellStyle name="20% - Accent5 96 3" xfId="8867"/>
    <cellStyle name="20% - Accent5 97" xfId="8868"/>
    <cellStyle name="20% - Accent5 97 2" xfId="8869"/>
    <cellStyle name="20% - Accent5 97 2 2" xfId="8870"/>
    <cellStyle name="20% - Accent5 97 3" xfId="8871"/>
    <cellStyle name="20% - Accent5 98" xfId="8872"/>
    <cellStyle name="20% - Accent5 98 2" xfId="8873"/>
    <cellStyle name="20% - Accent5 98 2 2" xfId="8874"/>
    <cellStyle name="20% - Accent5 98 3" xfId="8875"/>
    <cellStyle name="20% - Accent5 99" xfId="8876"/>
    <cellStyle name="20% - Accent5 99 2" xfId="8877"/>
    <cellStyle name="20% - Accent5 99 2 2" xfId="8878"/>
    <cellStyle name="20% - Accent5 99 3" xfId="8879"/>
    <cellStyle name="20% - Accent6" xfId="6" builtinId="50" customBuiltin="1"/>
    <cellStyle name="20% - Accent6 10" xfId="8880"/>
    <cellStyle name="20% - Accent6 10 2" xfId="8881"/>
    <cellStyle name="20% - Accent6 10 2 2" xfId="8882"/>
    <cellStyle name="20% - Accent6 10 2 3" xfId="8883"/>
    <cellStyle name="20% - Accent6 10 2 4" xfId="8884"/>
    <cellStyle name="20% - Accent6 10 2_Essbase BS Tax Accounts EOY" xfId="8885"/>
    <cellStyle name="20% - Accent6 10 3" xfId="8886"/>
    <cellStyle name="20% - Accent6 10 3 2" xfId="8887"/>
    <cellStyle name="20% - Accent6 10 4" xfId="8888"/>
    <cellStyle name="20% - Accent6 10 4 2" xfId="8889"/>
    <cellStyle name="20% - Accent6 10 4 3" xfId="8890"/>
    <cellStyle name="20% - Accent6 10 4 4" xfId="8891"/>
    <cellStyle name="20% - Accent6 10 4_Essbase BS Tax Accounts EOY" xfId="8892"/>
    <cellStyle name="20% - Accent6 10 5" xfId="8893"/>
    <cellStyle name="20% - Accent6 10_Essbase BS Tax Accounts EOY" xfId="8894"/>
    <cellStyle name="20% - Accent6 100" xfId="8895"/>
    <cellStyle name="20% - Accent6 100 2" xfId="8896"/>
    <cellStyle name="20% - Accent6 100 2 2" xfId="8897"/>
    <cellStyle name="20% - Accent6 100 3" xfId="8898"/>
    <cellStyle name="20% - Accent6 101" xfId="8899"/>
    <cellStyle name="20% - Accent6 101 2" xfId="8900"/>
    <cellStyle name="20% - Accent6 102" xfId="8901"/>
    <cellStyle name="20% - Accent6 102 2" xfId="8902"/>
    <cellStyle name="20% - Accent6 103" xfId="8903"/>
    <cellStyle name="20% - Accent6 103 2" xfId="8904"/>
    <cellStyle name="20% - Accent6 104" xfId="8905"/>
    <cellStyle name="20% - Accent6 104 2" xfId="8906"/>
    <cellStyle name="20% - Accent6 105" xfId="8907"/>
    <cellStyle name="20% - Accent6 105 2" xfId="8908"/>
    <cellStyle name="20% - Accent6 106" xfId="8909"/>
    <cellStyle name="20% - Accent6 106 2" xfId="8910"/>
    <cellStyle name="20% - Accent6 107" xfId="8911"/>
    <cellStyle name="20% - Accent6 107 2" xfId="8912"/>
    <cellStyle name="20% - Accent6 108" xfId="8913"/>
    <cellStyle name="20% - Accent6 108 2" xfId="8914"/>
    <cellStyle name="20% - Accent6 109" xfId="8915"/>
    <cellStyle name="20% - Accent6 109 2" xfId="8916"/>
    <cellStyle name="20% - Accent6 11" xfId="8917"/>
    <cellStyle name="20% - Accent6 11 2" xfId="8918"/>
    <cellStyle name="20% - Accent6 11 2 2" xfId="8919"/>
    <cellStyle name="20% - Accent6 11 2 3" xfId="8920"/>
    <cellStyle name="20% - Accent6 11 2 4" xfId="8921"/>
    <cellStyle name="20% - Accent6 11 2_Essbase BS Tax Accounts EOY" xfId="8922"/>
    <cellStyle name="20% - Accent6 11 3" xfId="8923"/>
    <cellStyle name="20% - Accent6 11 3 2" xfId="8924"/>
    <cellStyle name="20% - Accent6 11 4" xfId="8925"/>
    <cellStyle name="20% - Accent6 11 4 2" xfId="8926"/>
    <cellStyle name="20% - Accent6 11 4 3" xfId="8927"/>
    <cellStyle name="20% - Accent6 11 4 4" xfId="8928"/>
    <cellStyle name="20% - Accent6 11 4_Essbase BS Tax Accounts EOY" xfId="8929"/>
    <cellStyle name="20% - Accent6 11 5" xfId="8930"/>
    <cellStyle name="20% - Accent6 11_Essbase BS Tax Accounts EOY" xfId="8931"/>
    <cellStyle name="20% - Accent6 110" xfId="8932"/>
    <cellStyle name="20% - Accent6 110 2" xfId="8933"/>
    <cellStyle name="20% - Accent6 111" xfId="8934"/>
    <cellStyle name="20% - Accent6 112" xfId="8935"/>
    <cellStyle name="20% - Accent6 113" xfId="8936"/>
    <cellStyle name="20% - Accent6 114" xfId="8937"/>
    <cellStyle name="20% - Accent6 115" xfId="8938"/>
    <cellStyle name="20% - Accent6 116" xfId="8939"/>
    <cellStyle name="20% - Accent6 117" xfId="8940"/>
    <cellStyle name="20% - Accent6 118" xfId="8941"/>
    <cellStyle name="20% - Accent6 119" xfId="8942"/>
    <cellStyle name="20% - Accent6 12" xfId="8943"/>
    <cellStyle name="20% - Accent6 12 2" xfId="8944"/>
    <cellStyle name="20% - Accent6 12 2 2" xfId="8945"/>
    <cellStyle name="20% - Accent6 12 2 3" xfId="8946"/>
    <cellStyle name="20% - Accent6 12 2 4" xfId="8947"/>
    <cellStyle name="20% - Accent6 12 2_Essbase BS Tax Accounts EOY" xfId="8948"/>
    <cellStyle name="20% - Accent6 12 3" xfId="8949"/>
    <cellStyle name="20% - Accent6 12 3 2" xfId="8950"/>
    <cellStyle name="20% - Accent6 12 4" xfId="8951"/>
    <cellStyle name="20% - Accent6 12 4 2" xfId="8952"/>
    <cellStyle name="20% - Accent6 12 4 3" xfId="8953"/>
    <cellStyle name="20% - Accent6 12 4 4" xfId="8954"/>
    <cellStyle name="20% - Accent6 12 4_Essbase BS Tax Accounts EOY" xfId="8955"/>
    <cellStyle name="20% - Accent6 12 5" xfId="8956"/>
    <cellStyle name="20% - Accent6 12_Essbase BS Tax Accounts EOY" xfId="8957"/>
    <cellStyle name="20% - Accent6 13" xfId="8958"/>
    <cellStyle name="20% - Accent6 13 2" xfId="8959"/>
    <cellStyle name="20% - Accent6 13 2 2" xfId="8960"/>
    <cellStyle name="20% - Accent6 13 2 3" xfId="8961"/>
    <cellStyle name="20% - Accent6 13 2 4" xfId="8962"/>
    <cellStyle name="20% - Accent6 13 2_Essbase BS Tax Accounts EOY" xfId="8963"/>
    <cellStyle name="20% - Accent6 13 3" xfId="8964"/>
    <cellStyle name="20% - Accent6 13 3 2" xfId="8965"/>
    <cellStyle name="20% - Accent6 13 4" xfId="8966"/>
    <cellStyle name="20% - Accent6 13 4 2" xfId="8967"/>
    <cellStyle name="20% - Accent6 13 4 3" xfId="8968"/>
    <cellStyle name="20% - Accent6 13 4 4" xfId="8969"/>
    <cellStyle name="20% - Accent6 13 4_Essbase BS Tax Accounts EOY" xfId="8970"/>
    <cellStyle name="20% - Accent6 13 5" xfId="8971"/>
    <cellStyle name="20% - Accent6 13_Essbase BS Tax Accounts EOY" xfId="8972"/>
    <cellStyle name="20% - Accent6 14" xfId="8973"/>
    <cellStyle name="20% - Accent6 14 2" xfId="8974"/>
    <cellStyle name="20% - Accent6 14 2 2" xfId="8975"/>
    <cellStyle name="20% - Accent6 14 2 3" xfId="8976"/>
    <cellStyle name="20% - Accent6 14 2 4" xfId="8977"/>
    <cellStyle name="20% - Accent6 14 2_Essbase BS Tax Accounts EOY" xfId="8978"/>
    <cellStyle name="20% - Accent6 14 3" xfId="8979"/>
    <cellStyle name="20% - Accent6 14 3 2" xfId="8980"/>
    <cellStyle name="20% - Accent6 14 4" xfId="8981"/>
    <cellStyle name="20% - Accent6 14 4 2" xfId="8982"/>
    <cellStyle name="20% - Accent6 14 4 3" xfId="8983"/>
    <cellStyle name="20% - Accent6 14 4 4" xfId="8984"/>
    <cellStyle name="20% - Accent6 14 4_Essbase BS Tax Accounts EOY" xfId="8985"/>
    <cellStyle name="20% - Accent6 14 5" xfId="8986"/>
    <cellStyle name="20% - Accent6 14_Essbase BS Tax Accounts EOY" xfId="8987"/>
    <cellStyle name="20% - Accent6 15" xfId="8988"/>
    <cellStyle name="20% - Accent6 15 2" xfId="8989"/>
    <cellStyle name="20% - Accent6 15 2 2" xfId="8990"/>
    <cellStyle name="20% - Accent6 15 2 3" xfId="8991"/>
    <cellStyle name="20% - Accent6 15 2 4" xfId="8992"/>
    <cellStyle name="20% - Accent6 15 2_Essbase BS Tax Accounts EOY" xfId="8993"/>
    <cellStyle name="20% - Accent6 15 3" xfId="8994"/>
    <cellStyle name="20% - Accent6 15 3 2" xfId="8995"/>
    <cellStyle name="20% - Accent6 15 4" xfId="8996"/>
    <cellStyle name="20% - Accent6 15 4 2" xfId="8997"/>
    <cellStyle name="20% - Accent6 15 4 3" xfId="8998"/>
    <cellStyle name="20% - Accent6 15 4 4" xfId="8999"/>
    <cellStyle name="20% - Accent6 15 4_Essbase BS Tax Accounts EOY" xfId="9000"/>
    <cellStyle name="20% - Accent6 15 5" xfId="9001"/>
    <cellStyle name="20% - Accent6 15_Essbase BS Tax Accounts EOY" xfId="9002"/>
    <cellStyle name="20% - Accent6 16" xfId="9003"/>
    <cellStyle name="20% - Accent6 16 2" xfId="9004"/>
    <cellStyle name="20% - Accent6 16 2 2" xfId="9005"/>
    <cellStyle name="20% - Accent6 16 2 3" xfId="9006"/>
    <cellStyle name="20% - Accent6 16 2 4" xfId="9007"/>
    <cellStyle name="20% - Accent6 16 2_Essbase BS Tax Accounts EOY" xfId="9008"/>
    <cellStyle name="20% - Accent6 16 3" xfId="9009"/>
    <cellStyle name="20% - Accent6 16 3 2" xfId="9010"/>
    <cellStyle name="20% - Accent6 16 4" xfId="9011"/>
    <cellStyle name="20% - Accent6 16 4 2" xfId="9012"/>
    <cellStyle name="20% - Accent6 16 4 3" xfId="9013"/>
    <cellStyle name="20% - Accent6 16 4 4" xfId="9014"/>
    <cellStyle name="20% - Accent6 16 4_Essbase BS Tax Accounts EOY" xfId="9015"/>
    <cellStyle name="20% - Accent6 16 5" xfId="9016"/>
    <cellStyle name="20% - Accent6 16_Essbase BS Tax Accounts EOY" xfId="9017"/>
    <cellStyle name="20% - Accent6 17" xfId="9018"/>
    <cellStyle name="20% - Accent6 17 2" xfId="9019"/>
    <cellStyle name="20% - Accent6 17 2 2" xfId="9020"/>
    <cellStyle name="20% - Accent6 17 2 3" xfId="9021"/>
    <cellStyle name="20% - Accent6 17 2 4" xfId="9022"/>
    <cellStyle name="20% - Accent6 17 2_Essbase BS Tax Accounts EOY" xfId="9023"/>
    <cellStyle name="20% - Accent6 17 3" xfId="9024"/>
    <cellStyle name="20% - Accent6 17 3 2" xfId="9025"/>
    <cellStyle name="20% - Accent6 17 4" xfId="9026"/>
    <cellStyle name="20% - Accent6 17 4 2" xfId="9027"/>
    <cellStyle name="20% - Accent6 17 4 3" xfId="9028"/>
    <cellStyle name="20% - Accent6 17 4 4" xfId="9029"/>
    <cellStyle name="20% - Accent6 17 4_Essbase BS Tax Accounts EOY" xfId="9030"/>
    <cellStyle name="20% - Accent6 17 5" xfId="9031"/>
    <cellStyle name="20% - Accent6 17_Essbase BS Tax Accounts EOY" xfId="9032"/>
    <cellStyle name="20% - Accent6 18" xfId="9033"/>
    <cellStyle name="20% - Accent6 18 2" xfId="9034"/>
    <cellStyle name="20% - Accent6 18 2 2" xfId="9035"/>
    <cellStyle name="20% - Accent6 18 2 3" xfId="9036"/>
    <cellStyle name="20% - Accent6 18 2 4" xfId="9037"/>
    <cellStyle name="20% - Accent6 18 2_Essbase BS Tax Accounts EOY" xfId="9038"/>
    <cellStyle name="20% - Accent6 18 3" xfId="9039"/>
    <cellStyle name="20% - Accent6 18 3 2" xfId="9040"/>
    <cellStyle name="20% - Accent6 18 4" xfId="9041"/>
    <cellStyle name="20% - Accent6 18 4 2" xfId="9042"/>
    <cellStyle name="20% - Accent6 18 4 3" xfId="9043"/>
    <cellStyle name="20% - Accent6 18 4 4" xfId="9044"/>
    <cellStyle name="20% - Accent6 18 4_Essbase BS Tax Accounts EOY" xfId="9045"/>
    <cellStyle name="20% - Accent6 18 5" xfId="9046"/>
    <cellStyle name="20% - Accent6 18_Essbase BS Tax Accounts EOY" xfId="9047"/>
    <cellStyle name="20% - Accent6 19" xfId="9048"/>
    <cellStyle name="20% - Accent6 19 2" xfId="9049"/>
    <cellStyle name="20% - Accent6 19 2 2" xfId="9050"/>
    <cellStyle name="20% - Accent6 19 2 3" xfId="9051"/>
    <cellStyle name="20% - Accent6 19 2 4" xfId="9052"/>
    <cellStyle name="20% - Accent6 19 2_Essbase BS Tax Accounts EOY" xfId="9053"/>
    <cellStyle name="20% - Accent6 19 3" xfId="9054"/>
    <cellStyle name="20% - Accent6 19 3 2" xfId="9055"/>
    <cellStyle name="20% - Accent6 19 4" xfId="9056"/>
    <cellStyle name="20% - Accent6 19 4 2" xfId="9057"/>
    <cellStyle name="20% - Accent6 19 4 3" xfId="9058"/>
    <cellStyle name="20% - Accent6 19 4 4" xfId="9059"/>
    <cellStyle name="20% - Accent6 19 4_Essbase BS Tax Accounts EOY" xfId="9060"/>
    <cellStyle name="20% - Accent6 19 5" xfId="9061"/>
    <cellStyle name="20% - Accent6 19_Essbase BS Tax Accounts EOY" xfId="9062"/>
    <cellStyle name="20% - Accent6 2" xfId="9063"/>
    <cellStyle name="20% - Accent6 2 10" xfId="9064"/>
    <cellStyle name="20% - Accent6 2 10 2" xfId="9065"/>
    <cellStyle name="20% - Accent6 2 10 2 2" xfId="9066"/>
    <cellStyle name="20% - Accent6 2 10 2 3" xfId="9067"/>
    <cellStyle name="20% - Accent6 2 10 2_Essbase BS Tax Accounts EOY" xfId="9068"/>
    <cellStyle name="20% - Accent6 2 10 3" xfId="9069"/>
    <cellStyle name="20% - Accent6 2 10 4" xfId="9070"/>
    <cellStyle name="20% - Accent6 2 10_Essbase BS Tax Accounts EOY" xfId="9071"/>
    <cellStyle name="20% - Accent6 2 11" xfId="9072"/>
    <cellStyle name="20% - Accent6 2 11 2" xfId="9073"/>
    <cellStyle name="20% - Accent6 2 11 2 2" xfId="9074"/>
    <cellStyle name="20% - Accent6 2 11 3" xfId="9075"/>
    <cellStyle name="20% - Accent6 2 11 4" xfId="9076"/>
    <cellStyle name="20% - Accent6 2 11_Essbase BS Tax Accounts EOY" xfId="9077"/>
    <cellStyle name="20% - Accent6 2 12" xfId="9078"/>
    <cellStyle name="20% - Accent6 2 12 2" xfId="9079"/>
    <cellStyle name="20% - Accent6 2 12 2 2" xfId="9080"/>
    <cellStyle name="20% - Accent6 2 12 3" xfId="9081"/>
    <cellStyle name="20% - Accent6 2 12 4" xfId="9082"/>
    <cellStyle name="20% - Accent6 2 12_Essbase BS Tax Accounts EOY" xfId="9083"/>
    <cellStyle name="20% - Accent6 2 13" xfId="9084"/>
    <cellStyle name="20% - Accent6 2 13 2" xfId="9085"/>
    <cellStyle name="20% - Accent6 2 13 2 2" xfId="9086"/>
    <cellStyle name="20% - Accent6 2 13 3" xfId="9087"/>
    <cellStyle name="20% - Accent6 2 14" xfId="9088"/>
    <cellStyle name="20% - Accent6 2 14 2" xfId="9089"/>
    <cellStyle name="20% - Accent6 2 14 3" xfId="9090"/>
    <cellStyle name="20% - Accent6 2 14_Essbase BS Tax Accounts EOY" xfId="9091"/>
    <cellStyle name="20% - Accent6 2 2" xfId="9092"/>
    <cellStyle name="20% - Accent6 2 2 10" xfId="9093"/>
    <cellStyle name="20% - Accent6 2 2 11" xfId="9094"/>
    <cellStyle name="20% - Accent6 2 2 12" xfId="9095"/>
    <cellStyle name="20% - Accent6 2 2 2" xfId="9096"/>
    <cellStyle name="20% - Accent6 2 2 2 2" xfId="9097"/>
    <cellStyle name="20% - Accent6 2 2 2 2 2" xfId="9098"/>
    <cellStyle name="20% - Accent6 2 2 2 2 2 2" xfId="9099"/>
    <cellStyle name="20% - Accent6 2 2 2 2 3" xfId="9100"/>
    <cellStyle name="20% - Accent6 2 2 2 2 4" xfId="9101"/>
    <cellStyle name="20% - Accent6 2 2 2 2_Essbase BS Tax Accounts EOY" xfId="9102"/>
    <cellStyle name="20% - Accent6 2 2 2 3" xfId="9103"/>
    <cellStyle name="20% - Accent6 2 2 2 3 2" xfId="9104"/>
    <cellStyle name="20% - Accent6 2 2 2 3 2 2" xfId="9105"/>
    <cellStyle name="20% - Accent6 2 2 2 3 3" xfId="9106"/>
    <cellStyle name="20% - Accent6 2 2 2 4" xfId="9107"/>
    <cellStyle name="20% - Accent6 2 2 2 4 2" xfId="9108"/>
    <cellStyle name="20% - Accent6 2 2 2 4 2 2" xfId="9109"/>
    <cellStyle name="20% - Accent6 2 2 2 4 3" xfId="9110"/>
    <cellStyle name="20% - Accent6 2 2 2 5" xfId="9111"/>
    <cellStyle name="20% - Accent6 2 2 2 5 2" xfId="9112"/>
    <cellStyle name="20% - Accent6 2 2 2_Essbase BS Tax Accounts EOY" xfId="9113"/>
    <cellStyle name="20% - Accent6 2 2 3" xfId="9114"/>
    <cellStyle name="20% - Accent6 2 2 3 2" xfId="9115"/>
    <cellStyle name="20% - Accent6 2 2 3 2 2" xfId="9116"/>
    <cellStyle name="20% - Accent6 2 2 3 3" xfId="9117"/>
    <cellStyle name="20% - Accent6 2 2 3 4" xfId="9118"/>
    <cellStyle name="20% - Accent6 2 2 3 5" xfId="9119"/>
    <cellStyle name="20% - Accent6 2 2 3_Essbase BS Tax Accounts EOY" xfId="9120"/>
    <cellStyle name="20% - Accent6 2 2 4" xfId="9121"/>
    <cellStyle name="20% - Accent6 2 2 4 2" xfId="9122"/>
    <cellStyle name="20% - Accent6 2 2 4 2 2" xfId="9123"/>
    <cellStyle name="20% - Accent6 2 2 4 2 3" xfId="9124"/>
    <cellStyle name="20% - Accent6 2 2 4 3" xfId="9125"/>
    <cellStyle name="20% - Accent6 2 2 4 4" xfId="9126"/>
    <cellStyle name="20% - Accent6 2 2 4_Essbase BS Tax Accounts EOY" xfId="9127"/>
    <cellStyle name="20% - Accent6 2 2 5" xfId="9128"/>
    <cellStyle name="20% - Accent6 2 2 6" xfId="9129"/>
    <cellStyle name="20% - Accent6 2 2 6 2" xfId="9130"/>
    <cellStyle name="20% - Accent6 2 2 6 2 2" xfId="9131"/>
    <cellStyle name="20% - Accent6 2 2 6 3" xfId="9132"/>
    <cellStyle name="20% - Accent6 2 2 6 4" xfId="9133"/>
    <cellStyle name="20% - Accent6 2 2 7" xfId="9134"/>
    <cellStyle name="20% - Accent6 2 2 7 2" xfId="9135"/>
    <cellStyle name="20% - Accent6 2 2 7 2 2" xfId="9136"/>
    <cellStyle name="20% - Accent6 2 2 7 3" xfId="9137"/>
    <cellStyle name="20% - Accent6 2 2 7 4" xfId="9138"/>
    <cellStyle name="20% - Accent6 2 2 7_Essbase BS Tax Accounts EOY" xfId="9139"/>
    <cellStyle name="20% - Accent6 2 2 8" xfId="9140"/>
    <cellStyle name="20% - Accent6 2 2 8 2" xfId="9141"/>
    <cellStyle name="20% - Accent6 2 2 8 2 2" xfId="9142"/>
    <cellStyle name="20% - Accent6 2 2 8 3" xfId="9143"/>
    <cellStyle name="20% - Accent6 2 2 9" xfId="9144"/>
    <cellStyle name="20% - Accent6 2 2 9 2" xfId="9145"/>
    <cellStyle name="20% - Accent6 2 2_Basis Info" xfId="9146"/>
    <cellStyle name="20% - Accent6 2 3" xfId="9147"/>
    <cellStyle name="20% - Accent6 2 3 10" xfId="9148"/>
    <cellStyle name="20% - Accent6 2 3 10 2" xfId="9149"/>
    <cellStyle name="20% - Accent6 2 3 10 2 2" xfId="9150"/>
    <cellStyle name="20% - Accent6 2 3 10 3" xfId="9151"/>
    <cellStyle name="20% - Accent6 2 3 10 4" xfId="9152"/>
    <cellStyle name="20% - Accent6 2 3 11" xfId="9153"/>
    <cellStyle name="20% - Accent6 2 3 11 2" xfId="9154"/>
    <cellStyle name="20% - Accent6 2 3 11 2 2" xfId="9155"/>
    <cellStyle name="20% - Accent6 2 3 11 3" xfId="9156"/>
    <cellStyle name="20% - Accent6 2 3 11 4" xfId="9157"/>
    <cellStyle name="20% - Accent6 2 3 11_Essbase BS Tax Accounts EOY" xfId="9158"/>
    <cellStyle name="20% - Accent6 2 3 12" xfId="9159"/>
    <cellStyle name="20% - Accent6 2 3 12 2" xfId="9160"/>
    <cellStyle name="20% - Accent6 2 3 12 3" xfId="9161"/>
    <cellStyle name="20% - Accent6 2 3 12_Essbase BS Tax Accounts EOY" xfId="9162"/>
    <cellStyle name="20% - Accent6 2 3 13" xfId="9163"/>
    <cellStyle name="20% - Accent6 2 3 13 2" xfId="9164"/>
    <cellStyle name="20% - Accent6 2 3 13 3" xfId="9165"/>
    <cellStyle name="20% - Accent6 2 3 13_Essbase BS Tax Accounts EOY" xfId="9166"/>
    <cellStyle name="20% - Accent6 2 3 14" xfId="9167"/>
    <cellStyle name="20% - Accent6 2 3 15" xfId="9168"/>
    <cellStyle name="20% - Accent6 2 3 2" xfId="9169"/>
    <cellStyle name="20% - Accent6 2 3 2 10" xfId="9170"/>
    <cellStyle name="20% - Accent6 2 3 2 10 2" xfId="9171"/>
    <cellStyle name="20% - Accent6 2 3 2 11" xfId="9172"/>
    <cellStyle name="20% - Accent6 2 3 2 12" xfId="9173"/>
    <cellStyle name="20% - Accent6 2 3 2 13" xfId="9174"/>
    <cellStyle name="20% - Accent6 2 3 2 14" xfId="9175"/>
    <cellStyle name="20% - Accent6 2 3 2 2" xfId="9176"/>
    <cellStyle name="20% - Accent6 2 3 2 2 2" xfId="9177"/>
    <cellStyle name="20% - Accent6 2 3 2 2 2 2" xfId="9178"/>
    <cellStyle name="20% - Accent6 2 3 2 2 2 2 2" xfId="9179"/>
    <cellStyle name="20% - Accent6 2 3 2 2 2 3" xfId="9180"/>
    <cellStyle name="20% - Accent6 2 3 2 2 2 4" xfId="9181"/>
    <cellStyle name="20% - Accent6 2 3 2 2 3" xfId="9182"/>
    <cellStyle name="20% - Accent6 2 3 2 2 3 2" xfId="9183"/>
    <cellStyle name="20% - Accent6 2 3 2 2 4" xfId="9184"/>
    <cellStyle name="20% - Accent6 2 3 2 2 5" xfId="9185"/>
    <cellStyle name="20% - Accent6 2 3 2 2 6" xfId="9186"/>
    <cellStyle name="20% - Accent6 2 3 2 2_Essbase BS Tax Accounts EOY" xfId="9187"/>
    <cellStyle name="20% - Accent6 2 3 2 3" xfId="9188"/>
    <cellStyle name="20% - Accent6 2 3 2 3 2" xfId="9189"/>
    <cellStyle name="20% - Accent6 2 3 2 3 2 2" xfId="9190"/>
    <cellStyle name="20% - Accent6 2 3 2 3 2 2 2" xfId="9191"/>
    <cellStyle name="20% - Accent6 2 3 2 3 2 2 3" xfId="9192"/>
    <cellStyle name="20% - Accent6 2 3 2 3 2 2_Essbase BS Tax Accounts EOY" xfId="9193"/>
    <cellStyle name="20% - Accent6 2 3 2 3 2 3" xfId="9194"/>
    <cellStyle name="20% - Accent6 2 3 2 3 2 4" xfId="9195"/>
    <cellStyle name="20% - Accent6 2 3 2 3 2_Essbase BS Tax Accounts EOY" xfId="9196"/>
    <cellStyle name="20% - Accent6 2 3 2 3 3" xfId="9197"/>
    <cellStyle name="20% - Accent6 2 3 2 3 3 2" xfId="9198"/>
    <cellStyle name="20% - Accent6 2 3 2 3 3 3" xfId="9199"/>
    <cellStyle name="20% - Accent6 2 3 2 3 3_Essbase BS Tax Accounts EOY" xfId="9200"/>
    <cellStyle name="20% - Accent6 2 3 2 3 4" xfId="9201"/>
    <cellStyle name="20% - Accent6 2 3 2 3 5" xfId="9202"/>
    <cellStyle name="20% - Accent6 2 3 2 3_Essbase BS Tax Accounts EOY" xfId="9203"/>
    <cellStyle name="20% - Accent6 2 3 2 4" xfId="9204"/>
    <cellStyle name="20% - Accent6 2 3 2 4 2" xfId="9205"/>
    <cellStyle name="20% - Accent6 2 3 2 4 2 2" xfId="9206"/>
    <cellStyle name="20% - Accent6 2 3 2 4 2 3" xfId="9207"/>
    <cellStyle name="20% - Accent6 2 3 2 4 2_Essbase BS Tax Accounts EOY" xfId="9208"/>
    <cellStyle name="20% - Accent6 2 3 2 4 3" xfId="9209"/>
    <cellStyle name="20% - Accent6 2 3 2 4 4" xfId="9210"/>
    <cellStyle name="20% - Accent6 2 3 2 4_Essbase BS Tax Accounts EOY" xfId="9211"/>
    <cellStyle name="20% - Accent6 2 3 2 5" xfId="9212"/>
    <cellStyle name="20% - Accent6 2 3 2 5 2" xfId="9213"/>
    <cellStyle name="20% - Accent6 2 3 2 5 2 2" xfId="9214"/>
    <cellStyle name="20% - Accent6 2 3 2 5 2 3" xfId="9215"/>
    <cellStyle name="20% - Accent6 2 3 2 5 3" xfId="9216"/>
    <cellStyle name="20% - Accent6 2 3 2 5 4" xfId="9217"/>
    <cellStyle name="20% - Accent6 2 3 2 5_Essbase BS Tax Accounts EOY" xfId="9218"/>
    <cellStyle name="20% - Accent6 2 3 2 6" xfId="9219"/>
    <cellStyle name="20% - Accent6 2 3 2 6 2" xfId="9220"/>
    <cellStyle name="20% - Accent6 2 3 2 6 2 2" xfId="9221"/>
    <cellStyle name="20% - Accent6 2 3 2 6 3" xfId="9222"/>
    <cellStyle name="20% - Accent6 2 3 2 6 4" xfId="9223"/>
    <cellStyle name="20% - Accent6 2 3 2 7" xfId="9224"/>
    <cellStyle name="20% - Accent6 2 3 2 7 2" xfId="9225"/>
    <cellStyle name="20% - Accent6 2 3 2 7 2 2" xfId="9226"/>
    <cellStyle name="20% - Accent6 2 3 2 7 3" xfId="9227"/>
    <cellStyle name="20% - Accent6 2 3 2 7 4" xfId="9228"/>
    <cellStyle name="20% - Accent6 2 3 2 7_Essbase BS Tax Accounts EOY" xfId="9229"/>
    <cellStyle name="20% - Accent6 2 3 2 8" xfId="9230"/>
    <cellStyle name="20% - Accent6 2 3 2 8 2" xfId="9231"/>
    <cellStyle name="20% - Accent6 2 3 2 8 2 2" xfId="9232"/>
    <cellStyle name="20% - Accent6 2 3 2 8 3" xfId="9233"/>
    <cellStyle name="20% - Accent6 2 3 2 8 4" xfId="9234"/>
    <cellStyle name="20% - Accent6 2 3 2 8_Essbase BS Tax Accounts EOY" xfId="9235"/>
    <cellStyle name="20% - Accent6 2 3 2 9" xfId="9236"/>
    <cellStyle name="20% - Accent6 2 3 2 9 2" xfId="9237"/>
    <cellStyle name="20% - Accent6 2 3 2 9 2 2" xfId="9238"/>
    <cellStyle name="20% - Accent6 2 3 2 9 3" xfId="9239"/>
    <cellStyle name="20% - Accent6 2 3 2 9 4" xfId="9240"/>
    <cellStyle name="20% - Accent6 2 3 2 9_Essbase BS Tax Accounts EOY" xfId="9241"/>
    <cellStyle name="20% - Accent6 2 3 2_Basis Info" xfId="9242"/>
    <cellStyle name="20% - Accent6 2 3 3" xfId="9243"/>
    <cellStyle name="20% - Accent6 2 3 3 2" xfId="9244"/>
    <cellStyle name="20% - Accent6 2 3 3 3" xfId="9245"/>
    <cellStyle name="20% - Accent6 2 3 3 4" xfId="9246"/>
    <cellStyle name="20% - Accent6 2 3 3_Essbase BS Tax Accounts EOY" xfId="9247"/>
    <cellStyle name="20% - Accent6 2 3 4" xfId="9248"/>
    <cellStyle name="20% - Accent6 2 3 4 2" xfId="9249"/>
    <cellStyle name="20% - Accent6 2 3 4 2 2" xfId="9250"/>
    <cellStyle name="20% - Accent6 2 3 4 2 2 2" xfId="9251"/>
    <cellStyle name="20% - Accent6 2 3 4 2 3" xfId="9252"/>
    <cellStyle name="20% - Accent6 2 3 4 3" xfId="9253"/>
    <cellStyle name="20% - Accent6 2 3 4 3 2" xfId="9254"/>
    <cellStyle name="20% - Accent6 2 3 5" xfId="9255"/>
    <cellStyle name="20% - Accent6 2 3 5 2" xfId="9256"/>
    <cellStyle name="20% - Accent6 2 3 5 2 2" xfId="9257"/>
    <cellStyle name="20% - Accent6 2 3 5 2 2 2" xfId="9258"/>
    <cellStyle name="20% - Accent6 2 3 5 2 2 3" xfId="9259"/>
    <cellStyle name="20% - Accent6 2 3 5 2 2_Essbase BS Tax Accounts EOY" xfId="9260"/>
    <cellStyle name="20% - Accent6 2 3 5 2 3" xfId="9261"/>
    <cellStyle name="20% - Accent6 2 3 5 2 4" xfId="9262"/>
    <cellStyle name="20% - Accent6 2 3 5 2_Essbase BS Tax Accounts EOY" xfId="9263"/>
    <cellStyle name="20% - Accent6 2 3 5 3" xfId="9264"/>
    <cellStyle name="20% - Accent6 2 3 5 3 2" xfId="9265"/>
    <cellStyle name="20% - Accent6 2 3 5 3 3" xfId="9266"/>
    <cellStyle name="20% - Accent6 2 3 5 3_Essbase BS Tax Accounts EOY" xfId="9267"/>
    <cellStyle name="20% - Accent6 2 3 5 4" xfId="9268"/>
    <cellStyle name="20% - Accent6 2 3 5 5" xfId="9269"/>
    <cellStyle name="20% - Accent6 2 3 5_Essbase BS Tax Accounts EOY" xfId="9270"/>
    <cellStyle name="20% - Accent6 2 3 6" xfId="9271"/>
    <cellStyle name="20% - Accent6 2 3 6 2" xfId="9272"/>
    <cellStyle name="20% - Accent6 2 3 6 2 2" xfId="9273"/>
    <cellStyle name="20% - Accent6 2 3 6 2 3" xfId="9274"/>
    <cellStyle name="20% - Accent6 2 3 6 2_Essbase BS Tax Accounts EOY" xfId="9275"/>
    <cellStyle name="20% - Accent6 2 3 6 3" xfId="9276"/>
    <cellStyle name="20% - Accent6 2 3 6 4" xfId="9277"/>
    <cellStyle name="20% - Accent6 2 3 6 5" xfId="9278"/>
    <cellStyle name="20% - Accent6 2 3 6_Essbase BS Tax Accounts EOY" xfId="9279"/>
    <cellStyle name="20% - Accent6 2 3 7" xfId="9280"/>
    <cellStyle name="20% - Accent6 2 3 7 2" xfId="9281"/>
    <cellStyle name="20% - Accent6 2 3 7 2 2" xfId="9282"/>
    <cellStyle name="20% - Accent6 2 3 7 2 3" xfId="9283"/>
    <cellStyle name="20% - Accent6 2 3 7 3" xfId="9284"/>
    <cellStyle name="20% - Accent6 2 3 7 4" xfId="9285"/>
    <cellStyle name="20% - Accent6 2 3 7_Essbase BS Tax Accounts EOY" xfId="9286"/>
    <cellStyle name="20% - Accent6 2 3 8" xfId="9287"/>
    <cellStyle name="20% - Accent6 2 3 8 2" xfId="9288"/>
    <cellStyle name="20% - Accent6 2 3 8 2 2" xfId="9289"/>
    <cellStyle name="20% - Accent6 2 3 8 3" xfId="9290"/>
    <cellStyle name="20% - Accent6 2 3 8 4" xfId="9291"/>
    <cellStyle name="20% - Accent6 2 3 9" xfId="9292"/>
    <cellStyle name="20% - Accent6 2 3 9 2" xfId="9293"/>
    <cellStyle name="20% - Accent6 2 3 9 2 2" xfId="9294"/>
    <cellStyle name="20% - Accent6 2 3 9 3" xfId="9295"/>
    <cellStyle name="20% - Accent6 2 3 9 4" xfId="9296"/>
    <cellStyle name="20% - Accent6 2 3_Basis Info" xfId="9297"/>
    <cellStyle name="20% - Accent6 2 4" xfId="9298"/>
    <cellStyle name="20% - Accent6 2 4 2" xfId="9299"/>
    <cellStyle name="20% - Accent6 2 5" xfId="9300"/>
    <cellStyle name="20% - Accent6 2 5 2" xfId="9301"/>
    <cellStyle name="20% - Accent6 2 5 2 2" xfId="9302"/>
    <cellStyle name="20% - Accent6 2 5 2 2 2" xfId="9303"/>
    <cellStyle name="20% - Accent6 2 5 2 3" xfId="9304"/>
    <cellStyle name="20% - Accent6 2 5 2 4" xfId="9305"/>
    <cellStyle name="20% - Accent6 2 5 3" xfId="9306"/>
    <cellStyle name="20% - Accent6 2 5 3 2" xfId="9307"/>
    <cellStyle name="20% - Accent6 2 5 3 3" xfId="9308"/>
    <cellStyle name="20% - Accent6 2 5 3_Essbase BS Tax Accounts EOY" xfId="9309"/>
    <cellStyle name="20% - Accent6 2 5 4" xfId="9310"/>
    <cellStyle name="20% - Accent6 2 5 5" xfId="9311"/>
    <cellStyle name="20% - Accent6 2 5 6" xfId="9312"/>
    <cellStyle name="20% - Accent6 2 5_Essbase BS Tax Accounts EOY" xfId="9313"/>
    <cellStyle name="20% - Accent6 2 6" xfId="9314"/>
    <cellStyle name="20% - Accent6 2 6 2" xfId="9315"/>
    <cellStyle name="20% - Accent6 2 6 2 2" xfId="9316"/>
    <cellStyle name="20% - Accent6 2 6 3" xfId="9317"/>
    <cellStyle name="20% - Accent6 2 7" xfId="9318"/>
    <cellStyle name="20% - Accent6 2 7 2" xfId="9319"/>
    <cellStyle name="20% - Accent6 2 7 2 2" xfId="9320"/>
    <cellStyle name="20% - Accent6 2 7 2 3" xfId="9321"/>
    <cellStyle name="20% - Accent6 2 7 2_Essbase BS Tax Accounts EOY" xfId="9322"/>
    <cellStyle name="20% - Accent6 2 7 3" xfId="9323"/>
    <cellStyle name="20% - Accent6 2 7 4" xfId="9324"/>
    <cellStyle name="20% - Accent6 2 7 5" xfId="9325"/>
    <cellStyle name="20% - Accent6 2 7 6" xfId="9326"/>
    <cellStyle name="20% - Accent6 2 7_Essbase BS Tax Accounts EOY" xfId="9327"/>
    <cellStyle name="20% - Accent6 2 8" xfId="9328"/>
    <cellStyle name="20% - Accent6 2 8 2" xfId="9329"/>
    <cellStyle name="20% - Accent6 2 8 2 2" xfId="9330"/>
    <cellStyle name="20% - Accent6 2 8 2 3" xfId="9331"/>
    <cellStyle name="20% - Accent6 2 8 2_Essbase BS Tax Accounts EOY" xfId="9332"/>
    <cellStyle name="20% - Accent6 2 8 3" xfId="9333"/>
    <cellStyle name="20% - Accent6 2 8 4" xfId="9334"/>
    <cellStyle name="20% - Accent6 2 8 5" xfId="9335"/>
    <cellStyle name="20% - Accent6 2 8 6" xfId="9336"/>
    <cellStyle name="20% - Accent6 2 8_Essbase BS Tax Accounts EOY" xfId="9337"/>
    <cellStyle name="20% - Accent6 2 9" xfId="9338"/>
    <cellStyle name="20% - Accent6 2 9 2" xfId="9339"/>
    <cellStyle name="20% - Accent6 2 9 2 2" xfId="9340"/>
    <cellStyle name="20% - Accent6 2 9 2 3" xfId="9341"/>
    <cellStyle name="20% - Accent6 2 9 2_Essbase BS Tax Accounts EOY" xfId="9342"/>
    <cellStyle name="20% - Accent6 2 9 3" xfId="9343"/>
    <cellStyle name="20% - Accent6 2 9 4" xfId="9344"/>
    <cellStyle name="20% - Accent6 2 9 5" xfId="9345"/>
    <cellStyle name="20% - Accent6 2 9_Essbase BS Tax Accounts EOY" xfId="9346"/>
    <cellStyle name="20% - Accent6 2_10-1 BS" xfId="9347"/>
    <cellStyle name="20% - Accent6 20" xfId="9348"/>
    <cellStyle name="20% - Accent6 20 2" xfId="9349"/>
    <cellStyle name="20% - Accent6 20 2 2" xfId="9350"/>
    <cellStyle name="20% - Accent6 20 2 3" xfId="9351"/>
    <cellStyle name="20% - Accent6 20 2 4" xfId="9352"/>
    <cellStyle name="20% - Accent6 20 2_Essbase BS Tax Accounts EOY" xfId="9353"/>
    <cellStyle name="20% - Accent6 20 3" xfId="9354"/>
    <cellStyle name="20% - Accent6 20 3 2" xfId="9355"/>
    <cellStyle name="20% - Accent6 20 4" xfId="9356"/>
    <cellStyle name="20% - Accent6 20 4 2" xfId="9357"/>
    <cellStyle name="20% - Accent6 20 4 3" xfId="9358"/>
    <cellStyle name="20% - Accent6 20 4 4" xfId="9359"/>
    <cellStyle name="20% - Accent6 20 4_Essbase BS Tax Accounts EOY" xfId="9360"/>
    <cellStyle name="20% - Accent6 20 5" xfId="9361"/>
    <cellStyle name="20% - Accent6 20_Essbase BS Tax Accounts EOY" xfId="9362"/>
    <cellStyle name="20% - Accent6 21" xfId="9363"/>
    <cellStyle name="20% - Accent6 21 2" xfId="9364"/>
    <cellStyle name="20% - Accent6 21 2 2" xfId="9365"/>
    <cellStyle name="20% - Accent6 21 2 3" xfId="9366"/>
    <cellStyle name="20% - Accent6 21 2 4" xfId="9367"/>
    <cellStyle name="20% - Accent6 21 2_Essbase BS Tax Accounts EOY" xfId="9368"/>
    <cellStyle name="20% - Accent6 21 3" xfId="9369"/>
    <cellStyle name="20% - Accent6 21 3 2" xfId="9370"/>
    <cellStyle name="20% - Accent6 21 4" xfId="9371"/>
    <cellStyle name="20% - Accent6 21 4 2" xfId="9372"/>
    <cellStyle name="20% - Accent6 21 4 3" xfId="9373"/>
    <cellStyle name="20% - Accent6 21 4 4" xfId="9374"/>
    <cellStyle name="20% - Accent6 21 4_Essbase BS Tax Accounts EOY" xfId="9375"/>
    <cellStyle name="20% - Accent6 21 5" xfId="9376"/>
    <cellStyle name="20% - Accent6 21_Essbase BS Tax Accounts EOY" xfId="9377"/>
    <cellStyle name="20% - Accent6 22" xfId="9378"/>
    <cellStyle name="20% - Accent6 22 2" xfId="9379"/>
    <cellStyle name="20% - Accent6 22 2 2" xfId="9380"/>
    <cellStyle name="20% - Accent6 22 2 3" xfId="9381"/>
    <cellStyle name="20% - Accent6 22 2 4" xfId="9382"/>
    <cellStyle name="20% - Accent6 22 2_Essbase BS Tax Accounts EOY" xfId="9383"/>
    <cellStyle name="20% - Accent6 22 3" xfId="9384"/>
    <cellStyle name="20% - Accent6 22 3 2" xfId="9385"/>
    <cellStyle name="20% - Accent6 22 4" xfId="9386"/>
    <cellStyle name="20% - Accent6 22 4 2" xfId="9387"/>
    <cellStyle name="20% - Accent6 22 4 3" xfId="9388"/>
    <cellStyle name="20% - Accent6 22 4 4" xfId="9389"/>
    <cellStyle name="20% - Accent6 22 4_Essbase BS Tax Accounts EOY" xfId="9390"/>
    <cellStyle name="20% - Accent6 22 5" xfId="9391"/>
    <cellStyle name="20% - Accent6 22_Essbase BS Tax Accounts EOY" xfId="9392"/>
    <cellStyle name="20% - Accent6 23" xfId="9393"/>
    <cellStyle name="20% - Accent6 23 2" xfId="9394"/>
    <cellStyle name="20% - Accent6 23 2 2" xfId="9395"/>
    <cellStyle name="20% - Accent6 23 3" xfId="9396"/>
    <cellStyle name="20% - Accent6 23 3 2" xfId="9397"/>
    <cellStyle name="20% - Accent6 23 3 3" xfId="9398"/>
    <cellStyle name="20% - Accent6 23 3 4" xfId="9399"/>
    <cellStyle name="20% - Accent6 23 3_Essbase BS Tax Accounts EOY" xfId="9400"/>
    <cellStyle name="20% - Accent6 23 4" xfId="9401"/>
    <cellStyle name="20% - Accent6 23_Essbase BS Tax Accounts EOY" xfId="9402"/>
    <cellStyle name="20% - Accent6 24" xfId="9403"/>
    <cellStyle name="20% - Accent6 24 10" xfId="9404"/>
    <cellStyle name="20% - Accent6 24 11" xfId="9405"/>
    <cellStyle name="20% - Accent6 24 11 2" xfId="9406"/>
    <cellStyle name="20% - Accent6 24 11 2 2" xfId="9407"/>
    <cellStyle name="20% - Accent6 24 11 2 3" xfId="9408"/>
    <cellStyle name="20% - Accent6 24 11 2_Essbase BS Tax Accounts EOY" xfId="9409"/>
    <cellStyle name="20% - Accent6 24 11 3" xfId="9410"/>
    <cellStyle name="20% - Accent6 24 11 4" xfId="9411"/>
    <cellStyle name="20% - Accent6 24 11_Essbase BS Tax Accounts EOY" xfId="9412"/>
    <cellStyle name="20% - Accent6 24 12" xfId="9413"/>
    <cellStyle name="20% - Accent6 24 12 2" xfId="9414"/>
    <cellStyle name="20% - Accent6 24 12 2 2" xfId="9415"/>
    <cellStyle name="20% - Accent6 24 12 2 3" xfId="9416"/>
    <cellStyle name="20% - Accent6 24 12 2_Essbase BS Tax Accounts EOY" xfId="9417"/>
    <cellStyle name="20% - Accent6 24 12 3" xfId="9418"/>
    <cellStyle name="20% - Accent6 24 12 4" xfId="9419"/>
    <cellStyle name="20% - Accent6 24 12_Essbase BS Tax Accounts EOY" xfId="9420"/>
    <cellStyle name="20% - Accent6 24 13" xfId="9421"/>
    <cellStyle name="20% - Accent6 24 14" xfId="9422"/>
    <cellStyle name="20% - Accent6 24 15" xfId="9423"/>
    <cellStyle name="20% - Accent6 24 2" xfId="9424"/>
    <cellStyle name="20% - Accent6 24 2 2" xfId="9425"/>
    <cellStyle name="20% - Accent6 24 2 3" xfId="9426"/>
    <cellStyle name="20% - Accent6 24 2 4" xfId="9427"/>
    <cellStyle name="20% - Accent6 24 2_Essbase BS Tax Accounts EOY" xfId="9428"/>
    <cellStyle name="20% - Accent6 24 3" xfId="9429"/>
    <cellStyle name="20% - Accent6 24 3 2" xfId="9430"/>
    <cellStyle name="20% - Accent6 24 3 2 2" xfId="9431"/>
    <cellStyle name="20% - Accent6 24 3 2 2 2" xfId="9432"/>
    <cellStyle name="20% - Accent6 24 3 2 2 2 2" xfId="9433"/>
    <cellStyle name="20% - Accent6 24 3 2 2 2 3" xfId="9434"/>
    <cellStyle name="20% - Accent6 24 3 2 2 2_Essbase BS Tax Accounts EOY" xfId="9435"/>
    <cellStyle name="20% - Accent6 24 3 2 2 3" xfId="9436"/>
    <cellStyle name="20% - Accent6 24 3 2 2 4" xfId="9437"/>
    <cellStyle name="20% - Accent6 24 3 2 2_Essbase BS Tax Accounts EOY" xfId="9438"/>
    <cellStyle name="20% - Accent6 24 3 2 3" xfId="9439"/>
    <cellStyle name="20% - Accent6 24 3 2 3 2" xfId="9440"/>
    <cellStyle name="20% - Accent6 24 3 2 3 3" xfId="9441"/>
    <cellStyle name="20% - Accent6 24 3 2 3_Essbase BS Tax Accounts EOY" xfId="9442"/>
    <cellStyle name="20% - Accent6 24 3 2 4" xfId="9443"/>
    <cellStyle name="20% - Accent6 24 3 2 5" xfId="9444"/>
    <cellStyle name="20% - Accent6 24 3 2_Essbase BS Tax Accounts EOY" xfId="9445"/>
    <cellStyle name="20% - Accent6 24 3 3" xfId="9446"/>
    <cellStyle name="20% - Accent6 24 3 3 2" xfId="9447"/>
    <cellStyle name="20% - Accent6 24 3 3 2 2" xfId="9448"/>
    <cellStyle name="20% - Accent6 24 3 3 2 3" xfId="9449"/>
    <cellStyle name="20% - Accent6 24 3 3 2_Essbase BS Tax Accounts EOY" xfId="9450"/>
    <cellStyle name="20% - Accent6 24 3 3 3" xfId="9451"/>
    <cellStyle name="20% - Accent6 24 3 3 4" xfId="9452"/>
    <cellStyle name="20% - Accent6 24 3 3_Essbase BS Tax Accounts EOY" xfId="9453"/>
    <cellStyle name="20% - Accent6 24 3 4" xfId="9454"/>
    <cellStyle name="20% - Accent6 24 3 4 2" xfId="9455"/>
    <cellStyle name="20% - Accent6 24 3 4 3" xfId="9456"/>
    <cellStyle name="20% - Accent6 24 3 4_Essbase BS Tax Accounts EOY" xfId="9457"/>
    <cellStyle name="20% - Accent6 24 3 5" xfId="9458"/>
    <cellStyle name="20% - Accent6 24 3 6" xfId="9459"/>
    <cellStyle name="20% - Accent6 24 3 7" xfId="9460"/>
    <cellStyle name="20% - Accent6 24 3_Essbase BS Tax Accounts EOY" xfId="9461"/>
    <cellStyle name="20% - Accent6 24 4" xfId="9462"/>
    <cellStyle name="20% - Accent6 24 4 2" xfId="9463"/>
    <cellStyle name="20% - Accent6 24 4 2 2" xfId="9464"/>
    <cellStyle name="20% - Accent6 24 4 2 2 2" xfId="9465"/>
    <cellStyle name="20% - Accent6 24 4 2 2 3" xfId="9466"/>
    <cellStyle name="20% - Accent6 24 4 2 2_Essbase BS Tax Accounts EOY" xfId="9467"/>
    <cellStyle name="20% - Accent6 24 4 2 3" xfId="9468"/>
    <cellStyle name="20% - Accent6 24 4 2 4" xfId="9469"/>
    <cellStyle name="20% - Accent6 24 4 2_Essbase BS Tax Accounts EOY" xfId="9470"/>
    <cellStyle name="20% - Accent6 24 4 3" xfId="9471"/>
    <cellStyle name="20% - Accent6 24 4 3 2" xfId="9472"/>
    <cellStyle name="20% - Accent6 24 4 3 3" xfId="9473"/>
    <cellStyle name="20% - Accent6 24 4 3_Essbase BS Tax Accounts EOY" xfId="9474"/>
    <cellStyle name="20% - Accent6 24 4 4" xfId="9475"/>
    <cellStyle name="20% - Accent6 24 4 5" xfId="9476"/>
    <cellStyle name="20% - Accent6 24 4_Essbase BS Tax Accounts EOY" xfId="9477"/>
    <cellStyle name="20% - Accent6 24 5" xfId="9478"/>
    <cellStyle name="20% - Accent6 24 6" xfId="9479"/>
    <cellStyle name="20% - Accent6 24 7" xfId="9480"/>
    <cellStyle name="20% - Accent6 24 8" xfId="9481"/>
    <cellStyle name="20% - Accent6 24 9" xfId="9482"/>
    <cellStyle name="20% - Accent6 24_Basis Detail" xfId="9483"/>
    <cellStyle name="20% - Accent6 25" xfId="9484"/>
    <cellStyle name="20% - Accent6 25 10" xfId="9485"/>
    <cellStyle name="20% - Accent6 25 11" xfId="9486"/>
    <cellStyle name="20% - Accent6 25 12" xfId="9487"/>
    <cellStyle name="20% - Accent6 25 2" xfId="9488"/>
    <cellStyle name="20% - Accent6 25 2 2" xfId="9489"/>
    <cellStyle name="20% - Accent6 25 2 3" xfId="9490"/>
    <cellStyle name="20% - Accent6 25 2 4" xfId="9491"/>
    <cellStyle name="20% - Accent6 25 2 5" xfId="9492"/>
    <cellStyle name="20% - Accent6 25 2_Essbase BS Tax Accounts EOY" xfId="9493"/>
    <cellStyle name="20% - Accent6 25 3" xfId="9494"/>
    <cellStyle name="20% - Accent6 25 3 2" xfId="9495"/>
    <cellStyle name="20% - Accent6 25 4" xfId="9496"/>
    <cellStyle name="20% - Accent6 25 4 2" xfId="9497"/>
    <cellStyle name="20% - Accent6 25 4 3" xfId="9498"/>
    <cellStyle name="20% - Accent6 25 4 4" xfId="9499"/>
    <cellStyle name="20% - Accent6 25 4 5" xfId="9500"/>
    <cellStyle name="20% - Accent6 25 4_Essbase BS Tax Accounts EOY" xfId="9501"/>
    <cellStyle name="20% - Accent6 25 5" xfId="9502"/>
    <cellStyle name="20% - Accent6 25 5 2" xfId="9503"/>
    <cellStyle name="20% - Accent6 25 5 2 2" xfId="9504"/>
    <cellStyle name="20% - Accent6 25 5 2 2 2" xfId="9505"/>
    <cellStyle name="20% - Accent6 25 5 2 2 2 2" xfId="9506"/>
    <cellStyle name="20% - Accent6 25 5 2 2 2 3" xfId="9507"/>
    <cellStyle name="20% - Accent6 25 5 2 2 2_Essbase BS Tax Accounts EOY" xfId="9508"/>
    <cellStyle name="20% - Accent6 25 5 2 2 3" xfId="9509"/>
    <cellStyle name="20% - Accent6 25 5 2 2 4" xfId="9510"/>
    <cellStyle name="20% - Accent6 25 5 2 2_Essbase BS Tax Accounts EOY" xfId="9511"/>
    <cellStyle name="20% - Accent6 25 5 2 3" xfId="9512"/>
    <cellStyle name="20% - Accent6 25 5 2 3 2" xfId="9513"/>
    <cellStyle name="20% - Accent6 25 5 2 3 3" xfId="9514"/>
    <cellStyle name="20% - Accent6 25 5 2 3_Essbase BS Tax Accounts EOY" xfId="9515"/>
    <cellStyle name="20% - Accent6 25 5 2 4" xfId="9516"/>
    <cellStyle name="20% - Accent6 25 5 2 5" xfId="9517"/>
    <cellStyle name="20% - Accent6 25 5 2_Essbase BS Tax Accounts EOY" xfId="9518"/>
    <cellStyle name="20% - Accent6 25 5 3" xfId="9519"/>
    <cellStyle name="20% - Accent6 25 5 3 2" xfId="9520"/>
    <cellStyle name="20% - Accent6 25 5 3 2 2" xfId="9521"/>
    <cellStyle name="20% - Accent6 25 5 3 2 3" xfId="9522"/>
    <cellStyle name="20% - Accent6 25 5 3 2_Essbase BS Tax Accounts EOY" xfId="9523"/>
    <cellStyle name="20% - Accent6 25 5 3 3" xfId="9524"/>
    <cellStyle name="20% - Accent6 25 5 3 4" xfId="9525"/>
    <cellStyle name="20% - Accent6 25 5 3_Essbase BS Tax Accounts EOY" xfId="9526"/>
    <cellStyle name="20% - Accent6 25 5 4" xfId="9527"/>
    <cellStyle name="20% - Accent6 25 5 4 2" xfId="9528"/>
    <cellStyle name="20% - Accent6 25 5 4 3" xfId="9529"/>
    <cellStyle name="20% - Accent6 25 5 4_Essbase BS Tax Accounts EOY" xfId="9530"/>
    <cellStyle name="20% - Accent6 25 5 5" xfId="9531"/>
    <cellStyle name="20% - Accent6 25 5 6" xfId="9532"/>
    <cellStyle name="20% - Accent6 25 5 7" xfId="9533"/>
    <cellStyle name="20% - Accent6 25 5_Essbase BS Tax Accounts EOY" xfId="9534"/>
    <cellStyle name="20% - Accent6 25 6" xfId="9535"/>
    <cellStyle name="20% - Accent6 25 6 2" xfId="9536"/>
    <cellStyle name="20% - Accent6 25 6 2 2" xfId="9537"/>
    <cellStyle name="20% - Accent6 25 6 2 2 2" xfId="9538"/>
    <cellStyle name="20% - Accent6 25 6 2 2 3" xfId="9539"/>
    <cellStyle name="20% - Accent6 25 6 2 2_Essbase BS Tax Accounts EOY" xfId="9540"/>
    <cellStyle name="20% - Accent6 25 6 2 3" xfId="9541"/>
    <cellStyle name="20% - Accent6 25 6 2 4" xfId="9542"/>
    <cellStyle name="20% - Accent6 25 6 2_Essbase BS Tax Accounts EOY" xfId="9543"/>
    <cellStyle name="20% - Accent6 25 6 3" xfId="9544"/>
    <cellStyle name="20% - Accent6 25 6 3 2" xfId="9545"/>
    <cellStyle name="20% - Accent6 25 6 3 3" xfId="9546"/>
    <cellStyle name="20% - Accent6 25 6 3_Essbase BS Tax Accounts EOY" xfId="9547"/>
    <cellStyle name="20% - Accent6 25 6 4" xfId="9548"/>
    <cellStyle name="20% - Accent6 25 6 5" xfId="9549"/>
    <cellStyle name="20% - Accent6 25 6 6" xfId="9550"/>
    <cellStyle name="20% - Accent6 25 6_Essbase BS Tax Accounts EOY" xfId="9551"/>
    <cellStyle name="20% - Accent6 25 7" xfId="9552"/>
    <cellStyle name="20% - Accent6 25 7 2" xfId="9553"/>
    <cellStyle name="20% - Accent6 25 7 2 2" xfId="9554"/>
    <cellStyle name="20% - Accent6 25 7 2 3" xfId="9555"/>
    <cellStyle name="20% - Accent6 25 7 2_Essbase BS Tax Accounts EOY" xfId="9556"/>
    <cellStyle name="20% - Accent6 25 7 3" xfId="9557"/>
    <cellStyle name="20% - Accent6 25 7 4" xfId="9558"/>
    <cellStyle name="20% - Accent6 25 7_Essbase BS Tax Accounts EOY" xfId="9559"/>
    <cellStyle name="20% - Accent6 25 8" xfId="9560"/>
    <cellStyle name="20% - Accent6 25 8 2" xfId="9561"/>
    <cellStyle name="20% - Accent6 25 8 2 2" xfId="9562"/>
    <cellStyle name="20% - Accent6 25 8 2 3" xfId="9563"/>
    <cellStyle name="20% - Accent6 25 8 2_Essbase BS Tax Accounts EOY" xfId="9564"/>
    <cellStyle name="20% - Accent6 25 8 3" xfId="9565"/>
    <cellStyle name="20% - Accent6 25 8 4" xfId="9566"/>
    <cellStyle name="20% - Accent6 25 8_Essbase BS Tax Accounts EOY" xfId="9567"/>
    <cellStyle name="20% - Accent6 25 9" xfId="9568"/>
    <cellStyle name="20% - Accent6 25_Basis Detail" xfId="9569"/>
    <cellStyle name="20% - Accent6 26" xfId="9570"/>
    <cellStyle name="20% - Accent6 26 10" xfId="9571"/>
    <cellStyle name="20% - Accent6 26 11" xfId="9572"/>
    <cellStyle name="20% - Accent6 26 2" xfId="9573"/>
    <cellStyle name="20% - Accent6 26 2 2" xfId="9574"/>
    <cellStyle name="20% - Accent6 26 2 2 2" xfId="9575"/>
    <cellStyle name="20% - Accent6 26 2 2 2 2" xfId="9576"/>
    <cellStyle name="20% - Accent6 26 2 2 2 3" xfId="9577"/>
    <cellStyle name="20% - Accent6 26 2 2 2_Essbase BS Tax Accounts EOY" xfId="9578"/>
    <cellStyle name="20% - Accent6 26 2 2 3" xfId="9579"/>
    <cellStyle name="20% - Accent6 26 2 2 4" xfId="9580"/>
    <cellStyle name="20% - Accent6 26 2 2_Essbase BS Tax Accounts EOY" xfId="9581"/>
    <cellStyle name="20% - Accent6 26 2 3" xfId="9582"/>
    <cellStyle name="20% - Accent6 26 2 3 2" xfId="9583"/>
    <cellStyle name="20% - Accent6 26 2 3 2 2" xfId="9584"/>
    <cellStyle name="20% - Accent6 26 2 3 3" xfId="9585"/>
    <cellStyle name="20% - Accent6 26 2 3 4" xfId="9586"/>
    <cellStyle name="20% - Accent6 26 2 3_Essbase BS Tax Accounts EOY" xfId="9587"/>
    <cellStyle name="20% - Accent6 26 2 4" xfId="9588"/>
    <cellStyle name="20% - Accent6 26 2 4 2" xfId="9589"/>
    <cellStyle name="20% - Accent6 26 2 5" xfId="9590"/>
    <cellStyle name="20% - Accent6 26 2 6" xfId="9591"/>
    <cellStyle name="20% - Accent6 26 2 7" xfId="9592"/>
    <cellStyle name="20% - Accent6 26 2_Essbase BS Tax Accounts EOY" xfId="9593"/>
    <cellStyle name="20% - Accent6 26 3" xfId="9594"/>
    <cellStyle name="20% - Accent6 26 3 2" xfId="9595"/>
    <cellStyle name="20% - Accent6 26 3 2 2" xfId="9596"/>
    <cellStyle name="20% - Accent6 26 3 2 3" xfId="9597"/>
    <cellStyle name="20% - Accent6 26 3 2_Essbase BS Tax Accounts EOY" xfId="9598"/>
    <cellStyle name="20% - Accent6 26 3 3" xfId="9599"/>
    <cellStyle name="20% - Accent6 26 3 4" xfId="9600"/>
    <cellStyle name="20% - Accent6 26 3_Essbase BS Tax Accounts EOY" xfId="9601"/>
    <cellStyle name="20% - Accent6 26 4" xfId="9602"/>
    <cellStyle name="20% - Accent6 26 4 2" xfId="9603"/>
    <cellStyle name="20% - Accent6 26 4 2 2" xfId="9604"/>
    <cellStyle name="20% - Accent6 26 4 2 3" xfId="9605"/>
    <cellStyle name="20% - Accent6 26 4 3" xfId="9606"/>
    <cellStyle name="20% - Accent6 26 4 4" xfId="9607"/>
    <cellStyle name="20% - Accent6 26 4_Essbase BS Tax Accounts EOY" xfId="9608"/>
    <cellStyle name="20% - Accent6 26 5" xfId="9609"/>
    <cellStyle name="20% - Accent6 26 5 2" xfId="9610"/>
    <cellStyle name="20% - Accent6 26 5 2 2" xfId="9611"/>
    <cellStyle name="20% - Accent6 26 5 3" xfId="9612"/>
    <cellStyle name="20% - Accent6 26 5 4" xfId="9613"/>
    <cellStyle name="20% - Accent6 26 6" xfId="9614"/>
    <cellStyle name="20% - Accent6 26 6 2" xfId="9615"/>
    <cellStyle name="20% - Accent6 26 6 2 2" xfId="9616"/>
    <cellStyle name="20% - Accent6 26 6 3" xfId="9617"/>
    <cellStyle name="20% - Accent6 26 6 4" xfId="9618"/>
    <cellStyle name="20% - Accent6 26 6_Essbase BS Tax Accounts EOY" xfId="9619"/>
    <cellStyle name="20% - Accent6 26 7" xfId="9620"/>
    <cellStyle name="20% - Accent6 26 7 2" xfId="9621"/>
    <cellStyle name="20% - Accent6 26 7 2 2" xfId="9622"/>
    <cellStyle name="20% - Accent6 26 7 3" xfId="9623"/>
    <cellStyle name="20% - Accent6 26 7 4" xfId="9624"/>
    <cellStyle name="20% - Accent6 26 7_Essbase BS Tax Accounts EOY" xfId="9625"/>
    <cellStyle name="20% - Accent6 26 8" xfId="9626"/>
    <cellStyle name="20% - Accent6 26 8 2" xfId="9627"/>
    <cellStyle name="20% - Accent6 26 8 2 2" xfId="9628"/>
    <cellStyle name="20% - Accent6 26 8 3" xfId="9629"/>
    <cellStyle name="20% - Accent6 26 8 4" xfId="9630"/>
    <cellStyle name="20% - Accent6 26 8_Essbase BS Tax Accounts EOY" xfId="9631"/>
    <cellStyle name="20% - Accent6 26 9" xfId="9632"/>
    <cellStyle name="20% - Accent6 26 9 2" xfId="9633"/>
    <cellStyle name="20% - Accent6 26_Essbase BS Tax Accounts EOY" xfId="9634"/>
    <cellStyle name="20% - Accent6 27" xfId="9635"/>
    <cellStyle name="20% - Accent6 27 2" xfId="9636"/>
    <cellStyle name="20% - Accent6 27 2 2" xfId="9637"/>
    <cellStyle name="20% - Accent6 27 2 2 2" xfId="9638"/>
    <cellStyle name="20% - Accent6 27 2 3" xfId="9639"/>
    <cellStyle name="20% - Accent6 27 2 4" xfId="9640"/>
    <cellStyle name="20% - Accent6 27 2 5" xfId="9641"/>
    <cellStyle name="20% - Accent6 27 3" xfId="9642"/>
    <cellStyle name="20% - Accent6 27 3 2" xfId="9643"/>
    <cellStyle name="20% - Accent6 27 3 3" xfId="9644"/>
    <cellStyle name="20% - Accent6 27 3_Essbase BS Tax Accounts EOY" xfId="9645"/>
    <cellStyle name="20% - Accent6 27 4" xfId="9646"/>
    <cellStyle name="20% - Accent6 27 5" xfId="9647"/>
    <cellStyle name="20% - Accent6 27 6" xfId="9648"/>
    <cellStyle name="20% - Accent6 27_Essbase BS Tax Accounts EOY" xfId="9649"/>
    <cellStyle name="20% - Accent6 28" xfId="9650"/>
    <cellStyle name="20% - Accent6 28 2" xfId="9651"/>
    <cellStyle name="20% - Accent6 28 2 2" xfId="9652"/>
    <cellStyle name="20% - Accent6 28 2 2 2" xfId="9653"/>
    <cellStyle name="20% - Accent6 28 2 3" xfId="9654"/>
    <cellStyle name="20% - Accent6 28 2 4" xfId="9655"/>
    <cellStyle name="20% - Accent6 28 3" xfId="9656"/>
    <cellStyle name="20% - Accent6 28 3 2" xfId="9657"/>
    <cellStyle name="20% - Accent6 28 4" xfId="9658"/>
    <cellStyle name="20% - Accent6 28 5" xfId="9659"/>
    <cellStyle name="20% - Accent6 28 6" xfId="9660"/>
    <cellStyle name="20% - Accent6 28_Essbase BS Tax Accounts EOY" xfId="9661"/>
    <cellStyle name="20% - Accent6 29" xfId="9662"/>
    <cellStyle name="20% - Accent6 29 2" xfId="9663"/>
    <cellStyle name="20% - Accent6 29 2 2" xfId="9664"/>
    <cellStyle name="20% - Accent6 29 2 3" xfId="9665"/>
    <cellStyle name="20% - Accent6 29 3" xfId="9666"/>
    <cellStyle name="20% - Accent6 29 4" xfId="9667"/>
    <cellStyle name="20% - Accent6 29 5" xfId="9668"/>
    <cellStyle name="20% - Accent6 29_Essbase BS Tax Accounts EOY" xfId="9669"/>
    <cellStyle name="20% - Accent6 3" xfId="9670"/>
    <cellStyle name="20% - Accent6 3 2" xfId="9671"/>
    <cellStyle name="20% - Accent6 3 2 10" xfId="9672"/>
    <cellStyle name="20% - Accent6 3 2 2" xfId="9673"/>
    <cellStyle name="20% - Accent6 3 2 2 2" xfId="9674"/>
    <cellStyle name="20% - Accent6 3 2 2 2 2" xfId="9675"/>
    <cellStyle name="20% - Accent6 3 2 2 3" xfId="9676"/>
    <cellStyle name="20% - Accent6 3 2 2_Essbase BS Tax Accounts EOY" xfId="9677"/>
    <cellStyle name="20% - Accent6 3 2 3" xfId="9678"/>
    <cellStyle name="20% - Accent6 3 2 3 2" xfId="9679"/>
    <cellStyle name="20% - Accent6 3 2 3 2 2" xfId="9680"/>
    <cellStyle name="20% - Accent6 3 2 4" xfId="9681"/>
    <cellStyle name="20% - Accent6 3 2 4 2" xfId="9682"/>
    <cellStyle name="20% - Accent6 3 2 4 2 2" xfId="9683"/>
    <cellStyle name="20% - Accent6 3 2 4 3" xfId="9684"/>
    <cellStyle name="20% - Accent6 3 2 4 4" xfId="9685"/>
    <cellStyle name="20% - Accent6 3 2 5" xfId="9686"/>
    <cellStyle name="20% - Accent6 3 2 5 2" xfId="9687"/>
    <cellStyle name="20% - Accent6 3 2 5 2 2" xfId="9688"/>
    <cellStyle name="20% - Accent6 3 2 5 3" xfId="9689"/>
    <cellStyle name="20% - Accent6 3 2 5 4" xfId="9690"/>
    <cellStyle name="20% - Accent6 3 2 5_Essbase BS Tax Accounts EOY" xfId="9691"/>
    <cellStyle name="20% - Accent6 3 2 6" xfId="9692"/>
    <cellStyle name="20% - Accent6 3 2 6 2" xfId="9693"/>
    <cellStyle name="20% - Accent6 3 2 6 2 2" xfId="9694"/>
    <cellStyle name="20% - Accent6 3 2 6 3" xfId="9695"/>
    <cellStyle name="20% - Accent6 3 2 7" xfId="9696"/>
    <cellStyle name="20% - Accent6 3 2 7 2" xfId="9697"/>
    <cellStyle name="20% - Accent6 3 2 8" xfId="9698"/>
    <cellStyle name="20% - Accent6 3 2 9" xfId="9699"/>
    <cellStyle name="20% - Accent6 3 2_Basis Info" xfId="9700"/>
    <cellStyle name="20% - Accent6 3 3" xfId="9701"/>
    <cellStyle name="20% - Accent6 3 3 2" xfId="9702"/>
    <cellStyle name="20% - Accent6 3 3 2 2" xfId="9703"/>
    <cellStyle name="20% - Accent6 3 3 2 3" xfId="9704"/>
    <cellStyle name="20% - Accent6 3 3 2 4" xfId="9705"/>
    <cellStyle name="20% - Accent6 3 3 2_Essbase BS Tax Accounts EOY" xfId="9706"/>
    <cellStyle name="20% - Accent6 3 3 3" xfId="9707"/>
    <cellStyle name="20% - Accent6 3 3 4" xfId="9708"/>
    <cellStyle name="20% - Accent6 3 3 4 2" xfId="9709"/>
    <cellStyle name="20% - Accent6 3 3 5" xfId="9710"/>
    <cellStyle name="20% - Accent6 3 3 6" xfId="9711"/>
    <cellStyle name="20% - Accent6 3 3_Essbase BS Tax Accounts EOY" xfId="9712"/>
    <cellStyle name="20% - Accent6 3 4" xfId="9713"/>
    <cellStyle name="20% - Accent6 3 4 2" xfId="9714"/>
    <cellStyle name="20% - Accent6 3 4 2 2" xfId="9715"/>
    <cellStyle name="20% - Accent6 3 4 2 3" xfId="9716"/>
    <cellStyle name="20% - Accent6 3 4 2_Essbase BS Tax Accounts EOY" xfId="9717"/>
    <cellStyle name="20% - Accent6 3 4_Essbase BS Tax Accounts EOY" xfId="9718"/>
    <cellStyle name="20% - Accent6 3 5" xfId="9719"/>
    <cellStyle name="20% - Accent6 3 5 2" xfId="9720"/>
    <cellStyle name="20% - Accent6 3 5 2 2" xfId="9721"/>
    <cellStyle name="20% - Accent6 3 5 2 2 2" xfId="9722"/>
    <cellStyle name="20% - Accent6 3 5 2 3" xfId="9723"/>
    <cellStyle name="20% - Accent6 3 5 2 4" xfId="9724"/>
    <cellStyle name="20% - Accent6 3 5 3" xfId="9725"/>
    <cellStyle name="20% - Accent6 3 5 3 2" xfId="9726"/>
    <cellStyle name="20% - Accent6 3 5 3 3" xfId="9727"/>
    <cellStyle name="20% - Accent6 3 5 3_Essbase BS Tax Accounts EOY" xfId="9728"/>
    <cellStyle name="20% - Accent6 3 5 4" xfId="9729"/>
    <cellStyle name="20% - Accent6 3 5 5" xfId="9730"/>
    <cellStyle name="20% - Accent6 3 5 6" xfId="9731"/>
    <cellStyle name="20% - Accent6 3 5 7" xfId="9732"/>
    <cellStyle name="20% - Accent6 3 5_Essbase BS Tax Accounts EOY" xfId="9733"/>
    <cellStyle name="20% - Accent6 3 6" xfId="9734"/>
    <cellStyle name="20% - Accent6 3 6 2" xfId="9735"/>
    <cellStyle name="20% - Accent6 3 6 2 2" xfId="9736"/>
    <cellStyle name="20% - Accent6 3 6 3" xfId="9737"/>
    <cellStyle name="20% - Accent6 3 6 4" xfId="9738"/>
    <cellStyle name="20% - Accent6 3 6 5" xfId="9739"/>
    <cellStyle name="20% - Accent6 3 6_Essbase BS Tax Accounts EOY" xfId="9740"/>
    <cellStyle name="20% - Accent6 3 7" xfId="9741"/>
    <cellStyle name="20% - Accent6 3 7 2" xfId="9742"/>
    <cellStyle name="20% - Accent6 3 7 2 2" xfId="9743"/>
    <cellStyle name="20% - Accent6 3 7 3" xfId="9744"/>
    <cellStyle name="20% - Accent6 3 7 4" xfId="9745"/>
    <cellStyle name="20% - Accent6 3 7_Essbase BS Tax Accounts EOY" xfId="9746"/>
    <cellStyle name="20% - Accent6 3 8" xfId="9747"/>
    <cellStyle name="20% - Accent6 3 8 2" xfId="9748"/>
    <cellStyle name="20% - Accent6 3 8 2 2" xfId="9749"/>
    <cellStyle name="20% - Accent6 3 8 3" xfId="9750"/>
    <cellStyle name="20% - Accent6 3 8 4" xfId="9751"/>
    <cellStyle name="20% - Accent6 3 8_Essbase BS Tax Accounts EOY" xfId="9752"/>
    <cellStyle name="20% - Accent6 3 9" xfId="9753"/>
    <cellStyle name="20% - Accent6 3 9 2" xfId="9754"/>
    <cellStyle name="20% - Accent6 3_Cap Software Basis Adj" xfId="9755"/>
    <cellStyle name="20% - Accent6 30" xfId="9756"/>
    <cellStyle name="20% - Accent6 30 2" xfId="9757"/>
    <cellStyle name="20% - Accent6 30 2 2" xfId="9758"/>
    <cellStyle name="20% - Accent6 30 2 3" xfId="9759"/>
    <cellStyle name="20% - Accent6 30 3" xfId="9760"/>
    <cellStyle name="20% - Accent6 30 4" xfId="9761"/>
    <cellStyle name="20% - Accent6 30 5" xfId="9762"/>
    <cellStyle name="20% - Accent6 30_Essbase BS Tax Accounts EOY" xfId="9763"/>
    <cellStyle name="20% - Accent6 31" xfId="9764"/>
    <cellStyle name="20% - Accent6 31 2" xfId="9765"/>
    <cellStyle name="20% - Accent6 31 2 2" xfId="9766"/>
    <cellStyle name="20% - Accent6 31 2 2 2" xfId="9767"/>
    <cellStyle name="20% - Accent6 31 2 2 2 2" xfId="9768"/>
    <cellStyle name="20% - Accent6 31 2 2 2 3" xfId="9769"/>
    <cellStyle name="20% - Accent6 31 2 2 2_Essbase BS Tax Accounts EOY" xfId="9770"/>
    <cellStyle name="20% - Accent6 31 2 2 3" xfId="9771"/>
    <cellStyle name="20% - Accent6 31 2 2 4" xfId="9772"/>
    <cellStyle name="20% - Accent6 31 2 2_Essbase BS Tax Accounts EOY" xfId="9773"/>
    <cellStyle name="20% - Accent6 31 2 3" xfId="9774"/>
    <cellStyle name="20% - Accent6 31 2 3 2" xfId="9775"/>
    <cellStyle name="20% - Accent6 31 2 3 3" xfId="9776"/>
    <cellStyle name="20% - Accent6 31 2 3_Essbase BS Tax Accounts EOY" xfId="9777"/>
    <cellStyle name="20% - Accent6 31 2 4" xfId="9778"/>
    <cellStyle name="20% - Accent6 31 2 5" xfId="9779"/>
    <cellStyle name="20% - Accent6 31 2_Essbase BS Tax Accounts EOY" xfId="9780"/>
    <cellStyle name="20% - Accent6 31 3" xfId="9781"/>
    <cellStyle name="20% - Accent6 31 3 2" xfId="9782"/>
    <cellStyle name="20% - Accent6 31 3 2 2" xfId="9783"/>
    <cellStyle name="20% - Accent6 31 3 2 3" xfId="9784"/>
    <cellStyle name="20% - Accent6 31 3 2_Essbase BS Tax Accounts EOY" xfId="9785"/>
    <cellStyle name="20% - Accent6 31 3 3" xfId="9786"/>
    <cellStyle name="20% - Accent6 31 3 4" xfId="9787"/>
    <cellStyle name="20% - Accent6 31 3_Essbase BS Tax Accounts EOY" xfId="9788"/>
    <cellStyle name="20% - Accent6 31 4" xfId="9789"/>
    <cellStyle name="20% - Accent6 31 4 2" xfId="9790"/>
    <cellStyle name="20% - Accent6 31 4 3" xfId="9791"/>
    <cellStyle name="20% - Accent6 31 4_Essbase BS Tax Accounts EOY" xfId="9792"/>
    <cellStyle name="20% - Accent6 31 5" xfId="9793"/>
    <cellStyle name="20% - Accent6 31 5 2" xfId="9794"/>
    <cellStyle name="20% - Accent6 31 5 3" xfId="9795"/>
    <cellStyle name="20% - Accent6 31 5_Essbase BS Tax Accounts EOY" xfId="9796"/>
    <cellStyle name="20% - Accent6 31 6" xfId="9797"/>
    <cellStyle name="20% - Accent6 31 7" xfId="9798"/>
    <cellStyle name="20% - Accent6 31_Essbase BS Tax Accounts EOY" xfId="9799"/>
    <cellStyle name="20% - Accent6 32" xfId="9800"/>
    <cellStyle name="20% - Accent6 32 2" xfId="9801"/>
    <cellStyle name="20% - Accent6 32 2 2" xfId="9802"/>
    <cellStyle name="20% - Accent6 32 2 2 2" xfId="9803"/>
    <cellStyle name="20% - Accent6 32 2 2 2 2" xfId="9804"/>
    <cellStyle name="20% - Accent6 32 2 2 2 3" xfId="9805"/>
    <cellStyle name="20% - Accent6 32 2 2 2_Essbase BS Tax Accounts EOY" xfId="9806"/>
    <cellStyle name="20% - Accent6 32 2 2 3" xfId="9807"/>
    <cellStyle name="20% - Accent6 32 2 2 4" xfId="9808"/>
    <cellStyle name="20% - Accent6 32 2 2_Essbase BS Tax Accounts EOY" xfId="9809"/>
    <cellStyle name="20% - Accent6 32 2 3" xfId="9810"/>
    <cellStyle name="20% - Accent6 32 2 3 2" xfId="9811"/>
    <cellStyle name="20% - Accent6 32 2 3 3" xfId="9812"/>
    <cellStyle name="20% - Accent6 32 2 3_Essbase BS Tax Accounts EOY" xfId="9813"/>
    <cellStyle name="20% - Accent6 32 2 4" xfId="9814"/>
    <cellStyle name="20% - Accent6 32 2 5" xfId="9815"/>
    <cellStyle name="20% - Accent6 32 2_Essbase BS Tax Accounts EOY" xfId="9816"/>
    <cellStyle name="20% - Accent6 32 3" xfId="9817"/>
    <cellStyle name="20% - Accent6 32 3 2" xfId="9818"/>
    <cellStyle name="20% - Accent6 32 3 2 2" xfId="9819"/>
    <cellStyle name="20% - Accent6 32 3 2 3" xfId="9820"/>
    <cellStyle name="20% - Accent6 32 3 2_Essbase BS Tax Accounts EOY" xfId="9821"/>
    <cellStyle name="20% - Accent6 32 3 3" xfId="9822"/>
    <cellStyle name="20% - Accent6 32 3 4" xfId="9823"/>
    <cellStyle name="20% - Accent6 32 3_Essbase BS Tax Accounts EOY" xfId="9824"/>
    <cellStyle name="20% - Accent6 32 4" xfId="9825"/>
    <cellStyle name="20% - Accent6 32 4 2" xfId="9826"/>
    <cellStyle name="20% - Accent6 32 4 3" xfId="9827"/>
    <cellStyle name="20% - Accent6 32 4_Essbase BS Tax Accounts EOY" xfId="9828"/>
    <cellStyle name="20% - Accent6 32 5" xfId="9829"/>
    <cellStyle name="20% - Accent6 32 5 2" xfId="9830"/>
    <cellStyle name="20% - Accent6 32 5 3" xfId="9831"/>
    <cellStyle name="20% - Accent6 32 5_Essbase BS Tax Accounts EOY" xfId="9832"/>
    <cellStyle name="20% - Accent6 32 6" xfId="9833"/>
    <cellStyle name="20% - Accent6 32 7" xfId="9834"/>
    <cellStyle name="20% - Accent6 32_Essbase BS Tax Accounts EOY" xfId="9835"/>
    <cellStyle name="20% - Accent6 33" xfId="9836"/>
    <cellStyle name="20% - Accent6 33 2" xfId="9837"/>
    <cellStyle name="20% - Accent6 33 2 2" xfId="9838"/>
    <cellStyle name="20% - Accent6 33 2 2 2" xfId="9839"/>
    <cellStyle name="20% - Accent6 33 2 2 2 2" xfId="9840"/>
    <cellStyle name="20% - Accent6 33 2 2 2 3" xfId="9841"/>
    <cellStyle name="20% - Accent6 33 2 2 2_Essbase BS Tax Accounts EOY" xfId="9842"/>
    <cellStyle name="20% - Accent6 33 2 2 3" xfId="9843"/>
    <cellStyle name="20% - Accent6 33 2 2 4" xfId="9844"/>
    <cellStyle name="20% - Accent6 33 2 2_Essbase BS Tax Accounts EOY" xfId="9845"/>
    <cellStyle name="20% - Accent6 33 2 3" xfId="9846"/>
    <cellStyle name="20% - Accent6 33 2 3 2" xfId="9847"/>
    <cellStyle name="20% - Accent6 33 2 3 3" xfId="9848"/>
    <cellStyle name="20% - Accent6 33 2 3_Essbase BS Tax Accounts EOY" xfId="9849"/>
    <cellStyle name="20% - Accent6 33 2 4" xfId="9850"/>
    <cellStyle name="20% - Accent6 33 2 5" xfId="9851"/>
    <cellStyle name="20% - Accent6 33 2_Essbase BS Tax Accounts EOY" xfId="9852"/>
    <cellStyle name="20% - Accent6 33 3" xfId="9853"/>
    <cellStyle name="20% - Accent6 33 3 2" xfId="9854"/>
    <cellStyle name="20% - Accent6 33 3 2 2" xfId="9855"/>
    <cellStyle name="20% - Accent6 33 3 2 3" xfId="9856"/>
    <cellStyle name="20% - Accent6 33 3 2_Essbase BS Tax Accounts EOY" xfId="9857"/>
    <cellStyle name="20% - Accent6 33 3 3" xfId="9858"/>
    <cellStyle name="20% - Accent6 33 3 4" xfId="9859"/>
    <cellStyle name="20% - Accent6 33 3_Essbase BS Tax Accounts EOY" xfId="9860"/>
    <cellStyle name="20% - Accent6 33 4" xfId="9861"/>
    <cellStyle name="20% - Accent6 33 4 2" xfId="9862"/>
    <cellStyle name="20% - Accent6 33 4 3" xfId="9863"/>
    <cellStyle name="20% - Accent6 33 4_Essbase BS Tax Accounts EOY" xfId="9864"/>
    <cellStyle name="20% - Accent6 33 5" xfId="9865"/>
    <cellStyle name="20% - Accent6 33 5 2" xfId="9866"/>
    <cellStyle name="20% - Accent6 33 5 3" xfId="9867"/>
    <cellStyle name="20% - Accent6 33 5_Essbase BS Tax Accounts EOY" xfId="9868"/>
    <cellStyle name="20% - Accent6 33 6" xfId="9869"/>
    <cellStyle name="20% - Accent6 33 7" xfId="9870"/>
    <cellStyle name="20% - Accent6 33_Essbase BS Tax Accounts EOY" xfId="9871"/>
    <cellStyle name="20% - Accent6 34" xfId="9872"/>
    <cellStyle name="20% - Accent6 34 2" xfId="9873"/>
    <cellStyle name="20% - Accent6 34 2 2" xfId="9874"/>
    <cellStyle name="20% - Accent6 34 2 2 2" xfId="9875"/>
    <cellStyle name="20% - Accent6 34 2 2 3" xfId="9876"/>
    <cellStyle name="20% - Accent6 34 2 2_Essbase BS Tax Accounts EOY" xfId="9877"/>
    <cellStyle name="20% - Accent6 34 2 3" xfId="9878"/>
    <cellStyle name="20% - Accent6 34 2 4" xfId="9879"/>
    <cellStyle name="20% - Accent6 34 2_Essbase BS Tax Accounts EOY" xfId="9880"/>
    <cellStyle name="20% - Accent6 34 3" xfId="9881"/>
    <cellStyle name="20% - Accent6 34 3 2" xfId="9882"/>
    <cellStyle name="20% - Accent6 34 3 3" xfId="9883"/>
    <cellStyle name="20% - Accent6 34 3_Essbase BS Tax Accounts EOY" xfId="9884"/>
    <cellStyle name="20% - Accent6 34 4" xfId="9885"/>
    <cellStyle name="20% - Accent6 34 4 2" xfId="9886"/>
    <cellStyle name="20% - Accent6 34 5" xfId="9887"/>
    <cellStyle name="20% - Accent6 34 6" xfId="9888"/>
    <cellStyle name="20% - Accent6 34_Essbase BS Tax Accounts EOY" xfId="9889"/>
    <cellStyle name="20% - Accent6 35" xfId="9890"/>
    <cellStyle name="20% - Accent6 35 2" xfId="9891"/>
    <cellStyle name="20% - Accent6 35 2 2" xfId="9892"/>
    <cellStyle name="20% - Accent6 35 2 2 2" xfId="9893"/>
    <cellStyle name="20% - Accent6 35 2 2 3" xfId="9894"/>
    <cellStyle name="20% - Accent6 35 2 2_Essbase BS Tax Accounts EOY" xfId="9895"/>
    <cellStyle name="20% - Accent6 35 2 3" xfId="9896"/>
    <cellStyle name="20% - Accent6 35 2 4" xfId="9897"/>
    <cellStyle name="20% - Accent6 35 2_Essbase BS Tax Accounts EOY" xfId="9898"/>
    <cellStyle name="20% - Accent6 35 3" xfId="9899"/>
    <cellStyle name="20% - Accent6 35 3 2" xfId="9900"/>
    <cellStyle name="20% - Accent6 35 3 3" xfId="9901"/>
    <cellStyle name="20% - Accent6 35 3_Essbase BS Tax Accounts EOY" xfId="9902"/>
    <cellStyle name="20% - Accent6 35 4" xfId="9903"/>
    <cellStyle name="20% - Accent6 35 5" xfId="9904"/>
    <cellStyle name="20% - Accent6 35_Essbase BS Tax Accounts EOY" xfId="9905"/>
    <cellStyle name="20% - Accent6 36" xfId="9906"/>
    <cellStyle name="20% - Accent6 36 2" xfId="9907"/>
    <cellStyle name="20% - Accent6 36 2 2" xfId="9908"/>
    <cellStyle name="20% - Accent6 36 2 2 2" xfId="9909"/>
    <cellStyle name="20% - Accent6 36 2 2 3" xfId="9910"/>
    <cellStyle name="20% - Accent6 36 2 2_Essbase BS Tax Accounts EOY" xfId="9911"/>
    <cellStyle name="20% - Accent6 36 2 3" xfId="9912"/>
    <cellStyle name="20% - Accent6 36 2 4" xfId="9913"/>
    <cellStyle name="20% - Accent6 36 2_Essbase BS Tax Accounts EOY" xfId="9914"/>
    <cellStyle name="20% - Accent6 36 3" xfId="9915"/>
    <cellStyle name="20% - Accent6 36 3 2" xfId="9916"/>
    <cellStyle name="20% - Accent6 36 3 3" xfId="9917"/>
    <cellStyle name="20% - Accent6 36 3_Essbase BS Tax Accounts EOY" xfId="9918"/>
    <cellStyle name="20% - Accent6 36 4" xfId="9919"/>
    <cellStyle name="20% - Accent6 36 5" xfId="9920"/>
    <cellStyle name="20% - Accent6 36_Essbase BS Tax Accounts EOY" xfId="9921"/>
    <cellStyle name="20% - Accent6 37" xfId="9922"/>
    <cellStyle name="20% - Accent6 37 2" xfId="9923"/>
    <cellStyle name="20% - Accent6 37 2 2" xfId="9924"/>
    <cellStyle name="20% - Accent6 37 2 2 2" xfId="9925"/>
    <cellStyle name="20% - Accent6 37 2 2 3" xfId="9926"/>
    <cellStyle name="20% - Accent6 37 2 2_Essbase BS Tax Accounts EOY" xfId="9927"/>
    <cellStyle name="20% - Accent6 37 2 3" xfId="9928"/>
    <cellStyle name="20% - Accent6 37 2 4" xfId="9929"/>
    <cellStyle name="20% - Accent6 37 2_Essbase BS Tax Accounts EOY" xfId="9930"/>
    <cellStyle name="20% - Accent6 37 3" xfId="9931"/>
    <cellStyle name="20% - Accent6 37 3 2" xfId="9932"/>
    <cellStyle name="20% - Accent6 37 3 3" xfId="9933"/>
    <cellStyle name="20% - Accent6 37 3_Essbase BS Tax Accounts EOY" xfId="9934"/>
    <cellStyle name="20% - Accent6 37 4" xfId="9935"/>
    <cellStyle name="20% - Accent6 37 5" xfId="9936"/>
    <cellStyle name="20% - Accent6 37_Essbase BS Tax Accounts EOY" xfId="9937"/>
    <cellStyle name="20% - Accent6 38" xfId="9938"/>
    <cellStyle name="20% - Accent6 38 2" xfId="9939"/>
    <cellStyle name="20% - Accent6 38 2 2" xfId="9940"/>
    <cellStyle name="20% - Accent6 38 2 2 2" xfId="9941"/>
    <cellStyle name="20% - Accent6 38 2 2 3" xfId="9942"/>
    <cellStyle name="20% - Accent6 38 2 2_Essbase BS Tax Accounts EOY" xfId="9943"/>
    <cellStyle name="20% - Accent6 38 2 3" xfId="9944"/>
    <cellStyle name="20% - Accent6 38 2 4" xfId="9945"/>
    <cellStyle name="20% - Accent6 38 2_Essbase BS Tax Accounts EOY" xfId="9946"/>
    <cellStyle name="20% - Accent6 38 3" xfId="9947"/>
    <cellStyle name="20% - Accent6 38 3 2" xfId="9948"/>
    <cellStyle name="20% - Accent6 38 3 3" xfId="9949"/>
    <cellStyle name="20% - Accent6 38 3_Essbase BS Tax Accounts EOY" xfId="9950"/>
    <cellStyle name="20% - Accent6 38 4" xfId="9951"/>
    <cellStyle name="20% - Accent6 38 5" xfId="9952"/>
    <cellStyle name="20% - Accent6 38_Essbase BS Tax Accounts EOY" xfId="9953"/>
    <cellStyle name="20% - Accent6 39" xfId="9954"/>
    <cellStyle name="20% - Accent6 39 2" xfId="9955"/>
    <cellStyle name="20% - Accent6 39 2 2" xfId="9956"/>
    <cellStyle name="20% - Accent6 39 2 2 2" xfId="9957"/>
    <cellStyle name="20% - Accent6 39 2 2 3" xfId="9958"/>
    <cellStyle name="20% - Accent6 39 2 2_Essbase BS Tax Accounts EOY" xfId="9959"/>
    <cellStyle name="20% - Accent6 39 2 3" xfId="9960"/>
    <cellStyle name="20% - Accent6 39 2 4" xfId="9961"/>
    <cellStyle name="20% - Accent6 39 2_Essbase BS Tax Accounts EOY" xfId="9962"/>
    <cellStyle name="20% - Accent6 39 3" xfId="9963"/>
    <cellStyle name="20% - Accent6 39 3 2" xfId="9964"/>
    <cellStyle name="20% - Accent6 39 3 3" xfId="9965"/>
    <cellStyle name="20% - Accent6 39 3_Essbase BS Tax Accounts EOY" xfId="9966"/>
    <cellStyle name="20% - Accent6 39 4" xfId="9967"/>
    <cellStyle name="20% - Accent6 39 5" xfId="9968"/>
    <cellStyle name="20% - Accent6 39_Essbase BS Tax Accounts EOY" xfId="9969"/>
    <cellStyle name="20% - Accent6 4" xfId="9970"/>
    <cellStyle name="20% - Accent6 4 10" xfId="9971"/>
    <cellStyle name="20% - Accent6 4 10 2" xfId="9972"/>
    <cellStyle name="20% - Accent6 4 10 2 2" xfId="9973"/>
    <cellStyle name="20% - Accent6 4 10 3" xfId="9974"/>
    <cellStyle name="20% - Accent6 4 11" xfId="9975"/>
    <cellStyle name="20% - Accent6 4 11 2" xfId="9976"/>
    <cellStyle name="20% - Accent6 4 11 2 2" xfId="9977"/>
    <cellStyle name="20% - Accent6 4 11 3" xfId="9978"/>
    <cellStyle name="20% - Accent6 4 12" xfId="9979"/>
    <cellStyle name="20% - Accent6 4 12 2" xfId="9980"/>
    <cellStyle name="20% - Accent6 4 12 2 2" xfId="9981"/>
    <cellStyle name="20% - Accent6 4 12 3" xfId="9982"/>
    <cellStyle name="20% - Accent6 4 13" xfId="9983"/>
    <cellStyle name="20% - Accent6 4 13 2" xfId="9984"/>
    <cellStyle name="20% - Accent6 4 2" xfId="9985"/>
    <cellStyle name="20% - Accent6 4 2 2" xfId="9986"/>
    <cellStyle name="20% - Accent6 4 2 2 2" xfId="9987"/>
    <cellStyle name="20% - Accent6 4 2 2 3" xfId="9988"/>
    <cellStyle name="20% - Accent6 4 2 2 4" xfId="9989"/>
    <cellStyle name="20% - Accent6 4 2 2_Essbase BS Tax Accounts EOY" xfId="9990"/>
    <cellStyle name="20% - Accent6 4 2 3" xfId="9991"/>
    <cellStyle name="20% - Accent6 4 2 4" xfId="9992"/>
    <cellStyle name="20% - Accent6 4 2 5" xfId="9993"/>
    <cellStyle name="20% - Accent6 4 2 6" xfId="9994"/>
    <cellStyle name="20% - Accent6 4 2 7" xfId="9995"/>
    <cellStyle name="20% - Accent6 4 2_Basis Info" xfId="9996"/>
    <cellStyle name="20% - Accent6 4 3" xfId="9997"/>
    <cellStyle name="20% - Accent6 4 3 2" xfId="9998"/>
    <cellStyle name="20% - Accent6 4 4" xfId="9999"/>
    <cellStyle name="20% - Accent6 4 4 2" xfId="10000"/>
    <cellStyle name="20% - Accent6 4 4 3" xfId="10001"/>
    <cellStyle name="20% - Accent6 4 4 3 2" xfId="10002"/>
    <cellStyle name="20% - Accent6 4 4 3 3" xfId="10003"/>
    <cellStyle name="20% - Accent6 4 4 3_Essbase BS Tax Accounts EOY" xfId="10004"/>
    <cellStyle name="20% - Accent6 4 4 4" xfId="10005"/>
    <cellStyle name="20% - Accent6 4 4_Essbase BS Tax Accounts EOY" xfId="10006"/>
    <cellStyle name="20% - Accent6 4 5" xfId="10007"/>
    <cellStyle name="20% - Accent6 4 5 2" xfId="10008"/>
    <cellStyle name="20% - Accent6 4 5 2 2" xfId="10009"/>
    <cellStyle name="20% - Accent6 4 5 2 2 2" xfId="10010"/>
    <cellStyle name="20% - Accent6 4 5 2 3" xfId="10011"/>
    <cellStyle name="20% - Accent6 4 5 3" xfId="10012"/>
    <cellStyle name="20% - Accent6 4 5 3 2" xfId="10013"/>
    <cellStyle name="20% - Accent6 4 5 4" xfId="10014"/>
    <cellStyle name="20% - Accent6 4 5 5" xfId="10015"/>
    <cellStyle name="20% - Accent6 4 5 6" xfId="10016"/>
    <cellStyle name="20% - Accent6 4 5_Essbase BS Tax Accounts EOY" xfId="10017"/>
    <cellStyle name="20% - Accent6 4 6" xfId="10018"/>
    <cellStyle name="20% - Accent6 4 6 2" xfId="10019"/>
    <cellStyle name="20% - Accent6 4 6 2 2" xfId="10020"/>
    <cellStyle name="20% - Accent6 4 6 3" xfId="10021"/>
    <cellStyle name="20% - Accent6 4 6 4" xfId="10022"/>
    <cellStyle name="20% - Accent6 4 6_Essbase BS Tax Accounts EOY" xfId="10023"/>
    <cellStyle name="20% - Accent6 4 7" xfId="10024"/>
    <cellStyle name="20% - Accent6 4 7 2" xfId="10025"/>
    <cellStyle name="20% - Accent6 4 7 2 2" xfId="10026"/>
    <cellStyle name="20% - Accent6 4 7 3" xfId="10027"/>
    <cellStyle name="20% - Accent6 4 7 4" xfId="10028"/>
    <cellStyle name="20% - Accent6 4 7_Essbase BS Tax Accounts EOY" xfId="10029"/>
    <cellStyle name="20% - Accent6 4 8" xfId="10030"/>
    <cellStyle name="20% - Accent6 4 8 2" xfId="10031"/>
    <cellStyle name="20% - Accent6 4 8 2 2" xfId="10032"/>
    <cellStyle name="20% - Accent6 4 8 3" xfId="10033"/>
    <cellStyle name="20% - Accent6 4 8 4" xfId="10034"/>
    <cellStyle name="20% - Accent6 4 8_Essbase BS Tax Accounts EOY" xfId="10035"/>
    <cellStyle name="20% - Accent6 4 9" xfId="10036"/>
    <cellStyle name="20% - Accent6 4 9 2" xfId="10037"/>
    <cellStyle name="20% - Accent6 4 9 2 2" xfId="10038"/>
    <cellStyle name="20% - Accent6 4 9 3" xfId="10039"/>
    <cellStyle name="20% - Accent6 4 9 4" xfId="10040"/>
    <cellStyle name="20% - Accent6 4 9_Essbase BS Tax Accounts EOY" xfId="10041"/>
    <cellStyle name="20% - Accent6 4_Cap Software Basis Adj" xfId="10042"/>
    <cellStyle name="20% - Accent6 40" xfId="10043"/>
    <cellStyle name="20% - Accent6 40 2" xfId="10044"/>
    <cellStyle name="20% - Accent6 40 2 2" xfId="10045"/>
    <cellStyle name="20% - Accent6 40 2 2 2" xfId="10046"/>
    <cellStyle name="20% - Accent6 40 2 2 3" xfId="10047"/>
    <cellStyle name="20% - Accent6 40 2 2_Essbase BS Tax Accounts EOY" xfId="10048"/>
    <cellStyle name="20% - Accent6 40 2 3" xfId="10049"/>
    <cellStyle name="20% - Accent6 40 2 4" xfId="10050"/>
    <cellStyle name="20% - Accent6 40 2_Essbase BS Tax Accounts EOY" xfId="10051"/>
    <cellStyle name="20% - Accent6 40 3" xfId="10052"/>
    <cellStyle name="20% - Accent6 40 3 2" xfId="10053"/>
    <cellStyle name="20% - Accent6 40 3 3" xfId="10054"/>
    <cellStyle name="20% - Accent6 40 3_Essbase BS Tax Accounts EOY" xfId="10055"/>
    <cellStyle name="20% - Accent6 40 4" xfId="10056"/>
    <cellStyle name="20% - Accent6 40 5" xfId="10057"/>
    <cellStyle name="20% - Accent6 40_Essbase BS Tax Accounts EOY" xfId="10058"/>
    <cellStyle name="20% - Accent6 41" xfId="10059"/>
    <cellStyle name="20% - Accent6 41 2" xfId="10060"/>
    <cellStyle name="20% - Accent6 41 2 2" xfId="10061"/>
    <cellStyle name="20% - Accent6 41 2 2 2" xfId="10062"/>
    <cellStyle name="20% - Accent6 41 2 2 3" xfId="10063"/>
    <cellStyle name="20% - Accent6 41 2 2_Essbase BS Tax Accounts EOY" xfId="10064"/>
    <cellStyle name="20% - Accent6 41 2 3" xfId="10065"/>
    <cellStyle name="20% - Accent6 41 2 4" xfId="10066"/>
    <cellStyle name="20% - Accent6 41 2_Essbase BS Tax Accounts EOY" xfId="10067"/>
    <cellStyle name="20% - Accent6 41 3" xfId="10068"/>
    <cellStyle name="20% - Accent6 41 3 2" xfId="10069"/>
    <cellStyle name="20% - Accent6 41 3 3" xfId="10070"/>
    <cellStyle name="20% - Accent6 41 3_Essbase BS Tax Accounts EOY" xfId="10071"/>
    <cellStyle name="20% - Accent6 41 4" xfId="10072"/>
    <cellStyle name="20% - Accent6 41 5" xfId="10073"/>
    <cellStyle name="20% - Accent6 41_Essbase BS Tax Accounts EOY" xfId="10074"/>
    <cellStyle name="20% - Accent6 42" xfId="10075"/>
    <cellStyle name="20% - Accent6 42 2" xfId="10076"/>
    <cellStyle name="20% - Accent6 42 2 2" xfId="10077"/>
    <cellStyle name="20% - Accent6 42 2 2 2" xfId="10078"/>
    <cellStyle name="20% - Accent6 42 2 2 3" xfId="10079"/>
    <cellStyle name="20% - Accent6 42 2 2_Essbase BS Tax Accounts EOY" xfId="10080"/>
    <cellStyle name="20% - Accent6 42 2 3" xfId="10081"/>
    <cellStyle name="20% - Accent6 42 2 4" xfId="10082"/>
    <cellStyle name="20% - Accent6 42 2_Essbase BS Tax Accounts EOY" xfId="10083"/>
    <cellStyle name="20% - Accent6 42 3" xfId="10084"/>
    <cellStyle name="20% - Accent6 42 3 2" xfId="10085"/>
    <cellStyle name="20% - Accent6 42 3 3" xfId="10086"/>
    <cellStyle name="20% - Accent6 42 3_Essbase BS Tax Accounts EOY" xfId="10087"/>
    <cellStyle name="20% - Accent6 42 4" xfId="10088"/>
    <cellStyle name="20% - Accent6 42 5" xfId="10089"/>
    <cellStyle name="20% - Accent6 42_Essbase BS Tax Accounts EOY" xfId="10090"/>
    <cellStyle name="20% - Accent6 43" xfId="10091"/>
    <cellStyle name="20% - Accent6 43 2" xfId="10092"/>
    <cellStyle name="20% - Accent6 43 2 2" xfId="10093"/>
    <cellStyle name="20% - Accent6 43 2 2 2" xfId="10094"/>
    <cellStyle name="20% - Accent6 43 2 2 3" xfId="10095"/>
    <cellStyle name="20% - Accent6 43 2 2_Essbase BS Tax Accounts EOY" xfId="10096"/>
    <cellStyle name="20% - Accent6 43 2 3" xfId="10097"/>
    <cellStyle name="20% - Accent6 43 2 4" xfId="10098"/>
    <cellStyle name="20% - Accent6 43 2_Essbase BS Tax Accounts EOY" xfId="10099"/>
    <cellStyle name="20% - Accent6 43 3" xfId="10100"/>
    <cellStyle name="20% - Accent6 43 3 2" xfId="10101"/>
    <cellStyle name="20% - Accent6 43 3 3" xfId="10102"/>
    <cellStyle name="20% - Accent6 43 3_Essbase BS Tax Accounts EOY" xfId="10103"/>
    <cellStyle name="20% - Accent6 43 4" xfId="10104"/>
    <cellStyle name="20% - Accent6 43 5" xfId="10105"/>
    <cellStyle name="20% - Accent6 43_Essbase BS Tax Accounts EOY" xfId="10106"/>
    <cellStyle name="20% - Accent6 44" xfId="10107"/>
    <cellStyle name="20% - Accent6 44 2" xfId="10108"/>
    <cellStyle name="20% - Accent6 44 2 2" xfId="10109"/>
    <cellStyle name="20% - Accent6 44 2 2 2" xfId="10110"/>
    <cellStyle name="20% - Accent6 44 2 2 3" xfId="10111"/>
    <cellStyle name="20% - Accent6 44 2 2_Essbase BS Tax Accounts EOY" xfId="10112"/>
    <cellStyle name="20% - Accent6 44 2 3" xfId="10113"/>
    <cellStyle name="20% - Accent6 44 2 4" xfId="10114"/>
    <cellStyle name="20% - Accent6 44 2_Essbase BS Tax Accounts EOY" xfId="10115"/>
    <cellStyle name="20% - Accent6 44 3" xfId="10116"/>
    <cellStyle name="20% - Accent6 44 3 2" xfId="10117"/>
    <cellStyle name="20% - Accent6 44 3 3" xfId="10118"/>
    <cellStyle name="20% - Accent6 44 3_Essbase BS Tax Accounts EOY" xfId="10119"/>
    <cellStyle name="20% - Accent6 44 4" xfId="10120"/>
    <cellStyle name="20% - Accent6 44 5" xfId="10121"/>
    <cellStyle name="20% - Accent6 44_Essbase BS Tax Accounts EOY" xfId="10122"/>
    <cellStyle name="20% - Accent6 45" xfId="10123"/>
    <cellStyle name="20% - Accent6 45 2" xfId="10124"/>
    <cellStyle name="20% - Accent6 45 2 2" xfId="10125"/>
    <cellStyle name="20% - Accent6 45 2 2 2" xfId="10126"/>
    <cellStyle name="20% - Accent6 45 2 2 3" xfId="10127"/>
    <cellStyle name="20% - Accent6 45 2 2_Essbase BS Tax Accounts EOY" xfId="10128"/>
    <cellStyle name="20% - Accent6 45 2 3" xfId="10129"/>
    <cellStyle name="20% - Accent6 45 2 4" xfId="10130"/>
    <cellStyle name="20% - Accent6 45 2_Essbase BS Tax Accounts EOY" xfId="10131"/>
    <cellStyle name="20% - Accent6 45 3" xfId="10132"/>
    <cellStyle name="20% - Accent6 45 3 2" xfId="10133"/>
    <cellStyle name="20% - Accent6 45 3 3" xfId="10134"/>
    <cellStyle name="20% - Accent6 45 3_Essbase BS Tax Accounts EOY" xfId="10135"/>
    <cellStyle name="20% - Accent6 45 4" xfId="10136"/>
    <cellStyle name="20% - Accent6 45 5" xfId="10137"/>
    <cellStyle name="20% - Accent6 45_Essbase BS Tax Accounts EOY" xfId="10138"/>
    <cellStyle name="20% - Accent6 46" xfId="10139"/>
    <cellStyle name="20% - Accent6 46 2" xfId="10140"/>
    <cellStyle name="20% - Accent6 46 2 2" xfId="10141"/>
    <cellStyle name="20% - Accent6 46 2 2 2" xfId="10142"/>
    <cellStyle name="20% - Accent6 46 2 2 3" xfId="10143"/>
    <cellStyle name="20% - Accent6 46 2 2_Essbase BS Tax Accounts EOY" xfId="10144"/>
    <cellStyle name="20% - Accent6 46 2 3" xfId="10145"/>
    <cellStyle name="20% - Accent6 46 2 4" xfId="10146"/>
    <cellStyle name="20% - Accent6 46 2_Essbase BS Tax Accounts EOY" xfId="10147"/>
    <cellStyle name="20% - Accent6 46 3" xfId="10148"/>
    <cellStyle name="20% - Accent6 46 3 2" xfId="10149"/>
    <cellStyle name="20% - Accent6 46 3 3" xfId="10150"/>
    <cellStyle name="20% - Accent6 46 3_Essbase BS Tax Accounts EOY" xfId="10151"/>
    <cellStyle name="20% - Accent6 46 4" xfId="10152"/>
    <cellStyle name="20% - Accent6 46 5" xfId="10153"/>
    <cellStyle name="20% - Accent6 46_Essbase BS Tax Accounts EOY" xfId="10154"/>
    <cellStyle name="20% - Accent6 47" xfId="10155"/>
    <cellStyle name="20% - Accent6 47 2" xfId="10156"/>
    <cellStyle name="20% - Accent6 47 2 2" xfId="10157"/>
    <cellStyle name="20% - Accent6 47 2 2 2" xfId="10158"/>
    <cellStyle name="20% - Accent6 47 2 2 3" xfId="10159"/>
    <cellStyle name="20% - Accent6 47 2 2_Essbase BS Tax Accounts EOY" xfId="10160"/>
    <cellStyle name="20% - Accent6 47 2 3" xfId="10161"/>
    <cellStyle name="20% - Accent6 47 2 4" xfId="10162"/>
    <cellStyle name="20% - Accent6 47 2_Essbase BS Tax Accounts EOY" xfId="10163"/>
    <cellStyle name="20% - Accent6 47 3" xfId="10164"/>
    <cellStyle name="20% - Accent6 47 3 2" xfId="10165"/>
    <cellStyle name="20% - Accent6 47 3 3" xfId="10166"/>
    <cellStyle name="20% - Accent6 47 3_Essbase BS Tax Accounts EOY" xfId="10167"/>
    <cellStyle name="20% - Accent6 47 4" xfId="10168"/>
    <cellStyle name="20% - Accent6 47 5" xfId="10169"/>
    <cellStyle name="20% - Accent6 47_Essbase BS Tax Accounts EOY" xfId="10170"/>
    <cellStyle name="20% - Accent6 48" xfId="10171"/>
    <cellStyle name="20% - Accent6 48 2" xfId="10172"/>
    <cellStyle name="20% - Accent6 48 2 2" xfId="10173"/>
    <cellStyle name="20% - Accent6 48 2 2 2" xfId="10174"/>
    <cellStyle name="20% - Accent6 48 2 2 3" xfId="10175"/>
    <cellStyle name="20% - Accent6 48 2 2_Essbase BS Tax Accounts EOY" xfId="10176"/>
    <cellStyle name="20% - Accent6 48 2 3" xfId="10177"/>
    <cellStyle name="20% - Accent6 48 2 4" xfId="10178"/>
    <cellStyle name="20% - Accent6 48 2_Essbase BS Tax Accounts EOY" xfId="10179"/>
    <cellStyle name="20% - Accent6 48 3" xfId="10180"/>
    <cellStyle name="20% - Accent6 48 3 2" xfId="10181"/>
    <cellStyle name="20% - Accent6 48 3 3" xfId="10182"/>
    <cellStyle name="20% - Accent6 48 3_Essbase BS Tax Accounts EOY" xfId="10183"/>
    <cellStyle name="20% - Accent6 48 4" xfId="10184"/>
    <cellStyle name="20% - Accent6 48 5" xfId="10185"/>
    <cellStyle name="20% - Accent6 48_Essbase BS Tax Accounts EOY" xfId="10186"/>
    <cellStyle name="20% - Accent6 49" xfId="10187"/>
    <cellStyle name="20% - Accent6 49 2" xfId="10188"/>
    <cellStyle name="20% - Accent6 49 2 2" xfId="10189"/>
    <cellStyle name="20% - Accent6 49 2 2 2" xfId="10190"/>
    <cellStyle name="20% - Accent6 49 2 2 3" xfId="10191"/>
    <cellStyle name="20% - Accent6 49 2 2_Essbase BS Tax Accounts EOY" xfId="10192"/>
    <cellStyle name="20% - Accent6 49 2 3" xfId="10193"/>
    <cellStyle name="20% - Accent6 49 2 4" xfId="10194"/>
    <cellStyle name="20% - Accent6 49 2_Essbase BS Tax Accounts EOY" xfId="10195"/>
    <cellStyle name="20% - Accent6 49 3" xfId="10196"/>
    <cellStyle name="20% - Accent6 49 3 2" xfId="10197"/>
    <cellStyle name="20% - Accent6 49 3 3" xfId="10198"/>
    <cellStyle name="20% - Accent6 49 3_Essbase BS Tax Accounts EOY" xfId="10199"/>
    <cellStyle name="20% - Accent6 49 4" xfId="10200"/>
    <cellStyle name="20% - Accent6 49 5" xfId="10201"/>
    <cellStyle name="20% - Accent6 49_Essbase BS Tax Accounts EOY" xfId="10202"/>
    <cellStyle name="20% - Accent6 5" xfId="10203"/>
    <cellStyle name="20% - Accent6 5 2" xfId="10204"/>
    <cellStyle name="20% - Accent6 5 2 2" xfId="10205"/>
    <cellStyle name="20% - Accent6 5 2 3" xfId="10206"/>
    <cellStyle name="20% - Accent6 5 2 4" xfId="10207"/>
    <cellStyle name="20% - Accent6 5 2_Essbase BS Tax Accounts EOY" xfId="10208"/>
    <cellStyle name="20% - Accent6 5 3" xfId="10209"/>
    <cellStyle name="20% - Accent6 5 3 2" xfId="10210"/>
    <cellStyle name="20% - Accent6 5 4" xfId="10211"/>
    <cellStyle name="20% - Accent6 5 4 2" xfId="10212"/>
    <cellStyle name="20% - Accent6 5 4 3" xfId="10213"/>
    <cellStyle name="20% - Accent6 5 4_Essbase BS Tax Accounts EOY" xfId="10214"/>
    <cellStyle name="20% - Accent6 5_Cap Software Basis Adj" xfId="10215"/>
    <cellStyle name="20% - Accent6 50" xfId="10216"/>
    <cellStyle name="20% - Accent6 50 2" xfId="10217"/>
    <cellStyle name="20% - Accent6 50 2 2" xfId="10218"/>
    <cellStyle name="20% - Accent6 50 2 2 2" xfId="10219"/>
    <cellStyle name="20% - Accent6 50 2 2 3" xfId="10220"/>
    <cellStyle name="20% - Accent6 50 2 2_Essbase BS Tax Accounts EOY" xfId="10221"/>
    <cellStyle name="20% - Accent6 50 2 3" xfId="10222"/>
    <cellStyle name="20% - Accent6 50 2 4" xfId="10223"/>
    <cellStyle name="20% - Accent6 50 2_Essbase BS Tax Accounts EOY" xfId="10224"/>
    <cellStyle name="20% - Accent6 50 3" xfId="10225"/>
    <cellStyle name="20% - Accent6 50 3 2" xfId="10226"/>
    <cellStyle name="20% - Accent6 50 3 3" xfId="10227"/>
    <cellStyle name="20% - Accent6 50 3_Essbase BS Tax Accounts EOY" xfId="10228"/>
    <cellStyle name="20% - Accent6 50 4" xfId="10229"/>
    <cellStyle name="20% - Accent6 50 5" xfId="10230"/>
    <cellStyle name="20% - Accent6 50_Essbase BS Tax Accounts EOY" xfId="10231"/>
    <cellStyle name="20% - Accent6 51" xfId="10232"/>
    <cellStyle name="20% - Accent6 51 2" xfId="10233"/>
    <cellStyle name="20% - Accent6 51 2 2" xfId="10234"/>
    <cellStyle name="20% - Accent6 51 2 2 2" xfId="10235"/>
    <cellStyle name="20% - Accent6 51 2 2 3" xfId="10236"/>
    <cellStyle name="20% - Accent6 51 2 2_Essbase BS Tax Accounts EOY" xfId="10237"/>
    <cellStyle name="20% - Accent6 51 2 3" xfId="10238"/>
    <cellStyle name="20% - Accent6 51 2 4" xfId="10239"/>
    <cellStyle name="20% - Accent6 51 2_Essbase BS Tax Accounts EOY" xfId="10240"/>
    <cellStyle name="20% - Accent6 51 3" xfId="10241"/>
    <cellStyle name="20% - Accent6 51 3 2" xfId="10242"/>
    <cellStyle name="20% - Accent6 51 3 3" xfId="10243"/>
    <cellStyle name="20% - Accent6 51 3_Essbase BS Tax Accounts EOY" xfId="10244"/>
    <cellStyle name="20% - Accent6 51 4" xfId="10245"/>
    <cellStyle name="20% - Accent6 51 5" xfId="10246"/>
    <cellStyle name="20% - Accent6 51_Essbase BS Tax Accounts EOY" xfId="10247"/>
    <cellStyle name="20% - Accent6 52" xfId="10248"/>
    <cellStyle name="20% - Accent6 52 2" xfId="10249"/>
    <cellStyle name="20% - Accent6 52 2 2" xfId="10250"/>
    <cellStyle name="20% - Accent6 52 2 2 2" xfId="10251"/>
    <cellStyle name="20% - Accent6 52 2 2 3" xfId="10252"/>
    <cellStyle name="20% - Accent6 52 2 2_Essbase BS Tax Accounts EOY" xfId="10253"/>
    <cellStyle name="20% - Accent6 52 2 3" xfId="10254"/>
    <cellStyle name="20% - Accent6 52 2 4" xfId="10255"/>
    <cellStyle name="20% - Accent6 52 2_Essbase BS Tax Accounts EOY" xfId="10256"/>
    <cellStyle name="20% - Accent6 52 3" xfId="10257"/>
    <cellStyle name="20% - Accent6 52 3 2" xfId="10258"/>
    <cellStyle name="20% - Accent6 52 3 3" xfId="10259"/>
    <cellStyle name="20% - Accent6 52 3_Essbase BS Tax Accounts EOY" xfId="10260"/>
    <cellStyle name="20% - Accent6 52 4" xfId="10261"/>
    <cellStyle name="20% - Accent6 52 5" xfId="10262"/>
    <cellStyle name="20% - Accent6 52_Essbase BS Tax Accounts EOY" xfId="10263"/>
    <cellStyle name="20% - Accent6 53" xfId="10264"/>
    <cellStyle name="20% - Accent6 53 2" xfId="10265"/>
    <cellStyle name="20% - Accent6 53 2 2" xfId="10266"/>
    <cellStyle name="20% - Accent6 53 2 2 2" xfId="10267"/>
    <cellStyle name="20% - Accent6 53 2 2 3" xfId="10268"/>
    <cellStyle name="20% - Accent6 53 2 2_Essbase BS Tax Accounts EOY" xfId="10269"/>
    <cellStyle name="20% - Accent6 53 2 3" xfId="10270"/>
    <cellStyle name="20% - Accent6 53 2 4" xfId="10271"/>
    <cellStyle name="20% - Accent6 53 2_Essbase BS Tax Accounts EOY" xfId="10272"/>
    <cellStyle name="20% - Accent6 53 3" xfId="10273"/>
    <cellStyle name="20% - Accent6 53 3 2" xfId="10274"/>
    <cellStyle name="20% - Accent6 53 3 3" xfId="10275"/>
    <cellStyle name="20% - Accent6 53 3_Essbase BS Tax Accounts EOY" xfId="10276"/>
    <cellStyle name="20% - Accent6 53 4" xfId="10277"/>
    <cellStyle name="20% - Accent6 53 5" xfId="10278"/>
    <cellStyle name="20% - Accent6 53_Essbase BS Tax Accounts EOY" xfId="10279"/>
    <cellStyle name="20% - Accent6 54" xfId="10280"/>
    <cellStyle name="20% - Accent6 54 2" xfId="10281"/>
    <cellStyle name="20% - Accent6 54 2 2" xfId="10282"/>
    <cellStyle name="20% - Accent6 54 2 2 2" xfId="10283"/>
    <cellStyle name="20% - Accent6 54 2 2 3" xfId="10284"/>
    <cellStyle name="20% - Accent6 54 2 2_Essbase BS Tax Accounts EOY" xfId="10285"/>
    <cellStyle name="20% - Accent6 54 2 3" xfId="10286"/>
    <cellStyle name="20% - Accent6 54 2 4" xfId="10287"/>
    <cellStyle name="20% - Accent6 54 2_Essbase BS Tax Accounts EOY" xfId="10288"/>
    <cellStyle name="20% - Accent6 54 3" xfId="10289"/>
    <cellStyle name="20% - Accent6 54 3 2" xfId="10290"/>
    <cellStyle name="20% - Accent6 54 3 3" xfId="10291"/>
    <cellStyle name="20% - Accent6 54 3_Essbase BS Tax Accounts EOY" xfId="10292"/>
    <cellStyle name="20% - Accent6 54 4" xfId="10293"/>
    <cellStyle name="20% - Accent6 54 5" xfId="10294"/>
    <cellStyle name="20% - Accent6 54_Essbase BS Tax Accounts EOY" xfId="10295"/>
    <cellStyle name="20% - Accent6 55" xfId="10296"/>
    <cellStyle name="20% - Accent6 55 2" xfId="10297"/>
    <cellStyle name="20% - Accent6 55 2 2" xfId="10298"/>
    <cellStyle name="20% - Accent6 55 2 2 2" xfId="10299"/>
    <cellStyle name="20% - Accent6 55 2 2 3" xfId="10300"/>
    <cellStyle name="20% - Accent6 55 2 2_Essbase BS Tax Accounts EOY" xfId="10301"/>
    <cellStyle name="20% - Accent6 55 2 3" xfId="10302"/>
    <cellStyle name="20% - Accent6 55 2 4" xfId="10303"/>
    <cellStyle name="20% - Accent6 55 2_Essbase BS Tax Accounts EOY" xfId="10304"/>
    <cellStyle name="20% - Accent6 55 3" xfId="10305"/>
    <cellStyle name="20% - Accent6 55 3 2" xfId="10306"/>
    <cellStyle name="20% - Accent6 55 3 3" xfId="10307"/>
    <cellStyle name="20% - Accent6 55 3_Essbase BS Tax Accounts EOY" xfId="10308"/>
    <cellStyle name="20% - Accent6 55 4" xfId="10309"/>
    <cellStyle name="20% - Accent6 55 5" xfId="10310"/>
    <cellStyle name="20% - Accent6 55_Essbase BS Tax Accounts EOY" xfId="10311"/>
    <cellStyle name="20% - Accent6 56" xfId="10312"/>
    <cellStyle name="20% - Accent6 56 2" xfId="10313"/>
    <cellStyle name="20% - Accent6 56 2 2" xfId="10314"/>
    <cellStyle name="20% - Accent6 56 2 2 2" xfId="10315"/>
    <cellStyle name="20% - Accent6 56 2 2 3" xfId="10316"/>
    <cellStyle name="20% - Accent6 56 2 2_Essbase BS Tax Accounts EOY" xfId="10317"/>
    <cellStyle name="20% - Accent6 56 2 3" xfId="10318"/>
    <cellStyle name="20% - Accent6 56 2 4" xfId="10319"/>
    <cellStyle name="20% - Accent6 56 2_Essbase BS Tax Accounts EOY" xfId="10320"/>
    <cellStyle name="20% - Accent6 56 3" xfId="10321"/>
    <cellStyle name="20% - Accent6 56 3 2" xfId="10322"/>
    <cellStyle name="20% - Accent6 56 3 3" xfId="10323"/>
    <cellStyle name="20% - Accent6 56 3_Essbase BS Tax Accounts EOY" xfId="10324"/>
    <cellStyle name="20% - Accent6 56 4" xfId="10325"/>
    <cellStyle name="20% - Accent6 56 5" xfId="10326"/>
    <cellStyle name="20% - Accent6 56_Essbase BS Tax Accounts EOY" xfId="10327"/>
    <cellStyle name="20% - Accent6 57" xfId="10328"/>
    <cellStyle name="20% - Accent6 57 2" xfId="10329"/>
    <cellStyle name="20% - Accent6 57 2 2" xfId="10330"/>
    <cellStyle name="20% - Accent6 57 2 3" xfId="10331"/>
    <cellStyle name="20% - Accent6 57 2_Essbase BS Tax Accounts EOY" xfId="10332"/>
    <cellStyle name="20% - Accent6 57 3" xfId="10333"/>
    <cellStyle name="20% - Accent6 57 4" xfId="10334"/>
    <cellStyle name="20% - Accent6 57_Essbase BS Tax Accounts EOY" xfId="10335"/>
    <cellStyle name="20% - Accent6 58" xfId="10336"/>
    <cellStyle name="20% - Accent6 58 2" xfId="10337"/>
    <cellStyle name="20% - Accent6 58 2 2" xfId="10338"/>
    <cellStyle name="20% - Accent6 58 2 3" xfId="10339"/>
    <cellStyle name="20% - Accent6 58 2_Essbase BS Tax Accounts EOY" xfId="10340"/>
    <cellStyle name="20% - Accent6 58 3" xfId="10341"/>
    <cellStyle name="20% - Accent6 58 4" xfId="10342"/>
    <cellStyle name="20% - Accent6 58_Essbase BS Tax Accounts EOY" xfId="10343"/>
    <cellStyle name="20% - Accent6 59" xfId="10344"/>
    <cellStyle name="20% - Accent6 59 2" xfId="10345"/>
    <cellStyle name="20% - Accent6 59 2 2" xfId="10346"/>
    <cellStyle name="20% - Accent6 59 2 3" xfId="10347"/>
    <cellStyle name="20% - Accent6 59 2_Essbase BS Tax Accounts EOY" xfId="10348"/>
    <cellStyle name="20% - Accent6 59 3" xfId="10349"/>
    <cellStyle name="20% - Accent6 59 4" xfId="10350"/>
    <cellStyle name="20% - Accent6 59_Essbase BS Tax Accounts EOY" xfId="10351"/>
    <cellStyle name="20% - Accent6 6" xfId="10352"/>
    <cellStyle name="20% - Accent6 6 2" xfId="10353"/>
    <cellStyle name="20% - Accent6 6 2 2" xfId="10354"/>
    <cellStyle name="20% - Accent6 6 2 2 2" xfId="10355"/>
    <cellStyle name="20% - Accent6 6 2 2 3" xfId="10356"/>
    <cellStyle name="20% - Accent6 6 2 2 4" xfId="10357"/>
    <cellStyle name="20% - Accent6 6 2 2_Essbase BS Tax Accounts EOY" xfId="10358"/>
    <cellStyle name="20% - Accent6 6 2 3" xfId="10359"/>
    <cellStyle name="20% - Accent6 6 2 3 2" xfId="10360"/>
    <cellStyle name="20% - Accent6 6 2 3 3" xfId="10361"/>
    <cellStyle name="20% - Accent6 6 2 3 4" xfId="10362"/>
    <cellStyle name="20% - Accent6 6 2 3_Essbase BS Tax Accounts EOY" xfId="10363"/>
    <cellStyle name="20% - Accent6 6 2 4" xfId="10364"/>
    <cellStyle name="20% - Accent6 6 2 5" xfId="10365"/>
    <cellStyle name="20% - Accent6 6 2 5 2" xfId="10366"/>
    <cellStyle name="20% - Accent6 6 2 6" xfId="10367"/>
    <cellStyle name="20% - Accent6 6 2 7" xfId="10368"/>
    <cellStyle name="20% - Accent6 6 2 8" xfId="10369"/>
    <cellStyle name="20% - Accent6 6 2_Basis Info" xfId="10370"/>
    <cellStyle name="20% - Accent6 6 3" xfId="10371"/>
    <cellStyle name="20% - Accent6 6 3 2" xfId="10372"/>
    <cellStyle name="20% - Accent6 6 4" xfId="10373"/>
    <cellStyle name="20% - Accent6 6 4 2" xfId="10374"/>
    <cellStyle name="20% - Accent6 6 4 3" xfId="10375"/>
    <cellStyle name="20% - Accent6 6 4 4" xfId="10376"/>
    <cellStyle name="20% - Accent6 6 4_Essbase BS Tax Accounts EOY" xfId="10377"/>
    <cellStyle name="20% - Accent6 6 5" xfId="10378"/>
    <cellStyle name="20% - Accent6 6 5 2" xfId="10379"/>
    <cellStyle name="20% - Accent6 6 5 3" xfId="10380"/>
    <cellStyle name="20% - Accent6 6 5_Essbase BS Tax Accounts EOY" xfId="10381"/>
    <cellStyle name="20% - Accent6 6 6" xfId="10382"/>
    <cellStyle name="20% - Accent6 6 6 2" xfId="10383"/>
    <cellStyle name="20% - Accent6 6 6 3" xfId="10384"/>
    <cellStyle name="20% - Accent6 6 6_Essbase BS Tax Accounts EOY" xfId="10385"/>
    <cellStyle name="20% - Accent6 6_Essbase BS Tax Accounts EOY" xfId="10386"/>
    <cellStyle name="20% - Accent6 60" xfId="10387"/>
    <cellStyle name="20% - Accent6 60 2" xfId="10388"/>
    <cellStyle name="20% - Accent6 60 2 2" xfId="10389"/>
    <cellStyle name="20% - Accent6 60 2 3" xfId="10390"/>
    <cellStyle name="20% - Accent6 60 2_Essbase BS Tax Accounts EOY" xfId="10391"/>
    <cellStyle name="20% - Accent6 60 3" xfId="10392"/>
    <cellStyle name="20% - Accent6 60 4" xfId="10393"/>
    <cellStyle name="20% - Accent6 60_Essbase BS Tax Accounts EOY" xfId="10394"/>
    <cellStyle name="20% - Accent6 61" xfId="10395"/>
    <cellStyle name="20% - Accent6 61 2" xfId="10396"/>
    <cellStyle name="20% - Accent6 61 2 2" xfId="10397"/>
    <cellStyle name="20% - Accent6 61 2 3" xfId="10398"/>
    <cellStyle name="20% - Accent6 61 2_Essbase BS Tax Accounts EOY" xfId="10399"/>
    <cellStyle name="20% - Accent6 61 3" xfId="10400"/>
    <cellStyle name="20% - Accent6 61 4" xfId="10401"/>
    <cellStyle name="20% - Accent6 61_Essbase BS Tax Accounts EOY" xfId="10402"/>
    <cellStyle name="20% - Accent6 62" xfId="10403"/>
    <cellStyle name="20% - Accent6 62 2" xfId="10404"/>
    <cellStyle name="20% - Accent6 62 2 2" xfId="10405"/>
    <cellStyle name="20% - Accent6 62 2 3" xfId="10406"/>
    <cellStyle name="20% - Accent6 62 2_Essbase BS Tax Accounts EOY" xfId="10407"/>
    <cellStyle name="20% - Accent6 62 3" xfId="10408"/>
    <cellStyle name="20% - Accent6 62 4" xfId="10409"/>
    <cellStyle name="20% - Accent6 62_Essbase BS Tax Accounts EOY" xfId="10410"/>
    <cellStyle name="20% - Accent6 63" xfId="10411"/>
    <cellStyle name="20% - Accent6 63 2" xfId="10412"/>
    <cellStyle name="20% - Accent6 63 2 2" xfId="10413"/>
    <cellStyle name="20% - Accent6 63 2 3" xfId="10414"/>
    <cellStyle name="20% - Accent6 63 2_Essbase BS Tax Accounts EOY" xfId="10415"/>
    <cellStyle name="20% - Accent6 63 3" xfId="10416"/>
    <cellStyle name="20% - Accent6 63 4" xfId="10417"/>
    <cellStyle name="20% - Accent6 63_Essbase BS Tax Accounts EOY" xfId="10418"/>
    <cellStyle name="20% - Accent6 64" xfId="10419"/>
    <cellStyle name="20% - Accent6 64 2" xfId="10420"/>
    <cellStyle name="20% - Accent6 64 2 2" xfId="10421"/>
    <cellStyle name="20% - Accent6 64 2 3" xfId="10422"/>
    <cellStyle name="20% - Accent6 64 2_Essbase BS Tax Accounts EOY" xfId="10423"/>
    <cellStyle name="20% - Accent6 64 3" xfId="10424"/>
    <cellStyle name="20% - Accent6 64 4" xfId="10425"/>
    <cellStyle name="20% - Accent6 64_Essbase BS Tax Accounts EOY" xfId="10426"/>
    <cellStyle name="20% - Accent6 65" xfId="10427"/>
    <cellStyle name="20% - Accent6 65 2" xfId="10428"/>
    <cellStyle name="20% - Accent6 65 2 2" xfId="10429"/>
    <cellStyle name="20% - Accent6 65 2 3" xfId="10430"/>
    <cellStyle name="20% - Accent6 65 2_Essbase BS Tax Accounts EOY" xfId="10431"/>
    <cellStyle name="20% - Accent6 65 3" xfId="10432"/>
    <cellStyle name="20% - Accent6 65 4" xfId="10433"/>
    <cellStyle name="20% - Accent6 65_Essbase BS Tax Accounts EOY" xfId="10434"/>
    <cellStyle name="20% - Accent6 66" xfId="10435"/>
    <cellStyle name="20% - Accent6 66 2" xfId="10436"/>
    <cellStyle name="20% - Accent6 66 2 2" xfId="10437"/>
    <cellStyle name="20% - Accent6 66 2 3" xfId="10438"/>
    <cellStyle name="20% - Accent6 66 2_Essbase BS Tax Accounts EOY" xfId="10439"/>
    <cellStyle name="20% - Accent6 66 3" xfId="10440"/>
    <cellStyle name="20% - Accent6 66 4" xfId="10441"/>
    <cellStyle name="20% - Accent6 66_Essbase BS Tax Accounts EOY" xfId="10442"/>
    <cellStyle name="20% - Accent6 67" xfId="10443"/>
    <cellStyle name="20% - Accent6 67 2" xfId="10444"/>
    <cellStyle name="20% - Accent6 67 2 2" xfId="10445"/>
    <cellStyle name="20% - Accent6 67 2 3" xfId="10446"/>
    <cellStyle name="20% - Accent6 67 2_Essbase BS Tax Accounts EOY" xfId="10447"/>
    <cellStyle name="20% - Accent6 67 3" xfId="10448"/>
    <cellStyle name="20% - Accent6 67 4" xfId="10449"/>
    <cellStyle name="20% - Accent6 67_Essbase BS Tax Accounts EOY" xfId="10450"/>
    <cellStyle name="20% - Accent6 68" xfId="10451"/>
    <cellStyle name="20% - Accent6 68 2" xfId="10452"/>
    <cellStyle name="20% - Accent6 68 2 2" xfId="10453"/>
    <cellStyle name="20% - Accent6 68 2 3" xfId="10454"/>
    <cellStyle name="20% - Accent6 68 2_Essbase BS Tax Accounts EOY" xfId="10455"/>
    <cellStyle name="20% - Accent6 68 3" xfId="10456"/>
    <cellStyle name="20% - Accent6 68 4" xfId="10457"/>
    <cellStyle name="20% - Accent6 68_Essbase BS Tax Accounts EOY" xfId="10458"/>
    <cellStyle name="20% - Accent6 69" xfId="10459"/>
    <cellStyle name="20% - Accent6 69 2" xfId="10460"/>
    <cellStyle name="20% - Accent6 69 2 2" xfId="10461"/>
    <cellStyle name="20% - Accent6 69 2 3" xfId="10462"/>
    <cellStyle name="20% - Accent6 69 2_Essbase BS Tax Accounts EOY" xfId="10463"/>
    <cellStyle name="20% - Accent6 69 3" xfId="10464"/>
    <cellStyle name="20% - Accent6 69 4" xfId="10465"/>
    <cellStyle name="20% - Accent6 69_Essbase BS Tax Accounts EOY" xfId="10466"/>
    <cellStyle name="20% - Accent6 7" xfId="10467"/>
    <cellStyle name="20% - Accent6 7 2" xfId="10468"/>
    <cellStyle name="20% - Accent6 7 2 2" xfId="10469"/>
    <cellStyle name="20% - Accent6 7 2 3" xfId="10470"/>
    <cellStyle name="20% - Accent6 7 2 4" xfId="10471"/>
    <cellStyle name="20% - Accent6 7 2_Essbase BS Tax Accounts EOY" xfId="10472"/>
    <cellStyle name="20% - Accent6 7 3" xfId="10473"/>
    <cellStyle name="20% - Accent6 7 3 2" xfId="10474"/>
    <cellStyle name="20% - Accent6 7 4" xfId="10475"/>
    <cellStyle name="20% - Accent6 7 4 2" xfId="10476"/>
    <cellStyle name="20% - Accent6 7 4 3" xfId="10477"/>
    <cellStyle name="20% - Accent6 7 4 4" xfId="10478"/>
    <cellStyle name="20% - Accent6 7 4_Essbase BS Tax Accounts EOY" xfId="10479"/>
    <cellStyle name="20% - Accent6 7 5" xfId="10480"/>
    <cellStyle name="20% - Accent6 7 5 2" xfId="10481"/>
    <cellStyle name="20% - Accent6 7 5 3" xfId="10482"/>
    <cellStyle name="20% - Accent6 7 5_Essbase BS Tax Accounts EOY" xfId="10483"/>
    <cellStyle name="20% - Accent6 7_Essbase BS Tax Accounts EOY" xfId="10484"/>
    <cellStyle name="20% - Accent6 70" xfId="10485"/>
    <cellStyle name="20% - Accent6 70 2" xfId="10486"/>
    <cellStyle name="20% - Accent6 70 2 2" xfId="10487"/>
    <cellStyle name="20% - Accent6 70 3" xfId="10488"/>
    <cellStyle name="20% - Accent6 70 4" xfId="10489"/>
    <cellStyle name="20% - Accent6 70_Essbase BS Tax Accounts EOY" xfId="10490"/>
    <cellStyle name="20% - Accent6 71" xfId="10491"/>
    <cellStyle name="20% - Accent6 71 2" xfId="10492"/>
    <cellStyle name="20% - Accent6 71 2 2" xfId="10493"/>
    <cellStyle name="20% - Accent6 71 3" xfId="10494"/>
    <cellStyle name="20% - Accent6 71 4" xfId="10495"/>
    <cellStyle name="20% - Accent6 71_Essbase BS Tax Accounts EOY" xfId="10496"/>
    <cellStyle name="20% - Accent6 72" xfId="10497"/>
    <cellStyle name="20% - Accent6 72 2" xfId="10498"/>
    <cellStyle name="20% - Accent6 72 2 2" xfId="10499"/>
    <cellStyle name="20% - Accent6 72 3" xfId="10500"/>
    <cellStyle name="20% - Accent6 72 4" xfId="10501"/>
    <cellStyle name="20% - Accent6 72_Essbase BS Tax Accounts EOY" xfId="10502"/>
    <cellStyle name="20% - Accent6 73" xfId="10503"/>
    <cellStyle name="20% - Accent6 73 2" xfId="10504"/>
    <cellStyle name="20% - Accent6 73 2 2" xfId="10505"/>
    <cellStyle name="20% - Accent6 73 3" xfId="10506"/>
    <cellStyle name="20% - Accent6 73 4" xfId="10507"/>
    <cellStyle name="20% - Accent6 73_Essbase BS Tax Accounts EOY" xfId="10508"/>
    <cellStyle name="20% - Accent6 74" xfId="10509"/>
    <cellStyle name="20% - Accent6 74 2" xfId="10510"/>
    <cellStyle name="20% - Accent6 74 2 2" xfId="10511"/>
    <cellStyle name="20% - Accent6 74 3" xfId="10512"/>
    <cellStyle name="20% - Accent6 74 4" xfId="10513"/>
    <cellStyle name="20% - Accent6 74_Essbase BS Tax Accounts EOY" xfId="10514"/>
    <cellStyle name="20% - Accent6 75" xfId="10515"/>
    <cellStyle name="20% - Accent6 75 2" xfId="10516"/>
    <cellStyle name="20% - Accent6 75 2 2" xfId="10517"/>
    <cellStyle name="20% - Accent6 75 3" xfId="10518"/>
    <cellStyle name="20% - Accent6 75 4" xfId="10519"/>
    <cellStyle name="20% - Accent6 75_Essbase BS Tax Accounts EOY" xfId="10520"/>
    <cellStyle name="20% - Accent6 76" xfId="10521"/>
    <cellStyle name="20% - Accent6 76 2" xfId="10522"/>
    <cellStyle name="20% - Accent6 76 2 2" xfId="10523"/>
    <cellStyle name="20% - Accent6 76 3" xfId="10524"/>
    <cellStyle name="20% - Accent6 76 4" xfId="10525"/>
    <cellStyle name="20% - Accent6 76_Essbase BS Tax Accounts EOY" xfId="10526"/>
    <cellStyle name="20% - Accent6 77" xfId="10527"/>
    <cellStyle name="20% - Accent6 77 2" xfId="10528"/>
    <cellStyle name="20% - Accent6 77 2 2" xfId="10529"/>
    <cellStyle name="20% - Accent6 77 3" xfId="10530"/>
    <cellStyle name="20% - Accent6 77 4" xfId="10531"/>
    <cellStyle name="20% - Accent6 77_Essbase BS Tax Accounts EOY" xfId="10532"/>
    <cellStyle name="20% - Accent6 78" xfId="10533"/>
    <cellStyle name="20% - Accent6 78 2" xfId="10534"/>
    <cellStyle name="20% - Accent6 78 2 2" xfId="10535"/>
    <cellStyle name="20% - Accent6 78 3" xfId="10536"/>
    <cellStyle name="20% - Accent6 78 4" xfId="10537"/>
    <cellStyle name="20% - Accent6 78_Essbase BS Tax Accounts EOY" xfId="10538"/>
    <cellStyle name="20% - Accent6 79" xfId="10539"/>
    <cellStyle name="20% - Accent6 79 2" xfId="10540"/>
    <cellStyle name="20% - Accent6 79 2 2" xfId="10541"/>
    <cellStyle name="20% - Accent6 79 3" xfId="10542"/>
    <cellStyle name="20% - Accent6 79 4" xfId="10543"/>
    <cellStyle name="20% - Accent6 79_Essbase BS Tax Accounts EOY" xfId="10544"/>
    <cellStyle name="20% - Accent6 8" xfId="10545"/>
    <cellStyle name="20% - Accent6 8 2" xfId="10546"/>
    <cellStyle name="20% - Accent6 8 2 2" xfId="10547"/>
    <cellStyle name="20% - Accent6 8 2 3" xfId="10548"/>
    <cellStyle name="20% - Accent6 8 2 4" xfId="10549"/>
    <cellStyle name="20% - Accent6 8 2_Essbase BS Tax Accounts EOY" xfId="10550"/>
    <cellStyle name="20% - Accent6 8 3" xfId="10551"/>
    <cellStyle name="20% - Accent6 8 3 2" xfId="10552"/>
    <cellStyle name="20% - Accent6 8 4" xfId="10553"/>
    <cellStyle name="20% - Accent6 8 4 2" xfId="10554"/>
    <cellStyle name="20% - Accent6 8 4 3" xfId="10555"/>
    <cellStyle name="20% - Accent6 8 4 4" xfId="10556"/>
    <cellStyle name="20% - Accent6 8 4_Essbase BS Tax Accounts EOY" xfId="10557"/>
    <cellStyle name="20% - Accent6 8 5" xfId="10558"/>
    <cellStyle name="20% - Accent6 8 5 2" xfId="10559"/>
    <cellStyle name="20% - Accent6 8 5 3" xfId="10560"/>
    <cellStyle name="20% - Accent6 8 5_Essbase BS Tax Accounts EOY" xfId="10561"/>
    <cellStyle name="20% - Accent6 8_Essbase BS Tax Accounts EOY" xfId="10562"/>
    <cellStyle name="20% - Accent6 80" xfId="10563"/>
    <cellStyle name="20% - Accent6 80 2" xfId="10564"/>
    <cellStyle name="20% - Accent6 80 2 2" xfId="10565"/>
    <cellStyle name="20% - Accent6 80 3" xfId="10566"/>
    <cellStyle name="20% - Accent6 80 4" xfId="10567"/>
    <cellStyle name="20% - Accent6 80_Essbase BS Tax Accounts EOY" xfId="10568"/>
    <cellStyle name="20% - Accent6 81" xfId="10569"/>
    <cellStyle name="20% - Accent6 81 2" xfId="10570"/>
    <cellStyle name="20% - Accent6 81 2 2" xfId="10571"/>
    <cellStyle name="20% - Accent6 81 3" xfId="10572"/>
    <cellStyle name="20% - Accent6 81 4" xfId="10573"/>
    <cellStyle name="20% - Accent6 81_Essbase BS Tax Accounts EOY" xfId="10574"/>
    <cellStyle name="20% - Accent6 82" xfId="10575"/>
    <cellStyle name="20% - Accent6 82 2" xfId="10576"/>
    <cellStyle name="20% - Accent6 82 2 2" xfId="10577"/>
    <cellStyle name="20% - Accent6 82 3" xfId="10578"/>
    <cellStyle name="20% - Accent6 82 4" xfId="10579"/>
    <cellStyle name="20% - Accent6 82_Essbase BS Tax Accounts EOY" xfId="10580"/>
    <cellStyle name="20% - Accent6 83" xfId="10581"/>
    <cellStyle name="20% - Accent6 83 2" xfId="10582"/>
    <cellStyle name="20% - Accent6 83 2 2" xfId="10583"/>
    <cellStyle name="20% - Accent6 83 3" xfId="10584"/>
    <cellStyle name="20% - Accent6 83 4" xfId="10585"/>
    <cellStyle name="20% - Accent6 83_Essbase BS Tax Accounts EOY" xfId="10586"/>
    <cellStyle name="20% - Accent6 84" xfId="10587"/>
    <cellStyle name="20% - Accent6 84 2" xfId="10588"/>
    <cellStyle name="20% - Accent6 84 2 2" xfId="10589"/>
    <cellStyle name="20% - Accent6 84 3" xfId="10590"/>
    <cellStyle name="20% - Accent6 85" xfId="10591"/>
    <cellStyle name="20% - Accent6 85 2" xfId="10592"/>
    <cellStyle name="20% - Accent6 85 2 2" xfId="10593"/>
    <cellStyle name="20% - Accent6 85 3" xfId="10594"/>
    <cellStyle name="20% - Accent6 86" xfId="10595"/>
    <cellStyle name="20% - Accent6 86 2" xfId="10596"/>
    <cellStyle name="20% - Accent6 86 2 2" xfId="10597"/>
    <cellStyle name="20% - Accent6 86 3" xfId="10598"/>
    <cellStyle name="20% - Accent6 87" xfId="10599"/>
    <cellStyle name="20% - Accent6 87 2" xfId="10600"/>
    <cellStyle name="20% - Accent6 87 2 2" xfId="10601"/>
    <cellStyle name="20% - Accent6 87 3" xfId="10602"/>
    <cellStyle name="20% - Accent6 88" xfId="10603"/>
    <cellStyle name="20% - Accent6 88 2" xfId="10604"/>
    <cellStyle name="20% - Accent6 88 2 2" xfId="10605"/>
    <cellStyle name="20% - Accent6 88 3" xfId="10606"/>
    <cellStyle name="20% - Accent6 89" xfId="10607"/>
    <cellStyle name="20% - Accent6 89 2" xfId="10608"/>
    <cellStyle name="20% - Accent6 89 2 2" xfId="10609"/>
    <cellStyle name="20% - Accent6 89 3" xfId="10610"/>
    <cellStyle name="20% - Accent6 9" xfId="10611"/>
    <cellStyle name="20% - Accent6 9 2" xfId="10612"/>
    <cellStyle name="20% - Accent6 9 2 2" xfId="10613"/>
    <cellStyle name="20% - Accent6 9 2 3" xfId="10614"/>
    <cellStyle name="20% - Accent6 9 2 4" xfId="10615"/>
    <cellStyle name="20% - Accent6 9 2_Essbase BS Tax Accounts EOY" xfId="10616"/>
    <cellStyle name="20% - Accent6 9 3" xfId="10617"/>
    <cellStyle name="20% - Accent6 9 3 2" xfId="10618"/>
    <cellStyle name="20% - Accent6 9 4" xfId="10619"/>
    <cellStyle name="20% - Accent6 9 4 2" xfId="10620"/>
    <cellStyle name="20% - Accent6 9 4 3" xfId="10621"/>
    <cellStyle name="20% - Accent6 9 4 4" xfId="10622"/>
    <cellStyle name="20% - Accent6 9 4_Essbase BS Tax Accounts EOY" xfId="10623"/>
    <cellStyle name="20% - Accent6 9 5" xfId="10624"/>
    <cellStyle name="20% - Accent6 9 5 2" xfId="10625"/>
    <cellStyle name="20% - Accent6 9 5 3" xfId="10626"/>
    <cellStyle name="20% - Accent6 9 5_Essbase BS Tax Accounts EOY" xfId="10627"/>
    <cellStyle name="20% - Accent6 9_Essbase BS Tax Accounts EOY" xfId="10628"/>
    <cellStyle name="20% - Accent6 90" xfId="10629"/>
    <cellStyle name="20% - Accent6 90 2" xfId="10630"/>
    <cellStyle name="20% - Accent6 90 2 2" xfId="10631"/>
    <cellStyle name="20% - Accent6 90 3" xfId="10632"/>
    <cellStyle name="20% - Accent6 91" xfId="10633"/>
    <cellStyle name="20% - Accent6 91 2" xfId="10634"/>
    <cellStyle name="20% - Accent6 91 2 2" xfId="10635"/>
    <cellStyle name="20% - Accent6 91 3" xfId="10636"/>
    <cellStyle name="20% - Accent6 92" xfId="10637"/>
    <cellStyle name="20% - Accent6 92 2" xfId="10638"/>
    <cellStyle name="20% - Accent6 92 2 2" xfId="10639"/>
    <cellStyle name="20% - Accent6 92 3" xfId="10640"/>
    <cellStyle name="20% - Accent6 93" xfId="10641"/>
    <cellStyle name="20% - Accent6 93 2" xfId="10642"/>
    <cellStyle name="20% - Accent6 93 2 2" xfId="10643"/>
    <cellStyle name="20% - Accent6 93 3" xfId="10644"/>
    <cellStyle name="20% - Accent6 94" xfId="10645"/>
    <cellStyle name="20% - Accent6 94 2" xfId="10646"/>
    <cellStyle name="20% - Accent6 94 2 2" xfId="10647"/>
    <cellStyle name="20% - Accent6 94 3" xfId="10648"/>
    <cellStyle name="20% - Accent6 95" xfId="10649"/>
    <cellStyle name="20% - Accent6 95 2" xfId="10650"/>
    <cellStyle name="20% - Accent6 95 2 2" xfId="10651"/>
    <cellStyle name="20% - Accent6 95 3" xfId="10652"/>
    <cellStyle name="20% - Accent6 96" xfId="10653"/>
    <cellStyle name="20% - Accent6 96 2" xfId="10654"/>
    <cellStyle name="20% - Accent6 96 2 2" xfId="10655"/>
    <cellStyle name="20% - Accent6 96 3" xfId="10656"/>
    <cellStyle name="20% - Accent6 97" xfId="10657"/>
    <cellStyle name="20% - Accent6 97 2" xfId="10658"/>
    <cellStyle name="20% - Accent6 97 2 2" xfId="10659"/>
    <cellStyle name="20% - Accent6 97 3" xfId="10660"/>
    <cellStyle name="20% - Accent6 98" xfId="10661"/>
    <cellStyle name="20% - Accent6 98 2" xfId="10662"/>
    <cellStyle name="20% - Accent6 98 2 2" xfId="10663"/>
    <cellStyle name="20% - Accent6 98 3" xfId="10664"/>
    <cellStyle name="20% - Accent6 99" xfId="10665"/>
    <cellStyle name="20% - Accent6 99 2" xfId="10666"/>
    <cellStyle name="20% - Accent6 99 2 2" xfId="10667"/>
    <cellStyle name="20% - Accent6 99 3" xfId="10668"/>
    <cellStyle name="40% - Accent1" xfId="7" builtinId="31" customBuiltin="1"/>
    <cellStyle name="40% - Accent1 10" xfId="10669"/>
    <cellStyle name="40% - Accent1 10 2" xfId="10670"/>
    <cellStyle name="40% - Accent1 10 2 2" xfId="10671"/>
    <cellStyle name="40% - Accent1 10 2 3" xfId="10672"/>
    <cellStyle name="40% - Accent1 10 2 4" xfId="10673"/>
    <cellStyle name="40% - Accent1 10 2_Essbase BS Tax Accounts EOY" xfId="10674"/>
    <cellStyle name="40% - Accent1 10 3" xfId="10675"/>
    <cellStyle name="40% - Accent1 10 3 2" xfId="10676"/>
    <cellStyle name="40% - Accent1 10 4" xfId="10677"/>
    <cellStyle name="40% - Accent1 10 4 2" xfId="10678"/>
    <cellStyle name="40% - Accent1 10 4 3" xfId="10679"/>
    <cellStyle name="40% - Accent1 10 4 4" xfId="10680"/>
    <cellStyle name="40% - Accent1 10 4_Essbase BS Tax Accounts EOY" xfId="10681"/>
    <cellStyle name="40% - Accent1 10 5" xfId="10682"/>
    <cellStyle name="40% - Accent1 10_Essbase BS Tax Accounts EOY" xfId="10683"/>
    <cellStyle name="40% - Accent1 100" xfId="10684"/>
    <cellStyle name="40% - Accent1 100 2" xfId="10685"/>
    <cellStyle name="40% - Accent1 100 2 2" xfId="10686"/>
    <cellStyle name="40% - Accent1 100 3" xfId="10687"/>
    <cellStyle name="40% - Accent1 101" xfId="10688"/>
    <cellStyle name="40% - Accent1 101 2" xfId="10689"/>
    <cellStyle name="40% - Accent1 102" xfId="10690"/>
    <cellStyle name="40% - Accent1 102 2" xfId="10691"/>
    <cellStyle name="40% - Accent1 103" xfId="10692"/>
    <cellStyle name="40% - Accent1 103 2" xfId="10693"/>
    <cellStyle name="40% - Accent1 104" xfId="10694"/>
    <cellStyle name="40% - Accent1 104 2" xfId="10695"/>
    <cellStyle name="40% - Accent1 105" xfId="10696"/>
    <cellStyle name="40% - Accent1 105 2" xfId="10697"/>
    <cellStyle name="40% - Accent1 106" xfId="10698"/>
    <cellStyle name="40% - Accent1 106 2" xfId="10699"/>
    <cellStyle name="40% - Accent1 107" xfId="10700"/>
    <cellStyle name="40% - Accent1 107 2" xfId="10701"/>
    <cellStyle name="40% - Accent1 108" xfId="10702"/>
    <cellStyle name="40% - Accent1 108 2" xfId="10703"/>
    <cellStyle name="40% - Accent1 109" xfId="10704"/>
    <cellStyle name="40% - Accent1 109 2" xfId="10705"/>
    <cellStyle name="40% - Accent1 11" xfId="10706"/>
    <cellStyle name="40% - Accent1 11 2" xfId="10707"/>
    <cellStyle name="40% - Accent1 11 2 2" xfId="10708"/>
    <cellStyle name="40% - Accent1 11 2 3" xfId="10709"/>
    <cellStyle name="40% - Accent1 11 2 4" xfId="10710"/>
    <cellStyle name="40% - Accent1 11 2_Essbase BS Tax Accounts EOY" xfId="10711"/>
    <cellStyle name="40% - Accent1 11 3" xfId="10712"/>
    <cellStyle name="40% - Accent1 11 3 2" xfId="10713"/>
    <cellStyle name="40% - Accent1 11 4" xfId="10714"/>
    <cellStyle name="40% - Accent1 11 4 2" xfId="10715"/>
    <cellStyle name="40% - Accent1 11 4 3" xfId="10716"/>
    <cellStyle name="40% - Accent1 11 4 4" xfId="10717"/>
    <cellStyle name="40% - Accent1 11 4_Essbase BS Tax Accounts EOY" xfId="10718"/>
    <cellStyle name="40% - Accent1 11 5" xfId="10719"/>
    <cellStyle name="40% - Accent1 11_Essbase BS Tax Accounts EOY" xfId="10720"/>
    <cellStyle name="40% - Accent1 110" xfId="10721"/>
    <cellStyle name="40% - Accent1 110 2" xfId="10722"/>
    <cellStyle name="40% - Accent1 111" xfId="10723"/>
    <cellStyle name="40% - Accent1 112" xfId="10724"/>
    <cellStyle name="40% - Accent1 113" xfId="10725"/>
    <cellStyle name="40% - Accent1 114" xfId="10726"/>
    <cellStyle name="40% - Accent1 115" xfId="10727"/>
    <cellStyle name="40% - Accent1 116" xfId="10728"/>
    <cellStyle name="40% - Accent1 117" xfId="10729"/>
    <cellStyle name="40% - Accent1 118" xfId="10730"/>
    <cellStyle name="40% - Accent1 119" xfId="10731"/>
    <cellStyle name="40% - Accent1 12" xfId="10732"/>
    <cellStyle name="40% - Accent1 12 2" xfId="10733"/>
    <cellStyle name="40% - Accent1 12 2 2" xfId="10734"/>
    <cellStyle name="40% - Accent1 12 2 3" xfId="10735"/>
    <cellStyle name="40% - Accent1 12 2 4" xfId="10736"/>
    <cellStyle name="40% - Accent1 12 2_Essbase BS Tax Accounts EOY" xfId="10737"/>
    <cellStyle name="40% - Accent1 12 3" xfId="10738"/>
    <cellStyle name="40% - Accent1 12 3 2" xfId="10739"/>
    <cellStyle name="40% - Accent1 12 4" xfId="10740"/>
    <cellStyle name="40% - Accent1 12 4 2" xfId="10741"/>
    <cellStyle name="40% - Accent1 12 4 3" xfId="10742"/>
    <cellStyle name="40% - Accent1 12 4 4" xfId="10743"/>
    <cellStyle name="40% - Accent1 12 4_Essbase BS Tax Accounts EOY" xfId="10744"/>
    <cellStyle name="40% - Accent1 12 5" xfId="10745"/>
    <cellStyle name="40% - Accent1 12_Essbase BS Tax Accounts EOY" xfId="10746"/>
    <cellStyle name="40% - Accent1 13" xfId="10747"/>
    <cellStyle name="40% - Accent1 13 2" xfId="10748"/>
    <cellStyle name="40% - Accent1 13 2 2" xfId="10749"/>
    <cellStyle name="40% - Accent1 13 2 3" xfId="10750"/>
    <cellStyle name="40% - Accent1 13 2 4" xfId="10751"/>
    <cellStyle name="40% - Accent1 13 2_Essbase BS Tax Accounts EOY" xfId="10752"/>
    <cellStyle name="40% - Accent1 13 3" xfId="10753"/>
    <cellStyle name="40% - Accent1 13 3 2" xfId="10754"/>
    <cellStyle name="40% - Accent1 13 4" xfId="10755"/>
    <cellStyle name="40% - Accent1 13 4 2" xfId="10756"/>
    <cellStyle name="40% - Accent1 13 4 3" xfId="10757"/>
    <cellStyle name="40% - Accent1 13 4 4" xfId="10758"/>
    <cellStyle name="40% - Accent1 13 4_Essbase BS Tax Accounts EOY" xfId="10759"/>
    <cellStyle name="40% - Accent1 13 5" xfId="10760"/>
    <cellStyle name="40% - Accent1 13_Essbase BS Tax Accounts EOY" xfId="10761"/>
    <cellStyle name="40% - Accent1 14" xfId="10762"/>
    <cellStyle name="40% - Accent1 14 2" xfId="10763"/>
    <cellStyle name="40% - Accent1 14 2 2" xfId="10764"/>
    <cellStyle name="40% - Accent1 14 2 3" xfId="10765"/>
    <cellStyle name="40% - Accent1 14 2 4" xfId="10766"/>
    <cellStyle name="40% - Accent1 14 2_Essbase BS Tax Accounts EOY" xfId="10767"/>
    <cellStyle name="40% - Accent1 14 3" xfId="10768"/>
    <cellStyle name="40% - Accent1 14 3 2" xfId="10769"/>
    <cellStyle name="40% - Accent1 14 4" xfId="10770"/>
    <cellStyle name="40% - Accent1 14 4 2" xfId="10771"/>
    <cellStyle name="40% - Accent1 14 4 3" xfId="10772"/>
    <cellStyle name="40% - Accent1 14 4 4" xfId="10773"/>
    <cellStyle name="40% - Accent1 14 4_Essbase BS Tax Accounts EOY" xfId="10774"/>
    <cellStyle name="40% - Accent1 14 5" xfId="10775"/>
    <cellStyle name="40% - Accent1 14_Essbase BS Tax Accounts EOY" xfId="10776"/>
    <cellStyle name="40% - Accent1 15" xfId="10777"/>
    <cellStyle name="40% - Accent1 15 2" xfId="10778"/>
    <cellStyle name="40% - Accent1 15 2 2" xfId="10779"/>
    <cellStyle name="40% - Accent1 15 2 3" xfId="10780"/>
    <cellStyle name="40% - Accent1 15 2 4" xfId="10781"/>
    <cellStyle name="40% - Accent1 15 2_Essbase BS Tax Accounts EOY" xfId="10782"/>
    <cellStyle name="40% - Accent1 15 3" xfId="10783"/>
    <cellStyle name="40% - Accent1 15 3 2" xfId="10784"/>
    <cellStyle name="40% - Accent1 15 4" xfId="10785"/>
    <cellStyle name="40% - Accent1 15 4 2" xfId="10786"/>
    <cellStyle name="40% - Accent1 15 4 3" xfId="10787"/>
    <cellStyle name="40% - Accent1 15 4 4" xfId="10788"/>
    <cellStyle name="40% - Accent1 15 4_Essbase BS Tax Accounts EOY" xfId="10789"/>
    <cellStyle name="40% - Accent1 15 5" xfId="10790"/>
    <cellStyle name="40% - Accent1 15_Essbase BS Tax Accounts EOY" xfId="10791"/>
    <cellStyle name="40% - Accent1 16" xfId="10792"/>
    <cellStyle name="40% - Accent1 16 2" xfId="10793"/>
    <cellStyle name="40% - Accent1 16 2 2" xfId="10794"/>
    <cellStyle name="40% - Accent1 16 2 3" xfId="10795"/>
    <cellStyle name="40% - Accent1 16 2 4" xfId="10796"/>
    <cellStyle name="40% - Accent1 16 2_Essbase BS Tax Accounts EOY" xfId="10797"/>
    <cellStyle name="40% - Accent1 16 3" xfId="10798"/>
    <cellStyle name="40% - Accent1 16 3 2" xfId="10799"/>
    <cellStyle name="40% - Accent1 16 4" xfId="10800"/>
    <cellStyle name="40% - Accent1 16 4 2" xfId="10801"/>
    <cellStyle name="40% - Accent1 16 4 3" xfId="10802"/>
    <cellStyle name="40% - Accent1 16 4 4" xfId="10803"/>
    <cellStyle name="40% - Accent1 16 4_Essbase BS Tax Accounts EOY" xfId="10804"/>
    <cellStyle name="40% - Accent1 16 5" xfId="10805"/>
    <cellStyle name="40% - Accent1 16_Essbase BS Tax Accounts EOY" xfId="10806"/>
    <cellStyle name="40% - Accent1 17" xfId="10807"/>
    <cellStyle name="40% - Accent1 17 2" xfId="10808"/>
    <cellStyle name="40% - Accent1 17 2 2" xfId="10809"/>
    <cellStyle name="40% - Accent1 17 2 3" xfId="10810"/>
    <cellStyle name="40% - Accent1 17 2 4" xfId="10811"/>
    <cellStyle name="40% - Accent1 17 2_Essbase BS Tax Accounts EOY" xfId="10812"/>
    <cellStyle name="40% - Accent1 17 3" xfId="10813"/>
    <cellStyle name="40% - Accent1 17 3 2" xfId="10814"/>
    <cellStyle name="40% - Accent1 17 4" xfId="10815"/>
    <cellStyle name="40% - Accent1 17 4 2" xfId="10816"/>
    <cellStyle name="40% - Accent1 17 4 3" xfId="10817"/>
    <cellStyle name="40% - Accent1 17 4 4" xfId="10818"/>
    <cellStyle name="40% - Accent1 17 4_Essbase BS Tax Accounts EOY" xfId="10819"/>
    <cellStyle name="40% - Accent1 17 5" xfId="10820"/>
    <cellStyle name="40% - Accent1 17_Essbase BS Tax Accounts EOY" xfId="10821"/>
    <cellStyle name="40% - Accent1 18" xfId="10822"/>
    <cellStyle name="40% - Accent1 18 2" xfId="10823"/>
    <cellStyle name="40% - Accent1 18 2 2" xfId="10824"/>
    <cellStyle name="40% - Accent1 18 2 3" xfId="10825"/>
    <cellStyle name="40% - Accent1 18 2 4" xfId="10826"/>
    <cellStyle name="40% - Accent1 18 2_Essbase BS Tax Accounts EOY" xfId="10827"/>
    <cellStyle name="40% - Accent1 18 3" xfId="10828"/>
    <cellStyle name="40% - Accent1 18 3 2" xfId="10829"/>
    <cellStyle name="40% - Accent1 18 4" xfId="10830"/>
    <cellStyle name="40% - Accent1 18 4 2" xfId="10831"/>
    <cellStyle name="40% - Accent1 18 4 3" xfId="10832"/>
    <cellStyle name="40% - Accent1 18 4 4" xfId="10833"/>
    <cellStyle name="40% - Accent1 18 4_Essbase BS Tax Accounts EOY" xfId="10834"/>
    <cellStyle name="40% - Accent1 18 5" xfId="10835"/>
    <cellStyle name="40% - Accent1 18_Essbase BS Tax Accounts EOY" xfId="10836"/>
    <cellStyle name="40% - Accent1 19" xfId="10837"/>
    <cellStyle name="40% - Accent1 19 2" xfId="10838"/>
    <cellStyle name="40% - Accent1 19 2 2" xfId="10839"/>
    <cellStyle name="40% - Accent1 19 2 3" xfId="10840"/>
    <cellStyle name="40% - Accent1 19 2 4" xfId="10841"/>
    <cellStyle name="40% - Accent1 19 2_Essbase BS Tax Accounts EOY" xfId="10842"/>
    <cellStyle name="40% - Accent1 19 3" xfId="10843"/>
    <cellStyle name="40% - Accent1 19 3 2" xfId="10844"/>
    <cellStyle name="40% - Accent1 19 4" xfId="10845"/>
    <cellStyle name="40% - Accent1 19 4 2" xfId="10846"/>
    <cellStyle name="40% - Accent1 19 4 3" xfId="10847"/>
    <cellStyle name="40% - Accent1 19 4 4" xfId="10848"/>
    <cellStyle name="40% - Accent1 19 4_Essbase BS Tax Accounts EOY" xfId="10849"/>
    <cellStyle name="40% - Accent1 19 5" xfId="10850"/>
    <cellStyle name="40% - Accent1 19_Essbase BS Tax Accounts EOY" xfId="10851"/>
    <cellStyle name="40% - Accent1 2" xfId="10852"/>
    <cellStyle name="40% - Accent1 2 10" xfId="10853"/>
    <cellStyle name="40% - Accent1 2 10 2" xfId="10854"/>
    <cellStyle name="40% - Accent1 2 10 2 2" xfId="10855"/>
    <cellStyle name="40% - Accent1 2 10 2 3" xfId="10856"/>
    <cellStyle name="40% - Accent1 2 10 2_Essbase BS Tax Accounts EOY" xfId="10857"/>
    <cellStyle name="40% - Accent1 2 10 3" xfId="10858"/>
    <cellStyle name="40% - Accent1 2 10 4" xfId="10859"/>
    <cellStyle name="40% - Accent1 2 10_Essbase BS Tax Accounts EOY" xfId="10860"/>
    <cellStyle name="40% - Accent1 2 11" xfId="10861"/>
    <cellStyle name="40% - Accent1 2 11 2" xfId="10862"/>
    <cellStyle name="40% - Accent1 2 11 2 2" xfId="10863"/>
    <cellStyle name="40% - Accent1 2 11 3" xfId="10864"/>
    <cellStyle name="40% - Accent1 2 11 4" xfId="10865"/>
    <cellStyle name="40% - Accent1 2 11_Essbase BS Tax Accounts EOY" xfId="10866"/>
    <cellStyle name="40% - Accent1 2 12" xfId="10867"/>
    <cellStyle name="40% - Accent1 2 12 2" xfId="10868"/>
    <cellStyle name="40% - Accent1 2 12 2 2" xfId="10869"/>
    <cellStyle name="40% - Accent1 2 12 3" xfId="10870"/>
    <cellStyle name="40% - Accent1 2 12 4" xfId="10871"/>
    <cellStyle name="40% - Accent1 2 12_Essbase BS Tax Accounts EOY" xfId="10872"/>
    <cellStyle name="40% - Accent1 2 13" xfId="10873"/>
    <cellStyle name="40% - Accent1 2 13 2" xfId="10874"/>
    <cellStyle name="40% - Accent1 2 13 2 2" xfId="10875"/>
    <cellStyle name="40% - Accent1 2 13 3" xfId="10876"/>
    <cellStyle name="40% - Accent1 2 14" xfId="10877"/>
    <cellStyle name="40% - Accent1 2 14 2" xfId="10878"/>
    <cellStyle name="40% - Accent1 2 14 3" xfId="10879"/>
    <cellStyle name="40% - Accent1 2 14_Essbase BS Tax Accounts EOY" xfId="10880"/>
    <cellStyle name="40% - Accent1 2 2" xfId="10881"/>
    <cellStyle name="40% - Accent1 2 2 10" xfId="10882"/>
    <cellStyle name="40% - Accent1 2 2 11" xfId="10883"/>
    <cellStyle name="40% - Accent1 2 2 12" xfId="10884"/>
    <cellStyle name="40% - Accent1 2 2 2" xfId="10885"/>
    <cellStyle name="40% - Accent1 2 2 2 2" xfId="10886"/>
    <cellStyle name="40% - Accent1 2 2 2 2 2" xfId="10887"/>
    <cellStyle name="40% - Accent1 2 2 2 2 2 2" xfId="10888"/>
    <cellStyle name="40% - Accent1 2 2 2 2 3" xfId="10889"/>
    <cellStyle name="40% - Accent1 2 2 2 2 4" xfId="10890"/>
    <cellStyle name="40% - Accent1 2 2 2 2_Essbase BS Tax Accounts EOY" xfId="10891"/>
    <cellStyle name="40% - Accent1 2 2 2 3" xfId="10892"/>
    <cellStyle name="40% - Accent1 2 2 2 3 2" xfId="10893"/>
    <cellStyle name="40% - Accent1 2 2 2 3 2 2" xfId="10894"/>
    <cellStyle name="40% - Accent1 2 2 2 3 3" xfId="10895"/>
    <cellStyle name="40% - Accent1 2 2 2 4" xfId="10896"/>
    <cellStyle name="40% - Accent1 2 2 2 4 2" xfId="10897"/>
    <cellStyle name="40% - Accent1 2 2 2 4 2 2" xfId="10898"/>
    <cellStyle name="40% - Accent1 2 2 2 4 3" xfId="10899"/>
    <cellStyle name="40% - Accent1 2 2 2 5" xfId="10900"/>
    <cellStyle name="40% - Accent1 2 2 2 5 2" xfId="10901"/>
    <cellStyle name="40% - Accent1 2 2 2_Essbase BS Tax Accounts EOY" xfId="10902"/>
    <cellStyle name="40% - Accent1 2 2 3" xfId="10903"/>
    <cellStyle name="40% - Accent1 2 2 3 2" xfId="10904"/>
    <cellStyle name="40% - Accent1 2 2 3 2 2" xfId="10905"/>
    <cellStyle name="40% - Accent1 2 2 3 3" xfId="10906"/>
    <cellStyle name="40% - Accent1 2 2 3 4" xfId="10907"/>
    <cellStyle name="40% - Accent1 2 2 3 5" xfId="10908"/>
    <cellStyle name="40% - Accent1 2 2 3_Essbase BS Tax Accounts EOY" xfId="10909"/>
    <cellStyle name="40% - Accent1 2 2 4" xfId="10910"/>
    <cellStyle name="40% - Accent1 2 2 4 2" xfId="10911"/>
    <cellStyle name="40% - Accent1 2 2 4 2 2" xfId="10912"/>
    <cellStyle name="40% - Accent1 2 2 4 2 3" xfId="10913"/>
    <cellStyle name="40% - Accent1 2 2 4 3" xfId="10914"/>
    <cellStyle name="40% - Accent1 2 2 4 4" xfId="10915"/>
    <cellStyle name="40% - Accent1 2 2 4_Essbase BS Tax Accounts EOY" xfId="10916"/>
    <cellStyle name="40% - Accent1 2 2 5" xfId="10917"/>
    <cellStyle name="40% - Accent1 2 2 6" xfId="10918"/>
    <cellStyle name="40% - Accent1 2 2 6 2" xfId="10919"/>
    <cellStyle name="40% - Accent1 2 2 6 2 2" xfId="10920"/>
    <cellStyle name="40% - Accent1 2 2 6 3" xfId="10921"/>
    <cellStyle name="40% - Accent1 2 2 6 4" xfId="10922"/>
    <cellStyle name="40% - Accent1 2 2 7" xfId="10923"/>
    <cellStyle name="40% - Accent1 2 2 7 2" xfId="10924"/>
    <cellStyle name="40% - Accent1 2 2 7 2 2" xfId="10925"/>
    <cellStyle name="40% - Accent1 2 2 7 3" xfId="10926"/>
    <cellStyle name="40% - Accent1 2 2 7 4" xfId="10927"/>
    <cellStyle name="40% - Accent1 2 2 7_Essbase BS Tax Accounts EOY" xfId="10928"/>
    <cellStyle name="40% - Accent1 2 2 8" xfId="10929"/>
    <cellStyle name="40% - Accent1 2 2 8 2" xfId="10930"/>
    <cellStyle name="40% - Accent1 2 2 8 2 2" xfId="10931"/>
    <cellStyle name="40% - Accent1 2 2 8 3" xfId="10932"/>
    <cellStyle name="40% - Accent1 2 2 9" xfId="10933"/>
    <cellStyle name="40% - Accent1 2 2 9 2" xfId="10934"/>
    <cellStyle name="40% - Accent1 2 2_Basis Info" xfId="10935"/>
    <cellStyle name="40% - Accent1 2 3" xfId="10936"/>
    <cellStyle name="40% - Accent1 2 3 10" xfId="10937"/>
    <cellStyle name="40% - Accent1 2 3 10 2" xfId="10938"/>
    <cellStyle name="40% - Accent1 2 3 10 2 2" xfId="10939"/>
    <cellStyle name="40% - Accent1 2 3 10 3" xfId="10940"/>
    <cellStyle name="40% - Accent1 2 3 10 4" xfId="10941"/>
    <cellStyle name="40% - Accent1 2 3 11" xfId="10942"/>
    <cellStyle name="40% - Accent1 2 3 11 2" xfId="10943"/>
    <cellStyle name="40% - Accent1 2 3 11 2 2" xfId="10944"/>
    <cellStyle name="40% - Accent1 2 3 11 3" xfId="10945"/>
    <cellStyle name="40% - Accent1 2 3 11 4" xfId="10946"/>
    <cellStyle name="40% - Accent1 2 3 11_Essbase BS Tax Accounts EOY" xfId="10947"/>
    <cellStyle name="40% - Accent1 2 3 12" xfId="10948"/>
    <cellStyle name="40% - Accent1 2 3 12 2" xfId="10949"/>
    <cellStyle name="40% - Accent1 2 3 12 3" xfId="10950"/>
    <cellStyle name="40% - Accent1 2 3 12_Essbase BS Tax Accounts EOY" xfId="10951"/>
    <cellStyle name="40% - Accent1 2 3 13" xfId="10952"/>
    <cellStyle name="40% - Accent1 2 3 13 2" xfId="10953"/>
    <cellStyle name="40% - Accent1 2 3 13 3" xfId="10954"/>
    <cellStyle name="40% - Accent1 2 3 13_Essbase BS Tax Accounts EOY" xfId="10955"/>
    <cellStyle name="40% - Accent1 2 3 14" xfId="10956"/>
    <cellStyle name="40% - Accent1 2 3 15" xfId="10957"/>
    <cellStyle name="40% - Accent1 2 3 2" xfId="10958"/>
    <cellStyle name="40% - Accent1 2 3 2 10" xfId="10959"/>
    <cellStyle name="40% - Accent1 2 3 2 10 2" xfId="10960"/>
    <cellStyle name="40% - Accent1 2 3 2 11" xfId="10961"/>
    <cellStyle name="40% - Accent1 2 3 2 12" xfId="10962"/>
    <cellStyle name="40% - Accent1 2 3 2 13" xfId="10963"/>
    <cellStyle name="40% - Accent1 2 3 2 14" xfId="10964"/>
    <cellStyle name="40% - Accent1 2 3 2 2" xfId="10965"/>
    <cellStyle name="40% - Accent1 2 3 2 2 2" xfId="10966"/>
    <cellStyle name="40% - Accent1 2 3 2 2 2 2" xfId="10967"/>
    <cellStyle name="40% - Accent1 2 3 2 2 2 2 2" xfId="10968"/>
    <cellStyle name="40% - Accent1 2 3 2 2 2 3" xfId="10969"/>
    <cellStyle name="40% - Accent1 2 3 2 2 2 4" xfId="10970"/>
    <cellStyle name="40% - Accent1 2 3 2 2 3" xfId="10971"/>
    <cellStyle name="40% - Accent1 2 3 2 2 3 2" xfId="10972"/>
    <cellStyle name="40% - Accent1 2 3 2 2 4" xfId="10973"/>
    <cellStyle name="40% - Accent1 2 3 2 2 5" xfId="10974"/>
    <cellStyle name="40% - Accent1 2 3 2 2 6" xfId="10975"/>
    <cellStyle name="40% - Accent1 2 3 2 2_Essbase BS Tax Accounts EOY" xfId="10976"/>
    <cellStyle name="40% - Accent1 2 3 2 3" xfId="10977"/>
    <cellStyle name="40% - Accent1 2 3 2 3 2" xfId="10978"/>
    <cellStyle name="40% - Accent1 2 3 2 3 2 2" xfId="10979"/>
    <cellStyle name="40% - Accent1 2 3 2 3 2 2 2" xfId="10980"/>
    <cellStyle name="40% - Accent1 2 3 2 3 2 2 3" xfId="10981"/>
    <cellStyle name="40% - Accent1 2 3 2 3 2 2_Essbase BS Tax Accounts EOY" xfId="10982"/>
    <cellStyle name="40% - Accent1 2 3 2 3 2 3" xfId="10983"/>
    <cellStyle name="40% - Accent1 2 3 2 3 2 4" xfId="10984"/>
    <cellStyle name="40% - Accent1 2 3 2 3 2_Essbase BS Tax Accounts EOY" xfId="10985"/>
    <cellStyle name="40% - Accent1 2 3 2 3 3" xfId="10986"/>
    <cellStyle name="40% - Accent1 2 3 2 3 3 2" xfId="10987"/>
    <cellStyle name="40% - Accent1 2 3 2 3 3 3" xfId="10988"/>
    <cellStyle name="40% - Accent1 2 3 2 3 3_Essbase BS Tax Accounts EOY" xfId="10989"/>
    <cellStyle name="40% - Accent1 2 3 2 3 4" xfId="10990"/>
    <cellStyle name="40% - Accent1 2 3 2 3 5" xfId="10991"/>
    <cellStyle name="40% - Accent1 2 3 2 3_Essbase BS Tax Accounts EOY" xfId="10992"/>
    <cellStyle name="40% - Accent1 2 3 2 4" xfId="10993"/>
    <cellStyle name="40% - Accent1 2 3 2 4 2" xfId="10994"/>
    <cellStyle name="40% - Accent1 2 3 2 4 2 2" xfId="10995"/>
    <cellStyle name="40% - Accent1 2 3 2 4 2 3" xfId="10996"/>
    <cellStyle name="40% - Accent1 2 3 2 4 2_Essbase BS Tax Accounts EOY" xfId="10997"/>
    <cellStyle name="40% - Accent1 2 3 2 4 3" xfId="10998"/>
    <cellStyle name="40% - Accent1 2 3 2 4 4" xfId="10999"/>
    <cellStyle name="40% - Accent1 2 3 2 4_Essbase BS Tax Accounts EOY" xfId="11000"/>
    <cellStyle name="40% - Accent1 2 3 2 5" xfId="11001"/>
    <cellStyle name="40% - Accent1 2 3 2 5 2" xfId="11002"/>
    <cellStyle name="40% - Accent1 2 3 2 5 2 2" xfId="11003"/>
    <cellStyle name="40% - Accent1 2 3 2 5 2 3" xfId="11004"/>
    <cellStyle name="40% - Accent1 2 3 2 5 3" xfId="11005"/>
    <cellStyle name="40% - Accent1 2 3 2 5 4" xfId="11006"/>
    <cellStyle name="40% - Accent1 2 3 2 5_Essbase BS Tax Accounts EOY" xfId="11007"/>
    <cellStyle name="40% - Accent1 2 3 2 6" xfId="11008"/>
    <cellStyle name="40% - Accent1 2 3 2 6 2" xfId="11009"/>
    <cellStyle name="40% - Accent1 2 3 2 6 2 2" xfId="11010"/>
    <cellStyle name="40% - Accent1 2 3 2 6 3" xfId="11011"/>
    <cellStyle name="40% - Accent1 2 3 2 6 4" xfId="11012"/>
    <cellStyle name="40% - Accent1 2 3 2 7" xfId="11013"/>
    <cellStyle name="40% - Accent1 2 3 2 7 2" xfId="11014"/>
    <cellStyle name="40% - Accent1 2 3 2 7 2 2" xfId="11015"/>
    <cellStyle name="40% - Accent1 2 3 2 7 3" xfId="11016"/>
    <cellStyle name="40% - Accent1 2 3 2 7 4" xfId="11017"/>
    <cellStyle name="40% - Accent1 2 3 2 7_Essbase BS Tax Accounts EOY" xfId="11018"/>
    <cellStyle name="40% - Accent1 2 3 2 8" xfId="11019"/>
    <cellStyle name="40% - Accent1 2 3 2 8 2" xfId="11020"/>
    <cellStyle name="40% - Accent1 2 3 2 8 2 2" xfId="11021"/>
    <cellStyle name="40% - Accent1 2 3 2 8 3" xfId="11022"/>
    <cellStyle name="40% - Accent1 2 3 2 8 4" xfId="11023"/>
    <cellStyle name="40% - Accent1 2 3 2 8_Essbase BS Tax Accounts EOY" xfId="11024"/>
    <cellStyle name="40% - Accent1 2 3 2 9" xfId="11025"/>
    <cellStyle name="40% - Accent1 2 3 2 9 2" xfId="11026"/>
    <cellStyle name="40% - Accent1 2 3 2 9 2 2" xfId="11027"/>
    <cellStyle name="40% - Accent1 2 3 2 9 3" xfId="11028"/>
    <cellStyle name="40% - Accent1 2 3 2 9 4" xfId="11029"/>
    <cellStyle name="40% - Accent1 2 3 2 9_Essbase BS Tax Accounts EOY" xfId="11030"/>
    <cellStyle name="40% - Accent1 2 3 2_Basis Info" xfId="11031"/>
    <cellStyle name="40% - Accent1 2 3 3" xfId="11032"/>
    <cellStyle name="40% - Accent1 2 3 3 2" xfId="11033"/>
    <cellStyle name="40% - Accent1 2 3 3 3" xfId="11034"/>
    <cellStyle name="40% - Accent1 2 3 3 4" xfId="11035"/>
    <cellStyle name="40% - Accent1 2 3 3_Essbase BS Tax Accounts EOY" xfId="11036"/>
    <cellStyle name="40% - Accent1 2 3 4" xfId="11037"/>
    <cellStyle name="40% - Accent1 2 3 4 2" xfId="11038"/>
    <cellStyle name="40% - Accent1 2 3 4 2 2" xfId="11039"/>
    <cellStyle name="40% - Accent1 2 3 4 2 2 2" xfId="11040"/>
    <cellStyle name="40% - Accent1 2 3 4 2 3" xfId="11041"/>
    <cellStyle name="40% - Accent1 2 3 4 3" xfId="11042"/>
    <cellStyle name="40% - Accent1 2 3 4 3 2" xfId="11043"/>
    <cellStyle name="40% - Accent1 2 3 5" xfId="11044"/>
    <cellStyle name="40% - Accent1 2 3 5 2" xfId="11045"/>
    <cellStyle name="40% - Accent1 2 3 5 2 2" xfId="11046"/>
    <cellStyle name="40% - Accent1 2 3 5 2 2 2" xfId="11047"/>
    <cellStyle name="40% - Accent1 2 3 5 2 2 3" xfId="11048"/>
    <cellStyle name="40% - Accent1 2 3 5 2 2_Essbase BS Tax Accounts EOY" xfId="11049"/>
    <cellStyle name="40% - Accent1 2 3 5 2 3" xfId="11050"/>
    <cellStyle name="40% - Accent1 2 3 5 2 4" xfId="11051"/>
    <cellStyle name="40% - Accent1 2 3 5 2_Essbase BS Tax Accounts EOY" xfId="11052"/>
    <cellStyle name="40% - Accent1 2 3 5 3" xfId="11053"/>
    <cellStyle name="40% - Accent1 2 3 5 3 2" xfId="11054"/>
    <cellStyle name="40% - Accent1 2 3 5 3 3" xfId="11055"/>
    <cellStyle name="40% - Accent1 2 3 5 3_Essbase BS Tax Accounts EOY" xfId="11056"/>
    <cellStyle name="40% - Accent1 2 3 5 4" xfId="11057"/>
    <cellStyle name="40% - Accent1 2 3 5 5" xfId="11058"/>
    <cellStyle name="40% - Accent1 2 3 5_Essbase BS Tax Accounts EOY" xfId="11059"/>
    <cellStyle name="40% - Accent1 2 3 6" xfId="11060"/>
    <cellStyle name="40% - Accent1 2 3 6 2" xfId="11061"/>
    <cellStyle name="40% - Accent1 2 3 6 2 2" xfId="11062"/>
    <cellStyle name="40% - Accent1 2 3 6 2 3" xfId="11063"/>
    <cellStyle name="40% - Accent1 2 3 6 2_Essbase BS Tax Accounts EOY" xfId="11064"/>
    <cellStyle name="40% - Accent1 2 3 6 3" xfId="11065"/>
    <cellStyle name="40% - Accent1 2 3 6 4" xfId="11066"/>
    <cellStyle name="40% - Accent1 2 3 6 5" xfId="11067"/>
    <cellStyle name="40% - Accent1 2 3 6_Essbase BS Tax Accounts EOY" xfId="11068"/>
    <cellStyle name="40% - Accent1 2 3 7" xfId="11069"/>
    <cellStyle name="40% - Accent1 2 3 7 2" xfId="11070"/>
    <cellStyle name="40% - Accent1 2 3 7 2 2" xfId="11071"/>
    <cellStyle name="40% - Accent1 2 3 7 2 3" xfId="11072"/>
    <cellStyle name="40% - Accent1 2 3 7 3" xfId="11073"/>
    <cellStyle name="40% - Accent1 2 3 7 4" xfId="11074"/>
    <cellStyle name="40% - Accent1 2 3 7_Essbase BS Tax Accounts EOY" xfId="11075"/>
    <cellStyle name="40% - Accent1 2 3 8" xfId="11076"/>
    <cellStyle name="40% - Accent1 2 3 8 2" xfId="11077"/>
    <cellStyle name="40% - Accent1 2 3 8 2 2" xfId="11078"/>
    <cellStyle name="40% - Accent1 2 3 8 3" xfId="11079"/>
    <cellStyle name="40% - Accent1 2 3 8 4" xfId="11080"/>
    <cellStyle name="40% - Accent1 2 3 9" xfId="11081"/>
    <cellStyle name="40% - Accent1 2 3 9 2" xfId="11082"/>
    <cellStyle name="40% - Accent1 2 3 9 2 2" xfId="11083"/>
    <cellStyle name="40% - Accent1 2 3 9 3" xfId="11084"/>
    <cellStyle name="40% - Accent1 2 3 9 4" xfId="11085"/>
    <cellStyle name="40% - Accent1 2 3_Basis Info" xfId="11086"/>
    <cellStyle name="40% - Accent1 2 4" xfId="11087"/>
    <cellStyle name="40% - Accent1 2 4 2" xfId="11088"/>
    <cellStyle name="40% - Accent1 2 5" xfId="11089"/>
    <cellStyle name="40% - Accent1 2 5 2" xfId="11090"/>
    <cellStyle name="40% - Accent1 2 5 2 2" xfId="11091"/>
    <cellStyle name="40% - Accent1 2 5 2 2 2" xfId="11092"/>
    <cellStyle name="40% - Accent1 2 5 2 3" xfId="11093"/>
    <cellStyle name="40% - Accent1 2 5 2 4" xfId="11094"/>
    <cellStyle name="40% - Accent1 2 5 3" xfId="11095"/>
    <cellStyle name="40% - Accent1 2 5 3 2" xfId="11096"/>
    <cellStyle name="40% - Accent1 2 5 3 3" xfId="11097"/>
    <cellStyle name="40% - Accent1 2 5 3_Essbase BS Tax Accounts EOY" xfId="11098"/>
    <cellStyle name="40% - Accent1 2 5 4" xfId="11099"/>
    <cellStyle name="40% - Accent1 2 5 5" xfId="11100"/>
    <cellStyle name="40% - Accent1 2 5 6" xfId="11101"/>
    <cellStyle name="40% - Accent1 2 5_Essbase BS Tax Accounts EOY" xfId="11102"/>
    <cellStyle name="40% - Accent1 2 6" xfId="11103"/>
    <cellStyle name="40% - Accent1 2 6 2" xfId="11104"/>
    <cellStyle name="40% - Accent1 2 6 2 2" xfId="11105"/>
    <cellStyle name="40% - Accent1 2 6 3" xfId="11106"/>
    <cellStyle name="40% - Accent1 2 7" xfId="11107"/>
    <cellStyle name="40% - Accent1 2 7 2" xfId="11108"/>
    <cellStyle name="40% - Accent1 2 7 2 2" xfId="11109"/>
    <cellStyle name="40% - Accent1 2 7 2 3" xfId="11110"/>
    <cellStyle name="40% - Accent1 2 7 2_Essbase BS Tax Accounts EOY" xfId="11111"/>
    <cellStyle name="40% - Accent1 2 7 3" xfId="11112"/>
    <cellStyle name="40% - Accent1 2 7 4" xfId="11113"/>
    <cellStyle name="40% - Accent1 2 7 5" xfId="11114"/>
    <cellStyle name="40% - Accent1 2 7 6" xfId="11115"/>
    <cellStyle name="40% - Accent1 2 7_Essbase BS Tax Accounts EOY" xfId="11116"/>
    <cellStyle name="40% - Accent1 2 8" xfId="11117"/>
    <cellStyle name="40% - Accent1 2 8 2" xfId="11118"/>
    <cellStyle name="40% - Accent1 2 8 2 2" xfId="11119"/>
    <cellStyle name="40% - Accent1 2 8 2 3" xfId="11120"/>
    <cellStyle name="40% - Accent1 2 8 2_Essbase BS Tax Accounts EOY" xfId="11121"/>
    <cellStyle name="40% - Accent1 2 8 3" xfId="11122"/>
    <cellStyle name="40% - Accent1 2 8 4" xfId="11123"/>
    <cellStyle name="40% - Accent1 2 8 5" xfId="11124"/>
    <cellStyle name="40% - Accent1 2 8 6" xfId="11125"/>
    <cellStyle name="40% - Accent1 2 8_Essbase BS Tax Accounts EOY" xfId="11126"/>
    <cellStyle name="40% - Accent1 2 9" xfId="11127"/>
    <cellStyle name="40% - Accent1 2 9 2" xfId="11128"/>
    <cellStyle name="40% - Accent1 2 9 2 2" xfId="11129"/>
    <cellStyle name="40% - Accent1 2 9 2 3" xfId="11130"/>
    <cellStyle name="40% - Accent1 2 9 2_Essbase BS Tax Accounts EOY" xfId="11131"/>
    <cellStyle name="40% - Accent1 2 9 3" xfId="11132"/>
    <cellStyle name="40% - Accent1 2 9 4" xfId="11133"/>
    <cellStyle name="40% - Accent1 2 9 5" xfId="11134"/>
    <cellStyle name="40% - Accent1 2 9_Essbase BS Tax Accounts EOY" xfId="11135"/>
    <cellStyle name="40% - Accent1 2_10-1 BS" xfId="11136"/>
    <cellStyle name="40% - Accent1 20" xfId="11137"/>
    <cellStyle name="40% - Accent1 20 2" xfId="11138"/>
    <cellStyle name="40% - Accent1 20 2 2" xfId="11139"/>
    <cellStyle name="40% - Accent1 20 2 3" xfId="11140"/>
    <cellStyle name="40% - Accent1 20 2 4" xfId="11141"/>
    <cellStyle name="40% - Accent1 20 2_Essbase BS Tax Accounts EOY" xfId="11142"/>
    <cellStyle name="40% - Accent1 20 3" xfId="11143"/>
    <cellStyle name="40% - Accent1 20 3 2" xfId="11144"/>
    <cellStyle name="40% - Accent1 20 4" xfId="11145"/>
    <cellStyle name="40% - Accent1 20 4 2" xfId="11146"/>
    <cellStyle name="40% - Accent1 20 4 3" xfId="11147"/>
    <cellStyle name="40% - Accent1 20 4 4" xfId="11148"/>
    <cellStyle name="40% - Accent1 20 4_Essbase BS Tax Accounts EOY" xfId="11149"/>
    <cellStyle name="40% - Accent1 20 5" xfId="11150"/>
    <cellStyle name="40% - Accent1 20_Essbase BS Tax Accounts EOY" xfId="11151"/>
    <cellStyle name="40% - Accent1 21" xfId="11152"/>
    <cellStyle name="40% - Accent1 21 2" xfId="11153"/>
    <cellStyle name="40% - Accent1 21 2 2" xfId="11154"/>
    <cellStyle name="40% - Accent1 21 2 3" xfId="11155"/>
    <cellStyle name="40% - Accent1 21 2 4" xfId="11156"/>
    <cellStyle name="40% - Accent1 21 2_Essbase BS Tax Accounts EOY" xfId="11157"/>
    <cellStyle name="40% - Accent1 21 3" xfId="11158"/>
    <cellStyle name="40% - Accent1 21 3 2" xfId="11159"/>
    <cellStyle name="40% - Accent1 21 4" xfId="11160"/>
    <cellStyle name="40% - Accent1 21 4 2" xfId="11161"/>
    <cellStyle name="40% - Accent1 21 4 3" xfId="11162"/>
    <cellStyle name="40% - Accent1 21 4 4" xfId="11163"/>
    <cellStyle name="40% - Accent1 21 4_Essbase BS Tax Accounts EOY" xfId="11164"/>
    <cellStyle name="40% - Accent1 21 5" xfId="11165"/>
    <cellStyle name="40% - Accent1 21_Essbase BS Tax Accounts EOY" xfId="11166"/>
    <cellStyle name="40% - Accent1 22" xfId="11167"/>
    <cellStyle name="40% - Accent1 22 2" xfId="11168"/>
    <cellStyle name="40% - Accent1 22 2 2" xfId="11169"/>
    <cellStyle name="40% - Accent1 22 2 3" xfId="11170"/>
    <cellStyle name="40% - Accent1 22 2 4" xfId="11171"/>
    <cellStyle name="40% - Accent1 22 2_Essbase BS Tax Accounts EOY" xfId="11172"/>
    <cellStyle name="40% - Accent1 22 3" xfId="11173"/>
    <cellStyle name="40% - Accent1 22 3 2" xfId="11174"/>
    <cellStyle name="40% - Accent1 22 4" xfId="11175"/>
    <cellStyle name="40% - Accent1 22 4 2" xfId="11176"/>
    <cellStyle name="40% - Accent1 22 4 3" xfId="11177"/>
    <cellStyle name="40% - Accent1 22 4 4" xfId="11178"/>
    <cellStyle name="40% - Accent1 22 4_Essbase BS Tax Accounts EOY" xfId="11179"/>
    <cellStyle name="40% - Accent1 22 5" xfId="11180"/>
    <cellStyle name="40% - Accent1 22_Essbase BS Tax Accounts EOY" xfId="11181"/>
    <cellStyle name="40% - Accent1 23" xfId="11182"/>
    <cellStyle name="40% - Accent1 23 2" xfId="11183"/>
    <cellStyle name="40% - Accent1 23 2 2" xfId="11184"/>
    <cellStyle name="40% - Accent1 23 3" xfId="11185"/>
    <cellStyle name="40% - Accent1 23 3 2" xfId="11186"/>
    <cellStyle name="40% - Accent1 23 3 3" xfId="11187"/>
    <cellStyle name="40% - Accent1 23 3 4" xfId="11188"/>
    <cellStyle name="40% - Accent1 23 3_Essbase BS Tax Accounts EOY" xfId="11189"/>
    <cellStyle name="40% - Accent1 23 4" xfId="11190"/>
    <cellStyle name="40% - Accent1 23_Essbase BS Tax Accounts EOY" xfId="11191"/>
    <cellStyle name="40% - Accent1 24" xfId="11192"/>
    <cellStyle name="40% - Accent1 24 10" xfId="11193"/>
    <cellStyle name="40% - Accent1 24 11" xfId="11194"/>
    <cellStyle name="40% - Accent1 24 11 2" xfId="11195"/>
    <cellStyle name="40% - Accent1 24 11 2 2" xfId="11196"/>
    <cellStyle name="40% - Accent1 24 11 2 3" xfId="11197"/>
    <cellStyle name="40% - Accent1 24 11 2_Essbase BS Tax Accounts EOY" xfId="11198"/>
    <cellStyle name="40% - Accent1 24 11 3" xfId="11199"/>
    <cellStyle name="40% - Accent1 24 11 4" xfId="11200"/>
    <cellStyle name="40% - Accent1 24 11_Essbase BS Tax Accounts EOY" xfId="11201"/>
    <cellStyle name="40% - Accent1 24 12" xfId="11202"/>
    <cellStyle name="40% - Accent1 24 12 2" xfId="11203"/>
    <cellStyle name="40% - Accent1 24 12 2 2" xfId="11204"/>
    <cellStyle name="40% - Accent1 24 12 2 3" xfId="11205"/>
    <cellStyle name="40% - Accent1 24 12 2_Essbase BS Tax Accounts EOY" xfId="11206"/>
    <cellStyle name="40% - Accent1 24 12 3" xfId="11207"/>
    <cellStyle name="40% - Accent1 24 12 4" xfId="11208"/>
    <cellStyle name="40% - Accent1 24 12_Essbase BS Tax Accounts EOY" xfId="11209"/>
    <cellStyle name="40% - Accent1 24 13" xfId="11210"/>
    <cellStyle name="40% - Accent1 24 14" xfId="11211"/>
    <cellStyle name="40% - Accent1 24 15" xfId="11212"/>
    <cellStyle name="40% - Accent1 24 2" xfId="11213"/>
    <cellStyle name="40% - Accent1 24 2 2" xfId="11214"/>
    <cellStyle name="40% - Accent1 24 2 3" xfId="11215"/>
    <cellStyle name="40% - Accent1 24 2 4" xfId="11216"/>
    <cellStyle name="40% - Accent1 24 2_Essbase BS Tax Accounts EOY" xfId="11217"/>
    <cellStyle name="40% - Accent1 24 3" xfId="11218"/>
    <cellStyle name="40% - Accent1 24 3 2" xfId="11219"/>
    <cellStyle name="40% - Accent1 24 3 2 2" xfId="11220"/>
    <cellStyle name="40% - Accent1 24 3 2 2 2" xfId="11221"/>
    <cellStyle name="40% - Accent1 24 3 2 2 2 2" xfId="11222"/>
    <cellStyle name="40% - Accent1 24 3 2 2 2 3" xfId="11223"/>
    <cellStyle name="40% - Accent1 24 3 2 2 2_Essbase BS Tax Accounts EOY" xfId="11224"/>
    <cellStyle name="40% - Accent1 24 3 2 2 3" xfId="11225"/>
    <cellStyle name="40% - Accent1 24 3 2 2 4" xfId="11226"/>
    <cellStyle name="40% - Accent1 24 3 2 2_Essbase BS Tax Accounts EOY" xfId="11227"/>
    <cellStyle name="40% - Accent1 24 3 2 3" xfId="11228"/>
    <cellStyle name="40% - Accent1 24 3 2 3 2" xfId="11229"/>
    <cellStyle name="40% - Accent1 24 3 2 3 3" xfId="11230"/>
    <cellStyle name="40% - Accent1 24 3 2 3_Essbase BS Tax Accounts EOY" xfId="11231"/>
    <cellStyle name="40% - Accent1 24 3 2 4" xfId="11232"/>
    <cellStyle name="40% - Accent1 24 3 2 5" xfId="11233"/>
    <cellStyle name="40% - Accent1 24 3 2_Essbase BS Tax Accounts EOY" xfId="11234"/>
    <cellStyle name="40% - Accent1 24 3 3" xfId="11235"/>
    <cellStyle name="40% - Accent1 24 3 3 2" xfId="11236"/>
    <cellStyle name="40% - Accent1 24 3 3 2 2" xfId="11237"/>
    <cellStyle name="40% - Accent1 24 3 3 2 3" xfId="11238"/>
    <cellStyle name="40% - Accent1 24 3 3 2_Essbase BS Tax Accounts EOY" xfId="11239"/>
    <cellStyle name="40% - Accent1 24 3 3 3" xfId="11240"/>
    <cellStyle name="40% - Accent1 24 3 3 4" xfId="11241"/>
    <cellStyle name="40% - Accent1 24 3 3_Essbase BS Tax Accounts EOY" xfId="11242"/>
    <cellStyle name="40% - Accent1 24 3 4" xfId="11243"/>
    <cellStyle name="40% - Accent1 24 3 4 2" xfId="11244"/>
    <cellStyle name="40% - Accent1 24 3 4 3" xfId="11245"/>
    <cellStyle name="40% - Accent1 24 3 4_Essbase BS Tax Accounts EOY" xfId="11246"/>
    <cellStyle name="40% - Accent1 24 3 5" xfId="11247"/>
    <cellStyle name="40% - Accent1 24 3 6" xfId="11248"/>
    <cellStyle name="40% - Accent1 24 3 7" xfId="11249"/>
    <cellStyle name="40% - Accent1 24 3_Essbase BS Tax Accounts EOY" xfId="11250"/>
    <cellStyle name="40% - Accent1 24 4" xfId="11251"/>
    <cellStyle name="40% - Accent1 24 4 2" xfId="11252"/>
    <cellStyle name="40% - Accent1 24 4 2 2" xfId="11253"/>
    <cellStyle name="40% - Accent1 24 4 2 2 2" xfId="11254"/>
    <cellStyle name="40% - Accent1 24 4 2 2 3" xfId="11255"/>
    <cellStyle name="40% - Accent1 24 4 2 2_Essbase BS Tax Accounts EOY" xfId="11256"/>
    <cellStyle name="40% - Accent1 24 4 2 3" xfId="11257"/>
    <cellStyle name="40% - Accent1 24 4 2 4" xfId="11258"/>
    <cellStyle name="40% - Accent1 24 4 2_Essbase BS Tax Accounts EOY" xfId="11259"/>
    <cellStyle name="40% - Accent1 24 4 3" xfId="11260"/>
    <cellStyle name="40% - Accent1 24 4 3 2" xfId="11261"/>
    <cellStyle name="40% - Accent1 24 4 3 3" xfId="11262"/>
    <cellStyle name="40% - Accent1 24 4 3_Essbase BS Tax Accounts EOY" xfId="11263"/>
    <cellStyle name="40% - Accent1 24 4 4" xfId="11264"/>
    <cellStyle name="40% - Accent1 24 4 5" xfId="11265"/>
    <cellStyle name="40% - Accent1 24 4_Essbase BS Tax Accounts EOY" xfId="11266"/>
    <cellStyle name="40% - Accent1 24 5" xfId="11267"/>
    <cellStyle name="40% - Accent1 24 6" xfId="11268"/>
    <cellStyle name="40% - Accent1 24 7" xfId="11269"/>
    <cellStyle name="40% - Accent1 24 8" xfId="11270"/>
    <cellStyle name="40% - Accent1 24 9" xfId="11271"/>
    <cellStyle name="40% - Accent1 24_Basis Detail" xfId="11272"/>
    <cellStyle name="40% - Accent1 25" xfId="11273"/>
    <cellStyle name="40% - Accent1 25 10" xfId="11274"/>
    <cellStyle name="40% - Accent1 25 11" xfId="11275"/>
    <cellStyle name="40% - Accent1 25 12" xfId="11276"/>
    <cellStyle name="40% - Accent1 25 2" xfId="11277"/>
    <cellStyle name="40% - Accent1 25 2 2" xfId="11278"/>
    <cellStyle name="40% - Accent1 25 2 3" xfId="11279"/>
    <cellStyle name="40% - Accent1 25 2 4" xfId="11280"/>
    <cellStyle name="40% - Accent1 25 2 5" xfId="11281"/>
    <cellStyle name="40% - Accent1 25 2_Essbase BS Tax Accounts EOY" xfId="11282"/>
    <cellStyle name="40% - Accent1 25 3" xfId="11283"/>
    <cellStyle name="40% - Accent1 25 3 2" xfId="11284"/>
    <cellStyle name="40% - Accent1 25 4" xfId="11285"/>
    <cellStyle name="40% - Accent1 25 4 2" xfId="11286"/>
    <cellStyle name="40% - Accent1 25 4 3" xfId="11287"/>
    <cellStyle name="40% - Accent1 25 4 4" xfId="11288"/>
    <cellStyle name="40% - Accent1 25 4 5" xfId="11289"/>
    <cellStyle name="40% - Accent1 25 4_Essbase BS Tax Accounts EOY" xfId="11290"/>
    <cellStyle name="40% - Accent1 25 5" xfId="11291"/>
    <cellStyle name="40% - Accent1 25 5 2" xfId="11292"/>
    <cellStyle name="40% - Accent1 25 5 2 2" xfId="11293"/>
    <cellStyle name="40% - Accent1 25 5 2 2 2" xfId="11294"/>
    <cellStyle name="40% - Accent1 25 5 2 2 2 2" xfId="11295"/>
    <cellStyle name="40% - Accent1 25 5 2 2 2 3" xfId="11296"/>
    <cellStyle name="40% - Accent1 25 5 2 2 2_Essbase BS Tax Accounts EOY" xfId="11297"/>
    <cellStyle name="40% - Accent1 25 5 2 2 3" xfId="11298"/>
    <cellStyle name="40% - Accent1 25 5 2 2 4" xfId="11299"/>
    <cellStyle name="40% - Accent1 25 5 2 2_Essbase BS Tax Accounts EOY" xfId="11300"/>
    <cellStyle name="40% - Accent1 25 5 2 3" xfId="11301"/>
    <cellStyle name="40% - Accent1 25 5 2 3 2" xfId="11302"/>
    <cellStyle name="40% - Accent1 25 5 2 3 3" xfId="11303"/>
    <cellStyle name="40% - Accent1 25 5 2 3_Essbase BS Tax Accounts EOY" xfId="11304"/>
    <cellStyle name="40% - Accent1 25 5 2 4" xfId="11305"/>
    <cellStyle name="40% - Accent1 25 5 2 5" xfId="11306"/>
    <cellStyle name="40% - Accent1 25 5 2_Essbase BS Tax Accounts EOY" xfId="11307"/>
    <cellStyle name="40% - Accent1 25 5 3" xfId="11308"/>
    <cellStyle name="40% - Accent1 25 5 3 2" xfId="11309"/>
    <cellStyle name="40% - Accent1 25 5 3 2 2" xfId="11310"/>
    <cellStyle name="40% - Accent1 25 5 3 2 3" xfId="11311"/>
    <cellStyle name="40% - Accent1 25 5 3 2_Essbase BS Tax Accounts EOY" xfId="11312"/>
    <cellStyle name="40% - Accent1 25 5 3 3" xfId="11313"/>
    <cellStyle name="40% - Accent1 25 5 3 4" xfId="11314"/>
    <cellStyle name="40% - Accent1 25 5 3_Essbase BS Tax Accounts EOY" xfId="11315"/>
    <cellStyle name="40% - Accent1 25 5 4" xfId="11316"/>
    <cellStyle name="40% - Accent1 25 5 4 2" xfId="11317"/>
    <cellStyle name="40% - Accent1 25 5 4 3" xfId="11318"/>
    <cellStyle name="40% - Accent1 25 5 4_Essbase BS Tax Accounts EOY" xfId="11319"/>
    <cellStyle name="40% - Accent1 25 5 5" xfId="11320"/>
    <cellStyle name="40% - Accent1 25 5 6" xfId="11321"/>
    <cellStyle name="40% - Accent1 25 5 7" xfId="11322"/>
    <cellStyle name="40% - Accent1 25 5_Essbase BS Tax Accounts EOY" xfId="11323"/>
    <cellStyle name="40% - Accent1 25 6" xfId="11324"/>
    <cellStyle name="40% - Accent1 25 6 2" xfId="11325"/>
    <cellStyle name="40% - Accent1 25 6 2 2" xfId="11326"/>
    <cellStyle name="40% - Accent1 25 6 2 2 2" xfId="11327"/>
    <cellStyle name="40% - Accent1 25 6 2 2 3" xfId="11328"/>
    <cellStyle name="40% - Accent1 25 6 2 2_Essbase BS Tax Accounts EOY" xfId="11329"/>
    <cellStyle name="40% - Accent1 25 6 2 3" xfId="11330"/>
    <cellStyle name="40% - Accent1 25 6 2 4" xfId="11331"/>
    <cellStyle name="40% - Accent1 25 6 2_Essbase BS Tax Accounts EOY" xfId="11332"/>
    <cellStyle name="40% - Accent1 25 6 3" xfId="11333"/>
    <cellStyle name="40% - Accent1 25 6 3 2" xfId="11334"/>
    <cellStyle name="40% - Accent1 25 6 3 3" xfId="11335"/>
    <cellStyle name="40% - Accent1 25 6 3_Essbase BS Tax Accounts EOY" xfId="11336"/>
    <cellStyle name="40% - Accent1 25 6 4" xfId="11337"/>
    <cellStyle name="40% - Accent1 25 6 5" xfId="11338"/>
    <cellStyle name="40% - Accent1 25 6 6" xfId="11339"/>
    <cellStyle name="40% - Accent1 25 6_Essbase BS Tax Accounts EOY" xfId="11340"/>
    <cellStyle name="40% - Accent1 25 7" xfId="11341"/>
    <cellStyle name="40% - Accent1 25 7 2" xfId="11342"/>
    <cellStyle name="40% - Accent1 25 7 2 2" xfId="11343"/>
    <cellStyle name="40% - Accent1 25 7 2 3" xfId="11344"/>
    <cellStyle name="40% - Accent1 25 7 2_Essbase BS Tax Accounts EOY" xfId="11345"/>
    <cellStyle name="40% - Accent1 25 7 3" xfId="11346"/>
    <cellStyle name="40% - Accent1 25 7 4" xfId="11347"/>
    <cellStyle name="40% - Accent1 25 7_Essbase BS Tax Accounts EOY" xfId="11348"/>
    <cellStyle name="40% - Accent1 25 8" xfId="11349"/>
    <cellStyle name="40% - Accent1 25 8 2" xfId="11350"/>
    <cellStyle name="40% - Accent1 25 8 2 2" xfId="11351"/>
    <cellStyle name="40% - Accent1 25 8 2 3" xfId="11352"/>
    <cellStyle name="40% - Accent1 25 8 2_Essbase BS Tax Accounts EOY" xfId="11353"/>
    <cellStyle name="40% - Accent1 25 8 3" xfId="11354"/>
    <cellStyle name="40% - Accent1 25 8 4" xfId="11355"/>
    <cellStyle name="40% - Accent1 25 8_Essbase BS Tax Accounts EOY" xfId="11356"/>
    <cellStyle name="40% - Accent1 25 9" xfId="11357"/>
    <cellStyle name="40% - Accent1 25_Basis Detail" xfId="11358"/>
    <cellStyle name="40% - Accent1 26" xfId="11359"/>
    <cellStyle name="40% - Accent1 26 10" xfId="11360"/>
    <cellStyle name="40% - Accent1 26 11" xfId="11361"/>
    <cellStyle name="40% - Accent1 26 2" xfId="11362"/>
    <cellStyle name="40% - Accent1 26 2 2" xfId="11363"/>
    <cellStyle name="40% - Accent1 26 2 2 2" xfId="11364"/>
    <cellStyle name="40% - Accent1 26 2 2 2 2" xfId="11365"/>
    <cellStyle name="40% - Accent1 26 2 2 2 3" xfId="11366"/>
    <cellStyle name="40% - Accent1 26 2 2 2_Essbase BS Tax Accounts EOY" xfId="11367"/>
    <cellStyle name="40% - Accent1 26 2 2 3" xfId="11368"/>
    <cellStyle name="40% - Accent1 26 2 2 4" xfId="11369"/>
    <cellStyle name="40% - Accent1 26 2 2_Essbase BS Tax Accounts EOY" xfId="11370"/>
    <cellStyle name="40% - Accent1 26 2 3" xfId="11371"/>
    <cellStyle name="40% - Accent1 26 2 3 2" xfId="11372"/>
    <cellStyle name="40% - Accent1 26 2 3 2 2" xfId="11373"/>
    <cellStyle name="40% - Accent1 26 2 3 3" xfId="11374"/>
    <cellStyle name="40% - Accent1 26 2 3 4" xfId="11375"/>
    <cellStyle name="40% - Accent1 26 2 3_Essbase BS Tax Accounts EOY" xfId="11376"/>
    <cellStyle name="40% - Accent1 26 2 4" xfId="11377"/>
    <cellStyle name="40% - Accent1 26 2 4 2" xfId="11378"/>
    <cellStyle name="40% - Accent1 26 2 5" xfId="11379"/>
    <cellStyle name="40% - Accent1 26 2 6" xfId="11380"/>
    <cellStyle name="40% - Accent1 26 2 7" xfId="11381"/>
    <cellStyle name="40% - Accent1 26 2_Essbase BS Tax Accounts EOY" xfId="11382"/>
    <cellStyle name="40% - Accent1 26 3" xfId="11383"/>
    <cellStyle name="40% - Accent1 26 3 2" xfId="11384"/>
    <cellStyle name="40% - Accent1 26 3 2 2" xfId="11385"/>
    <cellStyle name="40% - Accent1 26 3 2 3" xfId="11386"/>
    <cellStyle name="40% - Accent1 26 3 2_Essbase BS Tax Accounts EOY" xfId="11387"/>
    <cellStyle name="40% - Accent1 26 3 3" xfId="11388"/>
    <cellStyle name="40% - Accent1 26 3 4" xfId="11389"/>
    <cellStyle name="40% - Accent1 26 3_Essbase BS Tax Accounts EOY" xfId="11390"/>
    <cellStyle name="40% - Accent1 26 4" xfId="11391"/>
    <cellStyle name="40% - Accent1 26 4 2" xfId="11392"/>
    <cellStyle name="40% - Accent1 26 4 2 2" xfId="11393"/>
    <cellStyle name="40% - Accent1 26 4 2 3" xfId="11394"/>
    <cellStyle name="40% - Accent1 26 4 3" xfId="11395"/>
    <cellStyle name="40% - Accent1 26 4 4" xfId="11396"/>
    <cellStyle name="40% - Accent1 26 4_Essbase BS Tax Accounts EOY" xfId="11397"/>
    <cellStyle name="40% - Accent1 26 5" xfId="11398"/>
    <cellStyle name="40% - Accent1 26 5 2" xfId="11399"/>
    <cellStyle name="40% - Accent1 26 5 2 2" xfId="11400"/>
    <cellStyle name="40% - Accent1 26 5 3" xfId="11401"/>
    <cellStyle name="40% - Accent1 26 5 4" xfId="11402"/>
    <cellStyle name="40% - Accent1 26 6" xfId="11403"/>
    <cellStyle name="40% - Accent1 26 6 2" xfId="11404"/>
    <cellStyle name="40% - Accent1 26 6 2 2" xfId="11405"/>
    <cellStyle name="40% - Accent1 26 6 3" xfId="11406"/>
    <cellStyle name="40% - Accent1 26 6 4" xfId="11407"/>
    <cellStyle name="40% - Accent1 26 6_Essbase BS Tax Accounts EOY" xfId="11408"/>
    <cellStyle name="40% - Accent1 26 7" xfId="11409"/>
    <cellStyle name="40% - Accent1 26 7 2" xfId="11410"/>
    <cellStyle name="40% - Accent1 26 7 2 2" xfId="11411"/>
    <cellStyle name="40% - Accent1 26 7 3" xfId="11412"/>
    <cellStyle name="40% - Accent1 26 7 4" xfId="11413"/>
    <cellStyle name="40% - Accent1 26 7_Essbase BS Tax Accounts EOY" xfId="11414"/>
    <cellStyle name="40% - Accent1 26 8" xfId="11415"/>
    <cellStyle name="40% - Accent1 26 8 2" xfId="11416"/>
    <cellStyle name="40% - Accent1 26 8 2 2" xfId="11417"/>
    <cellStyle name="40% - Accent1 26 8 3" xfId="11418"/>
    <cellStyle name="40% - Accent1 26 8 4" xfId="11419"/>
    <cellStyle name="40% - Accent1 26 8_Essbase BS Tax Accounts EOY" xfId="11420"/>
    <cellStyle name="40% - Accent1 26 9" xfId="11421"/>
    <cellStyle name="40% - Accent1 26 9 2" xfId="11422"/>
    <cellStyle name="40% - Accent1 26_Essbase BS Tax Accounts EOY" xfId="11423"/>
    <cellStyle name="40% - Accent1 27" xfId="11424"/>
    <cellStyle name="40% - Accent1 27 2" xfId="11425"/>
    <cellStyle name="40% - Accent1 27 2 2" xfId="11426"/>
    <cellStyle name="40% - Accent1 27 2 2 2" xfId="11427"/>
    <cellStyle name="40% - Accent1 27 2 3" xfId="11428"/>
    <cellStyle name="40% - Accent1 27 2 4" xfId="11429"/>
    <cellStyle name="40% - Accent1 27 2 5" xfId="11430"/>
    <cellStyle name="40% - Accent1 27 3" xfId="11431"/>
    <cellStyle name="40% - Accent1 27 3 2" xfId="11432"/>
    <cellStyle name="40% - Accent1 27 3 3" xfId="11433"/>
    <cellStyle name="40% - Accent1 27 3_Essbase BS Tax Accounts EOY" xfId="11434"/>
    <cellStyle name="40% - Accent1 27 4" xfId="11435"/>
    <cellStyle name="40% - Accent1 27 5" xfId="11436"/>
    <cellStyle name="40% - Accent1 27 6" xfId="11437"/>
    <cellStyle name="40% - Accent1 27_Essbase BS Tax Accounts EOY" xfId="11438"/>
    <cellStyle name="40% - Accent1 28" xfId="11439"/>
    <cellStyle name="40% - Accent1 28 2" xfId="11440"/>
    <cellStyle name="40% - Accent1 28 2 2" xfId="11441"/>
    <cellStyle name="40% - Accent1 28 2 2 2" xfId="11442"/>
    <cellStyle name="40% - Accent1 28 2 3" xfId="11443"/>
    <cellStyle name="40% - Accent1 28 2 4" xfId="11444"/>
    <cellStyle name="40% - Accent1 28 3" xfId="11445"/>
    <cellStyle name="40% - Accent1 28 3 2" xfId="11446"/>
    <cellStyle name="40% - Accent1 28 4" xfId="11447"/>
    <cellStyle name="40% - Accent1 28 5" xfId="11448"/>
    <cellStyle name="40% - Accent1 28 6" xfId="11449"/>
    <cellStyle name="40% - Accent1 28_Essbase BS Tax Accounts EOY" xfId="11450"/>
    <cellStyle name="40% - Accent1 29" xfId="11451"/>
    <cellStyle name="40% - Accent1 29 2" xfId="11452"/>
    <cellStyle name="40% - Accent1 29 2 2" xfId="11453"/>
    <cellStyle name="40% - Accent1 29 2 3" xfId="11454"/>
    <cellStyle name="40% - Accent1 29 3" xfId="11455"/>
    <cellStyle name="40% - Accent1 29 4" xfId="11456"/>
    <cellStyle name="40% - Accent1 29 5" xfId="11457"/>
    <cellStyle name="40% - Accent1 29_Essbase BS Tax Accounts EOY" xfId="11458"/>
    <cellStyle name="40% - Accent1 3" xfId="11459"/>
    <cellStyle name="40% - Accent1 3 2" xfId="11460"/>
    <cellStyle name="40% - Accent1 3 2 10" xfId="11461"/>
    <cellStyle name="40% - Accent1 3 2 2" xfId="11462"/>
    <cellStyle name="40% - Accent1 3 2 2 2" xfId="11463"/>
    <cellStyle name="40% - Accent1 3 2 2 2 2" xfId="11464"/>
    <cellStyle name="40% - Accent1 3 2 2 3" xfId="11465"/>
    <cellStyle name="40% - Accent1 3 2 2_Essbase BS Tax Accounts EOY" xfId="11466"/>
    <cellStyle name="40% - Accent1 3 2 3" xfId="11467"/>
    <cellStyle name="40% - Accent1 3 2 3 2" xfId="11468"/>
    <cellStyle name="40% - Accent1 3 2 3 2 2" xfId="11469"/>
    <cellStyle name="40% - Accent1 3 2 4" xfId="11470"/>
    <cellStyle name="40% - Accent1 3 2 4 2" xfId="11471"/>
    <cellStyle name="40% - Accent1 3 2 4 2 2" xfId="11472"/>
    <cellStyle name="40% - Accent1 3 2 4 3" xfId="11473"/>
    <cellStyle name="40% - Accent1 3 2 4 4" xfId="11474"/>
    <cellStyle name="40% - Accent1 3 2 5" xfId="11475"/>
    <cellStyle name="40% - Accent1 3 2 5 2" xfId="11476"/>
    <cellStyle name="40% - Accent1 3 2 5 2 2" xfId="11477"/>
    <cellStyle name="40% - Accent1 3 2 5 3" xfId="11478"/>
    <cellStyle name="40% - Accent1 3 2 5 4" xfId="11479"/>
    <cellStyle name="40% - Accent1 3 2 5_Essbase BS Tax Accounts EOY" xfId="11480"/>
    <cellStyle name="40% - Accent1 3 2 6" xfId="11481"/>
    <cellStyle name="40% - Accent1 3 2 6 2" xfId="11482"/>
    <cellStyle name="40% - Accent1 3 2 6 2 2" xfId="11483"/>
    <cellStyle name="40% - Accent1 3 2 6 3" xfId="11484"/>
    <cellStyle name="40% - Accent1 3 2 7" xfId="11485"/>
    <cellStyle name="40% - Accent1 3 2 7 2" xfId="11486"/>
    <cellStyle name="40% - Accent1 3 2 8" xfId="11487"/>
    <cellStyle name="40% - Accent1 3 2 9" xfId="11488"/>
    <cellStyle name="40% - Accent1 3 2_Basis Info" xfId="11489"/>
    <cellStyle name="40% - Accent1 3 3" xfId="11490"/>
    <cellStyle name="40% - Accent1 3 3 2" xfId="11491"/>
    <cellStyle name="40% - Accent1 3 3 2 2" xfId="11492"/>
    <cellStyle name="40% - Accent1 3 3 2 3" xfId="11493"/>
    <cellStyle name="40% - Accent1 3 3 2 4" xfId="11494"/>
    <cellStyle name="40% - Accent1 3 3 2_Essbase BS Tax Accounts EOY" xfId="11495"/>
    <cellStyle name="40% - Accent1 3 3 3" xfId="11496"/>
    <cellStyle name="40% - Accent1 3 3 4" xfId="11497"/>
    <cellStyle name="40% - Accent1 3 3 4 2" xfId="11498"/>
    <cellStyle name="40% - Accent1 3 3 5" xfId="11499"/>
    <cellStyle name="40% - Accent1 3 3 6" xfId="11500"/>
    <cellStyle name="40% - Accent1 3 3_Essbase BS Tax Accounts EOY" xfId="11501"/>
    <cellStyle name="40% - Accent1 3 4" xfId="11502"/>
    <cellStyle name="40% - Accent1 3 4 2" xfId="11503"/>
    <cellStyle name="40% - Accent1 3 4 2 2" xfId="11504"/>
    <cellStyle name="40% - Accent1 3 4 2 3" xfId="11505"/>
    <cellStyle name="40% - Accent1 3 4 2_Essbase BS Tax Accounts EOY" xfId="11506"/>
    <cellStyle name="40% - Accent1 3 4_Essbase BS Tax Accounts EOY" xfId="11507"/>
    <cellStyle name="40% - Accent1 3 5" xfId="11508"/>
    <cellStyle name="40% - Accent1 3 5 2" xfId="11509"/>
    <cellStyle name="40% - Accent1 3 5 2 2" xfId="11510"/>
    <cellStyle name="40% - Accent1 3 5 2 2 2" xfId="11511"/>
    <cellStyle name="40% - Accent1 3 5 2 3" xfId="11512"/>
    <cellStyle name="40% - Accent1 3 5 2 4" xfId="11513"/>
    <cellStyle name="40% - Accent1 3 5 3" xfId="11514"/>
    <cellStyle name="40% - Accent1 3 5 3 2" xfId="11515"/>
    <cellStyle name="40% - Accent1 3 5 3 3" xfId="11516"/>
    <cellStyle name="40% - Accent1 3 5 3_Essbase BS Tax Accounts EOY" xfId="11517"/>
    <cellStyle name="40% - Accent1 3 5 4" xfId="11518"/>
    <cellStyle name="40% - Accent1 3 5 5" xfId="11519"/>
    <cellStyle name="40% - Accent1 3 5 6" xfId="11520"/>
    <cellStyle name="40% - Accent1 3 5 7" xfId="11521"/>
    <cellStyle name="40% - Accent1 3 5_Essbase BS Tax Accounts EOY" xfId="11522"/>
    <cellStyle name="40% - Accent1 3 6" xfId="11523"/>
    <cellStyle name="40% - Accent1 3 6 2" xfId="11524"/>
    <cellStyle name="40% - Accent1 3 6 2 2" xfId="11525"/>
    <cellStyle name="40% - Accent1 3 6 3" xfId="11526"/>
    <cellStyle name="40% - Accent1 3 6 4" xfId="11527"/>
    <cellStyle name="40% - Accent1 3 6 5" xfId="11528"/>
    <cellStyle name="40% - Accent1 3 6_Essbase BS Tax Accounts EOY" xfId="11529"/>
    <cellStyle name="40% - Accent1 3 7" xfId="11530"/>
    <cellStyle name="40% - Accent1 3 7 2" xfId="11531"/>
    <cellStyle name="40% - Accent1 3 7 2 2" xfId="11532"/>
    <cellStyle name="40% - Accent1 3 7 3" xfId="11533"/>
    <cellStyle name="40% - Accent1 3 7 4" xfId="11534"/>
    <cellStyle name="40% - Accent1 3 7_Essbase BS Tax Accounts EOY" xfId="11535"/>
    <cellStyle name="40% - Accent1 3 8" xfId="11536"/>
    <cellStyle name="40% - Accent1 3 8 2" xfId="11537"/>
    <cellStyle name="40% - Accent1 3 8 2 2" xfId="11538"/>
    <cellStyle name="40% - Accent1 3 8 3" xfId="11539"/>
    <cellStyle name="40% - Accent1 3 8 4" xfId="11540"/>
    <cellStyle name="40% - Accent1 3 8_Essbase BS Tax Accounts EOY" xfId="11541"/>
    <cellStyle name="40% - Accent1 3 9" xfId="11542"/>
    <cellStyle name="40% - Accent1 3 9 2" xfId="11543"/>
    <cellStyle name="40% - Accent1 3_Cap Software Basis Adj" xfId="11544"/>
    <cellStyle name="40% - Accent1 30" xfId="11545"/>
    <cellStyle name="40% - Accent1 30 2" xfId="11546"/>
    <cellStyle name="40% - Accent1 30 2 2" xfId="11547"/>
    <cellStyle name="40% - Accent1 30 2 3" xfId="11548"/>
    <cellStyle name="40% - Accent1 30 3" xfId="11549"/>
    <cellStyle name="40% - Accent1 30 4" xfId="11550"/>
    <cellStyle name="40% - Accent1 30 5" xfId="11551"/>
    <cellStyle name="40% - Accent1 30_Essbase BS Tax Accounts EOY" xfId="11552"/>
    <cellStyle name="40% - Accent1 31" xfId="11553"/>
    <cellStyle name="40% - Accent1 31 2" xfId="11554"/>
    <cellStyle name="40% - Accent1 31 2 2" xfId="11555"/>
    <cellStyle name="40% - Accent1 31 2 2 2" xfId="11556"/>
    <cellStyle name="40% - Accent1 31 2 2 2 2" xfId="11557"/>
    <cellStyle name="40% - Accent1 31 2 2 2 3" xfId="11558"/>
    <cellStyle name="40% - Accent1 31 2 2 2_Essbase BS Tax Accounts EOY" xfId="11559"/>
    <cellStyle name="40% - Accent1 31 2 2 3" xfId="11560"/>
    <cellStyle name="40% - Accent1 31 2 2 4" xfId="11561"/>
    <cellStyle name="40% - Accent1 31 2 2_Essbase BS Tax Accounts EOY" xfId="11562"/>
    <cellStyle name="40% - Accent1 31 2 3" xfId="11563"/>
    <cellStyle name="40% - Accent1 31 2 3 2" xfId="11564"/>
    <cellStyle name="40% - Accent1 31 2 3 3" xfId="11565"/>
    <cellStyle name="40% - Accent1 31 2 3_Essbase BS Tax Accounts EOY" xfId="11566"/>
    <cellStyle name="40% - Accent1 31 2 4" xfId="11567"/>
    <cellStyle name="40% - Accent1 31 2 5" xfId="11568"/>
    <cellStyle name="40% - Accent1 31 2_Essbase BS Tax Accounts EOY" xfId="11569"/>
    <cellStyle name="40% - Accent1 31 3" xfId="11570"/>
    <cellStyle name="40% - Accent1 31 3 2" xfId="11571"/>
    <cellStyle name="40% - Accent1 31 3 2 2" xfId="11572"/>
    <cellStyle name="40% - Accent1 31 3 2 3" xfId="11573"/>
    <cellStyle name="40% - Accent1 31 3 2_Essbase BS Tax Accounts EOY" xfId="11574"/>
    <cellStyle name="40% - Accent1 31 3 3" xfId="11575"/>
    <cellStyle name="40% - Accent1 31 3 4" xfId="11576"/>
    <cellStyle name="40% - Accent1 31 3_Essbase BS Tax Accounts EOY" xfId="11577"/>
    <cellStyle name="40% - Accent1 31 4" xfId="11578"/>
    <cellStyle name="40% - Accent1 31 4 2" xfId="11579"/>
    <cellStyle name="40% - Accent1 31 4 3" xfId="11580"/>
    <cellStyle name="40% - Accent1 31 4_Essbase BS Tax Accounts EOY" xfId="11581"/>
    <cellStyle name="40% - Accent1 31 5" xfId="11582"/>
    <cellStyle name="40% - Accent1 31 5 2" xfId="11583"/>
    <cellStyle name="40% - Accent1 31 5 3" xfId="11584"/>
    <cellStyle name="40% - Accent1 31 5_Essbase BS Tax Accounts EOY" xfId="11585"/>
    <cellStyle name="40% - Accent1 31 6" xfId="11586"/>
    <cellStyle name="40% - Accent1 31 7" xfId="11587"/>
    <cellStyle name="40% - Accent1 31_Essbase BS Tax Accounts EOY" xfId="11588"/>
    <cellStyle name="40% - Accent1 32" xfId="11589"/>
    <cellStyle name="40% - Accent1 32 2" xfId="11590"/>
    <cellStyle name="40% - Accent1 32 2 2" xfId="11591"/>
    <cellStyle name="40% - Accent1 32 2 2 2" xfId="11592"/>
    <cellStyle name="40% - Accent1 32 2 2 2 2" xfId="11593"/>
    <cellStyle name="40% - Accent1 32 2 2 2 3" xfId="11594"/>
    <cellStyle name="40% - Accent1 32 2 2 2_Essbase BS Tax Accounts EOY" xfId="11595"/>
    <cellStyle name="40% - Accent1 32 2 2 3" xfId="11596"/>
    <cellStyle name="40% - Accent1 32 2 2 4" xfId="11597"/>
    <cellStyle name="40% - Accent1 32 2 2_Essbase BS Tax Accounts EOY" xfId="11598"/>
    <cellStyle name="40% - Accent1 32 2 3" xfId="11599"/>
    <cellStyle name="40% - Accent1 32 2 3 2" xfId="11600"/>
    <cellStyle name="40% - Accent1 32 2 3 3" xfId="11601"/>
    <cellStyle name="40% - Accent1 32 2 3_Essbase BS Tax Accounts EOY" xfId="11602"/>
    <cellStyle name="40% - Accent1 32 2 4" xfId="11603"/>
    <cellStyle name="40% - Accent1 32 2 5" xfId="11604"/>
    <cellStyle name="40% - Accent1 32 2_Essbase BS Tax Accounts EOY" xfId="11605"/>
    <cellStyle name="40% - Accent1 32 3" xfId="11606"/>
    <cellStyle name="40% - Accent1 32 3 2" xfId="11607"/>
    <cellStyle name="40% - Accent1 32 3 2 2" xfId="11608"/>
    <cellStyle name="40% - Accent1 32 3 2 3" xfId="11609"/>
    <cellStyle name="40% - Accent1 32 3 2_Essbase BS Tax Accounts EOY" xfId="11610"/>
    <cellStyle name="40% - Accent1 32 3 3" xfId="11611"/>
    <cellStyle name="40% - Accent1 32 3 4" xfId="11612"/>
    <cellStyle name="40% - Accent1 32 3_Essbase BS Tax Accounts EOY" xfId="11613"/>
    <cellStyle name="40% - Accent1 32 4" xfId="11614"/>
    <cellStyle name="40% - Accent1 32 4 2" xfId="11615"/>
    <cellStyle name="40% - Accent1 32 4 3" xfId="11616"/>
    <cellStyle name="40% - Accent1 32 4_Essbase BS Tax Accounts EOY" xfId="11617"/>
    <cellStyle name="40% - Accent1 32 5" xfId="11618"/>
    <cellStyle name="40% - Accent1 32 5 2" xfId="11619"/>
    <cellStyle name="40% - Accent1 32 5 3" xfId="11620"/>
    <cellStyle name="40% - Accent1 32 5_Essbase BS Tax Accounts EOY" xfId="11621"/>
    <cellStyle name="40% - Accent1 32 6" xfId="11622"/>
    <cellStyle name="40% - Accent1 32 7" xfId="11623"/>
    <cellStyle name="40% - Accent1 32_Essbase BS Tax Accounts EOY" xfId="11624"/>
    <cellStyle name="40% - Accent1 33" xfId="11625"/>
    <cellStyle name="40% - Accent1 33 2" xfId="11626"/>
    <cellStyle name="40% - Accent1 33 2 2" xfId="11627"/>
    <cellStyle name="40% - Accent1 33 2 2 2" xfId="11628"/>
    <cellStyle name="40% - Accent1 33 2 2 2 2" xfId="11629"/>
    <cellStyle name="40% - Accent1 33 2 2 2 3" xfId="11630"/>
    <cellStyle name="40% - Accent1 33 2 2 2_Essbase BS Tax Accounts EOY" xfId="11631"/>
    <cellStyle name="40% - Accent1 33 2 2 3" xfId="11632"/>
    <cellStyle name="40% - Accent1 33 2 2 4" xfId="11633"/>
    <cellStyle name="40% - Accent1 33 2 2_Essbase BS Tax Accounts EOY" xfId="11634"/>
    <cellStyle name="40% - Accent1 33 2 3" xfId="11635"/>
    <cellStyle name="40% - Accent1 33 2 3 2" xfId="11636"/>
    <cellStyle name="40% - Accent1 33 2 3 3" xfId="11637"/>
    <cellStyle name="40% - Accent1 33 2 3_Essbase BS Tax Accounts EOY" xfId="11638"/>
    <cellStyle name="40% - Accent1 33 2 4" xfId="11639"/>
    <cellStyle name="40% - Accent1 33 2 5" xfId="11640"/>
    <cellStyle name="40% - Accent1 33 2_Essbase BS Tax Accounts EOY" xfId="11641"/>
    <cellStyle name="40% - Accent1 33 3" xfId="11642"/>
    <cellStyle name="40% - Accent1 33 3 2" xfId="11643"/>
    <cellStyle name="40% - Accent1 33 3 2 2" xfId="11644"/>
    <cellStyle name="40% - Accent1 33 3 2 3" xfId="11645"/>
    <cellStyle name="40% - Accent1 33 3 2_Essbase BS Tax Accounts EOY" xfId="11646"/>
    <cellStyle name="40% - Accent1 33 3 3" xfId="11647"/>
    <cellStyle name="40% - Accent1 33 3 4" xfId="11648"/>
    <cellStyle name="40% - Accent1 33 3_Essbase BS Tax Accounts EOY" xfId="11649"/>
    <cellStyle name="40% - Accent1 33 4" xfId="11650"/>
    <cellStyle name="40% - Accent1 33 4 2" xfId="11651"/>
    <cellStyle name="40% - Accent1 33 4 3" xfId="11652"/>
    <cellStyle name="40% - Accent1 33 4_Essbase BS Tax Accounts EOY" xfId="11653"/>
    <cellStyle name="40% - Accent1 33 5" xfId="11654"/>
    <cellStyle name="40% - Accent1 33 5 2" xfId="11655"/>
    <cellStyle name="40% - Accent1 33 5 3" xfId="11656"/>
    <cellStyle name="40% - Accent1 33 5_Essbase BS Tax Accounts EOY" xfId="11657"/>
    <cellStyle name="40% - Accent1 33 6" xfId="11658"/>
    <cellStyle name="40% - Accent1 33 7" xfId="11659"/>
    <cellStyle name="40% - Accent1 33_Essbase BS Tax Accounts EOY" xfId="11660"/>
    <cellStyle name="40% - Accent1 34" xfId="11661"/>
    <cellStyle name="40% - Accent1 34 2" xfId="11662"/>
    <cellStyle name="40% - Accent1 34 2 2" xfId="11663"/>
    <cellStyle name="40% - Accent1 34 2 2 2" xfId="11664"/>
    <cellStyle name="40% - Accent1 34 2 2 3" xfId="11665"/>
    <cellStyle name="40% - Accent1 34 2 2_Essbase BS Tax Accounts EOY" xfId="11666"/>
    <cellStyle name="40% - Accent1 34 2 3" xfId="11667"/>
    <cellStyle name="40% - Accent1 34 2 4" xfId="11668"/>
    <cellStyle name="40% - Accent1 34 2_Essbase BS Tax Accounts EOY" xfId="11669"/>
    <cellStyle name="40% - Accent1 34 3" xfId="11670"/>
    <cellStyle name="40% - Accent1 34 3 2" xfId="11671"/>
    <cellStyle name="40% - Accent1 34 3 3" xfId="11672"/>
    <cellStyle name="40% - Accent1 34 3_Essbase BS Tax Accounts EOY" xfId="11673"/>
    <cellStyle name="40% - Accent1 34 4" xfId="11674"/>
    <cellStyle name="40% - Accent1 34 4 2" xfId="11675"/>
    <cellStyle name="40% - Accent1 34 5" xfId="11676"/>
    <cellStyle name="40% - Accent1 34 6" xfId="11677"/>
    <cellStyle name="40% - Accent1 34_Essbase BS Tax Accounts EOY" xfId="11678"/>
    <cellStyle name="40% - Accent1 35" xfId="11679"/>
    <cellStyle name="40% - Accent1 35 2" xfId="11680"/>
    <cellStyle name="40% - Accent1 35 2 2" xfId="11681"/>
    <cellStyle name="40% - Accent1 35 2 2 2" xfId="11682"/>
    <cellStyle name="40% - Accent1 35 2 2 3" xfId="11683"/>
    <cellStyle name="40% - Accent1 35 2 2_Essbase BS Tax Accounts EOY" xfId="11684"/>
    <cellStyle name="40% - Accent1 35 2 3" xfId="11685"/>
    <cellStyle name="40% - Accent1 35 2 4" xfId="11686"/>
    <cellStyle name="40% - Accent1 35 2_Essbase BS Tax Accounts EOY" xfId="11687"/>
    <cellStyle name="40% - Accent1 35 3" xfId="11688"/>
    <cellStyle name="40% - Accent1 35 3 2" xfId="11689"/>
    <cellStyle name="40% - Accent1 35 3 3" xfId="11690"/>
    <cellStyle name="40% - Accent1 35 3_Essbase BS Tax Accounts EOY" xfId="11691"/>
    <cellStyle name="40% - Accent1 35 4" xfId="11692"/>
    <cellStyle name="40% - Accent1 35 5" xfId="11693"/>
    <cellStyle name="40% - Accent1 35_Essbase BS Tax Accounts EOY" xfId="11694"/>
    <cellStyle name="40% - Accent1 36" xfId="11695"/>
    <cellStyle name="40% - Accent1 36 2" xfId="11696"/>
    <cellStyle name="40% - Accent1 36 2 2" xfId="11697"/>
    <cellStyle name="40% - Accent1 36 2 2 2" xfId="11698"/>
    <cellStyle name="40% - Accent1 36 2 2 3" xfId="11699"/>
    <cellStyle name="40% - Accent1 36 2 2_Essbase BS Tax Accounts EOY" xfId="11700"/>
    <cellStyle name="40% - Accent1 36 2 3" xfId="11701"/>
    <cellStyle name="40% - Accent1 36 2 4" xfId="11702"/>
    <cellStyle name="40% - Accent1 36 2_Essbase BS Tax Accounts EOY" xfId="11703"/>
    <cellStyle name="40% - Accent1 36 3" xfId="11704"/>
    <cellStyle name="40% - Accent1 36 3 2" xfId="11705"/>
    <cellStyle name="40% - Accent1 36 3 3" xfId="11706"/>
    <cellStyle name="40% - Accent1 36 3_Essbase BS Tax Accounts EOY" xfId="11707"/>
    <cellStyle name="40% - Accent1 36 4" xfId="11708"/>
    <cellStyle name="40% - Accent1 36 5" xfId="11709"/>
    <cellStyle name="40% - Accent1 36_Essbase BS Tax Accounts EOY" xfId="11710"/>
    <cellStyle name="40% - Accent1 37" xfId="11711"/>
    <cellStyle name="40% - Accent1 37 2" xfId="11712"/>
    <cellStyle name="40% - Accent1 37 2 2" xfId="11713"/>
    <cellStyle name="40% - Accent1 37 2 2 2" xfId="11714"/>
    <cellStyle name="40% - Accent1 37 2 2 3" xfId="11715"/>
    <cellStyle name="40% - Accent1 37 2 2_Essbase BS Tax Accounts EOY" xfId="11716"/>
    <cellStyle name="40% - Accent1 37 2 3" xfId="11717"/>
    <cellStyle name="40% - Accent1 37 2 4" xfId="11718"/>
    <cellStyle name="40% - Accent1 37 2_Essbase BS Tax Accounts EOY" xfId="11719"/>
    <cellStyle name="40% - Accent1 37 3" xfId="11720"/>
    <cellStyle name="40% - Accent1 37 3 2" xfId="11721"/>
    <cellStyle name="40% - Accent1 37 3 3" xfId="11722"/>
    <cellStyle name="40% - Accent1 37 3_Essbase BS Tax Accounts EOY" xfId="11723"/>
    <cellStyle name="40% - Accent1 37 4" xfId="11724"/>
    <cellStyle name="40% - Accent1 37 5" xfId="11725"/>
    <cellStyle name="40% - Accent1 37_Essbase BS Tax Accounts EOY" xfId="11726"/>
    <cellStyle name="40% - Accent1 38" xfId="11727"/>
    <cellStyle name="40% - Accent1 38 2" xfId="11728"/>
    <cellStyle name="40% - Accent1 38 2 2" xfId="11729"/>
    <cellStyle name="40% - Accent1 38 2 2 2" xfId="11730"/>
    <cellStyle name="40% - Accent1 38 2 2 3" xfId="11731"/>
    <cellStyle name="40% - Accent1 38 2 2_Essbase BS Tax Accounts EOY" xfId="11732"/>
    <cellStyle name="40% - Accent1 38 2 3" xfId="11733"/>
    <cellStyle name="40% - Accent1 38 2 4" xfId="11734"/>
    <cellStyle name="40% - Accent1 38 2_Essbase BS Tax Accounts EOY" xfId="11735"/>
    <cellStyle name="40% - Accent1 38 3" xfId="11736"/>
    <cellStyle name="40% - Accent1 38 3 2" xfId="11737"/>
    <cellStyle name="40% - Accent1 38 3 3" xfId="11738"/>
    <cellStyle name="40% - Accent1 38 3_Essbase BS Tax Accounts EOY" xfId="11739"/>
    <cellStyle name="40% - Accent1 38 4" xfId="11740"/>
    <cellStyle name="40% - Accent1 38 5" xfId="11741"/>
    <cellStyle name="40% - Accent1 38_Essbase BS Tax Accounts EOY" xfId="11742"/>
    <cellStyle name="40% - Accent1 39" xfId="11743"/>
    <cellStyle name="40% - Accent1 39 2" xfId="11744"/>
    <cellStyle name="40% - Accent1 39 2 2" xfId="11745"/>
    <cellStyle name="40% - Accent1 39 2 2 2" xfId="11746"/>
    <cellStyle name="40% - Accent1 39 2 2 3" xfId="11747"/>
    <cellStyle name="40% - Accent1 39 2 2_Essbase BS Tax Accounts EOY" xfId="11748"/>
    <cellStyle name="40% - Accent1 39 2 3" xfId="11749"/>
    <cellStyle name="40% - Accent1 39 2 4" xfId="11750"/>
    <cellStyle name="40% - Accent1 39 2_Essbase BS Tax Accounts EOY" xfId="11751"/>
    <cellStyle name="40% - Accent1 39 3" xfId="11752"/>
    <cellStyle name="40% - Accent1 39 3 2" xfId="11753"/>
    <cellStyle name="40% - Accent1 39 3 3" xfId="11754"/>
    <cellStyle name="40% - Accent1 39 3_Essbase BS Tax Accounts EOY" xfId="11755"/>
    <cellStyle name="40% - Accent1 39 4" xfId="11756"/>
    <cellStyle name="40% - Accent1 39 5" xfId="11757"/>
    <cellStyle name="40% - Accent1 39_Essbase BS Tax Accounts EOY" xfId="11758"/>
    <cellStyle name="40% - Accent1 4" xfId="11759"/>
    <cellStyle name="40% - Accent1 4 10" xfId="11760"/>
    <cellStyle name="40% - Accent1 4 10 2" xfId="11761"/>
    <cellStyle name="40% - Accent1 4 10 2 2" xfId="11762"/>
    <cellStyle name="40% - Accent1 4 10 3" xfId="11763"/>
    <cellStyle name="40% - Accent1 4 11" xfId="11764"/>
    <cellStyle name="40% - Accent1 4 11 2" xfId="11765"/>
    <cellStyle name="40% - Accent1 4 11 2 2" xfId="11766"/>
    <cellStyle name="40% - Accent1 4 11 3" xfId="11767"/>
    <cellStyle name="40% - Accent1 4 12" xfId="11768"/>
    <cellStyle name="40% - Accent1 4 12 2" xfId="11769"/>
    <cellStyle name="40% - Accent1 4 12 2 2" xfId="11770"/>
    <cellStyle name="40% - Accent1 4 12 3" xfId="11771"/>
    <cellStyle name="40% - Accent1 4 13" xfId="11772"/>
    <cellStyle name="40% - Accent1 4 13 2" xfId="11773"/>
    <cellStyle name="40% - Accent1 4 2" xfId="11774"/>
    <cellStyle name="40% - Accent1 4 2 2" xfId="11775"/>
    <cellStyle name="40% - Accent1 4 2 2 2" xfId="11776"/>
    <cellStyle name="40% - Accent1 4 2 2 3" xfId="11777"/>
    <cellStyle name="40% - Accent1 4 2 2 4" xfId="11778"/>
    <cellStyle name="40% - Accent1 4 2 2_Essbase BS Tax Accounts EOY" xfId="11779"/>
    <cellStyle name="40% - Accent1 4 2 3" xfId="11780"/>
    <cellStyle name="40% - Accent1 4 2 4" xfId="11781"/>
    <cellStyle name="40% - Accent1 4 2 5" xfId="11782"/>
    <cellStyle name="40% - Accent1 4 2 6" xfId="11783"/>
    <cellStyle name="40% - Accent1 4 2 7" xfId="11784"/>
    <cellStyle name="40% - Accent1 4 2_Basis Info" xfId="11785"/>
    <cellStyle name="40% - Accent1 4 3" xfId="11786"/>
    <cellStyle name="40% - Accent1 4 3 2" xfId="11787"/>
    <cellStyle name="40% - Accent1 4 4" xfId="11788"/>
    <cellStyle name="40% - Accent1 4 4 2" xfId="11789"/>
    <cellStyle name="40% - Accent1 4 4 3" xfId="11790"/>
    <cellStyle name="40% - Accent1 4 4 3 2" xfId="11791"/>
    <cellStyle name="40% - Accent1 4 4 3 3" xfId="11792"/>
    <cellStyle name="40% - Accent1 4 4 3_Essbase BS Tax Accounts EOY" xfId="11793"/>
    <cellStyle name="40% - Accent1 4 4 4" xfId="11794"/>
    <cellStyle name="40% - Accent1 4 4_Essbase BS Tax Accounts EOY" xfId="11795"/>
    <cellStyle name="40% - Accent1 4 5" xfId="11796"/>
    <cellStyle name="40% - Accent1 4 5 2" xfId="11797"/>
    <cellStyle name="40% - Accent1 4 5 2 2" xfId="11798"/>
    <cellStyle name="40% - Accent1 4 5 2 2 2" xfId="11799"/>
    <cellStyle name="40% - Accent1 4 5 2 3" xfId="11800"/>
    <cellStyle name="40% - Accent1 4 5 3" xfId="11801"/>
    <cellStyle name="40% - Accent1 4 5 3 2" xfId="11802"/>
    <cellStyle name="40% - Accent1 4 5 4" xfId="11803"/>
    <cellStyle name="40% - Accent1 4 5 5" xfId="11804"/>
    <cellStyle name="40% - Accent1 4 5 6" xfId="11805"/>
    <cellStyle name="40% - Accent1 4 5_Essbase BS Tax Accounts EOY" xfId="11806"/>
    <cellStyle name="40% - Accent1 4 6" xfId="11807"/>
    <cellStyle name="40% - Accent1 4 6 2" xfId="11808"/>
    <cellStyle name="40% - Accent1 4 6 2 2" xfId="11809"/>
    <cellStyle name="40% - Accent1 4 6 3" xfId="11810"/>
    <cellStyle name="40% - Accent1 4 6 4" xfId="11811"/>
    <cellStyle name="40% - Accent1 4 6_Essbase BS Tax Accounts EOY" xfId="11812"/>
    <cellStyle name="40% - Accent1 4 7" xfId="11813"/>
    <cellStyle name="40% - Accent1 4 7 2" xfId="11814"/>
    <cellStyle name="40% - Accent1 4 7 2 2" xfId="11815"/>
    <cellStyle name="40% - Accent1 4 7 3" xfId="11816"/>
    <cellStyle name="40% - Accent1 4 7 4" xfId="11817"/>
    <cellStyle name="40% - Accent1 4 7_Essbase BS Tax Accounts EOY" xfId="11818"/>
    <cellStyle name="40% - Accent1 4 8" xfId="11819"/>
    <cellStyle name="40% - Accent1 4 8 2" xfId="11820"/>
    <cellStyle name="40% - Accent1 4 8 2 2" xfId="11821"/>
    <cellStyle name="40% - Accent1 4 8 3" xfId="11822"/>
    <cellStyle name="40% - Accent1 4 8 4" xfId="11823"/>
    <cellStyle name="40% - Accent1 4 8_Essbase BS Tax Accounts EOY" xfId="11824"/>
    <cellStyle name="40% - Accent1 4 9" xfId="11825"/>
    <cellStyle name="40% - Accent1 4 9 2" xfId="11826"/>
    <cellStyle name="40% - Accent1 4 9 2 2" xfId="11827"/>
    <cellStyle name="40% - Accent1 4 9 3" xfId="11828"/>
    <cellStyle name="40% - Accent1 4 9 4" xfId="11829"/>
    <cellStyle name="40% - Accent1 4 9_Essbase BS Tax Accounts EOY" xfId="11830"/>
    <cellStyle name="40% - Accent1 4_Cap Software Basis Adj" xfId="11831"/>
    <cellStyle name="40% - Accent1 40" xfId="11832"/>
    <cellStyle name="40% - Accent1 40 2" xfId="11833"/>
    <cellStyle name="40% - Accent1 40 2 2" xfId="11834"/>
    <cellStyle name="40% - Accent1 40 2 2 2" xfId="11835"/>
    <cellStyle name="40% - Accent1 40 2 2 3" xfId="11836"/>
    <cellStyle name="40% - Accent1 40 2 2_Essbase BS Tax Accounts EOY" xfId="11837"/>
    <cellStyle name="40% - Accent1 40 2 3" xfId="11838"/>
    <cellStyle name="40% - Accent1 40 2 4" xfId="11839"/>
    <cellStyle name="40% - Accent1 40 2_Essbase BS Tax Accounts EOY" xfId="11840"/>
    <cellStyle name="40% - Accent1 40 3" xfId="11841"/>
    <cellStyle name="40% - Accent1 40 3 2" xfId="11842"/>
    <cellStyle name="40% - Accent1 40 3 3" xfId="11843"/>
    <cellStyle name="40% - Accent1 40 3_Essbase BS Tax Accounts EOY" xfId="11844"/>
    <cellStyle name="40% - Accent1 40 4" xfId="11845"/>
    <cellStyle name="40% - Accent1 40 5" xfId="11846"/>
    <cellStyle name="40% - Accent1 40_Essbase BS Tax Accounts EOY" xfId="11847"/>
    <cellStyle name="40% - Accent1 41" xfId="11848"/>
    <cellStyle name="40% - Accent1 41 2" xfId="11849"/>
    <cellStyle name="40% - Accent1 41 2 2" xfId="11850"/>
    <cellStyle name="40% - Accent1 41 2 2 2" xfId="11851"/>
    <cellStyle name="40% - Accent1 41 2 2 3" xfId="11852"/>
    <cellStyle name="40% - Accent1 41 2 2_Essbase BS Tax Accounts EOY" xfId="11853"/>
    <cellStyle name="40% - Accent1 41 2 3" xfId="11854"/>
    <cellStyle name="40% - Accent1 41 2 4" xfId="11855"/>
    <cellStyle name="40% - Accent1 41 2_Essbase BS Tax Accounts EOY" xfId="11856"/>
    <cellStyle name="40% - Accent1 41 3" xfId="11857"/>
    <cellStyle name="40% - Accent1 41 3 2" xfId="11858"/>
    <cellStyle name="40% - Accent1 41 3 3" xfId="11859"/>
    <cellStyle name="40% - Accent1 41 3_Essbase BS Tax Accounts EOY" xfId="11860"/>
    <cellStyle name="40% - Accent1 41 4" xfId="11861"/>
    <cellStyle name="40% - Accent1 41 5" xfId="11862"/>
    <cellStyle name="40% - Accent1 41_Essbase BS Tax Accounts EOY" xfId="11863"/>
    <cellStyle name="40% - Accent1 42" xfId="11864"/>
    <cellStyle name="40% - Accent1 42 2" xfId="11865"/>
    <cellStyle name="40% - Accent1 42 2 2" xfId="11866"/>
    <cellStyle name="40% - Accent1 42 2 2 2" xfId="11867"/>
    <cellStyle name="40% - Accent1 42 2 2 3" xfId="11868"/>
    <cellStyle name="40% - Accent1 42 2 2_Essbase BS Tax Accounts EOY" xfId="11869"/>
    <cellStyle name="40% - Accent1 42 2 3" xfId="11870"/>
    <cellStyle name="40% - Accent1 42 2 4" xfId="11871"/>
    <cellStyle name="40% - Accent1 42 2_Essbase BS Tax Accounts EOY" xfId="11872"/>
    <cellStyle name="40% - Accent1 42 3" xfId="11873"/>
    <cellStyle name="40% - Accent1 42 3 2" xfId="11874"/>
    <cellStyle name="40% - Accent1 42 3 3" xfId="11875"/>
    <cellStyle name="40% - Accent1 42 3_Essbase BS Tax Accounts EOY" xfId="11876"/>
    <cellStyle name="40% - Accent1 42 4" xfId="11877"/>
    <cellStyle name="40% - Accent1 42 5" xfId="11878"/>
    <cellStyle name="40% - Accent1 42_Essbase BS Tax Accounts EOY" xfId="11879"/>
    <cellStyle name="40% - Accent1 43" xfId="11880"/>
    <cellStyle name="40% - Accent1 43 2" xfId="11881"/>
    <cellStyle name="40% - Accent1 43 2 2" xfId="11882"/>
    <cellStyle name="40% - Accent1 43 2 2 2" xfId="11883"/>
    <cellStyle name="40% - Accent1 43 2 2 3" xfId="11884"/>
    <cellStyle name="40% - Accent1 43 2 2_Essbase BS Tax Accounts EOY" xfId="11885"/>
    <cellStyle name="40% - Accent1 43 2 3" xfId="11886"/>
    <cellStyle name="40% - Accent1 43 2 4" xfId="11887"/>
    <cellStyle name="40% - Accent1 43 2_Essbase BS Tax Accounts EOY" xfId="11888"/>
    <cellStyle name="40% - Accent1 43 3" xfId="11889"/>
    <cellStyle name="40% - Accent1 43 3 2" xfId="11890"/>
    <cellStyle name="40% - Accent1 43 3 3" xfId="11891"/>
    <cellStyle name="40% - Accent1 43 3_Essbase BS Tax Accounts EOY" xfId="11892"/>
    <cellStyle name="40% - Accent1 43 4" xfId="11893"/>
    <cellStyle name="40% - Accent1 43 5" xfId="11894"/>
    <cellStyle name="40% - Accent1 43_Essbase BS Tax Accounts EOY" xfId="11895"/>
    <cellStyle name="40% - Accent1 44" xfId="11896"/>
    <cellStyle name="40% - Accent1 44 2" xfId="11897"/>
    <cellStyle name="40% - Accent1 44 2 2" xfId="11898"/>
    <cellStyle name="40% - Accent1 44 2 2 2" xfId="11899"/>
    <cellStyle name="40% - Accent1 44 2 2 3" xfId="11900"/>
    <cellStyle name="40% - Accent1 44 2 2_Essbase BS Tax Accounts EOY" xfId="11901"/>
    <cellStyle name="40% - Accent1 44 2 3" xfId="11902"/>
    <cellStyle name="40% - Accent1 44 2 4" xfId="11903"/>
    <cellStyle name="40% - Accent1 44 2_Essbase BS Tax Accounts EOY" xfId="11904"/>
    <cellStyle name="40% - Accent1 44 3" xfId="11905"/>
    <cellStyle name="40% - Accent1 44 3 2" xfId="11906"/>
    <cellStyle name="40% - Accent1 44 3 3" xfId="11907"/>
    <cellStyle name="40% - Accent1 44 3_Essbase BS Tax Accounts EOY" xfId="11908"/>
    <cellStyle name="40% - Accent1 44 4" xfId="11909"/>
    <cellStyle name="40% - Accent1 44 5" xfId="11910"/>
    <cellStyle name="40% - Accent1 44_Essbase BS Tax Accounts EOY" xfId="11911"/>
    <cellStyle name="40% - Accent1 45" xfId="11912"/>
    <cellStyle name="40% - Accent1 45 2" xfId="11913"/>
    <cellStyle name="40% - Accent1 45 2 2" xfId="11914"/>
    <cellStyle name="40% - Accent1 45 2 2 2" xfId="11915"/>
    <cellStyle name="40% - Accent1 45 2 2 3" xfId="11916"/>
    <cellStyle name="40% - Accent1 45 2 2_Essbase BS Tax Accounts EOY" xfId="11917"/>
    <cellStyle name="40% - Accent1 45 2 3" xfId="11918"/>
    <cellStyle name="40% - Accent1 45 2 4" xfId="11919"/>
    <cellStyle name="40% - Accent1 45 2_Essbase BS Tax Accounts EOY" xfId="11920"/>
    <cellStyle name="40% - Accent1 45 3" xfId="11921"/>
    <cellStyle name="40% - Accent1 45 3 2" xfId="11922"/>
    <cellStyle name="40% - Accent1 45 3 3" xfId="11923"/>
    <cellStyle name="40% - Accent1 45 3_Essbase BS Tax Accounts EOY" xfId="11924"/>
    <cellStyle name="40% - Accent1 45 4" xfId="11925"/>
    <cellStyle name="40% - Accent1 45 5" xfId="11926"/>
    <cellStyle name="40% - Accent1 45_Essbase BS Tax Accounts EOY" xfId="11927"/>
    <cellStyle name="40% - Accent1 46" xfId="11928"/>
    <cellStyle name="40% - Accent1 46 2" xfId="11929"/>
    <cellStyle name="40% - Accent1 46 2 2" xfId="11930"/>
    <cellStyle name="40% - Accent1 46 2 2 2" xfId="11931"/>
    <cellStyle name="40% - Accent1 46 2 2 3" xfId="11932"/>
    <cellStyle name="40% - Accent1 46 2 2_Essbase BS Tax Accounts EOY" xfId="11933"/>
    <cellStyle name="40% - Accent1 46 2 3" xfId="11934"/>
    <cellStyle name="40% - Accent1 46 2 4" xfId="11935"/>
    <cellStyle name="40% - Accent1 46 2_Essbase BS Tax Accounts EOY" xfId="11936"/>
    <cellStyle name="40% - Accent1 46 3" xfId="11937"/>
    <cellStyle name="40% - Accent1 46 3 2" xfId="11938"/>
    <cellStyle name="40% - Accent1 46 3 3" xfId="11939"/>
    <cellStyle name="40% - Accent1 46 3_Essbase BS Tax Accounts EOY" xfId="11940"/>
    <cellStyle name="40% - Accent1 46 4" xfId="11941"/>
    <cellStyle name="40% - Accent1 46 5" xfId="11942"/>
    <cellStyle name="40% - Accent1 46_Essbase BS Tax Accounts EOY" xfId="11943"/>
    <cellStyle name="40% - Accent1 47" xfId="11944"/>
    <cellStyle name="40% - Accent1 47 2" xfId="11945"/>
    <cellStyle name="40% - Accent1 47 2 2" xfId="11946"/>
    <cellStyle name="40% - Accent1 47 2 2 2" xfId="11947"/>
    <cellStyle name="40% - Accent1 47 2 2 3" xfId="11948"/>
    <cellStyle name="40% - Accent1 47 2 2_Essbase BS Tax Accounts EOY" xfId="11949"/>
    <cellStyle name="40% - Accent1 47 2 3" xfId="11950"/>
    <cellStyle name="40% - Accent1 47 2 4" xfId="11951"/>
    <cellStyle name="40% - Accent1 47 2_Essbase BS Tax Accounts EOY" xfId="11952"/>
    <cellStyle name="40% - Accent1 47 3" xfId="11953"/>
    <cellStyle name="40% - Accent1 47 3 2" xfId="11954"/>
    <cellStyle name="40% - Accent1 47 3 3" xfId="11955"/>
    <cellStyle name="40% - Accent1 47 3_Essbase BS Tax Accounts EOY" xfId="11956"/>
    <cellStyle name="40% - Accent1 47 4" xfId="11957"/>
    <cellStyle name="40% - Accent1 47 5" xfId="11958"/>
    <cellStyle name="40% - Accent1 47_Essbase BS Tax Accounts EOY" xfId="11959"/>
    <cellStyle name="40% - Accent1 48" xfId="11960"/>
    <cellStyle name="40% - Accent1 48 2" xfId="11961"/>
    <cellStyle name="40% - Accent1 48 2 2" xfId="11962"/>
    <cellStyle name="40% - Accent1 48 2 2 2" xfId="11963"/>
    <cellStyle name="40% - Accent1 48 2 2 3" xfId="11964"/>
    <cellStyle name="40% - Accent1 48 2 2_Essbase BS Tax Accounts EOY" xfId="11965"/>
    <cellStyle name="40% - Accent1 48 2 3" xfId="11966"/>
    <cellStyle name="40% - Accent1 48 2 4" xfId="11967"/>
    <cellStyle name="40% - Accent1 48 2_Essbase BS Tax Accounts EOY" xfId="11968"/>
    <cellStyle name="40% - Accent1 48 3" xfId="11969"/>
    <cellStyle name="40% - Accent1 48 3 2" xfId="11970"/>
    <cellStyle name="40% - Accent1 48 3 3" xfId="11971"/>
    <cellStyle name="40% - Accent1 48 3_Essbase BS Tax Accounts EOY" xfId="11972"/>
    <cellStyle name="40% - Accent1 48 4" xfId="11973"/>
    <cellStyle name="40% - Accent1 48 5" xfId="11974"/>
    <cellStyle name="40% - Accent1 48_Essbase BS Tax Accounts EOY" xfId="11975"/>
    <cellStyle name="40% - Accent1 49" xfId="11976"/>
    <cellStyle name="40% - Accent1 49 2" xfId="11977"/>
    <cellStyle name="40% - Accent1 49 2 2" xfId="11978"/>
    <cellStyle name="40% - Accent1 49 2 2 2" xfId="11979"/>
    <cellStyle name="40% - Accent1 49 2 2 3" xfId="11980"/>
    <cellStyle name="40% - Accent1 49 2 2_Essbase BS Tax Accounts EOY" xfId="11981"/>
    <cellStyle name="40% - Accent1 49 2 3" xfId="11982"/>
    <cellStyle name="40% - Accent1 49 2 4" xfId="11983"/>
    <cellStyle name="40% - Accent1 49 2_Essbase BS Tax Accounts EOY" xfId="11984"/>
    <cellStyle name="40% - Accent1 49 3" xfId="11985"/>
    <cellStyle name="40% - Accent1 49 3 2" xfId="11986"/>
    <cellStyle name="40% - Accent1 49 3 3" xfId="11987"/>
    <cellStyle name="40% - Accent1 49 3_Essbase BS Tax Accounts EOY" xfId="11988"/>
    <cellStyle name="40% - Accent1 49 4" xfId="11989"/>
    <cellStyle name="40% - Accent1 49 5" xfId="11990"/>
    <cellStyle name="40% - Accent1 49_Essbase BS Tax Accounts EOY" xfId="11991"/>
    <cellStyle name="40% - Accent1 5" xfId="11992"/>
    <cellStyle name="40% - Accent1 5 2" xfId="11993"/>
    <cellStyle name="40% - Accent1 5 2 2" xfId="11994"/>
    <cellStyle name="40% - Accent1 5 2 3" xfId="11995"/>
    <cellStyle name="40% - Accent1 5 2 4" xfId="11996"/>
    <cellStyle name="40% - Accent1 5 2_Essbase BS Tax Accounts EOY" xfId="11997"/>
    <cellStyle name="40% - Accent1 5 3" xfId="11998"/>
    <cellStyle name="40% - Accent1 5 3 2" xfId="11999"/>
    <cellStyle name="40% - Accent1 5 4" xfId="12000"/>
    <cellStyle name="40% - Accent1 5 4 2" xfId="12001"/>
    <cellStyle name="40% - Accent1 5 4 3" xfId="12002"/>
    <cellStyle name="40% - Accent1 5 4_Essbase BS Tax Accounts EOY" xfId="12003"/>
    <cellStyle name="40% - Accent1 5_Cap Software Basis Adj" xfId="12004"/>
    <cellStyle name="40% - Accent1 50" xfId="12005"/>
    <cellStyle name="40% - Accent1 50 2" xfId="12006"/>
    <cellStyle name="40% - Accent1 50 2 2" xfId="12007"/>
    <cellStyle name="40% - Accent1 50 2 2 2" xfId="12008"/>
    <cellStyle name="40% - Accent1 50 2 2 3" xfId="12009"/>
    <cellStyle name="40% - Accent1 50 2 2_Essbase BS Tax Accounts EOY" xfId="12010"/>
    <cellStyle name="40% - Accent1 50 2 3" xfId="12011"/>
    <cellStyle name="40% - Accent1 50 2 4" xfId="12012"/>
    <cellStyle name="40% - Accent1 50 2_Essbase BS Tax Accounts EOY" xfId="12013"/>
    <cellStyle name="40% - Accent1 50 3" xfId="12014"/>
    <cellStyle name="40% - Accent1 50 3 2" xfId="12015"/>
    <cellStyle name="40% - Accent1 50 3 3" xfId="12016"/>
    <cellStyle name="40% - Accent1 50 3_Essbase BS Tax Accounts EOY" xfId="12017"/>
    <cellStyle name="40% - Accent1 50 4" xfId="12018"/>
    <cellStyle name="40% - Accent1 50 5" xfId="12019"/>
    <cellStyle name="40% - Accent1 50_Essbase BS Tax Accounts EOY" xfId="12020"/>
    <cellStyle name="40% - Accent1 51" xfId="12021"/>
    <cellStyle name="40% - Accent1 51 2" xfId="12022"/>
    <cellStyle name="40% - Accent1 51 2 2" xfId="12023"/>
    <cellStyle name="40% - Accent1 51 2 2 2" xfId="12024"/>
    <cellStyle name="40% - Accent1 51 2 2 3" xfId="12025"/>
    <cellStyle name="40% - Accent1 51 2 2_Essbase BS Tax Accounts EOY" xfId="12026"/>
    <cellStyle name="40% - Accent1 51 2 3" xfId="12027"/>
    <cellStyle name="40% - Accent1 51 2 4" xfId="12028"/>
    <cellStyle name="40% - Accent1 51 2_Essbase BS Tax Accounts EOY" xfId="12029"/>
    <cellStyle name="40% - Accent1 51 3" xfId="12030"/>
    <cellStyle name="40% - Accent1 51 3 2" xfId="12031"/>
    <cellStyle name="40% - Accent1 51 3 3" xfId="12032"/>
    <cellStyle name="40% - Accent1 51 3_Essbase BS Tax Accounts EOY" xfId="12033"/>
    <cellStyle name="40% - Accent1 51 4" xfId="12034"/>
    <cellStyle name="40% - Accent1 51 5" xfId="12035"/>
    <cellStyle name="40% - Accent1 51_Essbase BS Tax Accounts EOY" xfId="12036"/>
    <cellStyle name="40% - Accent1 52" xfId="12037"/>
    <cellStyle name="40% - Accent1 52 2" xfId="12038"/>
    <cellStyle name="40% - Accent1 52 2 2" xfId="12039"/>
    <cellStyle name="40% - Accent1 52 2 2 2" xfId="12040"/>
    <cellStyle name="40% - Accent1 52 2 2 3" xfId="12041"/>
    <cellStyle name="40% - Accent1 52 2 2_Essbase BS Tax Accounts EOY" xfId="12042"/>
    <cellStyle name="40% - Accent1 52 2 3" xfId="12043"/>
    <cellStyle name="40% - Accent1 52 2 4" xfId="12044"/>
    <cellStyle name="40% - Accent1 52 2_Essbase BS Tax Accounts EOY" xfId="12045"/>
    <cellStyle name="40% - Accent1 52 3" xfId="12046"/>
    <cellStyle name="40% - Accent1 52 3 2" xfId="12047"/>
    <cellStyle name="40% - Accent1 52 3 3" xfId="12048"/>
    <cellStyle name="40% - Accent1 52 3_Essbase BS Tax Accounts EOY" xfId="12049"/>
    <cellStyle name="40% - Accent1 52 4" xfId="12050"/>
    <cellStyle name="40% - Accent1 52 5" xfId="12051"/>
    <cellStyle name="40% - Accent1 52_Essbase BS Tax Accounts EOY" xfId="12052"/>
    <cellStyle name="40% - Accent1 53" xfId="12053"/>
    <cellStyle name="40% - Accent1 53 2" xfId="12054"/>
    <cellStyle name="40% - Accent1 53 2 2" xfId="12055"/>
    <cellStyle name="40% - Accent1 53 2 2 2" xfId="12056"/>
    <cellStyle name="40% - Accent1 53 2 2 3" xfId="12057"/>
    <cellStyle name="40% - Accent1 53 2 2_Essbase BS Tax Accounts EOY" xfId="12058"/>
    <cellStyle name="40% - Accent1 53 2 3" xfId="12059"/>
    <cellStyle name="40% - Accent1 53 2 4" xfId="12060"/>
    <cellStyle name="40% - Accent1 53 2_Essbase BS Tax Accounts EOY" xfId="12061"/>
    <cellStyle name="40% - Accent1 53 3" xfId="12062"/>
    <cellStyle name="40% - Accent1 53 3 2" xfId="12063"/>
    <cellStyle name="40% - Accent1 53 3 3" xfId="12064"/>
    <cellStyle name="40% - Accent1 53 3_Essbase BS Tax Accounts EOY" xfId="12065"/>
    <cellStyle name="40% - Accent1 53 4" xfId="12066"/>
    <cellStyle name="40% - Accent1 53 5" xfId="12067"/>
    <cellStyle name="40% - Accent1 53_Essbase BS Tax Accounts EOY" xfId="12068"/>
    <cellStyle name="40% - Accent1 54" xfId="12069"/>
    <cellStyle name="40% - Accent1 54 2" xfId="12070"/>
    <cellStyle name="40% - Accent1 54 2 2" xfId="12071"/>
    <cellStyle name="40% - Accent1 54 2 2 2" xfId="12072"/>
    <cellStyle name="40% - Accent1 54 2 2 3" xfId="12073"/>
    <cellStyle name="40% - Accent1 54 2 2_Essbase BS Tax Accounts EOY" xfId="12074"/>
    <cellStyle name="40% - Accent1 54 2 3" xfId="12075"/>
    <cellStyle name="40% - Accent1 54 2 4" xfId="12076"/>
    <cellStyle name="40% - Accent1 54 2_Essbase BS Tax Accounts EOY" xfId="12077"/>
    <cellStyle name="40% - Accent1 54 3" xfId="12078"/>
    <cellStyle name="40% - Accent1 54 3 2" xfId="12079"/>
    <cellStyle name="40% - Accent1 54 3 3" xfId="12080"/>
    <cellStyle name="40% - Accent1 54 3_Essbase BS Tax Accounts EOY" xfId="12081"/>
    <cellStyle name="40% - Accent1 54 4" xfId="12082"/>
    <cellStyle name="40% - Accent1 54 5" xfId="12083"/>
    <cellStyle name="40% - Accent1 54_Essbase BS Tax Accounts EOY" xfId="12084"/>
    <cellStyle name="40% - Accent1 55" xfId="12085"/>
    <cellStyle name="40% - Accent1 55 2" xfId="12086"/>
    <cellStyle name="40% - Accent1 55 2 2" xfId="12087"/>
    <cellStyle name="40% - Accent1 55 2 2 2" xfId="12088"/>
    <cellStyle name="40% - Accent1 55 2 2 3" xfId="12089"/>
    <cellStyle name="40% - Accent1 55 2 2_Essbase BS Tax Accounts EOY" xfId="12090"/>
    <cellStyle name="40% - Accent1 55 2 3" xfId="12091"/>
    <cellStyle name="40% - Accent1 55 2 4" xfId="12092"/>
    <cellStyle name="40% - Accent1 55 2_Essbase BS Tax Accounts EOY" xfId="12093"/>
    <cellStyle name="40% - Accent1 55 3" xfId="12094"/>
    <cellStyle name="40% - Accent1 55 3 2" xfId="12095"/>
    <cellStyle name="40% - Accent1 55 3 3" xfId="12096"/>
    <cellStyle name="40% - Accent1 55 3_Essbase BS Tax Accounts EOY" xfId="12097"/>
    <cellStyle name="40% - Accent1 55 4" xfId="12098"/>
    <cellStyle name="40% - Accent1 55 5" xfId="12099"/>
    <cellStyle name="40% - Accent1 55_Essbase BS Tax Accounts EOY" xfId="12100"/>
    <cellStyle name="40% - Accent1 56" xfId="12101"/>
    <cellStyle name="40% - Accent1 56 2" xfId="12102"/>
    <cellStyle name="40% - Accent1 56 2 2" xfId="12103"/>
    <cellStyle name="40% - Accent1 56 2 2 2" xfId="12104"/>
    <cellStyle name="40% - Accent1 56 2 2 3" xfId="12105"/>
    <cellStyle name="40% - Accent1 56 2 2_Essbase BS Tax Accounts EOY" xfId="12106"/>
    <cellStyle name="40% - Accent1 56 2 3" xfId="12107"/>
    <cellStyle name="40% - Accent1 56 2 4" xfId="12108"/>
    <cellStyle name="40% - Accent1 56 2_Essbase BS Tax Accounts EOY" xfId="12109"/>
    <cellStyle name="40% - Accent1 56 3" xfId="12110"/>
    <cellStyle name="40% - Accent1 56 3 2" xfId="12111"/>
    <cellStyle name="40% - Accent1 56 3 3" xfId="12112"/>
    <cellStyle name="40% - Accent1 56 3_Essbase BS Tax Accounts EOY" xfId="12113"/>
    <cellStyle name="40% - Accent1 56 4" xfId="12114"/>
    <cellStyle name="40% - Accent1 56 5" xfId="12115"/>
    <cellStyle name="40% - Accent1 56_Essbase BS Tax Accounts EOY" xfId="12116"/>
    <cellStyle name="40% - Accent1 57" xfId="12117"/>
    <cellStyle name="40% - Accent1 57 2" xfId="12118"/>
    <cellStyle name="40% - Accent1 57 2 2" xfId="12119"/>
    <cellStyle name="40% - Accent1 57 2 3" xfId="12120"/>
    <cellStyle name="40% - Accent1 57 2_Essbase BS Tax Accounts EOY" xfId="12121"/>
    <cellStyle name="40% - Accent1 57 3" xfId="12122"/>
    <cellStyle name="40% - Accent1 57 4" xfId="12123"/>
    <cellStyle name="40% - Accent1 57_Essbase BS Tax Accounts EOY" xfId="12124"/>
    <cellStyle name="40% - Accent1 58" xfId="12125"/>
    <cellStyle name="40% - Accent1 58 2" xfId="12126"/>
    <cellStyle name="40% - Accent1 58 2 2" xfId="12127"/>
    <cellStyle name="40% - Accent1 58 2 3" xfId="12128"/>
    <cellStyle name="40% - Accent1 58 2_Essbase BS Tax Accounts EOY" xfId="12129"/>
    <cellStyle name="40% - Accent1 58 3" xfId="12130"/>
    <cellStyle name="40% - Accent1 58 4" xfId="12131"/>
    <cellStyle name="40% - Accent1 58_Essbase BS Tax Accounts EOY" xfId="12132"/>
    <cellStyle name="40% - Accent1 59" xfId="12133"/>
    <cellStyle name="40% - Accent1 59 2" xfId="12134"/>
    <cellStyle name="40% - Accent1 59 2 2" xfId="12135"/>
    <cellStyle name="40% - Accent1 59 2 3" xfId="12136"/>
    <cellStyle name="40% - Accent1 59 2_Essbase BS Tax Accounts EOY" xfId="12137"/>
    <cellStyle name="40% - Accent1 59 3" xfId="12138"/>
    <cellStyle name="40% - Accent1 59 4" xfId="12139"/>
    <cellStyle name="40% - Accent1 59_Essbase BS Tax Accounts EOY" xfId="12140"/>
    <cellStyle name="40% - Accent1 6" xfId="12141"/>
    <cellStyle name="40% - Accent1 6 2" xfId="12142"/>
    <cellStyle name="40% - Accent1 6 2 2" xfId="12143"/>
    <cellStyle name="40% - Accent1 6 2 2 2" xfId="12144"/>
    <cellStyle name="40% - Accent1 6 2 2 3" xfId="12145"/>
    <cellStyle name="40% - Accent1 6 2 2 4" xfId="12146"/>
    <cellStyle name="40% - Accent1 6 2 2_Essbase BS Tax Accounts EOY" xfId="12147"/>
    <cellStyle name="40% - Accent1 6 2 3" xfId="12148"/>
    <cellStyle name="40% - Accent1 6 2 3 2" xfId="12149"/>
    <cellStyle name="40% - Accent1 6 2 3 3" xfId="12150"/>
    <cellStyle name="40% - Accent1 6 2 3 4" xfId="12151"/>
    <cellStyle name="40% - Accent1 6 2 3_Essbase BS Tax Accounts EOY" xfId="12152"/>
    <cellStyle name="40% - Accent1 6 2 4" xfId="12153"/>
    <cellStyle name="40% - Accent1 6 2 5" xfId="12154"/>
    <cellStyle name="40% - Accent1 6 2 5 2" xfId="12155"/>
    <cellStyle name="40% - Accent1 6 2 6" xfId="12156"/>
    <cellStyle name="40% - Accent1 6 2 7" xfId="12157"/>
    <cellStyle name="40% - Accent1 6 2 8" xfId="12158"/>
    <cellStyle name="40% - Accent1 6 2_Basis Info" xfId="12159"/>
    <cellStyle name="40% - Accent1 6 3" xfId="12160"/>
    <cellStyle name="40% - Accent1 6 3 2" xfId="12161"/>
    <cellStyle name="40% - Accent1 6 4" xfId="12162"/>
    <cellStyle name="40% - Accent1 6 4 2" xfId="12163"/>
    <cellStyle name="40% - Accent1 6 4 3" xfId="12164"/>
    <cellStyle name="40% - Accent1 6 4 4" xfId="12165"/>
    <cellStyle name="40% - Accent1 6 4_Essbase BS Tax Accounts EOY" xfId="12166"/>
    <cellStyle name="40% - Accent1 6 5" xfId="12167"/>
    <cellStyle name="40% - Accent1 6 5 2" xfId="12168"/>
    <cellStyle name="40% - Accent1 6 5 3" xfId="12169"/>
    <cellStyle name="40% - Accent1 6 5_Essbase BS Tax Accounts EOY" xfId="12170"/>
    <cellStyle name="40% - Accent1 6 6" xfId="12171"/>
    <cellStyle name="40% - Accent1 6 6 2" xfId="12172"/>
    <cellStyle name="40% - Accent1 6 6 3" xfId="12173"/>
    <cellStyle name="40% - Accent1 6 6_Essbase BS Tax Accounts EOY" xfId="12174"/>
    <cellStyle name="40% - Accent1 6_Essbase BS Tax Accounts EOY" xfId="12175"/>
    <cellStyle name="40% - Accent1 60" xfId="12176"/>
    <cellStyle name="40% - Accent1 60 2" xfId="12177"/>
    <cellStyle name="40% - Accent1 60 2 2" xfId="12178"/>
    <cellStyle name="40% - Accent1 60 2 3" xfId="12179"/>
    <cellStyle name="40% - Accent1 60 2_Essbase BS Tax Accounts EOY" xfId="12180"/>
    <cellStyle name="40% - Accent1 60 3" xfId="12181"/>
    <cellStyle name="40% - Accent1 60 4" xfId="12182"/>
    <cellStyle name="40% - Accent1 60_Essbase BS Tax Accounts EOY" xfId="12183"/>
    <cellStyle name="40% - Accent1 61" xfId="12184"/>
    <cellStyle name="40% - Accent1 61 2" xfId="12185"/>
    <cellStyle name="40% - Accent1 61 2 2" xfId="12186"/>
    <cellStyle name="40% - Accent1 61 2 3" xfId="12187"/>
    <cellStyle name="40% - Accent1 61 2_Essbase BS Tax Accounts EOY" xfId="12188"/>
    <cellStyle name="40% - Accent1 61 3" xfId="12189"/>
    <cellStyle name="40% - Accent1 61 4" xfId="12190"/>
    <cellStyle name="40% - Accent1 61_Essbase BS Tax Accounts EOY" xfId="12191"/>
    <cellStyle name="40% - Accent1 62" xfId="12192"/>
    <cellStyle name="40% - Accent1 62 2" xfId="12193"/>
    <cellStyle name="40% - Accent1 62 2 2" xfId="12194"/>
    <cellStyle name="40% - Accent1 62 2 3" xfId="12195"/>
    <cellStyle name="40% - Accent1 62 2_Essbase BS Tax Accounts EOY" xfId="12196"/>
    <cellStyle name="40% - Accent1 62 3" xfId="12197"/>
    <cellStyle name="40% - Accent1 62 4" xfId="12198"/>
    <cellStyle name="40% - Accent1 62_Essbase BS Tax Accounts EOY" xfId="12199"/>
    <cellStyle name="40% - Accent1 63" xfId="12200"/>
    <cellStyle name="40% - Accent1 63 2" xfId="12201"/>
    <cellStyle name="40% - Accent1 63 2 2" xfId="12202"/>
    <cellStyle name="40% - Accent1 63 2 3" xfId="12203"/>
    <cellStyle name="40% - Accent1 63 2_Essbase BS Tax Accounts EOY" xfId="12204"/>
    <cellStyle name="40% - Accent1 63 3" xfId="12205"/>
    <cellStyle name="40% - Accent1 63 4" xfId="12206"/>
    <cellStyle name="40% - Accent1 63_Essbase BS Tax Accounts EOY" xfId="12207"/>
    <cellStyle name="40% - Accent1 64" xfId="12208"/>
    <cellStyle name="40% - Accent1 64 2" xfId="12209"/>
    <cellStyle name="40% - Accent1 64 2 2" xfId="12210"/>
    <cellStyle name="40% - Accent1 64 2 3" xfId="12211"/>
    <cellStyle name="40% - Accent1 64 2_Essbase BS Tax Accounts EOY" xfId="12212"/>
    <cellStyle name="40% - Accent1 64 3" xfId="12213"/>
    <cellStyle name="40% - Accent1 64 4" xfId="12214"/>
    <cellStyle name="40% - Accent1 64_Essbase BS Tax Accounts EOY" xfId="12215"/>
    <cellStyle name="40% - Accent1 65" xfId="12216"/>
    <cellStyle name="40% - Accent1 65 2" xfId="12217"/>
    <cellStyle name="40% - Accent1 65 2 2" xfId="12218"/>
    <cellStyle name="40% - Accent1 65 2 3" xfId="12219"/>
    <cellStyle name="40% - Accent1 65 2_Essbase BS Tax Accounts EOY" xfId="12220"/>
    <cellStyle name="40% - Accent1 65 3" xfId="12221"/>
    <cellStyle name="40% - Accent1 65 4" xfId="12222"/>
    <cellStyle name="40% - Accent1 65_Essbase BS Tax Accounts EOY" xfId="12223"/>
    <cellStyle name="40% - Accent1 66" xfId="12224"/>
    <cellStyle name="40% - Accent1 66 2" xfId="12225"/>
    <cellStyle name="40% - Accent1 66 2 2" xfId="12226"/>
    <cellStyle name="40% - Accent1 66 2 3" xfId="12227"/>
    <cellStyle name="40% - Accent1 66 2_Essbase BS Tax Accounts EOY" xfId="12228"/>
    <cellStyle name="40% - Accent1 66 3" xfId="12229"/>
    <cellStyle name="40% - Accent1 66 4" xfId="12230"/>
    <cellStyle name="40% - Accent1 66_Essbase BS Tax Accounts EOY" xfId="12231"/>
    <cellStyle name="40% - Accent1 67" xfId="12232"/>
    <cellStyle name="40% - Accent1 67 2" xfId="12233"/>
    <cellStyle name="40% - Accent1 67 2 2" xfId="12234"/>
    <cellStyle name="40% - Accent1 67 2 3" xfId="12235"/>
    <cellStyle name="40% - Accent1 67 2_Essbase BS Tax Accounts EOY" xfId="12236"/>
    <cellStyle name="40% - Accent1 67 3" xfId="12237"/>
    <cellStyle name="40% - Accent1 67 4" xfId="12238"/>
    <cellStyle name="40% - Accent1 67_Essbase BS Tax Accounts EOY" xfId="12239"/>
    <cellStyle name="40% - Accent1 68" xfId="12240"/>
    <cellStyle name="40% - Accent1 68 2" xfId="12241"/>
    <cellStyle name="40% - Accent1 68 2 2" xfId="12242"/>
    <cellStyle name="40% - Accent1 68 2 3" xfId="12243"/>
    <cellStyle name="40% - Accent1 68 2_Essbase BS Tax Accounts EOY" xfId="12244"/>
    <cellStyle name="40% - Accent1 68 3" xfId="12245"/>
    <cellStyle name="40% - Accent1 68 4" xfId="12246"/>
    <cellStyle name="40% - Accent1 68_Essbase BS Tax Accounts EOY" xfId="12247"/>
    <cellStyle name="40% - Accent1 69" xfId="12248"/>
    <cellStyle name="40% - Accent1 69 2" xfId="12249"/>
    <cellStyle name="40% - Accent1 69 2 2" xfId="12250"/>
    <cellStyle name="40% - Accent1 69 2 3" xfId="12251"/>
    <cellStyle name="40% - Accent1 69 2_Essbase BS Tax Accounts EOY" xfId="12252"/>
    <cellStyle name="40% - Accent1 69 3" xfId="12253"/>
    <cellStyle name="40% - Accent1 69 4" xfId="12254"/>
    <cellStyle name="40% - Accent1 69_Essbase BS Tax Accounts EOY" xfId="12255"/>
    <cellStyle name="40% - Accent1 7" xfId="12256"/>
    <cellStyle name="40% - Accent1 7 2" xfId="12257"/>
    <cellStyle name="40% - Accent1 7 2 2" xfId="12258"/>
    <cellStyle name="40% - Accent1 7 2 3" xfId="12259"/>
    <cellStyle name="40% - Accent1 7 2 4" xfId="12260"/>
    <cellStyle name="40% - Accent1 7 2_Essbase BS Tax Accounts EOY" xfId="12261"/>
    <cellStyle name="40% - Accent1 7 3" xfId="12262"/>
    <cellStyle name="40% - Accent1 7 3 2" xfId="12263"/>
    <cellStyle name="40% - Accent1 7 4" xfId="12264"/>
    <cellStyle name="40% - Accent1 7 4 2" xfId="12265"/>
    <cellStyle name="40% - Accent1 7 4 3" xfId="12266"/>
    <cellStyle name="40% - Accent1 7 4 4" xfId="12267"/>
    <cellStyle name="40% - Accent1 7 4_Essbase BS Tax Accounts EOY" xfId="12268"/>
    <cellStyle name="40% - Accent1 7 5" xfId="12269"/>
    <cellStyle name="40% - Accent1 7 5 2" xfId="12270"/>
    <cellStyle name="40% - Accent1 7 5 3" xfId="12271"/>
    <cellStyle name="40% - Accent1 7 5_Essbase BS Tax Accounts EOY" xfId="12272"/>
    <cellStyle name="40% - Accent1 7_Essbase BS Tax Accounts EOY" xfId="12273"/>
    <cellStyle name="40% - Accent1 70" xfId="12274"/>
    <cellStyle name="40% - Accent1 70 2" xfId="12275"/>
    <cellStyle name="40% - Accent1 70 2 2" xfId="12276"/>
    <cellStyle name="40% - Accent1 70 3" xfId="12277"/>
    <cellStyle name="40% - Accent1 70 4" xfId="12278"/>
    <cellStyle name="40% - Accent1 70_Essbase BS Tax Accounts EOY" xfId="12279"/>
    <cellStyle name="40% - Accent1 71" xfId="12280"/>
    <cellStyle name="40% - Accent1 71 2" xfId="12281"/>
    <cellStyle name="40% - Accent1 71 2 2" xfId="12282"/>
    <cellStyle name="40% - Accent1 71 3" xfId="12283"/>
    <cellStyle name="40% - Accent1 71 4" xfId="12284"/>
    <cellStyle name="40% - Accent1 71_Essbase BS Tax Accounts EOY" xfId="12285"/>
    <cellStyle name="40% - Accent1 72" xfId="12286"/>
    <cellStyle name="40% - Accent1 72 2" xfId="12287"/>
    <cellStyle name="40% - Accent1 72 2 2" xfId="12288"/>
    <cellStyle name="40% - Accent1 72 3" xfId="12289"/>
    <cellStyle name="40% - Accent1 72 4" xfId="12290"/>
    <cellStyle name="40% - Accent1 72_Essbase BS Tax Accounts EOY" xfId="12291"/>
    <cellStyle name="40% - Accent1 73" xfId="12292"/>
    <cellStyle name="40% - Accent1 73 2" xfId="12293"/>
    <cellStyle name="40% - Accent1 73 2 2" xfId="12294"/>
    <cellStyle name="40% - Accent1 73 3" xfId="12295"/>
    <cellStyle name="40% - Accent1 73 4" xfId="12296"/>
    <cellStyle name="40% - Accent1 73_Essbase BS Tax Accounts EOY" xfId="12297"/>
    <cellStyle name="40% - Accent1 74" xfId="12298"/>
    <cellStyle name="40% - Accent1 74 2" xfId="12299"/>
    <cellStyle name="40% - Accent1 74 2 2" xfId="12300"/>
    <cellStyle name="40% - Accent1 74 3" xfId="12301"/>
    <cellStyle name="40% - Accent1 74 4" xfId="12302"/>
    <cellStyle name="40% - Accent1 74_Essbase BS Tax Accounts EOY" xfId="12303"/>
    <cellStyle name="40% - Accent1 75" xfId="12304"/>
    <cellStyle name="40% - Accent1 75 2" xfId="12305"/>
    <cellStyle name="40% - Accent1 75 2 2" xfId="12306"/>
    <cellStyle name="40% - Accent1 75 3" xfId="12307"/>
    <cellStyle name="40% - Accent1 75 4" xfId="12308"/>
    <cellStyle name="40% - Accent1 75_Essbase BS Tax Accounts EOY" xfId="12309"/>
    <cellStyle name="40% - Accent1 76" xfId="12310"/>
    <cellStyle name="40% - Accent1 76 2" xfId="12311"/>
    <cellStyle name="40% - Accent1 76 2 2" xfId="12312"/>
    <cellStyle name="40% - Accent1 76 3" xfId="12313"/>
    <cellStyle name="40% - Accent1 76 4" xfId="12314"/>
    <cellStyle name="40% - Accent1 76_Essbase BS Tax Accounts EOY" xfId="12315"/>
    <cellStyle name="40% - Accent1 77" xfId="12316"/>
    <cellStyle name="40% - Accent1 77 2" xfId="12317"/>
    <cellStyle name="40% - Accent1 77 2 2" xfId="12318"/>
    <cellStyle name="40% - Accent1 77 3" xfId="12319"/>
    <cellStyle name="40% - Accent1 77 4" xfId="12320"/>
    <cellStyle name="40% - Accent1 77_Essbase BS Tax Accounts EOY" xfId="12321"/>
    <cellStyle name="40% - Accent1 78" xfId="12322"/>
    <cellStyle name="40% - Accent1 78 2" xfId="12323"/>
    <cellStyle name="40% - Accent1 78 2 2" xfId="12324"/>
    <cellStyle name="40% - Accent1 78 3" xfId="12325"/>
    <cellStyle name="40% - Accent1 78 4" xfId="12326"/>
    <cellStyle name="40% - Accent1 78_Essbase BS Tax Accounts EOY" xfId="12327"/>
    <cellStyle name="40% - Accent1 79" xfId="12328"/>
    <cellStyle name="40% - Accent1 79 2" xfId="12329"/>
    <cellStyle name="40% - Accent1 79 2 2" xfId="12330"/>
    <cellStyle name="40% - Accent1 79 3" xfId="12331"/>
    <cellStyle name="40% - Accent1 79 4" xfId="12332"/>
    <cellStyle name="40% - Accent1 79_Essbase BS Tax Accounts EOY" xfId="12333"/>
    <cellStyle name="40% - Accent1 8" xfId="12334"/>
    <cellStyle name="40% - Accent1 8 2" xfId="12335"/>
    <cellStyle name="40% - Accent1 8 2 2" xfId="12336"/>
    <cellStyle name="40% - Accent1 8 2 3" xfId="12337"/>
    <cellStyle name="40% - Accent1 8 2 4" xfId="12338"/>
    <cellStyle name="40% - Accent1 8 2_Essbase BS Tax Accounts EOY" xfId="12339"/>
    <cellStyle name="40% - Accent1 8 3" xfId="12340"/>
    <cellStyle name="40% - Accent1 8 3 2" xfId="12341"/>
    <cellStyle name="40% - Accent1 8 4" xfId="12342"/>
    <cellStyle name="40% - Accent1 8 4 2" xfId="12343"/>
    <cellStyle name="40% - Accent1 8 4 3" xfId="12344"/>
    <cellStyle name="40% - Accent1 8 4 4" xfId="12345"/>
    <cellStyle name="40% - Accent1 8 4_Essbase BS Tax Accounts EOY" xfId="12346"/>
    <cellStyle name="40% - Accent1 8 5" xfId="12347"/>
    <cellStyle name="40% - Accent1 8 5 2" xfId="12348"/>
    <cellStyle name="40% - Accent1 8 5 3" xfId="12349"/>
    <cellStyle name="40% - Accent1 8 5_Essbase BS Tax Accounts EOY" xfId="12350"/>
    <cellStyle name="40% - Accent1 8_Essbase BS Tax Accounts EOY" xfId="12351"/>
    <cellStyle name="40% - Accent1 80" xfId="12352"/>
    <cellStyle name="40% - Accent1 80 2" xfId="12353"/>
    <cellStyle name="40% - Accent1 80 2 2" xfId="12354"/>
    <cellStyle name="40% - Accent1 80 3" xfId="12355"/>
    <cellStyle name="40% - Accent1 80 4" xfId="12356"/>
    <cellStyle name="40% - Accent1 80_Essbase BS Tax Accounts EOY" xfId="12357"/>
    <cellStyle name="40% - Accent1 81" xfId="12358"/>
    <cellStyle name="40% - Accent1 81 2" xfId="12359"/>
    <cellStyle name="40% - Accent1 81 2 2" xfId="12360"/>
    <cellStyle name="40% - Accent1 81 3" xfId="12361"/>
    <cellStyle name="40% - Accent1 81 4" xfId="12362"/>
    <cellStyle name="40% - Accent1 81_Essbase BS Tax Accounts EOY" xfId="12363"/>
    <cellStyle name="40% - Accent1 82" xfId="12364"/>
    <cellStyle name="40% - Accent1 82 2" xfId="12365"/>
    <cellStyle name="40% - Accent1 82 2 2" xfId="12366"/>
    <cellStyle name="40% - Accent1 82 3" xfId="12367"/>
    <cellStyle name="40% - Accent1 82 4" xfId="12368"/>
    <cellStyle name="40% - Accent1 82_Essbase BS Tax Accounts EOY" xfId="12369"/>
    <cellStyle name="40% - Accent1 83" xfId="12370"/>
    <cellStyle name="40% - Accent1 83 2" xfId="12371"/>
    <cellStyle name="40% - Accent1 83 2 2" xfId="12372"/>
    <cellStyle name="40% - Accent1 83 3" xfId="12373"/>
    <cellStyle name="40% - Accent1 83 4" xfId="12374"/>
    <cellStyle name="40% - Accent1 83_Essbase BS Tax Accounts EOY" xfId="12375"/>
    <cellStyle name="40% - Accent1 84" xfId="12376"/>
    <cellStyle name="40% - Accent1 84 2" xfId="12377"/>
    <cellStyle name="40% - Accent1 84 2 2" xfId="12378"/>
    <cellStyle name="40% - Accent1 84 3" xfId="12379"/>
    <cellStyle name="40% - Accent1 85" xfId="12380"/>
    <cellStyle name="40% - Accent1 85 2" xfId="12381"/>
    <cellStyle name="40% - Accent1 85 2 2" xfId="12382"/>
    <cellStyle name="40% - Accent1 85 3" xfId="12383"/>
    <cellStyle name="40% - Accent1 86" xfId="12384"/>
    <cellStyle name="40% - Accent1 86 2" xfId="12385"/>
    <cellStyle name="40% - Accent1 86 2 2" xfId="12386"/>
    <cellStyle name="40% - Accent1 86 3" xfId="12387"/>
    <cellStyle name="40% - Accent1 87" xfId="12388"/>
    <cellStyle name="40% - Accent1 87 2" xfId="12389"/>
    <cellStyle name="40% - Accent1 87 2 2" xfId="12390"/>
    <cellStyle name="40% - Accent1 87 3" xfId="12391"/>
    <cellStyle name="40% - Accent1 88" xfId="12392"/>
    <cellStyle name="40% - Accent1 88 2" xfId="12393"/>
    <cellStyle name="40% - Accent1 88 2 2" xfId="12394"/>
    <cellStyle name="40% - Accent1 88 3" xfId="12395"/>
    <cellStyle name="40% - Accent1 89" xfId="12396"/>
    <cellStyle name="40% - Accent1 89 2" xfId="12397"/>
    <cellStyle name="40% - Accent1 89 2 2" xfId="12398"/>
    <cellStyle name="40% - Accent1 89 3" xfId="12399"/>
    <cellStyle name="40% - Accent1 9" xfId="12400"/>
    <cellStyle name="40% - Accent1 9 2" xfId="12401"/>
    <cellStyle name="40% - Accent1 9 2 2" xfId="12402"/>
    <cellStyle name="40% - Accent1 9 2 3" xfId="12403"/>
    <cellStyle name="40% - Accent1 9 2 4" xfId="12404"/>
    <cellStyle name="40% - Accent1 9 2_Essbase BS Tax Accounts EOY" xfId="12405"/>
    <cellStyle name="40% - Accent1 9 3" xfId="12406"/>
    <cellStyle name="40% - Accent1 9 3 2" xfId="12407"/>
    <cellStyle name="40% - Accent1 9 4" xfId="12408"/>
    <cellStyle name="40% - Accent1 9 4 2" xfId="12409"/>
    <cellStyle name="40% - Accent1 9 4 3" xfId="12410"/>
    <cellStyle name="40% - Accent1 9 4 4" xfId="12411"/>
    <cellStyle name="40% - Accent1 9 4_Essbase BS Tax Accounts EOY" xfId="12412"/>
    <cellStyle name="40% - Accent1 9 5" xfId="12413"/>
    <cellStyle name="40% - Accent1 9 5 2" xfId="12414"/>
    <cellStyle name="40% - Accent1 9 5 3" xfId="12415"/>
    <cellStyle name="40% - Accent1 9 5_Essbase BS Tax Accounts EOY" xfId="12416"/>
    <cellStyle name="40% - Accent1 9_Essbase BS Tax Accounts EOY" xfId="12417"/>
    <cellStyle name="40% - Accent1 90" xfId="12418"/>
    <cellStyle name="40% - Accent1 90 2" xfId="12419"/>
    <cellStyle name="40% - Accent1 90 2 2" xfId="12420"/>
    <cellStyle name="40% - Accent1 90 3" xfId="12421"/>
    <cellStyle name="40% - Accent1 91" xfId="12422"/>
    <cellStyle name="40% - Accent1 91 2" xfId="12423"/>
    <cellStyle name="40% - Accent1 91 2 2" xfId="12424"/>
    <cellStyle name="40% - Accent1 91 3" xfId="12425"/>
    <cellStyle name="40% - Accent1 92" xfId="12426"/>
    <cellStyle name="40% - Accent1 92 2" xfId="12427"/>
    <cellStyle name="40% - Accent1 92 2 2" xfId="12428"/>
    <cellStyle name="40% - Accent1 92 3" xfId="12429"/>
    <cellStyle name="40% - Accent1 93" xfId="12430"/>
    <cellStyle name="40% - Accent1 93 2" xfId="12431"/>
    <cellStyle name="40% - Accent1 93 2 2" xfId="12432"/>
    <cellStyle name="40% - Accent1 93 3" xfId="12433"/>
    <cellStyle name="40% - Accent1 94" xfId="12434"/>
    <cellStyle name="40% - Accent1 94 2" xfId="12435"/>
    <cellStyle name="40% - Accent1 94 2 2" xfId="12436"/>
    <cellStyle name="40% - Accent1 94 3" xfId="12437"/>
    <cellStyle name="40% - Accent1 95" xfId="12438"/>
    <cellStyle name="40% - Accent1 95 2" xfId="12439"/>
    <cellStyle name="40% - Accent1 95 2 2" xfId="12440"/>
    <cellStyle name="40% - Accent1 95 3" xfId="12441"/>
    <cellStyle name="40% - Accent1 96" xfId="12442"/>
    <cellStyle name="40% - Accent1 96 2" xfId="12443"/>
    <cellStyle name="40% - Accent1 96 2 2" xfId="12444"/>
    <cellStyle name="40% - Accent1 96 3" xfId="12445"/>
    <cellStyle name="40% - Accent1 97" xfId="12446"/>
    <cellStyle name="40% - Accent1 97 2" xfId="12447"/>
    <cellStyle name="40% - Accent1 97 2 2" xfId="12448"/>
    <cellStyle name="40% - Accent1 97 3" xfId="12449"/>
    <cellStyle name="40% - Accent1 98" xfId="12450"/>
    <cellStyle name="40% - Accent1 98 2" xfId="12451"/>
    <cellStyle name="40% - Accent1 98 2 2" xfId="12452"/>
    <cellStyle name="40% - Accent1 98 3" xfId="12453"/>
    <cellStyle name="40% - Accent1 99" xfId="12454"/>
    <cellStyle name="40% - Accent1 99 2" xfId="12455"/>
    <cellStyle name="40% - Accent1 99 2 2" xfId="12456"/>
    <cellStyle name="40% - Accent1 99 3" xfId="12457"/>
    <cellStyle name="40% - Accent2" xfId="8" builtinId="35" customBuiltin="1"/>
    <cellStyle name="40% - Accent2 10" xfId="12458"/>
    <cellStyle name="40% - Accent2 10 2" xfId="12459"/>
    <cellStyle name="40% - Accent2 10 2 2" xfId="12460"/>
    <cellStyle name="40% - Accent2 10 2 3" xfId="12461"/>
    <cellStyle name="40% - Accent2 10 2 4" xfId="12462"/>
    <cellStyle name="40% - Accent2 10 2_Essbase BS Tax Accounts EOY" xfId="12463"/>
    <cellStyle name="40% - Accent2 10 3" xfId="12464"/>
    <cellStyle name="40% - Accent2 10 3 2" xfId="12465"/>
    <cellStyle name="40% - Accent2 10 4" xfId="12466"/>
    <cellStyle name="40% - Accent2 10 4 2" xfId="12467"/>
    <cellStyle name="40% - Accent2 10 4 3" xfId="12468"/>
    <cellStyle name="40% - Accent2 10 4 4" xfId="12469"/>
    <cellStyle name="40% - Accent2 10 4_Essbase BS Tax Accounts EOY" xfId="12470"/>
    <cellStyle name="40% - Accent2 10 5" xfId="12471"/>
    <cellStyle name="40% - Accent2 10_Essbase BS Tax Accounts EOY" xfId="12472"/>
    <cellStyle name="40% - Accent2 100" xfId="12473"/>
    <cellStyle name="40% - Accent2 100 2" xfId="12474"/>
    <cellStyle name="40% - Accent2 100 2 2" xfId="12475"/>
    <cellStyle name="40% - Accent2 100 3" xfId="12476"/>
    <cellStyle name="40% - Accent2 101" xfId="12477"/>
    <cellStyle name="40% - Accent2 101 2" xfId="12478"/>
    <cellStyle name="40% - Accent2 102" xfId="12479"/>
    <cellStyle name="40% - Accent2 102 2" xfId="12480"/>
    <cellStyle name="40% - Accent2 103" xfId="12481"/>
    <cellStyle name="40% - Accent2 103 2" xfId="12482"/>
    <cellStyle name="40% - Accent2 104" xfId="12483"/>
    <cellStyle name="40% - Accent2 104 2" xfId="12484"/>
    <cellStyle name="40% - Accent2 105" xfId="12485"/>
    <cellStyle name="40% - Accent2 105 2" xfId="12486"/>
    <cellStyle name="40% - Accent2 106" xfId="12487"/>
    <cellStyle name="40% - Accent2 106 2" xfId="12488"/>
    <cellStyle name="40% - Accent2 107" xfId="12489"/>
    <cellStyle name="40% - Accent2 107 2" xfId="12490"/>
    <cellStyle name="40% - Accent2 108" xfId="12491"/>
    <cellStyle name="40% - Accent2 108 2" xfId="12492"/>
    <cellStyle name="40% - Accent2 109" xfId="12493"/>
    <cellStyle name="40% - Accent2 109 2" xfId="12494"/>
    <cellStyle name="40% - Accent2 11" xfId="12495"/>
    <cellStyle name="40% - Accent2 11 2" xfId="12496"/>
    <cellStyle name="40% - Accent2 11 2 2" xfId="12497"/>
    <cellStyle name="40% - Accent2 11 2 3" xfId="12498"/>
    <cellStyle name="40% - Accent2 11 2 4" xfId="12499"/>
    <cellStyle name="40% - Accent2 11 2_Essbase BS Tax Accounts EOY" xfId="12500"/>
    <cellStyle name="40% - Accent2 11 3" xfId="12501"/>
    <cellStyle name="40% - Accent2 11 3 2" xfId="12502"/>
    <cellStyle name="40% - Accent2 11 4" xfId="12503"/>
    <cellStyle name="40% - Accent2 11 4 2" xfId="12504"/>
    <cellStyle name="40% - Accent2 11 4 3" xfId="12505"/>
    <cellStyle name="40% - Accent2 11 4 4" xfId="12506"/>
    <cellStyle name="40% - Accent2 11 4_Essbase BS Tax Accounts EOY" xfId="12507"/>
    <cellStyle name="40% - Accent2 11 5" xfId="12508"/>
    <cellStyle name="40% - Accent2 11_Essbase BS Tax Accounts EOY" xfId="12509"/>
    <cellStyle name="40% - Accent2 110" xfId="12510"/>
    <cellStyle name="40% - Accent2 110 2" xfId="12511"/>
    <cellStyle name="40% - Accent2 111" xfId="12512"/>
    <cellStyle name="40% - Accent2 112" xfId="12513"/>
    <cellStyle name="40% - Accent2 113" xfId="12514"/>
    <cellStyle name="40% - Accent2 114" xfId="12515"/>
    <cellStyle name="40% - Accent2 115" xfId="12516"/>
    <cellStyle name="40% - Accent2 116" xfId="12517"/>
    <cellStyle name="40% - Accent2 117" xfId="12518"/>
    <cellStyle name="40% - Accent2 118" xfId="12519"/>
    <cellStyle name="40% - Accent2 119" xfId="12520"/>
    <cellStyle name="40% - Accent2 12" xfId="12521"/>
    <cellStyle name="40% - Accent2 12 2" xfId="12522"/>
    <cellStyle name="40% - Accent2 12 2 2" xfId="12523"/>
    <cellStyle name="40% - Accent2 12 2 3" xfId="12524"/>
    <cellStyle name="40% - Accent2 12 2 4" xfId="12525"/>
    <cellStyle name="40% - Accent2 12 2_Essbase BS Tax Accounts EOY" xfId="12526"/>
    <cellStyle name="40% - Accent2 12 3" xfId="12527"/>
    <cellStyle name="40% - Accent2 12 3 2" xfId="12528"/>
    <cellStyle name="40% - Accent2 12 4" xfId="12529"/>
    <cellStyle name="40% - Accent2 12 4 2" xfId="12530"/>
    <cellStyle name="40% - Accent2 12 4 3" xfId="12531"/>
    <cellStyle name="40% - Accent2 12 4 4" xfId="12532"/>
    <cellStyle name="40% - Accent2 12 4_Essbase BS Tax Accounts EOY" xfId="12533"/>
    <cellStyle name="40% - Accent2 12 5" xfId="12534"/>
    <cellStyle name="40% - Accent2 12_Essbase BS Tax Accounts EOY" xfId="12535"/>
    <cellStyle name="40% - Accent2 13" xfId="12536"/>
    <cellStyle name="40% - Accent2 13 2" xfId="12537"/>
    <cellStyle name="40% - Accent2 13 2 2" xfId="12538"/>
    <cellStyle name="40% - Accent2 13 2 3" xfId="12539"/>
    <cellStyle name="40% - Accent2 13 2 4" xfId="12540"/>
    <cellStyle name="40% - Accent2 13 2_Essbase BS Tax Accounts EOY" xfId="12541"/>
    <cellStyle name="40% - Accent2 13 3" xfId="12542"/>
    <cellStyle name="40% - Accent2 13 3 2" xfId="12543"/>
    <cellStyle name="40% - Accent2 13 4" xfId="12544"/>
    <cellStyle name="40% - Accent2 13 4 2" xfId="12545"/>
    <cellStyle name="40% - Accent2 13 4 3" xfId="12546"/>
    <cellStyle name="40% - Accent2 13 4 4" xfId="12547"/>
    <cellStyle name="40% - Accent2 13 4_Essbase BS Tax Accounts EOY" xfId="12548"/>
    <cellStyle name="40% - Accent2 13 5" xfId="12549"/>
    <cellStyle name="40% - Accent2 13_Essbase BS Tax Accounts EOY" xfId="12550"/>
    <cellStyle name="40% - Accent2 14" xfId="12551"/>
    <cellStyle name="40% - Accent2 14 2" xfId="12552"/>
    <cellStyle name="40% - Accent2 14 2 2" xfId="12553"/>
    <cellStyle name="40% - Accent2 14 2 3" xfId="12554"/>
    <cellStyle name="40% - Accent2 14 2 4" xfId="12555"/>
    <cellStyle name="40% - Accent2 14 2_Essbase BS Tax Accounts EOY" xfId="12556"/>
    <cellStyle name="40% - Accent2 14 3" xfId="12557"/>
    <cellStyle name="40% - Accent2 14 3 2" xfId="12558"/>
    <cellStyle name="40% - Accent2 14 4" xfId="12559"/>
    <cellStyle name="40% - Accent2 14 4 2" xfId="12560"/>
    <cellStyle name="40% - Accent2 14 4 3" xfId="12561"/>
    <cellStyle name="40% - Accent2 14 4 4" xfId="12562"/>
    <cellStyle name="40% - Accent2 14 4_Essbase BS Tax Accounts EOY" xfId="12563"/>
    <cellStyle name="40% - Accent2 14 5" xfId="12564"/>
    <cellStyle name="40% - Accent2 14_Essbase BS Tax Accounts EOY" xfId="12565"/>
    <cellStyle name="40% - Accent2 15" xfId="12566"/>
    <cellStyle name="40% - Accent2 15 2" xfId="12567"/>
    <cellStyle name="40% - Accent2 15 2 2" xfId="12568"/>
    <cellStyle name="40% - Accent2 15 2 3" xfId="12569"/>
    <cellStyle name="40% - Accent2 15 2 4" xfId="12570"/>
    <cellStyle name="40% - Accent2 15 2_Essbase BS Tax Accounts EOY" xfId="12571"/>
    <cellStyle name="40% - Accent2 15 3" xfId="12572"/>
    <cellStyle name="40% - Accent2 15 3 2" xfId="12573"/>
    <cellStyle name="40% - Accent2 15 4" xfId="12574"/>
    <cellStyle name="40% - Accent2 15 4 2" xfId="12575"/>
    <cellStyle name="40% - Accent2 15 4 3" xfId="12576"/>
    <cellStyle name="40% - Accent2 15 4 4" xfId="12577"/>
    <cellStyle name="40% - Accent2 15 4_Essbase BS Tax Accounts EOY" xfId="12578"/>
    <cellStyle name="40% - Accent2 15 5" xfId="12579"/>
    <cellStyle name="40% - Accent2 15_Essbase BS Tax Accounts EOY" xfId="12580"/>
    <cellStyle name="40% - Accent2 16" xfId="12581"/>
    <cellStyle name="40% - Accent2 16 2" xfId="12582"/>
    <cellStyle name="40% - Accent2 16 2 2" xfId="12583"/>
    <cellStyle name="40% - Accent2 16 2 3" xfId="12584"/>
    <cellStyle name="40% - Accent2 16 2 4" xfId="12585"/>
    <cellStyle name="40% - Accent2 16 2_Essbase BS Tax Accounts EOY" xfId="12586"/>
    <cellStyle name="40% - Accent2 16 3" xfId="12587"/>
    <cellStyle name="40% - Accent2 16 3 2" xfId="12588"/>
    <cellStyle name="40% - Accent2 16 4" xfId="12589"/>
    <cellStyle name="40% - Accent2 16 4 2" xfId="12590"/>
    <cellStyle name="40% - Accent2 16 4 3" xfId="12591"/>
    <cellStyle name="40% - Accent2 16 4 4" xfId="12592"/>
    <cellStyle name="40% - Accent2 16 4_Essbase BS Tax Accounts EOY" xfId="12593"/>
    <cellStyle name="40% - Accent2 16 5" xfId="12594"/>
    <cellStyle name="40% - Accent2 16_Essbase BS Tax Accounts EOY" xfId="12595"/>
    <cellStyle name="40% - Accent2 17" xfId="12596"/>
    <cellStyle name="40% - Accent2 17 2" xfId="12597"/>
    <cellStyle name="40% - Accent2 17 2 2" xfId="12598"/>
    <cellStyle name="40% - Accent2 17 2 3" xfId="12599"/>
    <cellStyle name="40% - Accent2 17 2 4" xfId="12600"/>
    <cellStyle name="40% - Accent2 17 2_Essbase BS Tax Accounts EOY" xfId="12601"/>
    <cellStyle name="40% - Accent2 17 3" xfId="12602"/>
    <cellStyle name="40% - Accent2 17 3 2" xfId="12603"/>
    <cellStyle name="40% - Accent2 17 4" xfId="12604"/>
    <cellStyle name="40% - Accent2 17 4 2" xfId="12605"/>
    <cellStyle name="40% - Accent2 17 4 3" xfId="12606"/>
    <cellStyle name="40% - Accent2 17 4 4" xfId="12607"/>
    <cellStyle name="40% - Accent2 17 4_Essbase BS Tax Accounts EOY" xfId="12608"/>
    <cellStyle name="40% - Accent2 17 5" xfId="12609"/>
    <cellStyle name="40% - Accent2 17_Essbase BS Tax Accounts EOY" xfId="12610"/>
    <cellStyle name="40% - Accent2 18" xfId="12611"/>
    <cellStyle name="40% - Accent2 18 2" xfId="12612"/>
    <cellStyle name="40% - Accent2 18 2 2" xfId="12613"/>
    <cellStyle name="40% - Accent2 18 2 3" xfId="12614"/>
    <cellStyle name="40% - Accent2 18 2 4" xfId="12615"/>
    <cellStyle name="40% - Accent2 18 2_Essbase BS Tax Accounts EOY" xfId="12616"/>
    <cellStyle name="40% - Accent2 18 3" xfId="12617"/>
    <cellStyle name="40% - Accent2 18 3 2" xfId="12618"/>
    <cellStyle name="40% - Accent2 18 4" xfId="12619"/>
    <cellStyle name="40% - Accent2 18 4 2" xfId="12620"/>
    <cellStyle name="40% - Accent2 18 4 3" xfId="12621"/>
    <cellStyle name="40% - Accent2 18 4 4" xfId="12622"/>
    <cellStyle name="40% - Accent2 18 4_Essbase BS Tax Accounts EOY" xfId="12623"/>
    <cellStyle name="40% - Accent2 18 5" xfId="12624"/>
    <cellStyle name="40% - Accent2 18_Essbase BS Tax Accounts EOY" xfId="12625"/>
    <cellStyle name="40% - Accent2 19" xfId="12626"/>
    <cellStyle name="40% - Accent2 19 2" xfId="12627"/>
    <cellStyle name="40% - Accent2 19 2 2" xfId="12628"/>
    <cellStyle name="40% - Accent2 19 2 3" xfId="12629"/>
    <cellStyle name="40% - Accent2 19 2 4" xfId="12630"/>
    <cellStyle name="40% - Accent2 19 2_Essbase BS Tax Accounts EOY" xfId="12631"/>
    <cellStyle name="40% - Accent2 19 3" xfId="12632"/>
    <cellStyle name="40% - Accent2 19 3 2" xfId="12633"/>
    <cellStyle name="40% - Accent2 19 4" xfId="12634"/>
    <cellStyle name="40% - Accent2 19 4 2" xfId="12635"/>
    <cellStyle name="40% - Accent2 19 4 3" xfId="12636"/>
    <cellStyle name="40% - Accent2 19 4 4" xfId="12637"/>
    <cellStyle name="40% - Accent2 19 4_Essbase BS Tax Accounts EOY" xfId="12638"/>
    <cellStyle name="40% - Accent2 19 5" xfId="12639"/>
    <cellStyle name="40% - Accent2 19_Essbase BS Tax Accounts EOY" xfId="12640"/>
    <cellStyle name="40% - Accent2 2" xfId="12641"/>
    <cellStyle name="40% - Accent2 2 10" xfId="12642"/>
    <cellStyle name="40% - Accent2 2 10 2" xfId="12643"/>
    <cellStyle name="40% - Accent2 2 11" xfId="12644"/>
    <cellStyle name="40% - Accent2 2 11 2" xfId="12645"/>
    <cellStyle name="40% - Accent2 2 11 3" xfId="12646"/>
    <cellStyle name="40% - Accent2 2 11_Essbase BS Tax Accounts EOY" xfId="12647"/>
    <cellStyle name="40% - Accent2 2 2" xfId="12648"/>
    <cellStyle name="40% - Accent2 2 2 2" xfId="12649"/>
    <cellStyle name="40% - Accent2 2 2 2 2" xfId="12650"/>
    <cellStyle name="40% - Accent2 2 2 2 2 2" xfId="12651"/>
    <cellStyle name="40% - Accent2 2 2 2 2 2 2" xfId="12652"/>
    <cellStyle name="40% - Accent2 2 2 2 2 3" xfId="12653"/>
    <cellStyle name="40% - Accent2 2 2 2 2 4" xfId="12654"/>
    <cellStyle name="40% - Accent2 2 2 2 2_Essbase BS Tax Accounts EOY" xfId="12655"/>
    <cellStyle name="40% - Accent2 2 2 2 3" xfId="12656"/>
    <cellStyle name="40% - Accent2 2 2 2 3 2" xfId="12657"/>
    <cellStyle name="40% - Accent2 2 2 2 3 2 2" xfId="12658"/>
    <cellStyle name="40% - Accent2 2 2 2 3 3" xfId="12659"/>
    <cellStyle name="40% - Accent2 2 2 2 4" xfId="12660"/>
    <cellStyle name="40% - Accent2 2 2 2 4 2" xfId="12661"/>
    <cellStyle name="40% - Accent2 2 2 2 4 2 2" xfId="12662"/>
    <cellStyle name="40% - Accent2 2 2 2 4 3" xfId="12663"/>
    <cellStyle name="40% - Accent2 2 2 2 5" xfId="12664"/>
    <cellStyle name="40% - Accent2 2 2 2 5 2" xfId="12665"/>
    <cellStyle name="40% - Accent2 2 2 2_Essbase BS Tax Accounts EOY" xfId="12666"/>
    <cellStyle name="40% - Accent2 2 2 3" xfId="12667"/>
    <cellStyle name="40% - Accent2 2 2 3 2" xfId="12668"/>
    <cellStyle name="40% - Accent2 2 2 3 2 2" xfId="12669"/>
    <cellStyle name="40% - Accent2 2 2 3 3" xfId="12670"/>
    <cellStyle name="40% - Accent2 2 2 3_Essbase BS Tax Accounts EOY" xfId="12671"/>
    <cellStyle name="40% - Accent2 2 2 4" xfId="12672"/>
    <cellStyle name="40% - Accent2 2 2 4 2" xfId="12673"/>
    <cellStyle name="40% - Accent2 2 2 4 2 2" xfId="12674"/>
    <cellStyle name="40% - Accent2 2 2 5" xfId="12675"/>
    <cellStyle name="40% - Accent2 2 2 5 2" xfId="12676"/>
    <cellStyle name="40% - Accent2 2 2 5 2 2" xfId="12677"/>
    <cellStyle name="40% - Accent2 2 2 5 3" xfId="12678"/>
    <cellStyle name="40% - Accent2 2 2 5 4" xfId="12679"/>
    <cellStyle name="40% - Accent2 2 2 5_Essbase BS Tax Accounts EOY" xfId="12680"/>
    <cellStyle name="40% - Accent2 2 2 6" xfId="12681"/>
    <cellStyle name="40% - Accent2 2 2 6 2" xfId="12682"/>
    <cellStyle name="40% - Accent2 2 2 6 2 2" xfId="12683"/>
    <cellStyle name="40% - Accent2 2 2 6 3" xfId="12684"/>
    <cellStyle name="40% - Accent2 2 2 7" xfId="12685"/>
    <cellStyle name="40% - Accent2 2 2 7 2" xfId="12686"/>
    <cellStyle name="40% - Accent2 2 2 7 2 2" xfId="12687"/>
    <cellStyle name="40% - Accent2 2 2 7 3" xfId="12688"/>
    <cellStyle name="40% - Accent2 2 2 8" xfId="12689"/>
    <cellStyle name="40% - Accent2 2 2 8 2" xfId="12690"/>
    <cellStyle name="40% - Accent2 2 2_Essbase BS Tax Accounts EOY" xfId="12691"/>
    <cellStyle name="40% - Accent2 2 3" xfId="12692"/>
    <cellStyle name="40% - Accent2 2 3 10" xfId="12693"/>
    <cellStyle name="40% - Accent2 2 3 10 2" xfId="12694"/>
    <cellStyle name="40% - Accent2 2 3 10 2 2" xfId="12695"/>
    <cellStyle name="40% - Accent2 2 3 10 3" xfId="12696"/>
    <cellStyle name="40% - Accent2 2 3 10 4" xfId="12697"/>
    <cellStyle name="40% - Accent2 2 3 10_Essbase BS Tax Accounts EOY" xfId="12698"/>
    <cellStyle name="40% - Accent2 2 3 11" xfId="12699"/>
    <cellStyle name="40% - Accent2 2 3 11 2" xfId="12700"/>
    <cellStyle name="40% - Accent2 2 3 11 2 2" xfId="12701"/>
    <cellStyle name="40% - Accent2 2 3 11 3" xfId="12702"/>
    <cellStyle name="40% - Accent2 2 3 12" xfId="12703"/>
    <cellStyle name="40% - Accent2 2 3 12 2" xfId="12704"/>
    <cellStyle name="40% - Accent2 2 3 13" xfId="12705"/>
    <cellStyle name="40% - Accent2 2 3 2" xfId="12706"/>
    <cellStyle name="40% - Accent2 2 3 2 10" xfId="12707"/>
    <cellStyle name="40% - Accent2 2 3 2 10 2" xfId="12708"/>
    <cellStyle name="40% - Accent2 2 3 2 11" xfId="12709"/>
    <cellStyle name="40% - Accent2 2 3 2 12" xfId="12710"/>
    <cellStyle name="40% - Accent2 2 3 2 13" xfId="12711"/>
    <cellStyle name="40% - Accent2 2 3 2 14" xfId="12712"/>
    <cellStyle name="40% - Accent2 2 3 2 2" xfId="12713"/>
    <cellStyle name="40% - Accent2 2 3 2 2 2" xfId="12714"/>
    <cellStyle name="40% - Accent2 2 3 2 2 2 2" xfId="12715"/>
    <cellStyle name="40% - Accent2 2 3 2 2 2 2 2" xfId="12716"/>
    <cellStyle name="40% - Accent2 2 3 2 2 2 3" xfId="12717"/>
    <cellStyle name="40% - Accent2 2 3 2 2 2 4" xfId="12718"/>
    <cellStyle name="40% - Accent2 2 3 2 2 3" xfId="12719"/>
    <cellStyle name="40% - Accent2 2 3 2 2 3 2" xfId="12720"/>
    <cellStyle name="40% - Accent2 2 3 2 2 4" xfId="12721"/>
    <cellStyle name="40% - Accent2 2 3 2 2 5" xfId="12722"/>
    <cellStyle name="40% - Accent2 2 3 2 2 6" xfId="12723"/>
    <cellStyle name="40% - Accent2 2 3 2 2_Essbase BS Tax Accounts EOY" xfId="12724"/>
    <cellStyle name="40% - Accent2 2 3 2 3" xfId="12725"/>
    <cellStyle name="40% - Accent2 2 3 2 3 2" xfId="12726"/>
    <cellStyle name="40% - Accent2 2 3 2 3 2 2" xfId="12727"/>
    <cellStyle name="40% - Accent2 2 3 2 3 2 2 2" xfId="12728"/>
    <cellStyle name="40% - Accent2 2 3 2 3 2 3" xfId="12729"/>
    <cellStyle name="40% - Accent2 2 3 2 3 2 4" xfId="12730"/>
    <cellStyle name="40% - Accent2 2 3 2 3 2_Essbase BS Tax Accounts EOY" xfId="12731"/>
    <cellStyle name="40% - Accent2 2 3 2 3 3" xfId="12732"/>
    <cellStyle name="40% - Accent2 2 3 2 3 3 2" xfId="12733"/>
    <cellStyle name="40% - Accent2 2 3 2 3 4" xfId="12734"/>
    <cellStyle name="40% - Accent2 2 3 2 3 5" xfId="12735"/>
    <cellStyle name="40% - Accent2 2 3 2 3_Essbase BS Tax Accounts EOY" xfId="12736"/>
    <cellStyle name="40% - Accent2 2 3 2 4" xfId="12737"/>
    <cellStyle name="40% - Accent2 2 3 2 4 2" xfId="12738"/>
    <cellStyle name="40% - Accent2 2 3 2 4 2 2" xfId="12739"/>
    <cellStyle name="40% - Accent2 2 3 2 4 3" xfId="12740"/>
    <cellStyle name="40% - Accent2 2 3 2 4 4" xfId="12741"/>
    <cellStyle name="40% - Accent2 2 3 2 4_Essbase BS Tax Accounts EOY" xfId="12742"/>
    <cellStyle name="40% - Accent2 2 3 2 5" xfId="12743"/>
    <cellStyle name="40% - Accent2 2 3 2 5 2" xfId="12744"/>
    <cellStyle name="40% - Accent2 2 3 2 5 2 2" xfId="12745"/>
    <cellStyle name="40% - Accent2 2 3 2 5 2 3" xfId="12746"/>
    <cellStyle name="40% - Accent2 2 3 2 5 3" xfId="12747"/>
    <cellStyle name="40% - Accent2 2 3 2 5 4" xfId="12748"/>
    <cellStyle name="40% - Accent2 2 3 2 5_Essbase BS Tax Accounts EOY" xfId="12749"/>
    <cellStyle name="40% - Accent2 2 3 2 6" xfId="12750"/>
    <cellStyle name="40% - Accent2 2 3 2 6 2" xfId="12751"/>
    <cellStyle name="40% - Accent2 2 3 2 6 2 2" xfId="12752"/>
    <cellStyle name="40% - Accent2 2 3 2 6 3" xfId="12753"/>
    <cellStyle name="40% - Accent2 2 3 2 6 4" xfId="12754"/>
    <cellStyle name="40% - Accent2 2 3 2 7" xfId="12755"/>
    <cellStyle name="40% - Accent2 2 3 2 7 2" xfId="12756"/>
    <cellStyle name="40% - Accent2 2 3 2 7 2 2" xfId="12757"/>
    <cellStyle name="40% - Accent2 2 3 2 7 3" xfId="12758"/>
    <cellStyle name="40% - Accent2 2 3 2 7 4" xfId="12759"/>
    <cellStyle name="40% - Accent2 2 3 2 7_Essbase BS Tax Accounts EOY" xfId="12760"/>
    <cellStyle name="40% - Accent2 2 3 2 8" xfId="12761"/>
    <cellStyle name="40% - Accent2 2 3 2 8 2" xfId="12762"/>
    <cellStyle name="40% - Accent2 2 3 2 8 2 2" xfId="12763"/>
    <cellStyle name="40% - Accent2 2 3 2 8 3" xfId="12764"/>
    <cellStyle name="40% - Accent2 2 3 2 8 4" xfId="12765"/>
    <cellStyle name="40% - Accent2 2 3 2 8_Essbase BS Tax Accounts EOY" xfId="12766"/>
    <cellStyle name="40% - Accent2 2 3 2 9" xfId="12767"/>
    <cellStyle name="40% - Accent2 2 3 2 9 2" xfId="12768"/>
    <cellStyle name="40% - Accent2 2 3 2 9 2 2" xfId="12769"/>
    <cellStyle name="40% - Accent2 2 3 2 9 3" xfId="12770"/>
    <cellStyle name="40% - Accent2 2 3 2 9 4" xfId="12771"/>
    <cellStyle name="40% - Accent2 2 3 2 9_Essbase BS Tax Accounts EOY" xfId="12772"/>
    <cellStyle name="40% - Accent2 2 3 2_Basis Info" xfId="12773"/>
    <cellStyle name="40% - Accent2 2 3 3" xfId="12774"/>
    <cellStyle name="40% - Accent2 2 3 3 2" xfId="12775"/>
    <cellStyle name="40% - Accent2 2 3 3 3" xfId="12776"/>
    <cellStyle name="40% - Accent2 2 3 3 4" xfId="12777"/>
    <cellStyle name="40% - Accent2 2 3 3_Essbase BS Tax Accounts EOY" xfId="12778"/>
    <cellStyle name="40% - Accent2 2 3 4" xfId="12779"/>
    <cellStyle name="40% - Accent2 2 3 4 2" xfId="12780"/>
    <cellStyle name="40% - Accent2 2 3 4 2 2" xfId="12781"/>
    <cellStyle name="40% - Accent2 2 3 4 2 2 2" xfId="12782"/>
    <cellStyle name="40% - Accent2 2 3 4 2 3" xfId="12783"/>
    <cellStyle name="40% - Accent2 2 3 4 3" xfId="12784"/>
    <cellStyle name="40% - Accent2 2 3 4 3 2" xfId="12785"/>
    <cellStyle name="40% - Accent2 2 3 5" xfId="12786"/>
    <cellStyle name="40% - Accent2 2 3 5 2" xfId="12787"/>
    <cellStyle name="40% - Accent2 2 3 5 2 2" xfId="12788"/>
    <cellStyle name="40% - Accent2 2 3 5 2 2 2" xfId="12789"/>
    <cellStyle name="40% - Accent2 2 3 5 2 3" xfId="12790"/>
    <cellStyle name="40% - Accent2 2 3 5 2 4" xfId="12791"/>
    <cellStyle name="40% - Accent2 2 3 5 2_Essbase BS Tax Accounts EOY" xfId="12792"/>
    <cellStyle name="40% - Accent2 2 3 5 3" xfId="12793"/>
    <cellStyle name="40% - Accent2 2 3 5 3 2" xfId="12794"/>
    <cellStyle name="40% - Accent2 2 3 5 4" xfId="12795"/>
    <cellStyle name="40% - Accent2 2 3 5 5" xfId="12796"/>
    <cellStyle name="40% - Accent2 2 3 5_Essbase BS Tax Accounts EOY" xfId="12797"/>
    <cellStyle name="40% - Accent2 2 3 6" xfId="12798"/>
    <cellStyle name="40% - Accent2 2 3 6 2" xfId="12799"/>
    <cellStyle name="40% - Accent2 2 3 6 2 2" xfId="12800"/>
    <cellStyle name="40% - Accent2 2 3 6 3" xfId="12801"/>
    <cellStyle name="40% - Accent2 2 3 6 4" xfId="12802"/>
    <cellStyle name="40% - Accent2 2 3 6 5" xfId="12803"/>
    <cellStyle name="40% - Accent2 2 3 6_Essbase BS Tax Accounts EOY" xfId="12804"/>
    <cellStyle name="40% - Accent2 2 3 7" xfId="12805"/>
    <cellStyle name="40% - Accent2 2 3 7 2" xfId="12806"/>
    <cellStyle name="40% - Accent2 2 3 7 2 2" xfId="12807"/>
    <cellStyle name="40% - Accent2 2 3 7 3" xfId="12808"/>
    <cellStyle name="40% - Accent2 2 3 7 4" xfId="12809"/>
    <cellStyle name="40% - Accent2 2 3 7_Essbase BS Tax Accounts EOY" xfId="12810"/>
    <cellStyle name="40% - Accent2 2 3 8" xfId="12811"/>
    <cellStyle name="40% - Accent2 2 3 8 2" xfId="12812"/>
    <cellStyle name="40% - Accent2 2 3 8 2 2" xfId="12813"/>
    <cellStyle name="40% - Accent2 2 3 8 3" xfId="12814"/>
    <cellStyle name="40% - Accent2 2 3 8 4" xfId="12815"/>
    <cellStyle name="40% - Accent2 2 3 8_Essbase BS Tax Accounts EOY" xfId="12816"/>
    <cellStyle name="40% - Accent2 2 3 9" xfId="12817"/>
    <cellStyle name="40% - Accent2 2 3 9 2" xfId="12818"/>
    <cellStyle name="40% - Accent2 2 3 9 2 2" xfId="12819"/>
    <cellStyle name="40% - Accent2 2 3 9 3" xfId="12820"/>
    <cellStyle name="40% - Accent2 2 3 9 4" xfId="12821"/>
    <cellStyle name="40% - Accent2 2 3 9_Essbase BS Tax Accounts EOY" xfId="12822"/>
    <cellStyle name="40% - Accent2 2 3_Basis Info" xfId="12823"/>
    <cellStyle name="40% - Accent2 2 4" xfId="12824"/>
    <cellStyle name="40% - Accent2 2 4 2" xfId="12825"/>
    <cellStyle name="40% - Accent2 2 5" xfId="12826"/>
    <cellStyle name="40% - Accent2 2 5 2" xfId="12827"/>
    <cellStyle name="40% - Accent2 2 5 2 2" xfId="12828"/>
    <cellStyle name="40% - Accent2 2 5 2 2 2" xfId="12829"/>
    <cellStyle name="40% - Accent2 2 5 2 3" xfId="12830"/>
    <cellStyle name="40% - Accent2 2 5 2 4" xfId="12831"/>
    <cellStyle name="40% - Accent2 2 5 2_Essbase BS Tax Accounts EOY" xfId="12832"/>
    <cellStyle name="40% - Accent2 2 5 3" xfId="12833"/>
    <cellStyle name="40% - Accent2 2 5 3 2" xfId="12834"/>
    <cellStyle name="40% - Accent2 2 5_Essbase BS Tax Accounts EOY" xfId="12835"/>
    <cellStyle name="40% - Accent2 2 6" xfId="12836"/>
    <cellStyle name="40% - Accent2 2 6 2" xfId="12837"/>
    <cellStyle name="40% - Accent2 2 6 2 2" xfId="12838"/>
    <cellStyle name="40% - Accent2 2 6 3" xfId="12839"/>
    <cellStyle name="40% - Accent2 2 6 4" xfId="12840"/>
    <cellStyle name="40% - Accent2 2 6 5" xfId="12841"/>
    <cellStyle name="40% - Accent2 2 6_Essbase BS Tax Accounts EOY" xfId="12842"/>
    <cellStyle name="40% - Accent2 2 7" xfId="12843"/>
    <cellStyle name="40% - Accent2 2 7 2" xfId="12844"/>
    <cellStyle name="40% - Accent2 2 7 2 2" xfId="12845"/>
    <cellStyle name="40% - Accent2 2 7 3" xfId="12846"/>
    <cellStyle name="40% - Accent2 2 7 4" xfId="12847"/>
    <cellStyle name="40% - Accent2 2 7_Essbase BS Tax Accounts EOY" xfId="12848"/>
    <cellStyle name="40% - Accent2 2 8" xfId="12849"/>
    <cellStyle name="40% - Accent2 2 8 2" xfId="12850"/>
    <cellStyle name="40% - Accent2 2 8 2 2" xfId="12851"/>
    <cellStyle name="40% - Accent2 2 8 3" xfId="12852"/>
    <cellStyle name="40% - Accent2 2 8 4" xfId="12853"/>
    <cellStyle name="40% - Accent2 2 8_Essbase BS Tax Accounts EOY" xfId="12854"/>
    <cellStyle name="40% - Accent2 2 9" xfId="12855"/>
    <cellStyle name="40% - Accent2 2 9 2" xfId="12856"/>
    <cellStyle name="40% - Accent2 2 9 2 2" xfId="12857"/>
    <cellStyle name="40% - Accent2 2 9 3" xfId="12858"/>
    <cellStyle name="40% - Accent2 2 9 4" xfId="12859"/>
    <cellStyle name="40% - Accent2 2 9_Essbase BS Tax Accounts EOY" xfId="12860"/>
    <cellStyle name="40% - Accent2 2_10-1 BS" xfId="12861"/>
    <cellStyle name="40% - Accent2 20" xfId="12862"/>
    <cellStyle name="40% - Accent2 20 2" xfId="12863"/>
    <cellStyle name="40% - Accent2 20 2 2" xfId="12864"/>
    <cellStyle name="40% - Accent2 20 2 3" xfId="12865"/>
    <cellStyle name="40% - Accent2 20 2 4" xfId="12866"/>
    <cellStyle name="40% - Accent2 20 2_Essbase BS Tax Accounts EOY" xfId="12867"/>
    <cellStyle name="40% - Accent2 20 3" xfId="12868"/>
    <cellStyle name="40% - Accent2 20 3 2" xfId="12869"/>
    <cellStyle name="40% - Accent2 20 4" xfId="12870"/>
    <cellStyle name="40% - Accent2 20 4 2" xfId="12871"/>
    <cellStyle name="40% - Accent2 20 4 3" xfId="12872"/>
    <cellStyle name="40% - Accent2 20 4 4" xfId="12873"/>
    <cellStyle name="40% - Accent2 20 4_Essbase BS Tax Accounts EOY" xfId="12874"/>
    <cellStyle name="40% - Accent2 20 5" xfId="12875"/>
    <cellStyle name="40% - Accent2 20_Essbase BS Tax Accounts EOY" xfId="12876"/>
    <cellStyle name="40% - Accent2 21" xfId="12877"/>
    <cellStyle name="40% - Accent2 21 2" xfId="12878"/>
    <cellStyle name="40% - Accent2 21 2 2" xfId="12879"/>
    <cellStyle name="40% - Accent2 21 2 3" xfId="12880"/>
    <cellStyle name="40% - Accent2 21 2 4" xfId="12881"/>
    <cellStyle name="40% - Accent2 21 2_Essbase BS Tax Accounts EOY" xfId="12882"/>
    <cellStyle name="40% - Accent2 21 3" xfId="12883"/>
    <cellStyle name="40% - Accent2 21 3 2" xfId="12884"/>
    <cellStyle name="40% - Accent2 21 4" xfId="12885"/>
    <cellStyle name="40% - Accent2 21 4 2" xfId="12886"/>
    <cellStyle name="40% - Accent2 21 4 3" xfId="12887"/>
    <cellStyle name="40% - Accent2 21 4 4" xfId="12888"/>
    <cellStyle name="40% - Accent2 21 4_Essbase BS Tax Accounts EOY" xfId="12889"/>
    <cellStyle name="40% - Accent2 21 5" xfId="12890"/>
    <cellStyle name="40% - Accent2 21_Essbase BS Tax Accounts EOY" xfId="12891"/>
    <cellStyle name="40% - Accent2 22" xfId="12892"/>
    <cellStyle name="40% - Accent2 22 2" xfId="12893"/>
    <cellStyle name="40% - Accent2 22 2 2" xfId="12894"/>
    <cellStyle name="40% - Accent2 22 2 3" xfId="12895"/>
    <cellStyle name="40% - Accent2 22 2 4" xfId="12896"/>
    <cellStyle name="40% - Accent2 22 2_Essbase BS Tax Accounts EOY" xfId="12897"/>
    <cellStyle name="40% - Accent2 22 3" xfId="12898"/>
    <cellStyle name="40% - Accent2 22 3 2" xfId="12899"/>
    <cellStyle name="40% - Accent2 22 4" xfId="12900"/>
    <cellStyle name="40% - Accent2 22 4 2" xfId="12901"/>
    <cellStyle name="40% - Accent2 22 4 3" xfId="12902"/>
    <cellStyle name="40% - Accent2 22 4 4" xfId="12903"/>
    <cellStyle name="40% - Accent2 22 4_Essbase BS Tax Accounts EOY" xfId="12904"/>
    <cellStyle name="40% - Accent2 22 5" xfId="12905"/>
    <cellStyle name="40% - Accent2 22_Essbase BS Tax Accounts EOY" xfId="12906"/>
    <cellStyle name="40% - Accent2 23" xfId="12907"/>
    <cellStyle name="40% - Accent2 23 2" xfId="12908"/>
    <cellStyle name="40% - Accent2 23 2 2" xfId="12909"/>
    <cellStyle name="40% - Accent2 23 3" xfId="12910"/>
    <cellStyle name="40% - Accent2 23 3 2" xfId="12911"/>
    <cellStyle name="40% - Accent2 23 3 3" xfId="12912"/>
    <cellStyle name="40% - Accent2 23 3 4" xfId="12913"/>
    <cellStyle name="40% - Accent2 23 3_Essbase BS Tax Accounts EOY" xfId="12914"/>
    <cellStyle name="40% - Accent2 23 4" xfId="12915"/>
    <cellStyle name="40% - Accent2 23_Essbase BS Tax Accounts EOY" xfId="12916"/>
    <cellStyle name="40% - Accent2 24" xfId="12917"/>
    <cellStyle name="40% - Accent2 24 10" xfId="12918"/>
    <cellStyle name="40% - Accent2 24 11" xfId="12919"/>
    <cellStyle name="40% - Accent2 24 2" xfId="12920"/>
    <cellStyle name="40% - Accent2 24 3" xfId="12921"/>
    <cellStyle name="40% - Accent2 24 3 2" xfId="12922"/>
    <cellStyle name="40% - Accent2 24 3 2 2" xfId="12923"/>
    <cellStyle name="40% - Accent2 24 3 2 2 2" xfId="12924"/>
    <cellStyle name="40% - Accent2 24 3 2 2 2 2" xfId="12925"/>
    <cellStyle name="40% - Accent2 24 3 2 2 3" xfId="12926"/>
    <cellStyle name="40% - Accent2 24 3 2 2 4" xfId="12927"/>
    <cellStyle name="40% - Accent2 24 3 2 2_Essbase BS Tax Accounts EOY" xfId="12928"/>
    <cellStyle name="40% - Accent2 24 3 2 3" xfId="12929"/>
    <cellStyle name="40% - Accent2 24 3 2 3 2" xfId="12930"/>
    <cellStyle name="40% - Accent2 24 3 2 4" xfId="12931"/>
    <cellStyle name="40% - Accent2 24 3 2 5" xfId="12932"/>
    <cellStyle name="40% - Accent2 24 3 2_Essbase BS Tax Accounts EOY" xfId="12933"/>
    <cellStyle name="40% - Accent2 24 3 3" xfId="12934"/>
    <cellStyle name="40% - Accent2 24 3 3 2" xfId="12935"/>
    <cellStyle name="40% - Accent2 24 3 3 2 2" xfId="12936"/>
    <cellStyle name="40% - Accent2 24 3 3 3" xfId="12937"/>
    <cellStyle name="40% - Accent2 24 3 3 4" xfId="12938"/>
    <cellStyle name="40% - Accent2 24 3 3_Essbase BS Tax Accounts EOY" xfId="12939"/>
    <cellStyle name="40% - Accent2 24 3 4" xfId="12940"/>
    <cellStyle name="40% - Accent2 24 3 4 2" xfId="12941"/>
    <cellStyle name="40% - Accent2 24 3 5" xfId="12942"/>
    <cellStyle name="40% - Accent2 24 3 6" xfId="12943"/>
    <cellStyle name="40% - Accent2 24 3 7" xfId="12944"/>
    <cellStyle name="40% - Accent2 24 3_Essbase BS Tax Accounts EOY" xfId="12945"/>
    <cellStyle name="40% - Accent2 24 4" xfId="12946"/>
    <cellStyle name="40% - Accent2 24 4 2" xfId="12947"/>
    <cellStyle name="40% - Accent2 24 4 2 2" xfId="12948"/>
    <cellStyle name="40% - Accent2 24 4 2 2 2" xfId="12949"/>
    <cellStyle name="40% - Accent2 24 4 2 3" xfId="12950"/>
    <cellStyle name="40% - Accent2 24 4 2 4" xfId="12951"/>
    <cellStyle name="40% - Accent2 24 4 2_Essbase BS Tax Accounts EOY" xfId="12952"/>
    <cellStyle name="40% - Accent2 24 4 3" xfId="12953"/>
    <cellStyle name="40% - Accent2 24 4 3 2" xfId="12954"/>
    <cellStyle name="40% - Accent2 24 4 4" xfId="12955"/>
    <cellStyle name="40% - Accent2 24 4 5" xfId="12956"/>
    <cellStyle name="40% - Accent2 24 4_Essbase BS Tax Accounts EOY" xfId="12957"/>
    <cellStyle name="40% - Accent2 24 5" xfId="12958"/>
    <cellStyle name="40% - Accent2 24 5 2" xfId="12959"/>
    <cellStyle name="40% - Accent2 24 5 2 2" xfId="12960"/>
    <cellStyle name="40% - Accent2 24 5 3" xfId="12961"/>
    <cellStyle name="40% - Accent2 24 5 4" xfId="12962"/>
    <cellStyle name="40% - Accent2 24 5_Essbase BS Tax Accounts EOY" xfId="12963"/>
    <cellStyle name="40% - Accent2 24 6" xfId="12964"/>
    <cellStyle name="40% - Accent2 24 6 2" xfId="12965"/>
    <cellStyle name="40% - Accent2 24 6 3" xfId="12966"/>
    <cellStyle name="40% - Accent2 24 6_Essbase BS Tax Accounts EOY" xfId="12967"/>
    <cellStyle name="40% - Accent2 24 7" xfId="12968"/>
    <cellStyle name="40% - Accent2 24 8" xfId="12969"/>
    <cellStyle name="40% - Accent2 24 9" xfId="12970"/>
    <cellStyle name="40% - Accent2 24_Basis Detail" xfId="12971"/>
    <cellStyle name="40% - Accent2 25" xfId="12972"/>
    <cellStyle name="40% - Accent2 25 10" xfId="12973"/>
    <cellStyle name="40% - Accent2 25 11" xfId="12974"/>
    <cellStyle name="40% - Accent2 25 12" xfId="12975"/>
    <cellStyle name="40% - Accent2 25 2" xfId="12976"/>
    <cellStyle name="40% - Accent2 25 2 2" xfId="12977"/>
    <cellStyle name="40% - Accent2 25 2 3" xfId="12978"/>
    <cellStyle name="40% - Accent2 25 2 4" xfId="12979"/>
    <cellStyle name="40% - Accent2 25 2 5" xfId="12980"/>
    <cellStyle name="40% - Accent2 25 2_Essbase BS Tax Accounts EOY" xfId="12981"/>
    <cellStyle name="40% - Accent2 25 3" xfId="12982"/>
    <cellStyle name="40% - Accent2 25 3 2" xfId="12983"/>
    <cellStyle name="40% - Accent2 25 4" xfId="12984"/>
    <cellStyle name="40% - Accent2 25 4 2" xfId="12985"/>
    <cellStyle name="40% - Accent2 25 4 3" xfId="12986"/>
    <cellStyle name="40% - Accent2 25 4 4" xfId="12987"/>
    <cellStyle name="40% - Accent2 25 4 5" xfId="12988"/>
    <cellStyle name="40% - Accent2 25 4_Essbase BS Tax Accounts EOY" xfId="12989"/>
    <cellStyle name="40% - Accent2 25 5" xfId="12990"/>
    <cellStyle name="40% - Accent2 25 5 2" xfId="12991"/>
    <cellStyle name="40% - Accent2 25 5 2 2" xfId="12992"/>
    <cellStyle name="40% - Accent2 25 5 2 2 2" xfId="12993"/>
    <cellStyle name="40% - Accent2 25 5 2 2 2 2" xfId="12994"/>
    <cellStyle name="40% - Accent2 25 5 2 2 3" xfId="12995"/>
    <cellStyle name="40% - Accent2 25 5 2 2 4" xfId="12996"/>
    <cellStyle name="40% - Accent2 25 5 2 2_Essbase BS Tax Accounts EOY" xfId="12997"/>
    <cellStyle name="40% - Accent2 25 5 2 3" xfId="12998"/>
    <cellStyle name="40% - Accent2 25 5 2 3 2" xfId="12999"/>
    <cellStyle name="40% - Accent2 25 5 2 4" xfId="13000"/>
    <cellStyle name="40% - Accent2 25 5 2 5" xfId="13001"/>
    <cellStyle name="40% - Accent2 25 5 2_Essbase BS Tax Accounts EOY" xfId="13002"/>
    <cellStyle name="40% - Accent2 25 5 3" xfId="13003"/>
    <cellStyle name="40% - Accent2 25 5 3 2" xfId="13004"/>
    <cellStyle name="40% - Accent2 25 5 3 2 2" xfId="13005"/>
    <cellStyle name="40% - Accent2 25 5 3 3" xfId="13006"/>
    <cellStyle name="40% - Accent2 25 5 3 4" xfId="13007"/>
    <cellStyle name="40% - Accent2 25 5 3_Essbase BS Tax Accounts EOY" xfId="13008"/>
    <cellStyle name="40% - Accent2 25 5 4" xfId="13009"/>
    <cellStyle name="40% - Accent2 25 5 4 2" xfId="13010"/>
    <cellStyle name="40% - Accent2 25 5 5" xfId="13011"/>
    <cellStyle name="40% - Accent2 25 5 6" xfId="13012"/>
    <cellStyle name="40% - Accent2 25 5 7" xfId="13013"/>
    <cellStyle name="40% - Accent2 25 5_Essbase BS Tax Accounts EOY" xfId="13014"/>
    <cellStyle name="40% - Accent2 25 6" xfId="13015"/>
    <cellStyle name="40% - Accent2 25 6 2" xfId="13016"/>
    <cellStyle name="40% - Accent2 25 6 2 2" xfId="13017"/>
    <cellStyle name="40% - Accent2 25 6 2 2 2" xfId="13018"/>
    <cellStyle name="40% - Accent2 25 6 2 3" xfId="13019"/>
    <cellStyle name="40% - Accent2 25 6 2 4" xfId="13020"/>
    <cellStyle name="40% - Accent2 25 6 2_Essbase BS Tax Accounts EOY" xfId="13021"/>
    <cellStyle name="40% - Accent2 25 6 3" xfId="13022"/>
    <cellStyle name="40% - Accent2 25 6 3 2" xfId="13023"/>
    <cellStyle name="40% - Accent2 25 6 4" xfId="13024"/>
    <cellStyle name="40% - Accent2 25 6 5" xfId="13025"/>
    <cellStyle name="40% - Accent2 25 6 6" xfId="13026"/>
    <cellStyle name="40% - Accent2 25 6_Essbase BS Tax Accounts EOY" xfId="13027"/>
    <cellStyle name="40% - Accent2 25 7" xfId="13028"/>
    <cellStyle name="40% - Accent2 25 7 2" xfId="13029"/>
    <cellStyle name="40% - Accent2 25 7 2 2" xfId="13030"/>
    <cellStyle name="40% - Accent2 25 7 3" xfId="13031"/>
    <cellStyle name="40% - Accent2 25 7 4" xfId="13032"/>
    <cellStyle name="40% - Accent2 25 7_Essbase BS Tax Accounts EOY" xfId="13033"/>
    <cellStyle name="40% - Accent2 25 8" xfId="13034"/>
    <cellStyle name="40% - Accent2 25 8 2" xfId="13035"/>
    <cellStyle name="40% - Accent2 25 8 3" xfId="13036"/>
    <cellStyle name="40% - Accent2 25 8_Essbase BS Tax Accounts EOY" xfId="13037"/>
    <cellStyle name="40% - Accent2 25 9" xfId="13038"/>
    <cellStyle name="40% - Accent2 25_Basis Detail" xfId="13039"/>
    <cellStyle name="40% - Accent2 26" xfId="13040"/>
    <cellStyle name="40% - Accent2 26 10" xfId="13041"/>
    <cellStyle name="40% - Accent2 26 11" xfId="13042"/>
    <cellStyle name="40% - Accent2 26 2" xfId="13043"/>
    <cellStyle name="40% - Accent2 26 2 2" xfId="13044"/>
    <cellStyle name="40% - Accent2 26 2 2 2" xfId="13045"/>
    <cellStyle name="40% - Accent2 26 2 2 2 2" xfId="13046"/>
    <cellStyle name="40% - Accent2 26 2 2 3" xfId="13047"/>
    <cellStyle name="40% - Accent2 26 2 2 4" xfId="13048"/>
    <cellStyle name="40% - Accent2 26 2 2_Essbase BS Tax Accounts EOY" xfId="13049"/>
    <cellStyle name="40% - Accent2 26 2 3" xfId="13050"/>
    <cellStyle name="40% - Accent2 26 2 3 2" xfId="13051"/>
    <cellStyle name="40% - Accent2 26 2 3 2 2" xfId="13052"/>
    <cellStyle name="40% - Accent2 26 2 3 3" xfId="13053"/>
    <cellStyle name="40% - Accent2 26 2 4" xfId="13054"/>
    <cellStyle name="40% - Accent2 26 2 4 2" xfId="13055"/>
    <cellStyle name="40% - Accent2 26 2 5" xfId="13056"/>
    <cellStyle name="40% - Accent2 26 2 6" xfId="13057"/>
    <cellStyle name="40% - Accent2 26 2 7" xfId="13058"/>
    <cellStyle name="40% - Accent2 26 2_Essbase BS Tax Accounts EOY" xfId="13059"/>
    <cellStyle name="40% - Accent2 26 3" xfId="13060"/>
    <cellStyle name="40% - Accent2 26 3 2" xfId="13061"/>
    <cellStyle name="40% - Accent2 26 3 2 2" xfId="13062"/>
    <cellStyle name="40% - Accent2 26 3 3" xfId="13063"/>
    <cellStyle name="40% - Accent2 26 3 4" xfId="13064"/>
    <cellStyle name="40% - Accent2 26 3_Essbase BS Tax Accounts EOY" xfId="13065"/>
    <cellStyle name="40% - Accent2 26 4" xfId="13066"/>
    <cellStyle name="40% - Accent2 26 4 2" xfId="13067"/>
    <cellStyle name="40% - Accent2 26 4 2 2" xfId="13068"/>
    <cellStyle name="40% - Accent2 26 4 2 3" xfId="13069"/>
    <cellStyle name="40% - Accent2 26 4 3" xfId="13070"/>
    <cellStyle name="40% - Accent2 26 4 4" xfId="13071"/>
    <cellStyle name="40% - Accent2 26 4_Essbase BS Tax Accounts EOY" xfId="13072"/>
    <cellStyle name="40% - Accent2 26 5" xfId="13073"/>
    <cellStyle name="40% - Accent2 26 5 2" xfId="13074"/>
    <cellStyle name="40% - Accent2 26 5 2 2" xfId="13075"/>
    <cellStyle name="40% - Accent2 26 5 3" xfId="13076"/>
    <cellStyle name="40% - Accent2 26 5 4" xfId="13077"/>
    <cellStyle name="40% - Accent2 26 6" xfId="13078"/>
    <cellStyle name="40% - Accent2 26 6 2" xfId="13079"/>
    <cellStyle name="40% - Accent2 26 6 2 2" xfId="13080"/>
    <cellStyle name="40% - Accent2 26 6 3" xfId="13081"/>
    <cellStyle name="40% - Accent2 26 6 4" xfId="13082"/>
    <cellStyle name="40% - Accent2 26 6_Essbase BS Tax Accounts EOY" xfId="13083"/>
    <cellStyle name="40% - Accent2 26 7" xfId="13084"/>
    <cellStyle name="40% - Accent2 26 7 2" xfId="13085"/>
    <cellStyle name="40% - Accent2 26 7 2 2" xfId="13086"/>
    <cellStyle name="40% - Accent2 26 7 3" xfId="13087"/>
    <cellStyle name="40% - Accent2 26 7 4" xfId="13088"/>
    <cellStyle name="40% - Accent2 26 7_Essbase BS Tax Accounts EOY" xfId="13089"/>
    <cellStyle name="40% - Accent2 26 8" xfId="13090"/>
    <cellStyle name="40% - Accent2 26 8 2" xfId="13091"/>
    <cellStyle name="40% - Accent2 26 8 2 2" xfId="13092"/>
    <cellStyle name="40% - Accent2 26 8 3" xfId="13093"/>
    <cellStyle name="40% - Accent2 26 8 4" xfId="13094"/>
    <cellStyle name="40% - Accent2 26 8_Essbase BS Tax Accounts EOY" xfId="13095"/>
    <cellStyle name="40% - Accent2 26 9" xfId="13096"/>
    <cellStyle name="40% - Accent2 26 9 2" xfId="13097"/>
    <cellStyle name="40% - Accent2 26_Essbase BS Tax Accounts EOY" xfId="13098"/>
    <cellStyle name="40% - Accent2 27" xfId="13099"/>
    <cellStyle name="40% - Accent2 27 2" xfId="13100"/>
    <cellStyle name="40% - Accent2 27 2 2" xfId="13101"/>
    <cellStyle name="40% - Accent2 27 2 2 2" xfId="13102"/>
    <cellStyle name="40% - Accent2 27 2 3" xfId="13103"/>
    <cellStyle name="40% - Accent2 27 2 4" xfId="13104"/>
    <cellStyle name="40% - Accent2 27 2 5" xfId="13105"/>
    <cellStyle name="40% - Accent2 27 3" xfId="13106"/>
    <cellStyle name="40% - Accent2 27 3 2" xfId="13107"/>
    <cellStyle name="40% - Accent2 27 3 3" xfId="13108"/>
    <cellStyle name="40% - Accent2 27 3_Essbase BS Tax Accounts EOY" xfId="13109"/>
    <cellStyle name="40% - Accent2 27 4" xfId="13110"/>
    <cellStyle name="40% - Accent2 27 5" xfId="13111"/>
    <cellStyle name="40% - Accent2 27_Essbase BS Tax Accounts EOY" xfId="13112"/>
    <cellStyle name="40% - Accent2 28" xfId="13113"/>
    <cellStyle name="40% - Accent2 28 2" xfId="13114"/>
    <cellStyle name="40% - Accent2 28 2 2" xfId="13115"/>
    <cellStyle name="40% - Accent2 28 2 2 2" xfId="13116"/>
    <cellStyle name="40% - Accent2 28 2 3" xfId="13117"/>
    <cellStyle name="40% - Accent2 28 2 4" xfId="13118"/>
    <cellStyle name="40% - Accent2 28 3" xfId="13119"/>
    <cellStyle name="40% - Accent2 28 3 2" xfId="13120"/>
    <cellStyle name="40% - Accent2 28 4" xfId="13121"/>
    <cellStyle name="40% - Accent2 28 5" xfId="13122"/>
    <cellStyle name="40% - Accent2 28 6" xfId="13123"/>
    <cellStyle name="40% - Accent2 28_Essbase BS Tax Accounts EOY" xfId="13124"/>
    <cellStyle name="40% - Accent2 29" xfId="13125"/>
    <cellStyle name="40% - Accent2 29 2" xfId="13126"/>
    <cellStyle name="40% - Accent2 29 2 2" xfId="13127"/>
    <cellStyle name="40% - Accent2 29 2 3" xfId="13128"/>
    <cellStyle name="40% - Accent2 29 3" xfId="13129"/>
    <cellStyle name="40% - Accent2 29 4" xfId="13130"/>
    <cellStyle name="40% - Accent2 29 5" xfId="13131"/>
    <cellStyle name="40% - Accent2 29_Essbase BS Tax Accounts EOY" xfId="13132"/>
    <cellStyle name="40% - Accent2 3" xfId="13133"/>
    <cellStyle name="40% - Accent2 3 2" xfId="13134"/>
    <cellStyle name="40% - Accent2 3 2 2" xfId="13135"/>
    <cellStyle name="40% - Accent2 3 2 3" xfId="13136"/>
    <cellStyle name="40% - Accent2 3 2 3 2" xfId="13137"/>
    <cellStyle name="40% - Accent2 3 2 3 2 2" xfId="13138"/>
    <cellStyle name="40% - Accent2 3 2 3 3" xfId="13139"/>
    <cellStyle name="40% - Accent2 3 2 3 4" xfId="13140"/>
    <cellStyle name="40% - Accent2 3 2 4" xfId="13141"/>
    <cellStyle name="40% - Accent2 3 2 4 2" xfId="13142"/>
    <cellStyle name="40% - Accent2 3 2 4 2 2" xfId="13143"/>
    <cellStyle name="40% - Accent2 3 2 4 3" xfId="13144"/>
    <cellStyle name="40% - Accent2 3 2 4 4" xfId="13145"/>
    <cellStyle name="40% - Accent2 3 2 4_Essbase BS Tax Accounts EOY" xfId="13146"/>
    <cellStyle name="40% - Accent2 3 2 5" xfId="13147"/>
    <cellStyle name="40% - Accent2 3 2 5 2" xfId="13148"/>
    <cellStyle name="40% - Accent2 3 2 5 2 2" xfId="13149"/>
    <cellStyle name="40% - Accent2 3 2 5 3" xfId="13150"/>
    <cellStyle name="40% - Accent2 3 2 6" xfId="13151"/>
    <cellStyle name="40% - Accent2 3 2 6 2" xfId="13152"/>
    <cellStyle name="40% - Accent2 3 2 7" xfId="13153"/>
    <cellStyle name="40% - Accent2 3 2_Essbase BS Tax Accounts EOY" xfId="13154"/>
    <cellStyle name="40% - Accent2 3 3" xfId="13155"/>
    <cellStyle name="40% - Accent2 3 3 2" xfId="13156"/>
    <cellStyle name="40% - Accent2 3 3 2 2" xfId="13157"/>
    <cellStyle name="40% - Accent2 3 3 2 3" xfId="13158"/>
    <cellStyle name="40% - Accent2 3 3 2 4" xfId="13159"/>
    <cellStyle name="40% - Accent2 3 3 2_Essbase BS Tax Accounts EOY" xfId="13160"/>
    <cellStyle name="40% - Accent2 3 3 3" xfId="13161"/>
    <cellStyle name="40% - Accent2 3 3 4" xfId="13162"/>
    <cellStyle name="40% - Accent2 3 3 4 2" xfId="13163"/>
    <cellStyle name="40% - Accent2 3 3 5" xfId="13164"/>
    <cellStyle name="40% - Accent2 3 3 6" xfId="13165"/>
    <cellStyle name="40% - Accent2 3 3_Essbase BS Tax Accounts EOY" xfId="13166"/>
    <cellStyle name="40% - Accent2 3 4" xfId="13167"/>
    <cellStyle name="40% - Accent2 3 4 2" xfId="13168"/>
    <cellStyle name="40% - Accent2 3 4 2 2" xfId="13169"/>
    <cellStyle name="40% - Accent2 3 4 2 3" xfId="13170"/>
    <cellStyle name="40% - Accent2 3 4 2_Essbase BS Tax Accounts EOY" xfId="13171"/>
    <cellStyle name="40% - Accent2 3 4_Essbase BS Tax Accounts EOY" xfId="13172"/>
    <cellStyle name="40% - Accent2 3 5" xfId="13173"/>
    <cellStyle name="40% - Accent2 3 5 2" xfId="13174"/>
    <cellStyle name="40% - Accent2 3 5 2 2" xfId="13175"/>
    <cellStyle name="40% - Accent2 3 5 2 2 2" xfId="13176"/>
    <cellStyle name="40% - Accent2 3 5 2 3" xfId="13177"/>
    <cellStyle name="40% - Accent2 3 5 3" xfId="13178"/>
    <cellStyle name="40% - Accent2 3 5 3 2" xfId="13179"/>
    <cellStyle name="40% - Accent2 3 5 4" xfId="13180"/>
    <cellStyle name="40% - Accent2 3 5 5" xfId="13181"/>
    <cellStyle name="40% - Accent2 3 5 6" xfId="13182"/>
    <cellStyle name="40% - Accent2 3 5 7" xfId="13183"/>
    <cellStyle name="40% - Accent2 3 5 8" xfId="13184"/>
    <cellStyle name="40% - Accent2 3 5_Essbase BS Tax Accounts EOY" xfId="13185"/>
    <cellStyle name="40% - Accent2 3 6" xfId="13186"/>
    <cellStyle name="40% - Accent2 3 6 2" xfId="13187"/>
    <cellStyle name="40% - Accent2 3 6 2 2" xfId="13188"/>
    <cellStyle name="40% - Accent2 3 6 3" xfId="13189"/>
    <cellStyle name="40% - Accent2 3 6 4" xfId="13190"/>
    <cellStyle name="40% - Accent2 3 6_Essbase BS Tax Accounts EOY" xfId="13191"/>
    <cellStyle name="40% - Accent2 3 7" xfId="13192"/>
    <cellStyle name="40% - Accent2 3 7 2" xfId="13193"/>
    <cellStyle name="40% - Accent2 3 7 2 2" xfId="13194"/>
    <cellStyle name="40% - Accent2 3 7 3" xfId="13195"/>
    <cellStyle name="40% - Accent2 3 7 4" xfId="13196"/>
    <cellStyle name="40% - Accent2 3 7_Essbase BS Tax Accounts EOY" xfId="13197"/>
    <cellStyle name="40% - Accent2 3 8" xfId="13198"/>
    <cellStyle name="40% - Accent2 3 8 2" xfId="13199"/>
    <cellStyle name="40% - Accent2 3_Cap Software Basis Adj" xfId="13200"/>
    <cellStyle name="40% - Accent2 30" xfId="13201"/>
    <cellStyle name="40% - Accent2 30 2" xfId="13202"/>
    <cellStyle name="40% - Accent2 30 2 2" xfId="13203"/>
    <cellStyle name="40% - Accent2 30 2 3" xfId="13204"/>
    <cellStyle name="40% - Accent2 30 3" xfId="13205"/>
    <cellStyle name="40% - Accent2 30 4" xfId="13206"/>
    <cellStyle name="40% - Accent2 30 5" xfId="13207"/>
    <cellStyle name="40% - Accent2 30_Essbase BS Tax Accounts EOY" xfId="13208"/>
    <cellStyle name="40% - Accent2 31" xfId="13209"/>
    <cellStyle name="40% - Accent2 31 2" xfId="13210"/>
    <cellStyle name="40% - Accent2 31 2 2" xfId="13211"/>
    <cellStyle name="40% - Accent2 31 2 2 2" xfId="13212"/>
    <cellStyle name="40% - Accent2 31 2 2 2 2" xfId="13213"/>
    <cellStyle name="40% - Accent2 31 2 2 3" xfId="13214"/>
    <cellStyle name="40% - Accent2 31 2 2 4" xfId="13215"/>
    <cellStyle name="40% - Accent2 31 2 2_Essbase BS Tax Accounts EOY" xfId="13216"/>
    <cellStyle name="40% - Accent2 31 2 3" xfId="13217"/>
    <cellStyle name="40% - Accent2 31 2 3 2" xfId="13218"/>
    <cellStyle name="40% - Accent2 31 2 4" xfId="13219"/>
    <cellStyle name="40% - Accent2 31 2 5" xfId="13220"/>
    <cellStyle name="40% - Accent2 31 2_Essbase BS Tax Accounts EOY" xfId="13221"/>
    <cellStyle name="40% - Accent2 31 3" xfId="13222"/>
    <cellStyle name="40% - Accent2 31 3 2" xfId="13223"/>
    <cellStyle name="40% - Accent2 31 3 2 2" xfId="13224"/>
    <cellStyle name="40% - Accent2 31 3 3" xfId="13225"/>
    <cellStyle name="40% - Accent2 31 3 4" xfId="13226"/>
    <cellStyle name="40% - Accent2 31 3_Essbase BS Tax Accounts EOY" xfId="13227"/>
    <cellStyle name="40% - Accent2 31 4" xfId="13228"/>
    <cellStyle name="40% - Accent2 31 4 2" xfId="13229"/>
    <cellStyle name="40% - Accent2 31 4 3" xfId="13230"/>
    <cellStyle name="40% - Accent2 31 4_Essbase BS Tax Accounts EOY" xfId="13231"/>
    <cellStyle name="40% - Accent2 31 5" xfId="13232"/>
    <cellStyle name="40% - Accent2 31 5 2" xfId="13233"/>
    <cellStyle name="40% - Accent2 31 5 3" xfId="13234"/>
    <cellStyle name="40% - Accent2 31 5_Essbase BS Tax Accounts EOY" xfId="13235"/>
    <cellStyle name="40% - Accent2 31 6" xfId="13236"/>
    <cellStyle name="40% - Accent2 31 7" xfId="13237"/>
    <cellStyle name="40% - Accent2 31_Essbase BS Tax Accounts EOY" xfId="13238"/>
    <cellStyle name="40% - Accent2 32" xfId="13239"/>
    <cellStyle name="40% - Accent2 32 2" xfId="13240"/>
    <cellStyle name="40% - Accent2 32 2 2" xfId="13241"/>
    <cellStyle name="40% - Accent2 32 2 2 2" xfId="13242"/>
    <cellStyle name="40% - Accent2 32 2 2 2 2" xfId="13243"/>
    <cellStyle name="40% - Accent2 32 2 2 3" xfId="13244"/>
    <cellStyle name="40% - Accent2 32 2 2 4" xfId="13245"/>
    <cellStyle name="40% - Accent2 32 2 2_Essbase BS Tax Accounts EOY" xfId="13246"/>
    <cellStyle name="40% - Accent2 32 2 3" xfId="13247"/>
    <cellStyle name="40% - Accent2 32 2 3 2" xfId="13248"/>
    <cellStyle name="40% - Accent2 32 2 4" xfId="13249"/>
    <cellStyle name="40% - Accent2 32 2 5" xfId="13250"/>
    <cellStyle name="40% - Accent2 32 2_Essbase BS Tax Accounts EOY" xfId="13251"/>
    <cellStyle name="40% - Accent2 32 3" xfId="13252"/>
    <cellStyle name="40% - Accent2 32 3 2" xfId="13253"/>
    <cellStyle name="40% - Accent2 32 3 2 2" xfId="13254"/>
    <cellStyle name="40% - Accent2 32 3 3" xfId="13255"/>
    <cellStyle name="40% - Accent2 32 3 4" xfId="13256"/>
    <cellStyle name="40% - Accent2 32 3_Essbase BS Tax Accounts EOY" xfId="13257"/>
    <cellStyle name="40% - Accent2 32 4" xfId="13258"/>
    <cellStyle name="40% - Accent2 32 4 2" xfId="13259"/>
    <cellStyle name="40% - Accent2 32 4 3" xfId="13260"/>
    <cellStyle name="40% - Accent2 32 4_Essbase BS Tax Accounts EOY" xfId="13261"/>
    <cellStyle name="40% - Accent2 32 5" xfId="13262"/>
    <cellStyle name="40% - Accent2 32 5 2" xfId="13263"/>
    <cellStyle name="40% - Accent2 32 5 3" xfId="13264"/>
    <cellStyle name="40% - Accent2 32 5_Essbase BS Tax Accounts EOY" xfId="13265"/>
    <cellStyle name="40% - Accent2 32 6" xfId="13266"/>
    <cellStyle name="40% - Accent2 32 7" xfId="13267"/>
    <cellStyle name="40% - Accent2 32_Essbase BS Tax Accounts EOY" xfId="13268"/>
    <cellStyle name="40% - Accent2 33" xfId="13269"/>
    <cellStyle name="40% - Accent2 33 2" xfId="13270"/>
    <cellStyle name="40% - Accent2 33 2 2" xfId="13271"/>
    <cellStyle name="40% - Accent2 33 2 2 2" xfId="13272"/>
    <cellStyle name="40% - Accent2 33 2 2 2 2" xfId="13273"/>
    <cellStyle name="40% - Accent2 33 2 2 3" xfId="13274"/>
    <cellStyle name="40% - Accent2 33 2 2 4" xfId="13275"/>
    <cellStyle name="40% - Accent2 33 2 2_Essbase BS Tax Accounts EOY" xfId="13276"/>
    <cellStyle name="40% - Accent2 33 2 3" xfId="13277"/>
    <cellStyle name="40% - Accent2 33 2 3 2" xfId="13278"/>
    <cellStyle name="40% - Accent2 33 2 4" xfId="13279"/>
    <cellStyle name="40% - Accent2 33 2 5" xfId="13280"/>
    <cellStyle name="40% - Accent2 33 2_Essbase BS Tax Accounts EOY" xfId="13281"/>
    <cellStyle name="40% - Accent2 33 3" xfId="13282"/>
    <cellStyle name="40% - Accent2 33 3 2" xfId="13283"/>
    <cellStyle name="40% - Accent2 33 3 2 2" xfId="13284"/>
    <cellStyle name="40% - Accent2 33 3 3" xfId="13285"/>
    <cellStyle name="40% - Accent2 33 3 4" xfId="13286"/>
    <cellStyle name="40% - Accent2 33 3_Essbase BS Tax Accounts EOY" xfId="13287"/>
    <cellStyle name="40% - Accent2 33 4" xfId="13288"/>
    <cellStyle name="40% - Accent2 33 4 2" xfId="13289"/>
    <cellStyle name="40% - Accent2 33 4 3" xfId="13290"/>
    <cellStyle name="40% - Accent2 33 4_Essbase BS Tax Accounts EOY" xfId="13291"/>
    <cellStyle name="40% - Accent2 33 5" xfId="13292"/>
    <cellStyle name="40% - Accent2 33 5 2" xfId="13293"/>
    <cellStyle name="40% - Accent2 33 5 3" xfId="13294"/>
    <cellStyle name="40% - Accent2 33 5_Essbase BS Tax Accounts EOY" xfId="13295"/>
    <cellStyle name="40% - Accent2 33 6" xfId="13296"/>
    <cellStyle name="40% - Accent2 33 7" xfId="13297"/>
    <cellStyle name="40% - Accent2 33_Essbase BS Tax Accounts EOY" xfId="13298"/>
    <cellStyle name="40% - Accent2 34" xfId="13299"/>
    <cellStyle name="40% - Accent2 34 2" xfId="13300"/>
    <cellStyle name="40% - Accent2 34 2 2" xfId="13301"/>
    <cellStyle name="40% - Accent2 34 2 2 2" xfId="13302"/>
    <cellStyle name="40% - Accent2 34 2 3" xfId="13303"/>
    <cellStyle name="40% - Accent2 34 2 4" xfId="13304"/>
    <cellStyle name="40% - Accent2 34 2_Essbase BS Tax Accounts EOY" xfId="13305"/>
    <cellStyle name="40% - Accent2 34 3" xfId="13306"/>
    <cellStyle name="40% - Accent2 34 3 2" xfId="13307"/>
    <cellStyle name="40% - Accent2 34 4" xfId="13308"/>
    <cellStyle name="40% - Accent2 34 4 2" xfId="13309"/>
    <cellStyle name="40% - Accent2 34 5" xfId="13310"/>
    <cellStyle name="40% - Accent2 34 6" xfId="13311"/>
    <cellStyle name="40% - Accent2 34_Essbase BS Tax Accounts EOY" xfId="13312"/>
    <cellStyle name="40% - Accent2 35" xfId="13313"/>
    <cellStyle name="40% - Accent2 35 2" xfId="13314"/>
    <cellStyle name="40% - Accent2 35 2 2" xfId="13315"/>
    <cellStyle name="40% - Accent2 35 2 2 2" xfId="13316"/>
    <cellStyle name="40% - Accent2 35 2 3" xfId="13317"/>
    <cellStyle name="40% - Accent2 35 2 4" xfId="13318"/>
    <cellStyle name="40% - Accent2 35 2_Essbase BS Tax Accounts EOY" xfId="13319"/>
    <cellStyle name="40% - Accent2 35 3" xfId="13320"/>
    <cellStyle name="40% - Accent2 35 3 2" xfId="13321"/>
    <cellStyle name="40% - Accent2 35 4" xfId="13322"/>
    <cellStyle name="40% - Accent2 35 5" xfId="13323"/>
    <cellStyle name="40% - Accent2 35_Essbase BS Tax Accounts EOY" xfId="13324"/>
    <cellStyle name="40% - Accent2 36" xfId="13325"/>
    <cellStyle name="40% - Accent2 36 2" xfId="13326"/>
    <cellStyle name="40% - Accent2 36 2 2" xfId="13327"/>
    <cellStyle name="40% - Accent2 36 2 2 2" xfId="13328"/>
    <cellStyle name="40% - Accent2 36 2 3" xfId="13329"/>
    <cellStyle name="40% - Accent2 36 2 4" xfId="13330"/>
    <cellStyle name="40% - Accent2 36 2_Essbase BS Tax Accounts EOY" xfId="13331"/>
    <cellStyle name="40% - Accent2 36 3" xfId="13332"/>
    <cellStyle name="40% - Accent2 36 3 2" xfId="13333"/>
    <cellStyle name="40% - Accent2 36 4" xfId="13334"/>
    <cellStyle name="40% - Accent2 36 5" xfId="13335"/>
    <cellStyle name="40% - Accent2 36_Essbase BS Tax Accounts EOY" xfId="13336"/>
    <cellStyle name="40% - Accent2 37" xfId="13337"/>
    <cellStyle name="40% - Accent2 37 2" xfId="13338"/>
    <cellStyle name="40% - Accent2 37 2 2" xfId="13339"/>
    <cellStyle name="40% - Accent2 37 2 2 2" xfId="13340"/>
    <cellStyle name="40% - Accent2 37 2 3" xfId="13341"/>
    <cellStyle name="40% - Accent2 37 2 4" xfId="13342"/>
    <cellStyle name="40% - Accent2 37 2_Essbase BS Tax Accounts EOY" xfId="13343"/>
    <cellStyle name="40% - Accent2 37 3" xfId="13344"/>
    <cellStyle name="40% - Accent2 37 3 2" xfId="13345"/>
    <cellStyle name="40% - Accent2 37 4" xfId="13346"/>
    <cellStyle name="40% - Accent2 37 5" xfId="13347"/>
    <cellStyle name="40% - Accent2 37_Essbase BS Tax Accounts EOY" xfId="13348"/>
    <cellStyle name="40% - Accent2 38" xfId="13349"/>
    <cellStyle name="40% - Accent2 38 2" xfId="13350"/>
    <cellStyle name="40% - Accent2 38 2 2" xfId="13351"/>
    <cellStyle name="40% - Accent2 38 2 2 2" xfId="13352"/>
    <cellStyle name="40% - Accent2 38 2 3" xfId="13353"/>
    <cellStyle name="40% - Accent2 38 2 4" xfId="13354"/>
    <cellStyle name="40% - Accent2 38 2_Essbase BS Tax Accounts EOY" xfId="13355"/>
    <cellStyle name="40% - Accent2 38 3" xfId="13356"/>
    <cellStyle name="40% - Accent2 38 3 2" xfId="13357"/>
    <cellStyle name="40% - Accent2 38 4" xfId="13358"/>
    <cellStyle name="40% - Accent2 38 5" xfId="13359"/>
    <cellStyle name="40% - Accent2 38_Essbase BS Tax Accounts EOY" xfId="13360"/>
    <cellStyle name="40% - Accent2 39" xfId="13361"/>
    <cellStyle name="40% - Accent2 39 2" xfId="13362"/>
    <cellStyle name="40% - Accent2 39 2 2" xfId="13363"/>
    <cellStyle name="40% - Accent2 39 2 2 2" xfId="13364"/>
    <cellStyle name="40% - Accent2 39 2 3" xfId="13365"/>
    <cellStyle name="40% - Accent2 39 2 4" xfId="13366"/>
    <cellStyle name="40% - Accent2 39 2_Essbase BS Tax Accounts EOY" xfId="13367"/>
    <cellStyle name="40% - Accent2 39 3" xfId="13368"/>
    <cellStyle name="40% - Accent2 39 3 2" xfId="13369"/>
    <cellStyle name="40% - Accent2 39 4" xfId="13370"/>
    <cellStyle name="40% - Accent2 39 5" xfId="13371"/>
    <cellStyle name="40% - Accent2 39_Essbase BS Tax Accounts EOY" xfId="13372"/>
    <cellStyle name="40% - Accent2 4" xfId="13373"/>
    <cellStyle name="40% - Accent2 4 2" xfId="13374"/>
    <cellStyle name="40% - Accent2 4 2 2" xfId="13375"/>
    <cellStyle name="40% - Accent2 4 2 3" xfId="13376"/>
    <cellStyle name="40% - Accent2 4 2 4" xfId="13377"/>
    <cellStyle name="40% - Accent2 4 2_Essbase BS Tax Accounts EOY" xfId="13378"/>
    <cellStyle name="40% - Accent2 4 3" xfId="13379"/>
    <cellStyle name="40% - Accent2 4 3 2" xfId="13380"/>
    <cellStyle name="40% - Accent2 4 4" xfId="13381"/>
    <cellStyle name="40% - Accent2 4 4 2" xfId="13382"/>
    <cellStyle name="40% - Accent2 4 4 2 2" xfId="13383"/>
    <cellStyle name="40% - Accent2 4 4 2 3" xfId="13384"/>
    <cellStyle name="40% - Accent2 4 4 2_Essbase BS Tax Accounts EOY" xfId="13385"/>
    <cellStyle name="40% - Accent2 4 4_Essbase BS Tax Accounts EOY" xfId="13386"/>
    <cellStyle name="40% - Accent2 4 5" xfId="13387"/>
    <cellStyle name="40% - Accent2 4 5 2" xfId="13388"/>
    <cellStyle name="40% - Accent2 4 5 2 2" xfId="13389"/>
    <cellStyle name="40% - Accent2 4 5 2 2 2" xfId="13390"/>
    <cellStyle name="40% - Accent2 4 5 2 3" xfId="13391"/>
    <cellStyle name="40% - Accent2 4 5 3" xfId="13392"/>
    <cellStyle name="40% - Accent2 4 5 3 2" xfId="13393"/>
    <cellStyle name="40% - Accent2 4 5 4" xfId="13394"/>
    <cellStyle name="40% - Accent2 4 5 5" xfId="13395"/>
    <cellStyle name="40% - Accent2 4 5_Essbase BS Tax Accounts EOY" xfId="13396"/>
    <cellStyle name="40% - Accent2 4 6" xfId="13397"/>
    <cellStyle name="40% - Accent2 4 6 2" xfId="13398"/>
    <cellStyle name="40% - Accent2 4 6 2 2" xfId="13399"/>
    <cellStyle name="40% - Accent2 4 6 3" xfId="13400"/>
    <cellStyle name="40% - Accent2 4 6 4" xfId="13401"/>
    <cellStyle name="40% - Accent2 4 6_Essbase BS Tax Accounts EOY" xfId="13402"/>
    <cellStyle name="40% - Accent2 4 7" xfId="13403"/>
    <cellStyle name="40% - Accent2 4 7 2" xfId="13404"/>
    <cellStyle name="40% - Accent2 4 7 2 2" xfId="13405"/>
    <cellStyle name="40% - Accent2 4 7 3" xfId="13406"/>
    <cellStyle name="40% - Accent2 4 7 4" xfId="13407"/>
    <cellStyle name="40% - Accent2 4 7_Essbase BS Tax Accounts EOY" xfId="13408"/>
    <cellStyle name="40% - Accent2 4 8" xfId="13409"/>
    <cellStyle name="40% - Accent2 4 8 2" xfId="13410"/>
    <cellStyle name="40% - Accent2 4_Cap Software Basis Adj" xfId="13411"/>
    <cellStyle name="40% - Accent2 40" xfId="13412"/>
    <cellStyle name="40% - Accent2 40 2" xfId="13413"/>
    <cellStyle name="40% - Accent2 40 2 2" xfId="13414"/>
    <cellStyle name="40% - Accent2 40 2 2 2" xfId="13415"/>
    <cellStyle name="40% - Accent2 40 2 3" xfId="13416"/>
    <cellStyle name="40% - Accent2 40 2 4" xfId="13417"/>
    <cellStyle name="40% - Accent2 40 2_Essbase BS Tax Accounts EOY" xfId="13418"/>
    <cellStyle name="40% - Accent2 40 3" xfId="13419"/>
    <cellStyle name="40% - Accent2 40 3 2" xfId="13420"/>
    <cellStyle name="40% - Accent2 40 4" xfId="13421"/>
    <cellStyle name="40% - Accent2 40 5" xfId="13422"/>
    <cellStyle name="40% - Accent2 40_Essbase BS Tax Accounts EOY" xfId="13423"/>
    <cellStyle name="40% - Accent2 41" xfId="13424"/>
    <cellStyle name="40% - Accent2 41 2" xfId="13425"/>
    <cellStyle name="40% - Accent2 41 2 2" xfId="13426"/>
    <cellStyle name="40% - Accent2 41 2 2 2" xfId="13427"/>
    <cellStyle name="40% - Accent2 41 2 3" xfId="13428"/>
    <cellStyle name="40% - Accent2 41 2 4" xfId="13429"/>
    <cellStyle name="40% - Accent2 41 2_Essbase BS Tax Accounts EOY" xfId="13430"/>
    <cellStyle name="40% - Accent2 41 3" xfId="13431"/>
    <cellStyle name="40% - Accent2 41 3 2" xfId="13432"/>
    <cellStyle name="40% - Accent2 41 4" xfId="13433"/>
    <cellStyle name="40% - Accent2 41 5" xfId="13434"/>
    <cellStyle name="40% - Accent2 41_Essbase BS Tax Accounts EOY" xfId="13435"/>
    <cellStyle name="40% - Accent2 42" xfId="13436"/>
    <cellStyle name="40% - Accent2 42 2" xfId="13437"/>
    <cellStyle name="40% - Accent2 42 2 2" xfId="13438"/>
    <cellStyle name="40% - Accent2 42 2 2 2" xfId="13439"/>
    <cellStyle name="40% - Accent2 42 2 3" xfId="13440"/>
    <cellStyle name="40% - Accent2 42 2 4" xfId="13441"/>
    <cellStyle name="40% - Accent2 42 2_Essbase BS Tax Accounts EOY" xfId="13442"/>
    <cellStyle name="40% - Accent2 42 3" xfId="13443"/>
    <cellStyle name="40% - Accent2 42 3 2" xfId="13444"/>
    <cellStyle name="40% - Accent2 42 4" xfId="13445"/>
    <cellStyle name="40% - Accent2 42 5" xfId="13446"/>
    <cellStyle name="40% - Accent2 42_Essbase BS Tax Accounts EOY" xfId="13447"/>
    <cellStyle name="40% - Accent2 43" xfId="13448"/>
    <cellStyle name="40% - Accent2 43 2" xfId="13449"/>
    <cellStyle name="40% - Accent2 43 2 2" xfId="13450"/>
    <cellStyle name="40% - Accent2 43 2 2 2" xfId="13451"/>
    <cellStyle name="40% - Accent2 43 2 3" xfId="13452"/>
    <cellStyle name="40% - Accent2 43 2 4" xfId="13453"/>
    <cellStyle name="40% - Accent2 43 2_Essbase BS Tax Accounts EOY" xfId="13454"/>
    <cellStyle name="40% - Accent2 43 3" xfId="13455"/>
    <cellStyle name="40% - Accent2 43 3 2" xfId="13456"/>
    <cellStyle name="40% - Accent2 43 4" xfId="13457"/>
    <cellStyle name="40% - Accent2 43 5" xfId="13458"/>
    <cellStyle name="40% - Accent2 43_Essbase BS Tax Accounts EOY" xfId="13459"/>
    <cellStyle name="40% - Accent2 44" xfId="13460"/>
    <cellStyle name="40% - Accent2 44 2" xfId="13461"/>
    <cellStyle name="40% - Accent2 44 2 2" xfId="13462"/>
    <cellStyle name="40% - Accent2 44 2 2 2" xfId="13463"/>
    <cellStyle name="40% - Accent2 44 2 3" xfId="13464"/>
    <cellStyle name="40% - Accent2 44 2 4" xfId="13465"/>
    <cellStyle name="40% - Accent2 44 2_Essbase BS Tax Accounts EOY" xfId="13466"/>
    <cellStyle name="40% - Accent2 44 3" xfId="13467"/>
    <cellStyle name="40% - Accent2 44 3 2" xfId="13468"/>
    <cellStyle name="40% - Accent2 44 4" xfId="13469"/>
    <cellStyle name="40% - Accent2 44 5" xfId="13470"/>
    <cellStyle name="40% - Accent2 44_Essbase BS Tax Accounts EOY" xfId="13471"/>
    <cellStyle name="40% - Accent2 45" xfId="13472"/>
    <cellStyle name="40% - Accent2 45 2" xfId="13473"/>
    <cellStyle name="40% - Accent2 45 2 2" xfId="13474"/>
    <cellStyle name="40% - Accent2 45 2 2 2" xfId="13475"/>
    <cellStyle name="40% - Accent2 45 2 3" xfId="13476"/>
    <cellStyle name="40% - Accent2 45 2 4" xfId="13477"/>
    <cellStyle name="40% - Accent2 45 2_Essbase BS Tax Accounts EOY" xfId="13478"/>
    <cellStyle name="40% - Accent2 45 3" xfId="13479"/>
    <cellStyle name="40% - Accent2 45 3 2" xfId="13480"/>
    <cellStyle name="40% - Accent2 45 4" xfId="13481"/>
    <cellStyle name="40% - Accent2 45 5" xfId="13482"/>
    <cellStyle name="40% - Accent2 45_Essbase BS Tax Accounts EOY" xfId="13483"/>
    <cellStyle name="40% - Accent2 46" xfId="13484"/>
    <cellStyle name="40% - Accent2 46 2" xfId="13485"/>
    <cellStyle name="40% - Accent2 46 2 2" xfId="13486"/>
    <cellStyle name="40% - Accent2 46 2 2 2" xfId="13487"/>
    <cellStyle name="40% - Accent2 46 2 3" xfId="13488"/>
    <cellStyle name="40% - Accent2 46 2 4" xfId="13489"/>
    <cellStyle name="40% - Accent2 46 2_Essbase BS Tax Accounts EOY" xfId="13490"/>
    <cellStyle name="40% - Accent2 46 3" xfId="13491"/>
    <cellStyle name="40% - Accent2 46 3 2" xfId="13492"/>
    <cellStyle name="40% - Accent2 46 4" xfId="13493"/>
    <cellStyle name="40% - Accent2 46 5" xfId="13494"/>
    <cellStyle name="40% - Accent2 46_Essbase BS Tax Accounts EOY" xfId="13495"/>
    <cellStyle name="40% - Accent2 47" xfId="13496"/>
    <cellStyle name="40% - Accent2 47 2" xfId="13497"/>
    <cellStyle name="40% - Accent2 47 2 2" xfId="13498"/>
    <cellStyle name="40% - Accent2 47 2 2 2" xfId="13499"/>
    <cellStyle name="40% - Accent2 47 2 3" xfId="13500"/>
    <cellStyle name="40% - Accent2 47 2 4" xfId="13501"/>
    <cellStyle name="40% - Accent2 47 2_Essbase BS Tax Accounts EOY" xfId="13502"/>
    <cellStyle name="40% - Accent2 47 3" xfId="13503"/>
    <cellStyle name="40% - Accent2 47 3 2" xfId="13504"/>
    <cellStyle name="40% - Accent2 47 4" xfId="13505"/>
    <cellStyle name="40% - Accent2 47 5" xfId="13506"/>
    <cellStyle name="40% - Accent2 47_Essbase BS Tax Accounts EOY" xfId="13507"/>
    <cellStyle name="40% - Accent2 48" xfId="13508"/>
    <cellStyle name="40% - Accent2 48 2" xfId="13509"/>
    <cellStyle name="40% - Accent2 48 2 2" xfId="13510"/>
    <cellStyle name="40% - Accent2 48 2 2 2" xfId="13511"/>
    <cellStyle name="40% - Accent2 48 2 3" xfId="13512"/>
    <cellStyle name="40% - Accent2 48 2 4" xfId="13513"/>
    <cellStyle name="40% - Accent2 48 2_Essbase BS Tax Accounts EOY" xfId="13514"/>
    <cellStyle name="40% - Accent2 48 3" xfId="13515"/>
    <cellStyle name="40% - Accent2 48 3 2" xfId="13516"/>
    <cellStyle name="40% - Accent2 48 4" xfId="13517"/>
    <cellStyle name="40% - Accent2 48 5" xfId="13518"/>
    <cellStyle name="40% - Accent2 48_Essbase BS Tax Accounts EOY" xfId="13519"/>
    <cellStyle name="40% - Accent2 49" xfId="13520"/>
    <cellStyle name="40% - Accent2 49 2" xfId="13521"/>
    <cellStyle name="40% - Accent2 49 2 2" xfId="13522"/>
    <cellStyle name="40% - Accent2 49 2 2 2" xfId="13523"/>
    <cellStyle name="40% - Accent2 49 2 3" xfId="13524"/>
    <cellStyle name="40% - Accent2 49 2 4" xfId="13525"/>
    <cellStyle name="40% - Accent2 49 2_Essbase BS Tax Accounts EOY" xfId="13526"/>
    <cellStyle name="40% - Accent2 49 3" xfId="13527"/>
    <cellStyle name="40% - Accent2 49 3 2" xfId="13528"/>
    <cellStyle name="40% - Accent2 49 4" xfId="13529"/>
    <cellStyle name="40% - Accent2 49 5" xfId="13530"/>
    <cellStyle name="40% - Accent2 49_Essbase BS Tax Accounts EOY" xfId="13531"/>
    <cellStyle name="40% - Accent2 5" xfId="13532"/>
    <cellStyle name="40% - Accent2 5 2" xfId="13533"/>
    <cellStyle name="40% - Accent2 5 2 2" xfId="13534"/>
    <cellStyle name="40% - Accent2 5 2 2 2" xfId="13535"/>
    <cellStyle name="40% - Accent2 5 2 2 3" xfId="13536"/>
    <cellStyle name="40% - Accent2 5 2 2 4" xfId="13537"/>
    <cellStyle name="40% - Accent2 5 2 2_Essbase BS Tax Accounts EOY" xfId="13538"/>
    <cellStyle name="40% - Accent2 5 2 3" xfId="13539"/>
    <cellStyle name="40% - Accent2 5 2 3 2" xfId="13540"/>
    <cellStyle name="40% - Accent2 5 2 3 3" xfId="13541"/>
    <cellStyle name="40% - Accent2 5 2 3 4" xfId="13542"/>
    <cellStyle name="40% - Accent2 5 2 3_Essbase BS Tax Accounts EOY" xfId="13543"/>
    <cellStyle name="40% - Accent2 5 2 4" xfId="13544"/>
    <cellStyle name="40% - Accent2 5 2 5" xfId="13545"/>
    <cellStyle name="40% - Accent2 5 2 5 2" xfId="13546"/>
    <cellStyle name="40% - Accent2 5 2 6" xfId="13547"/>
    <cellStyle name="40% - Accent2 5 2 7" xfId="13548"/>
    <cellStyle name="40% - Accent2 5 2_Essbase BS Tax Accounts EOY" xfId="13549"/>
    <cellStyle name="40% - Accent2 5 3" xfId="13550"/>
    <cellStyle name="40% - Accent2 5 3 2" xfId="13551"/>
    <cellStyle name="40% - Accent2 5 4" xfId="13552"/>
    <cellStyle name="40% - Accent2 5 4 2" xfId="13553"/>
    <cellStyle name="40% - Accent2 5 4 3" xfId="13554"/>
    <cellStyle name="40% - Accent2 5 4 3 2" xfId="13555"/>
    <cellStyle name="40% - Accent2 5 4 3 3" xfId="13556"/>
    <cellStyle name="40% - Accent2 5 4 3_Essbase BS Tax Accounts EOY" xfId="13557"/>
    <cellStyle name="40% - Accent2 5 4 4" xfId="13558"/>
    <cellStyle name="40% - Accent2 5 4_Essbase BS Tax Accounts EOY" xfId="13559"/>
    <cellStyle name="40% - Accent2 5 5" xfId="13560"/>
    <cellStyle name="40% - Accent2 5 5 2" xfId="13561"/>
    <cellStyle name="40% - Accent2 5 5 3" xfId="13562"/>
    <cellStyle name="40% - Accent2 5 5_Essbase BS Tax Accounts EOY" xfId="13563"/>
    <cellStyle name="40% - Accent2 5_Essbase BS Tax Accounts EOY" xfId="13564"/>
    <cellStyle name="40% - Accent2 50" xfId="13565"/>
    <cellStyle name="40% - Accent2 50 2" xfId="13566"/>
    <cellStyle name="40% - Accent2 50 2 2" xfId="13567"/>
    <cellStyle name="40% - Accent2 50 2 2 2" xfId="13568"/>
    <cellStyle name="40% - Accent2 50 2 3" xfId="13569"/>
    <cellStyle name="40% - Accent2 50 2 4" xfId="13570"/>
    <cellStyle name="40% - Accent2 50 2_Essbase BS Tax Accounts EOY" xfId="13571"/>
    <cellStyle name="40% - Accent2 50 3" xfId="13572"/>
    <cellStyle name="40% - Accent2 50 3 2" xfId="13573"/>
    <cellStyle name="40% - Accent2 50 4" xfId="13574"/>
    <cellStyle name="40% - Accent2 50 5" xfId="13575"/>
    <cellStyle name="40% - Accent2 50_Essbase BS Tax Accounts EOY" xfId="13576"/>
    <cellStyle name="40% - Accent2 51" xfId="13577"/>
    <cellStyle name="40% - Accent2 51 2" xfId="13578"/>
    <cellStyle name="40% - Accent2 51 2 2" xfId="13579"/>
    <cellStyle name="40% - Accent2 51 2 2 2" xfId="13580"/>
    <cellStyle name="40% - Accent2 51 2 3" xfId="13581"/>
    <cellStyle name="40% - Accent2 51 2 4" xfId="13582"/>
    <cellStyle name="40% - Accent2 51 2_Essbase BS Tax Accounts EOY" xfId="13583"/>
    <cellStyle name="40% - Accent2 51 3" xfId="13584"/>
    <cellStyle name="40% - Accent2 51 3 2" xfId="13585"/>
    <cellStyle name="40% - Accent2 51 4" xfId="13586"/>
    <cellStyle name="40% - Accent2 51 5" xfId="13587"/>
    <cellStyle name="40% - Accent2 51_Essbase BS Tax Accounts EOY" xfId="13588"/>
    <cellStyle name="40% - Accent2 52" xfId="13589"/>
    <cellStyle name="40% - Accent2 52 2" xfId="13590"/>
    <cellStyle name="40% - Accent2 52 2 2" xfId="13591"/>
    <cellStyle name="40% - Accent2 52 2 2 2" xfId="13592"/>
    <cellStyle name="40% - Accent2 52 2 3" xfId="13593"/>
    <cellStyle name="40% - Accent2 52 2 4" xfId="13594"/>
    <cellStyle name="40% - Accent2 52 2_Essbase BS Tax Accounts EOY" xfId="13595"/>
    <cellStyle name="40% - Accent2 52 3" xfId="13596"/>
    <cellStyle name="40% - Accent2 52 3 2" xfId="13597"/>
    <cellStyle name="40% - Accent2 52 4" xfId="13598"/>
    <cellStyle name="40% - Accent2 52 5" xfId="13599"/>
    <cellStyle name="40% - Accent2 52_Essbase BS Tax Accounts EOY" xfId="13600"/>
    <cellStyle name="40% - Accent2 53" xfId="13601"/>
    <cellStyle name="40% - Accent2 53 2" xfId="13602"/>
    <cellStyle name="40% - Accent2 53 2 2" xfId="13603"/>
    <cellStyle name="40% - Accent2 53 2 2 2" xfId="13604"/>
    <cellStyle name="40% - Accent2 53 2 3" xfId="13605"/>
    <cellStyle name="40% - Accent2 53 2 4" xfId="13606"/>
    <cellStyle name="40% - Accent2 53 2_Essbase BS Tax Accounts EOY" xfId="13607"/>
    <cellStyle name="40% - Accent2 53 3" xfId="13608"/>
    <cellStyle name="40% - Accent2 53 3 2" xfId="13609"/>
    <cellStyle name="40% - Accent2 53 4" xfId="13610"/>
    <cellStyle name="40% - Accent2 53 5" xfId="13611"/>
    <cellStyle name="40% - Accent2 53_Essbase BS Tax Accounts EOY" xfId="13612"/>
    <cellStyle name="40% - Accent2 54" xfId="13613"/>
    <cellStyle name="40% - Accent2 54 2" xfId="13614"/>
    <cellStyle name="40% - Accent2 54 2 2" xfId="13615"/>
    <cellStyle name="40% - Accent2 54 2 2 2" xfId="13616"/>
    <cellStyle name="40% - Accent2 54 2 3" xfId="13617"/>
    <cellStyle name="40% - Accent2 54 2 4" xfId="13618"/>
    <cellStyle name="40% - Accent2 54 2_Essbase BS Tax Accounts EOY" xfId="13619"/>
    <cellStyle name="40% - Accent2 54 3" xfId="13620"/>
    <cellStyle name="40% - Accent2 54 3 2" xfId="13621"/>
    <cellStyle name="40% - Accent2 54 4" xfId="13622"/>
    <cellStyle name="40% - Accent2 54 5" xfId="13623"/>
    <cellStyle name="40% - Accent2 54_Essbase BS Tax Accounts EOY" xfId="13624"/>
    <cellStyle name="40% - Accent2 55" xfId="13625"/>
    <cellStyle name="40% - Accent2 55 2" xfId="13626"/>
    <cellStyle name="40% - Accent2 55 2 2" xfId="13627"/>
    <cellStyle name="40% - Accent2 55 2 2 2" xfId="13628"/>
    <cellStyle name="40% - Accent2 55 2 3" xfId="13629"/>
    <cellStyle name="40% - Accent2 55 2 4" xfId="13630"/>
    <cellStyle name="40% - Accent2 55 2_Essbase BS Tax Accounts EOY" xfId="13631"/>
    <cellStyle name="40% - Accent2 55 3" xfId="13632"/>
    <cellStyle name="40% - Accent2 55 3 2" xfId="13633"/>
    <cellStyle name="40% - Accent2 55 4" xfId="13634"/>
    <cellStyle name="40% - Accent2 55 5" xfId="13635"/>
    <cellStyle name="40% - Accent2 55_Essbase BS Tax Accounts EOY" xfId="13636"/>
    <cellStyle name="40% - Accent2 56" xfId="13637"/>
    <cellStyle name="40% - Accent2 56 2" xfId="13638"/>
    <cellStyle name="40% - Accent2 56 2 2" xfId="13639"/>
    <cellStyle name="40% - Accent2 56 2 2 2" xfId="13640"/>
    <cellStyle name="40% - Accent2 56 2 3" xfId="13641"/>
    <cellStyle name="40% - Accent2 56 2 4" xfId="13642"/>
    <cellStyle name="40% - Accent2 56 2_Essbase BS Tax Accounts EOY" xfId="13643"/>
    <cellStyle name="40% - Accent2 56 3" xfId="13644"/>
    <cellStyle name="40% - Accent2 56 3 2" xfId="13645"/>
    <cellStyle name="40% - Accent2 56 4" xfId="13646"/>
    <cellStyle name="40% - Accent2 56 5" xfId="13647"/>
    <cellStyle name="40% - Accent2 56_Essbase BS Tax Accounts EOY" xfId="13648"/>
    <cellStyle name="40% - Accent2 57" xfId="13649"/>
    <cellStyle name="40% - Accent2 57 2" xfId="13650"/>
    <cellStyle name="40% - Accent2 57 2 2" xfId="13651"/>
    <cellStyle name="40% - Accent2 57 3" xfId="13652"/>
    <cellStyle name="40% - Accent2 57 4" xfId="13653"/>
    <cellStyle name="40% - Accent2 57_Essbase BS Tax Accounts EOY" xfId="13654"/>
    <cellStyle name="40% - Accent2 58" xfId="13655"/>
    <cellStyle name="40% - Accent2 58 2" xfId="13656"/>
    <cellStyle name="40% - Accent2 58 2 2" xfId="13657"/>
    <cellStyle name="40% - Accent2 58 3" xfId="13658"/>
    <cellStyle name="40% - Accent2 58 4" xfId="13659"/>
    <cellStyle name="40% - Accent2 58_Essbase BS Tax Accounts EOY" xfId="13660"/>
    <cellStyle name="40% - Accent2 59" xfId="13661"/>
    <cellStyle name="40% - Accent2 59 2" xfId="13662"/>
    <cellStyle name="40% - Accent2 59 2 2" xfId="13663"/>
    <cellStyle name="40% - Accent2 59 3" xfId="13664"/>
    <cellStyle name="40% - Accent2 59 4" xfId="13665"/>
    <cellStyle name="40% - Accent2 59_Essbase BS Tax Accounts EOY" xfId="13666"/>
    <cellStyle name="40% - Accent2 6" xfId="13667"/>
    <cellStyle name="40% - Accent2 6 2" xfId="13668"/>
    <cellStyle name="40% - Accent2 6 2 2" xfId="13669"/>
    <cellStyle name="40% - Accent2 6 2 3" xfId="13670"/>
    <cellStyle name="40% - Accent2 6 2 4" xfId="13671"/>
    <cellStyle name="40% - Accent2 6 2_Essbase BS Tax Accounts EOY" xfId="13672"/>
    <cellStyle name="40% - Accent2 6 3" xfId="13673"/>
    <cellStyle name="40% - Accent2 6 3 2" xfId="13674"/>
    <cellStyle name="40% - Accent2 6 4" xfId="13675"/>
    <cellStyle name="40% - Accent2 6 4 2" xfId="13676"/>
    <cellStyle name="40% - Accent2 6 4 3" xfId="13677"/>
    <cellStyle name="40% - Accent2 6 4 4" xfId="13678"/>
    <cellStyle name="40% - Accent2 6 4_Essbase BS Tax Accounts EOY" xfId="13679"/>
    <cellStyle name="40% - Accent2 6 5" xfId="13680"/>
    <cellStyle name="40% - Accent2 6 5 2" xfId="13681"/>
    <cellStyle name="40% - Accent2 6 5 3" xfId="13682"/>
    <cellStyle name="40% - Accent2 6 5_Essbase BS Tax Accounts EOY" xfId="13683"/>
    <cellStyle name="40% - Accent2 6_Essbase BS Tax Accounts EOY" xfId="13684"/>
    <cellStyle name="40% - Accent2 60" xfId="13685"/>
    <cellStyle name="40% - Accent2 60 2" xfId="13686"/>
    <cellStyle name="40% - Accent2 60 2 2" xfId="13687"/>
    <cellStyle name="40% - Accent2 60 3" xfId="13688"/>
    <cellStyle name="40% - Accent2 60 4" xfId="13689"/>
    <cellStyle name="40% - Accent2 60_Essbase BS Tax Accounts EOY" xfId="13690"/>
    <cellStyle name="40% - Accent2 61" xfId="13691"/>
    <cellStyle name="40% - Accent2 61 2" xfId="13692"/>
    <cellStyle name="40% - Accent2 61 2 2" xfId="13693"/>
    <cellStyle name="40% - Accent2 61 3" xfId="13694"/>
    <cellStyle name="40% - Accent2 61 4" xfId="13695"/>
    <cellStyle name="40% - Accent2 61_Essbase BS Tax Accounts EOY" xfId="13696"/>
    <cellStyle name="40% - Accent2 62" xfId="13697"/>
    <cellStyle name="40% - Accent2 62 2" xfId="13698"/>
    <cellStyle name="40% - Accent2 62 2 2" xfId="13699"/>
    <cellStyle name="40% - Accent2 62 3" xfId="13700"/>
    <cellStyle name="40% - Accent2 62 4" xfId="13701"/>
    <cellStyle name="40% - Accent2 62_Essbase BS Tax Accounts EOY" xfId="13702"/>
    <cellStyle name="40% - Accent2 63" xfId="13703"/>
    <cellStyle name="40% - Accent2 63 2" xfId="13704"/>
    <cellStyle name="40% - Accent2 63 2 2" xfId="13705"/>
    <cellStyle name="40% - Accent2 63 3" xfId="13706"/>
    <cellStyle name="40% - Accent2 63 4" xfId="13707"/>
    <cellStyle name="40% - Accent2 63_Essbase BS Tax Accounts EOY" xfId="13708"/>
    <cellStyle name="40% - Accent2 64" xfId="13709"/>
    <cellStyle name="40% - Accent2 64 2" xfId="13710"/>
    <cellStyle name="40% - Accent2 64 2 2" xfId="13711"/>
    <cellStyle name="40% - Accent2 64 3" xfId="13712"/>
    <cellStyle name="40% - Accent2 64 4" xfId="13713"/>
    <cellStyle name="40% - Accent2 64_Essbase BS Tax Accounts EOY" xfId="13714"/>
    <cellStyle name="40% - Accent2 65" xfId="13715"/>
    <cellStyle name="40% - Accent2 65 2" xfId="13716"/>
    <cellStyle name="40% - Accent2 65 2 2" xfId="13717"/>
    <cellStyle name="40% - Accent2 65 3" xfId="13718"/>
    <cellStyle name="40% - Accent2 65 4" xfId="13719"/>
    <cellStyle name="40% - Accent2 65_Essbase BS Tax Accounts EOY" xfId="13720"/>
    <cellStyle name="40% - Accent2 66" xfId="13721"/>
    <cellStyle name="40% - Accent2 66 2" xfId="13722"/>
    <cellStyle name="40% - Accent2 66 2 2" xfId="13723"/>
    <cellStyle name="40% - Accent2 66 3" xfId="13724"/>
    <cellStyle name="40% - Accent2 66 4" xfId="13725"/>
    <cellStyle name="40% - Accent2 66_Essbase BS Tax Accounts EOY" xfId="13726"/>
    <cellStyle name="40% - Accent2 67" xfId="13727"/>
    <cellStyle name="40% - Accent2 67 2" xfId="13728"/>
    <cellStyle name="40% - Accent2 67 2 2" xfId="13729"/>
    <cellStyle name="40% - Accent2 67 2 3" xfId="13730"/>
    <cellStyle name="40% - Accent2 67 2_Essbase BS Tax Accounts EOY" xfId="13731"/>
    <cellStyle name="40% - Accent2 67 3" xfId="13732"/>
    <cellStyle name="40% - Accent2 67 4" xfId="13733"/>
    <cellStyle name="40% - Accent2 67_Essbase BS Tax Accounts EOY" xfId="13734"/>
    <cellStyle name="40% - Accent2 68" xfId="13735"/>
    <cellStyle name="40% - Accent2 68 2" xfId="13736"/>
    <cellStyle name="40% - Accent2 68 2 2" xfId="13737"/>
    <cellStyle name="40% - Accent2 68 2 3" xfId="13738"/>
    <cellStyle name="40% - Accent2 68 2_Essbase BS Tax Accounts EOY" xfId="13739"/>
    <cellStyle name="40% - Accent2 68 3" xfId="13740"/>
    <cellStyle name="40% - Accent2 68 4" xfId="13741"/>
    <cellStyle name="40% - Accent2 68_Essbase BS Tax Accounts EOY" xfId="13742"/>
    <cellStyle name="40% - Accent2 69" xfId="13743"/>
    <cellStyle name="40% - Accent2 69 2" xfId="13744"/>
    <cellStyle name="40% - Accent2 69 2 2" xfId="13745"/>
    <cellStyle name="40% - Accent2 69 3" xfId="13746"/>
    <cellStyle name="40% - Accent2 69 4" xfId="13747"/>
    <cellStyle name="40% - Accent2 69_Essbase BS Tax Accounts EOY" xfId="13748"/>
    <cellStyle name="40% - Accent2 7" xfId="13749"/>
    <cellStyle name="40% - Accent2 7 2" xfId="13750"/>
    <cellStyle name="40% - Accent2 7 2 2" xfId="13751"/>
    <cellStyle name="40% - Accent2 7 2 3" xfId="13752"/>
    <cellStyle name="40% - Accent2 7 2 4" xfId="13753"/>
    <cellStyle name="40% - Accent2 7 2_Essbase BS Tax Accounts EOY" xfId="13754"/>
    <cellStyle name="40% - Accent2 7 3" xfId="13755"/>
    <cellStyle name="40% - Accent2 7 3 2" xfId="13756"/>
    <cellStyle name="40% - Accent2 7 4" xfId="13757"/>
    <cellStyle name="40% - Accent2 7 4 2" xfId="13758"/>
    <cellStyle name="40% - Accent2 7 4 3" xfId="13759"/>
    <cellStyle name="40% - Accent2 7 4 4" xfId="13760"/>
    <cellStyle name="40% - Accent2 7 4_Essbase BS Tax Accounts EOY" xfId="13761"/>
    <cellStyle name="40% - Accent2 7 5" xfId="13762"/>
    <cellStyle name="40% - Accent2 7 5 2" xfId="13763"/>
    <cellStyle name="40% - Accent2 7 5 3" xfId="13764"/>
    <cellStyle name="40% - Accent2 7 5_Essbase BS Tax Accounts EOY" xfId="13765"/>
    <cellStyle name="40% - Accent2 7_Essbase BS Tax Accounts EOY" xfId="13766"/>
    <cellStyle name="40% - Accent2 70" xfId="13767"/>
    <cellStyle name="40% - Accent2 70 2" xfId="13768"/>
    <cellStyle name="40% - Accent2 70 2 2" xfId="13769"/>
    <cellStyle name="40% - Accent2 70 3" xfId="13770"/>
    <cellStyle name="40% - Accent2 70 4" xfId="13771"/>
    <cellStyle name="40% - Accent2 70_Essbase BS Tax Accounts EOY" xfId="13772"/>
    <cellStyle name="40% - Accent2 71" xfId="13773"/>
    <cellStyle name="40% - Accent2 71 2" xfId="13774"/>
    <cellStyle name="40% - Accent2 71 2 2" xfId="13775"/>
    <cellStyle name="40% - Accent2 71 3" xfId="13776"/>
    <cellStyle name="40% - Accent2 71 4" xfId="13777"/>
    <cellStyle name="40% - Accent2 71_Essbase BS Tax Accounts EOY" xfId="13778"/>
    <cellStyle name="40% - Accent2 72" xfId="13779"/>
    <cellStyle name="40% - Accent2 72 2" xfId="13780"/>
    <cellStyle name="40% - Accent2 72 2 2" xfId="13781"/>
    <cellStyle name="40% - Accent2 72 3" xfId="13782"/>
    <cellStyle name="40% - Accent2 72 4" xfId="13783"/>
    <cellStyle name="40% - Accent2 72_Essbase BS Tax Accounts EOY" xfId="13784"/>
    <cellStyle name="40% - Accent2 73" xfId="13785"/>
    <cellStyle name="40% - Accent2 73 2" xfId="13786"/>
    <cellStyle name="40% - Accent2 73 2 2" xfId="13787"/>
    <cellStyle name="40% - Accent2 73 3" xfId="13788"/>
    <cellStyle name="40% - Accent2 73 4" xfId="13789"/>
    <cellStyle name="40% - Accent2 73_Essbase BS Tax Accounts EOY" xfId="13790"/>
    <cellStyle name="40% - Accent2 74" xfId="13791"/>
    <cellStyle name="40% - Accent2 74 2" xfId="13792"/>
    <cellStyle name="40% - Accent2 74 2 2" xfId="13793"/>
    <cellStyle name="40% - Accent2 74 3" xfId="13794"/>
    <cellStyle name="40% - Accent2 74 4" xfId="13795"/>
    <cellStyle name="40% - Accent2 74_Essbase BS Tax Accounts EOY" xfId="13796"/>
    <cellStyle name="40% - Accent2 75" xfId="13797"/>
    <cellStyle name="40% - Accent2 75 2" xfId="13798"/>
    <cellStyle name="40% - Accent2 75 2 2" xfId="13799"/>
    <cellStyle name="40% - Accent2 75 3" xfId="13800"/>
    <cellStyle name="40% - Accent2 75 4" xfId="13801"/>
    <cellStyle name="40% - Accent2 75_Essbase BS Tax Accounts EOY" xfId="13802"/>
    <cellStyle name="40% - Accent2 76" xfId="13803"/>
    <cellStyle name="40% - Accent2 76 2" xfId="13804"/>
    <cellStyle name="40% - Accent2 76 2 2" xfId="13805"/>
    <cellStyle name="40% - Accent2 76 3" xfId="13806"/>
    <cellStyle name="40% - Accent2 76 4" xfId="13807"/>
    <cellStyle name="40% - Accent2 76_Essbase BS Tax Accounts EOY" xfId="13808"/>
    <cellStyle name="40% - Accent2 77" xfId="13809"/>
    <cellStyle name="40% - Accent2 77 2" xfId="13810"/>
    <cellStyle name="40% - Accent2 77 2 2" xfId="13811"/>
    <cellStyle name="40% - Accent2 77 3" xfId="13812"/>
    <cellStyle name="40% - Accent2 77 4" xfId="13813"/>
    <cellStyle name="40% - Accent2 77_Essbase BS Tax Accounts EOY" xfId="13814"/>
    <cellStyle name="40% - Accent2 78" xfId="13815"/>
    <cellStyle name="40% - Accent2 78 2" xfId="13816"/>
    <cellStyle name="40% - Accent2 78 2 2" xfId="13817"/>
    <cellStyle name="40% - Accent2 78 3" xfId="13818"/>
    <cellStyle name="40% - Accent2 78 4" xfId="13819"/>
    <cellStyle name="40% - Accent2 78_Essbase BS Tax Accounts EOY" xfId="13820"/>
    <cellStyle name="40% - Accent2 79" xfId="13821"/>
    <cellStyle name="40% - Accent2 79 2" xfId="13822"/>
    <cellStyle name="40% - Accent2 79 2 2" xfId="13823"/>
    <cellStyle name="40% - Accent2 79 3" xfId="13824"/>
    <cellStyle name="40% - Accent2 79 4" xfId="13825"/>
    <cellStyle name="40% - Accent2 79_Essbase BS Tax Accounts EOY" xfId="13826"/>
    <cellStyle name="40% - Accent2 8" xfId="13827"/>
    <cellStyle name="40% - Accent2 8 2" xfId="13828"/>
    <cellStyle name="40% - Accent2 8 2 2" xfId="13829"/>
    <cellStyle name="40% - Accent2 8 2 3" xfId="13830"/>
    <cellStyle name="40% - Accent2 8 2 4" xfId="13831"/>
    <cellStyle name="40% - Accent2 8 2_Essbase BS Tax Accounts EOY" xfId="13832"/>
    <cellStyle name="40% - Accent2 8 3" xfId="13833"/>
    <cellStyle name="40% - Accent2 8 3 2" xfId="13834"/>
    <cellStyle name="40% - Accent2 8 4" xfId="13835"/>
    <cellStyle name="40% - Accent2 8 4 2" xfId="13836"/>
    <cellStyle name="40% - Accent2 8 4 3" xfId="13837"/>
    <cellStyle name="40% - Accent2 8 4 4" xfId="13838"/>
    <cellStyle name="40% - Accent2 8 4_Essbase BS Tax Accounts EOY" xfId="13839"/>
    <cellStyle name="40% - Accent2 8 5" xfId="13840"/>
    <cellStyle name="40% - Accent2 8 5 2" xfId="13841"/>
    <cellStyle name="40% - Accent2 8 5 3" xfId="13842"/>
    <cellStyle name="40% - Accent2 8 5_Essbase BS Tax Accounts EOY" xfId="13843"/>
    <cellStyle name="40% - Accent2 8_Essbase BS Tax Accounts EOY" xfId="13844"/>
    <cellStyle name="40% - Accent2 80" xfId="13845"/>
    <cellStyle name="40% - Accent2 80 2" xfId="13846"/>
    <cellStyle name="40% - Accent2 80 2 2" xfId="13847"/>
    <cellStyle name="40% - Accent2 80 3" xfId="13848"/>
    <cellStyle name="40% - Accent2 80 4" xfId="13849"/>
    <cellStyle name="40% - Accent2 80_Essbase BS Tax Accounts EOY" xfId="13850"/>
    <cellStyle name="40% - Accent2 81" xfId="13851"/>
    <cellStyle name="40% - Accent2 81 2" xfId="13852"/>
    <cellStyle name="40% - Accent2 81 2 2" xfId="13853"/>
    <cellStyle name="40% - Accent2 81 3" xfId="13854"/>
    <cellStyle name="40% - Accent2 81 4" xfId="13855"/>
    <cellStyle name="40% - Accent2 81_Essbase BS Tax Accounts EOY" xfId="13856"/>
    <cellStyle name="40% - Accent2 82" xfId="13857"/>
    <cellStyle name="40% - Accent2 82 2" xfId="13858"/>
    <cellStyle name="40% - Accent2 82 2 2" xfId="13859"/>
    <cellStyle name="40% - Accent2 82 3" xfId="13860"/>
    <cellStyle name="40% - Accent2 82 4" xfId="13861"/>
    <cellStyle name="40% - Accent2 82_Essbase BS Tax Accounts EOY" xfId="13862"/>
    <cellStyle name="40% - Accent2 83" xfId="13863"/>
    <cellStyle name="40% - Accent2 83 2" xfId="13864"/>
    <cellStyle name="40% - Accent2 83 2 2" xfId="13865"/>
    <cellStyle name="40% - Accent2 83 3" xfId="13866"/>
    <cellStyle name="40% - Accent2 83 4" xfId="13867"/>
    <cellStyle name="40% - Accent2 83_Essbase BS Tax Accounts EOY" xfId="13868"/>
    <cellStyle name="40% - Accent2 84" xfId="13869"/>
    <cellStyle name="40% - Accent2 84 2" xfId="13870"/>
    <cellStyle name="40% - Accent2 84 2 2" xfId="13871"/>
    <cellStyle name="40% - Accent2 84 3" xfId="13872"/>
    <cellStyle name="40% - Accent2 85" xfId="13873"/>
    <cellStyle name="40% - Accent2 85 2" xfId="13874"/>
    <cellStyle name="40% - Accent2 85 2 2" xfId="13875"/>
    <cellStyle name="40% - Accent2 85 3" xfId="13876"/>
    <cellStyle name="40% - Accent2 86" xfId="13877"/>
    <cellStyle name="40% - Accent2 86 2" xfId="13878"/>
    <cellStyle name="40% - Accent2 86 2 2" xfId="13879"/>
    <cellStyle name="40% - Accent2 86 3" xfId="13880"/>
    <cellStyle name="40% - Accent2 87" xfId="13881"/>
    <cellStyle name="40% - Accent2 87 2" xfId="13882"/>
    <cellStyle name="40% - Accent2 87 2 2" xfId="13883"/>
    <cellStyle name="40% - Accent2 87 3" xfId="13884"/>
    <cellStyle name="40% - Accent2 88" xfId="13885"/>
    <cellStyle name="40% - Accent2 88 2" xfId="13886"/>
    <cellStyle name="40% - Accent2 88 2 2" xfId="13887"/>
    <cellStyle name="40% - Accent2 88 3" xfId="13888"/>
    <cellStyle name="40% - Accent2 89" xfId="13889"/>
    <cellStyle name="40% - Accent2 89 2" xfId="13890"/>
    <cellStyle name="40% - Accent2 89 2 2" xfId="13891"/>
    <cellStyle name="40% - Accent2 89 3" xfId="13892"/>
    <cellStyle name="40% - Accent2 9" xfId="13893"/>
    <cellStyle name="40% - Accent2 9 2" xfId="13894"/>
    <cellStyle name="40% - Accent2 9 2 2" xfId="13895"/>
    <cellStyle name="40% - Accent2 9 2 3" xfId="13896"/>
    <cellStyle name="40% - Accent2 9 2 4" xfId="13897"/>
    <cellStyle name="40% - Accent2 9 2_Essbase BS Tax Accounts EOY" xfId="13898"/>
    <cellStyle name="40% - Accent2 9 3" xfId="13899"/>
    <cellStyle name="40% - Accent2 9 3 2" xfId="13900"/>
    <cellStyle name="40% - Accent2 9 4" xfId="13901"/>
    <cellStyle name="40% - Accent2 9 4 2" xfId="13902"/>
    <cellStyle name="40% - Accent2 9 4 3" xfId="13903"/>
    <cellStyle name="40% - Accent2 9 4 4" xfId="13904"/>
    <cellStyle name="40% - Accent2 9 4_Essbase BS Tax Accounts EOY" xfId="13905"/>
    <cellStyle name="40% - Accent2 9 5" xfId="13906"/>
    <cellStyle name="40% - Accent2 9 5 2" xfId="13907"/>
    <cellStyle name="40% - Accent2 9 5 3" xfId="13908"/>
    <cellStyle name="40% - Accent2 9 5_Essbase BS Tax Accounts EOY" xfId="13909"/>
    <cellStyle name="40% - Accent2 9_Essbase BS Tax Accounts EOY" xfId="13910"/>
    <cellStyle name="40% - Accent2 90" xfId="13911"/>
    <cellStyle name="40% - Accent2 90 2" xfId="13912"/>
    <cellStyle name="40% - Accent2 90 2 2" xfId="13913"/>
    <cellStyle name="40% - Accent2 90 3" xfId="13914"/>
    <cellStyle name="40% - Accent2 91" xfId="13915"/>
    <cellStyle name="40% - Accent2 91 2" xfId="13916"/>
    <cellStyle name="40% - Accent2 91 2 2" xfId="13917"/>
    <cellStyle name="40% - Accent2 91 3" xfId="13918"/>
    <cellStyle name="40% - Accent2 92" xfId="13919"/>
    <cellStyle name="40% - Accent2 92 2" xfId="13920"/>
    <cellStyle name="40% - Accent2 92 2 2" xfId="13921"/>
    <cellStyle name="40% - Accent2 92 3" xfId="13922"/>
    <cellStyle name="40% - Accent2 93" xfId="13923"/>
    <cellStyle name="40% - Accent2 93 2" xfId="13924"/>
    <cellStyle name="40% - Accent2 93 2 2" xfId="13925"/>
    <cellStyle name="40% - Accent2 93 3" xfId="13926"/>
    <cellStyle name="40% - Accent2 94" xfId="13927"/>
    <cellStyle name="40% - Accent2 94 2" xfId="13928"/>
    <cellStyle name="40% - Accent2 94 2 2" xfId="13929"/>
    <cellStyle name="40% - Accent2 94 3" xfId="13930"/>
    <cellStyle name="40% - Accent2 95" xfId="13931"/>
    <cellStyle name="40% - Accent2 95 2" xfId="13932"/>
    <cellStyle name="40% - Accent2 95 2 2" xfId="13933"/>
    <cellStyle name="40% - Accent2 95 3" xfId="13934"/>
    <cellStyle name="40% - Accent2 96" xfId="13935"/>
    <cellStyle name="40% - Accent2 96 2" xfId="13936"/>
    <cellStyle name="40% - Accent2 96 2 2" xfId="13937"/>
    <cellStyle name="40% - Accent2 96 3" xfId="13938"/>
    <cellStyle name="40% - Accent2 97" xfId="13939"/>
    <cellStyle name="40% - Accent2 97 2" xfId="13940"/>
    <cellStyle name="40% - Accent2 97 2 2" xfId="13941"/>
    <cellStyle name="40% - Accent2 97 3" xfId="13942"/>
    <cellStyle name="40% - Accent2 98" xfId="13943"/>
    <cellStyle name="40% - Accent2 98 2" xfId="13944"/>
    <cellStyle name="40% - Accent2 98 2 2" xfId="13945"/>
    <cellStyle name="40% - Accent2 98 3" xfId="13946"/>
    <cellStyle name="40% - Accent2 99" xfId="13947"/>
    <cellStyle name="40% - Accent2 99 2" xfId="13948"/>
    <cellStyle name="40% - Accent2 99 2 2" xfId="13949"/>
    <cellStyle name="40% - Accent2 99 3" xfId="13950"/>
    <cellStyle name="40% - Accent3" xfId="9" builtinId="39" customBuiltin="1"/>
    <cellStyle name="40% - Accent3 10" xfId="13951"/>
    <cellStyle name="40% - Accent3 10 2" xfId="13952"/>
    <cellStyle name="40% - Accent3 10 2 2" xfId="13953"/>
    <cellStyle name="40% - Accent3 10 2 3" xfId="13954"/>
    <cellStyle name="40% - Accent3 10 2 4" xfId="13955"/>
    <cellStyle name="40% - Accent3 10 2_Essbase BS Tax Accounts EOY" xfId="13956"/>
    <cellStyle name="40% - Accent3 10 3" xfId="13957"/>
    <cellStyle name="40% - Accent3 10 3 2" xfId="13958"/>
    <cellStyle name="40% - Accent3 10 4" xfId="13959"/>
    <cellStyle name="40% - Accent3 10 4 2" xfId="13960"/>
    <cellStyle name="40% - Accent3 10 4 3" xfId="13961"/>
    <cellStyle name="40% - Accent3 10 4 4" xfId="13962"/>
    <cellStyle name="40% - Accent3 10 4_Essbase BS Tax Accounts EOY" xfId="13963"/>
    <cellStyle name="40% - Accent3 10 5" xfId="13964"/>
    <cellStyle name="40% - Accent3 10_Essbase BS Tax Accounts EOY" xfId="13965"/>
    <cellStyle name="40% - Accent3 100" xfId="13966"/>
    <cellStyle name="40% - Accent3 100 2" xfId="13967"/>
    <cellStyle name="40% - Accent3 100 2 2" xfId="13968"/>
    <cellStyle name="40% - Accent3 100 3" xfId="13969"/>
    <cellStyle name="40% - Accent3 101" xfId="13970"/>
    <cellStyle name="40% - Accent3 101 2" xfId="13971"/>
    <cellStyle name="40% - Accent3 102" xfId="13972"/>
    <cellStyle name="40% - Accent3 102 2" xfId="13973"/>
    <cellStyle name="40% - Accent3 103" xfId="13974"/>
    <cellStyle name="40% - Accent3 103 2" xfId="13975"/>
    <cellStyle name="40% - Accent3 104" xfId="13976"/>
    <cellStyle name="40% - Accent3 104 2" xfId="13977"/>
    <cellStyle name="40% - Accent3 105" xfId="13978"/>
    <cellStyle name="40% - Accent3 105 2" xfId="13979"/>
    <cellStyle name="40% - Accent3 106" xfId="13980"/>
    <cellStyle name="40% - Accent3 106 2" xfId="13981"/>
    <cellStyle name="40% - Accent3 107" xfId="13982"/>
    <cellStyle name="40% - Accent3 107 2" xfId="13983"/>
    <cellStyle name="40% - Accent3 108" xfId="13984"/>
    <cellStyle name="40% - Accent3 108 2" xfId="13985"/>
    <cellStyle name="40% - Accent3 109" xfId="13986"/>
    <cellStyle name="40% - Accent3 109 2" xfId="13987"/>
    <cellStyle name="40% - Accent3 11" xfId="13988"/>
    <cellStyle name="40% - Accent3 11 2" xfId="13989"/>
    <cellStyle name="40% - Accent3 11 2 2" xfId="13990"/>
    <cellStyle name="40% - Accent3 11 2 3" xfId="13991"/>
    <cellStyle name="40% - Accent3 11 2 4" xfId="13992"/>
    <cellStyle name="40% - Accent3 11 2_Essbase BS Tax Accounts EOY" xfId="13993"/>
    <cellStyle name="40% - Accent3 11 3" xfId="13994"/>
    <cellStyle name="40% - Accent3 11 3 2" xfId="13995"/>
    <cellStyle name="40% - Accent3 11 4" xfId="13996"/>
    <cellStyle name="40% - Accent3 11 4 2" xfId="13997"/>
    <cellStyle name="40% - Accent3 11 4 3" xfId="13998"/>
    <cellStyle name="40% - Accent3 11 4 4" xfId="13999"/>
    <cellStyle name="40% - Accent3 11 4_Essbase BS Tax Accounts EOY" xfId="14000"/>
    <cellStyle name="40% - Accent3 11 5" xfId="14001"/>
    <cellStyle name="40% - Accent3 11_Essbase BS Tax Accounts EOY" xfId="14002"/>
    <cellStyle name="40% - Accent3 110" xfId="14003"/>
    <cellStyle name="40% - Accent3 110 2" xfId="14004"/>
    <cellStyle name="40% - Accent3 111" xfId="14005"/>
    <cellStyle name="40% - Accent3 112" xfId="14006"/>
    <cellStyle name="40% - Accent3 113" xfId="14007"/>
    <cellStyle name="40% - Accent3 114" xfId="14008"/>
    <cellStyle name="40% - Accent3 115" xfId="14009"/>
    <cellStyle name="40% - Accent3 116" xfId="14010"/>
    <cellStyle name="40% - Accent3 117" xfId="14011"/>
    <cellStyle name="40% - Accent3 118" xfId="14012"/>
    <cellStyle name="40% - Accent3 119" xfId="14013"/>
    <cellStyle name="40% - Accent3 12" xfId="14014"/>
    <cellStyle name="40% - Accent3 12 2" xfId="14015"/>
    <cellStyle name="40% - Accent3 12 2 2" xfId="14016"/>
    <cellStyle name="40% - Accent3 12 2 3" xfId="14017"/>
    <cellStyle name="40% - Accent3 12 2 4" xfId="14018"/>
    <cellStyle name="40% - Accent3 12 2_Essbase BS Tax Accounts EOY" xfId="14019"/>
    <cellStyle name="40% - Accent3 12 3" xfId="14020"/>
    <cellStyle name="40% - Accent3 12 3 2" xfId="14021"/>
    <cellStyle name="40% - Accent3 12 4" xfId="14022"/>
    <cellStyle name="40% - Accent3 12 4 2" xfId="14023"/>
    <cellStyle name="40% - Accent3 12 4 3" xfId="14024"/>
    <cellStyle name="40% - Accent3 12 4 4" xfId="14025"/>
    <cellStyle name="40% - Accent3 12 4_Essbase BS Tax Accounts EOY" xfId="14026"/>
    <cellStyle name="40% - Accent3 12 5" xfId="14027"/>
    <cellStyle name="40% - Accent3 12_Essbase BS Tax Accounts EOY" xfId="14028"/>
    <cellStyle name="40% - Accent3 13" xfId="14029"/>
    <cellStyle name="40% - Accent3 13 2" xfId="14030"/>
    <cellStyle name="40% - Accent3 13 2 2" xfId="14031"/>
    <cellStyle name="40% - Accent3 13 2 3" xfId="14032"/>
    <cellStyle name="40% - Accent3 13 2 4" xfId="14033"/>
    <cellStyle name="40% - Accent3 13 2_Essbase BS Tax Accounts EOY" xfId="14034"/>
    <cellStyle name="40% - Accent3 13 3" xfId="14035"/>
    <cellStyle name="40% - Accent3 13 3 2" xfId="14036"/>
    <cellStyle name="40% - Accent3 13 4" xfId="14037"/>
    <cellStyle name="40% - Accent3 13 4 2" xfId="14038"/>
    <cellStyle name="40% - Accent3 13 4 3" xfId="14039"/>
    <cellStyle name="40% - Accent3 13 4 4" xfId="14040"/>
    <cellStyle name="40% - Accent3 13 4_Essbase BS Tax Accounts EOY" xfId="14041"/>
    <cellStyle name="40% - Accent3 13 5" xfId="14042"/>
    <cellStyle name="40% - Accent3 13_Essbase BS Tax Accounts EOY" xfId="14043"/>
    <cellStyle name="40% - Accent3 14" xfId="14044"/>
    <cellStyle name="40% - Accent3 14 2" xfId="14045"/>
    <cellStyle name="40% - Accent3 14 2 2" xfId="14046"/>
    <cellStyle name="40% - Accent3 14 2 3" xfId="14047"/>
    <cellStyle name="40% - Accent3 14 2 4" xfId="14048"/>
    <cellStyle name="40% - Accent3 14 2_Essbase BS Tax Accounts EOY" xfId="14049"/>
    <cellStyle name="40% - Accent3 14 3" xfId="14050"/>
    <cellStyle name="40% - Accent3 14 3 2" xfId="14051"/>
    <cellStyle name="40% - Accent3 14 4" xfId="14052"/>
    <cellStyle name="40% - Accent3 14 4 2" xfId="14053"/>
    <cellStyle name="40% - Accent3 14 4 3" xfId="14054"/>
    <cellStyle name="40% - Accent3 14 4 4" xfId="14055"/>
    <cellStyle name="40% - Accent3 14 4_Essbase BS Tax Accounts EOY" xfId="14056"/>
    <cellStyle name="40% - Accent3 14 5" xfId="14057"/>
    <cellStyle name="40% - Accent3 14_Essbase BS Tax Accounts EOY" xfId="14058"/>
    <cellStyle name="40% - Accent3 15" xfId="14059"/>
    <cellStyle name="40% - Accent3 15 2" xfId="14060"/>
    <cellStyle name="40% - Accent3 15 2 2" xfId="14061"/>
    <cellStyle name="40% - Accent3 15 2 3" xfId="14062"/>
    <cellStyle name="40% - Accent3 15 2 4" xfId="14063"/>
    <cellStyle name="40% - Accent3 15 2_Essbase BS Tax Accounts EOY" xfId="14064"/>
    <cellStyle name="40% - Accent3 15 3" xfId="14065"/>
    <cellStyle name="40% - Accent3 15 3 2" xfId="14066"/>
    <cellStyle name="40% - Accent3 15 4" xfId="14067"/>
    <cellStyle name="40% - Accent3 15 4 2" xfId="14068"/>
    <cellStyle name="40% - Accent3 15 4 3" xfId="14069"/>
    <cellStyle name="40% - Accent3 15 4 4" xfId="14070"/>
    <cellStyle name="40% - Accent3 15 4_Essbase BS Tax Accounts EOY" xfId="14071"/>
    <cellStyle name="40% - Accent3 15 5" xfId="14072"/>
    <cellStyle name="40% - Accent3 15_Essbase BS Tax Accounts EOY" xfId="14073"/>
    <cellStyle name="40% - Accent3 16" xfId="14074"/>
    <cellStyle name="40% - Accent3 16 2" xfId="14075"/>
    <cellStyle name="40% - Accent3 16 2 2" xfId="14076"/>
    <cellStyle name="40% - Accent3 16 2 3" xfId="14077"/>
    <cellStyle name="40% - Accent3 16 2 4" xfId="14078"/>
    <cellStyle name="40% - Accent3 16 2_Essbase BS Tax Accounts EOY" xfId="14079"/>
    <cellStyle name="40% - Accent3 16 3" xfId="14080"/>
    <cellStyle name="40% - Accent3 16 3 2" xfId="14081"/>
    <cellStyle name="40% - Accent3 16 4" xfId="14082"/>
    <cellStyle name="40% - Accent3 16 4 2" xfId="14083"/>
    <cellStyle name="40% - Accent3 16 4 3" xfId="14084"/>
    <cellStyle name="40% - Accent3 16 4 4" xfId="14085"/>
    <cellStyle name="40% - Accent3 16 4_Essbase BS Tax Accounts EOY" xfId="14086"/>
    <cellStyle name="40% - Accent3 16 5" xfId="14087"/>
    <cellStyle name="40% - Accent3 16_Essbase BS Tax Accounts EOY" xfId="14088"/>
    <cellStyle name="40% - Accent3 17" xfId="14089"/>
    <cellStyle name="40% - Accent3 17 2" xfId="14090"/>
    <cellStyle name="40% - Accent3 17 2 2" xfId="14091"/>
    <cellStyle name="40% - Accent3 17 2 3" xfId="14092"/>
    <cellStyle name="40% - Accent3 17 2 4" xfId="14093"/>
    <cellStyle name="40% - Accent3 17 2_Essbase BS Tax Accounts EOY" xfId="14094"/>
    <cellStyle name="40% - Accent3 17 3" xfId="14095"/>
    <cellStyle name="40% - Accent3 17 3 2" xfId="14096"/>
    <cellStyle name="40% - Accent3 17 4" xfId="14097"/>
    <cellStyle name="40% - Accent3 17 4 2" xfId="14098"/>
    <cellStyle name="40% - Accent3 17 4 3" xfId="14099"/>
    <cellStyle name="40% - Accent3 17 4 4" xfId="14100"/>
    <cellStyle name="40% - Accent3 17 4_Essbase BS Tax Accounts EOY" xfId="14101"/>
    <cellStyle name="40% - Accent3 17 5" xfId="14102"/>
    <cellStyle name="40% - Accent3 17_Essbase BS Tax Accounts EOY" xfId="14103"/>
    <cellStyle name="40% - Accent3 18" xfId="14104"/>
    <cellStyle name="40% - Accent3 18 2" xfId="14105"/>
    <cellStyle name="40% - Accent3 18 2 2" xfId="14106"/>
    <cellStyle name="40% - Accent3 18 2 3" xfId="14107"/>
    <cellStyle name="40% - Accent3 18 2 4" xfId="14108"/>
    <cellStyle name="40% - Accent3 18 2_Essbase BS Tax Accounts EOY" xfId="14109"/>
    <cellStyle name="40% - Accent3 18 3" xfId="14110"/>
    <cellStyle name="40% - Accent3 18 3 2" xfId="14111"/>
    <cellStyle name="40% - Accent3 18 4" xfId="14112"/>
    <cellStyle name="40% - Accent3 18 4 2" xfId="14113"/>
    <cellStyle name="40% - Accent3 18 4 3" xfId="14114"/>
    <cellStyle name="40% - Accent3 18 4 4" xfId="14115"/>
    <cellStyle name="40% - Accent3 18 4_Essbase BS Tax Accounts EOY" xfId="14116"/>
    <cellStyle name="40% - Accent3 18 5" xfId="14117"/>
    <cellStyle name="40% - Accent3 18_Essbase BS Tax Accounts EOY" xfId="14118"/>
    <cellStyle name="40% - Accent3 19" xfId="14119"/>
    <cellStyle name="40% - Accent3 19 2" xfId="14120"/>
    <cellStyle name="40% - Accent3 19 2 2" xfId="14121"/>
    <cellStyle name="40% - Accent3 19 2 3" xfId="14122"/>
    <cellStyle name="40% - Accent3 19 2 4" xfId="14123"/>
    <cellStyle name="40% - Accent3 19 2_Essbase BS Tax Accounts EOY" xfId="14124"/>
    <cellStyle name="40% - Accent3 19 3" xfId="14125"/>
    <cellStyle name="40% - Accent3 19 3 2" xfId="14126"/>
    <cellStyle name="40% - Accent3 19 4" xfId="14127"/>
    <cellStyle name="40% - Accent3 19 4 2" xfId="14128"/>
    <cellStyle name="40% - Accent3 19 4 3" xfId="14129"/>
    <cellStyle name="40% - Accent3 19 4 4" xfId="14130"/>
    <cellStyle name="40% - Accent3 19 4_Essbase BS Tax Accounts EOY" xfId="14131"/>
    <cellStyle name="40% - Accent3 19 5" xfId="14132"/>
    <cellStyle name="40% - Accent3 19_Essbase BS Tax Accounts EOY" xfId="14133"/>
    <cellStyle name="40% - Accent3 2" xfId="14134"/>
    <cellStyle name="40% - Accent3 2 10" xfId="14135"/>
    <cellStyle name="40% - Accent3 2 10 2" xfId="14136"/>
    <cellStyle name="40% - Accent3 2 10 2 2" xfId="14137"/>
    <cellStyle name="40% - Accent3 2 10 2 3" xfId="14138"/>
    <cellStyle name="40% - Accent3 2 10 2_Essbase BS Tax Accounts EOY" xfId="14139"/>
    <cellStyle name="40% - Accent3 2 10 3" xfId="14140"/>
    <cellStyle name="40% - Accent3 2 10 4" xfId="14141"/>
    <cellStyle name="40% - Accent3 2 10_Essbase BS Tax Accounts EOY" xfId="14142"/>
    <cellStyle name="40% - Accent3 2 11" xfId="14143"/>
    <cellStyle name="40% - Accent3 2 11 2" xfId="14144"/>
    <cellStyle name="40% - Accent3 2 11 2 2" xfId="14145"/>
    <cellStyle name="40% - Accent3 2 11 3" xfId="14146"/>
    <cellStyle name="40% - Accent3 2 11 4" xfId="14147"/>
    <cellStyle name="40% - Accent3 2 11_Essbase BS Tax Accounts EOY" xfId="14148"/>
    <cellStyle name="40% - Accent3 2 12" xfId="14149"/>
    <cellStyle name="40% - Accent3 2 12 2" xfId="14150"/>
    <cellStyle name="40% - Accent3 2 12 2 2" xfId="14151"/>
    <cellStyle name="40% - Accent3 2 12 3" xfId="14152"/>
    <cellStyle name="40% - Accent3 2 12 4" xfId="14153"/>
    <cellStyle name="40% - Accent3 2 12_Essbase BS Tax Accounts EOY" xfId="14154"/>
    <cellStyle name="40% - Accent3 2 13" xfId="14155"/>
    <cellStyle name="40% - Accent3 2 13 2" xfId="14156"/>
    <cellStyle name="40% - Accent3 2 13 2 2" xfId="14157"/>
    <cellStyle name="40% - Accent3 2 13 3" xfId="14158"/>
    <cellStyle name="40% - Accent3 2 14" xfId="14159"/>
    <cellStyle name="40% - Accent3 2 14 2" xfId="14160"/>
    <cellStyle name="40% - Accent3 2 14 3" xfId="14161"/>
    <cellStyle name="40% - Accent3 2 14_Essbase BS Tax Accounts EOY" xfId="14162"/>
    <cellStyle name="40% - Accent3 2 15" xfId="58764"/>
    <cellStyle name="40% - Accent3 2 16" xfId="58787"/>
    <cellStyle name="40% - Accent3 2 17" xfId="58798"/>
    <cellStyle name="40% - Accent3 2 18" xfId="58785"/>
    <cellStyle name="40% - Accent3 2 2" xfId="14163"/>
    <cellStyle name="40% - Accent3 2 2 10" xfId="14164"/>
    <cellStyle name="40% - Accent3 2 2 11" xfId="14165"/>
    <cellStyle name="40% - Accent3 2 2 12" xfId="14166"/>
    <cellStyle name="40% - Accent3 2 2 2" xfId="14167"/>
    <cellStyle name="40% - Accent3 2 2 2 2" xfId="14168"/>
    <cellStyle name="40% - Accent3 2 2 2 2 2" xfId="14169"/>
    <cellStyle name="40% - Accent3 2 2 2 2 2 2" xfId="14170"/>
    <cellStyle name="40% - Accent3 2 2 2 2 3" xfId="14171"/>
    <cellStyle name="40% - Accent3 2 2 2 2 4" xfId="14172"/>
    <cellStyle name="40% - Accent3 2 2 2 2_Essbase BS Tax Accounts EOY" xfId="14173"/>
    <cellStyle name="40% - Accent3 2 2 2 3" xfId="14174"/>
    <cellStyle name="40% - Accent3 2 2 2 3 2" xfId="14175"/>
    <cellStyle name="40% - Accent3 2 2 2 3 2 2" xfId="14176"/>
    <cellStyle name="40% - Accent3 2 2 2 3 3" xfId="14177"/>
    <cellStyle name="40% - Accent3 2 2 2 4" xfId="14178"/>
    <cellStyle name="40% - Accent3 2 2 2 4 2" xfId="14179"/>
    <cellStyle name="40% - Accent3 2 2 2 4 2 2" xfId="14180"/>
    <cellStyle name="40% - Accent3 2 2 2 4 3" xfId="14181"/>
    <cellStyle name="40% - Accent3 2 2 2 5" xfId="14182"/>
    <cellStyle name="40% - Accent3 2 2 2 5 2" xfId="14183"/>
    <cellStyle name="40% - Accent3 2 2 2_Essbase BS Tax Accounts EOY" xfId="14184"/>
    <cellStyle name="40% - Accent3 2 2 3" xfId="14185"/>
    <cellStyle name="40% - Accent3 2 2 3 2" xfId="14186"/>
    <cellStyle name="40% - Accent3 2 2 3 2 2" xfId="14187"/>
    <cellStyle name="40% - Accent3 2 2 3 3" xfId="14188"/>
    <cellStyle name="40% - Accent3 2 2 3 4" xfId="14189"/>
    <cellStyle name="40% - Accent3 2 2 3 5" xfId="14190"/>
    <cellStyle name="40% - Accent3 2 2 3_Essbase BS Tax Accounts EOY" xfId="14191"/>
    <cellStyle name="40% - Accent3 2 2 4" xfId="14192"/>
    <cellStyle name="40% - Accent3 2 2 4 2" xfId="14193"/>
    <cellStyle name="40% - Accent3 2 2 4 2 2" xfId="14194"/>
    <cellStyle name="40% - Accent3 2 2 4 2 3" xfId="14195"/>
    <cellStyle name="40% - Accent3 2 2 4 3" xfId="14196"/>
    <cellStyle name="40% - Accent3 2 2 4 4" xfId="14197"/>
    <cellStyle name="40% - Accent3 2 2 4_Essbase BS Tax Accounts EOY" xfId="14198"/>
    <cellStyle name="40% - Accent3 2 2 5" xfId="14199"/>
    <cellStyle name="40% - Accent3 2 2 6" xfId="14200"/>
    <cellStyle name="40% - Accent3 2 2 6 2" xfId="14201"/>
    <cellStyle name="40% - Accent3 2 2 6 2 2" xfId="14202"/>
    <cellStyle name="40% - Accent3 2 2 6 3" xfId="14203"/>
    <cellStyle name="40% - Accent3 2 2 6 4" xfId="14204"/>
    <cellStyle name="40% - Accent3 2 2 7" xfId="14205"/>
    <cellStyle name="40% - Accent3 2 2 7 2" xfId="14206"/>
    <cellStyle name="40% - Accent3 2 2 7 2 2" xfId="14207"/>
    <cellStyle name="40% - Accent3 2 2 7 3" xfId="14208"/>
    <cellStyle name="40% - Accent3 2 2 7 4" xfId="14209"/>
    <cellStyle name="40% - Accent3 2 2 7_Essbase BS Tax Accounts EOY" xfId="14210"/>
    <cellStyle name="40% - Accent3 2 2 8" xfId="14211"/>
    <cellStyle name="40% - Accent3 2 2 8 2" xfId="14212"/>
    <cellStyle name="40% - Accent3 2 2 8 2 2" xfId="14213"/>
    <cellStyle name="40% - Accent3 2 2 8 3" xfId="14214"/>
    <cellStyle name="40% - Accent3 2 2 9" xfId="14215"/>
    <cellStyle name="40% - Accent3 2 2 9 2" xfId="14216"/>
    <cellStyle name="40% - Accent3 2 2_Basis Info" xfId="14217"/>
    <cellStyle name="40% - Accent3 2 3" xfId="14218"/>
    <cellStyle name="40% - Accent3 2 3 10" xfId="14219"/>
    <cellStyle name="40% - Accent3 2 3 10 2" xfId="14220"/>
    <cellStyle name="40% - Accent3 2 3 10 2 2" xfId="14221"/>
    <cellStyle name="40% - Accent3 2 3 10 3" xfId="14222"/>
    <cellStyle name="40% - Accent3 2 3 10 4" xfId="14223"/>
    <cellStyle name="40% - Accent3 2 3 11" xfId="14224"/>
    <cellStyle name="40% - Accent3 2 3 11 2" xfId="14225"/>
    <cellStyle name="40% - Accent3 2 3 11 2 2" xfId="14226"/>
    <cellStyle name="40% - Accent3 2 3 11 3" xfId="14227"/>
    <cellStyle name="40% - Accent3 2 3 11 4" xfId="14228"/>
    <cellStyle name="40% - Accent3 2 3 11_Essbase BS Tax Accounts EOY" xfId="14229"/>
    <cellStyle name="40% - Accent3 2 3 12" xfId="14230"/>
    <cellStyle name="40% - Accent3 2 3 12 2" xfId="14231"/>
    <cellStyle name="40% - Accent3 2 3 12 3" xfId="14232"/>
    <cellStyle name="40% - Accent3 2 3 12_Essbase BS Tax Accounts EOY" xfId="14233"/>
    <cellStyle name="40% - Accent3 2 3 13" xfId="14234"/>
    <cellStyle name="40% - Accent3 2 3 13 2" xfId="14235"/>
    <cellStyle name="40% - Accent3 2 3 13 3" xfId="14236"/>
    <cellStyle name="40% - Accent3 2 3 13_Essbase BS Tax Accounts EOY" xfId="14237"/>
    <cellStyle name="40% - Accent3 2 3 14" xfId="14238"/>
    <cellStyle name="40% - Accent3 2 3 15" xfId="14239"/>
    <cellStyle name="40% - Accent3 2 3 2" xfId="14240"/>
    <cellStyle name="40% - Accent3 2 3 2 10" xfId="14241"/>
    <cellStyle name="40% - Accent3 2 3 2 10 2" xfId="14242"/>
    <cellStyle name="40% - Accent3 2 3 2 11" xfId="14243"/>
    <cellStyle name="40% - Accent3 2 3 2 12" xfId="14244"/>
    <cellStyle name="40% - Accent3 2 3 2 13" xfId="14245"/>
    <cellStyle name="40% - Accent3 2 3 2 14" xfId="14246"/>
    <cellStyle name="40% - Accent3 2 3 2 2" xfId="14247"/>
    <cellStyle name="40% - Accent3 2 3 2 2 2" xfId="14248"/>
    <cellStyle name="40% - Accent3 2 3 2 2 2 2" xfId="14249"/>
    <cellStyle name="40% - Accent3 2 3 2 2 2 2 2" xfId="14250"/>
    <cellStyle name="40% - Accent3 2 3 2 2 2 3" xfId="14251"/>
    <cellStyle name="40% - Accent3 2 3 2 2 2 4" xfId="14252"/>
    <cellStyle name="40% - Accent3 2 3 2 2 3" xfId="14253"/>
    <cellStyle name="40% - Accent3 2 3 2 2 3 2" xfId="14254"/>
    <cellStyle name="40% - Accent3 2 3 2 2 4" xfId="14255"/>
    <cellStyle name="40% - Accent3 2 3 2 2 5" xfId="14256"/>
    <cellStyle name="40% - Accent3 2 3 2 2 6" xfId="14257"/>
    <cellStyle name="40% - Accent3 2 3 2 2_Essbase BS Tax Accounts EOY" xfId="14258"/>
    <cellStyle name="40% - Accent3 2 3 2 3" xfId="14259"/>
    <cellStyle name="40% - Accent3 2 3 2 3 2" xfId="14260"/>
    <cellStyle name="40% - Accent3 2 3 2 3 2 2" xfId="14261"/>
    <cellStyle name="40% - Accent3 2 3 2 3 2 2 2" xfId="14262"/>
    <cellStyle name="40% - Accent3 2 3 2 3 2 2 3" xfId="14263"/>
    <cellStyle name="40% - Accent3 2 3 2 3 2 2_Essbase BS Tax Accounts EOY" xfId="14264"/>
    <cellStyle name="40% - Accent3 2 3 2 3 2 3" xfId="14265"/>
    <cellStyle name="40% - Accent3 2 3 2 3 2 4" xfId="14266"/>
    <cellStyle name="40% - Accent3 2 3 2 3 2_Essbase BS Tax Accounts EOY" xfId="14267"/>
    <cellStyle name="40% - Accent3 2 3 2 3 3" xfId="14268"/>
    <cellStyle name="40% - Accent3 2 3 2 3 3 2" xfId="14269"/>
    <cellStyle name="40% - Accent3 2 3 2 3 3 3" xfId="14270"/>
    <cellStyle name="40% - Accent3 2 3 2 3 3_Essbase BS Tax Accounts EOY" xfId="14271"/>
    <cellStyle name="40% - Accent3 2 3 2 3 4" xfId="14272"/>
    <cellStyle name="40% - Accent3 2 3 2 3 5" xfId="14273"/>
    <cellStyle name="40% - Accent3 2 3 2 3_Essbase BS Tax Accounts EOY" xfId="14274"/>
    <cellStyle name="40% - Accent3 2 3 2 4" xfId="14275"/>
    <cellStyle name="40% - Accent3 2 3 2 4 2" xfId="14276"/>
    <cellStyle name="40% - Accent3 2 3 2 4 2 2" xfId="14277"/>
    <cellStyle name="40% - Accent3 2 3 2 4 2 3" xfId="14278"/>
    <cellStyle name="40% - Accent3 2 3 2 4 2_Essbase BS Tax Accounts EOY" xfId="14279"/>
    <cellStyle name="40% - Accent3 2 3 2 4 3" xfId="14280"/>
    <cellStyle name="40% - Accent3 2 3 2 4 4" xfId="14281"/>
    <cellStyle name="40% - Accent3 2 3 2 4_Essbase BS Tax Accounts EOY" xfId="14282"/>
    <cellStyle name="40% - Accent3 2 3 2 5" xfId="14283"/>
    <cellStyle name="40% - Accent3 2 3 2 5 2" xfId="14284"/>
    <cellStyle name="40% - Accent3 2 3 2 5 2 2" xfId="14285"/>
    <cellStyle name="40% - Accent3 2 3 2 5 2 3" xfId="14286"/>
    <cellStyle name="40% - Accent3 2 3 2 5 3" xfId="14287"/>
    <cellStyle name="40% - Accent3 2 3 2 5 4" xfId="14288"/>
    <cellStyle name="40% - Accent3 2 3 2 5_Essbase BS Tax Accounts EOY" xfId="14289"/>
    <cellStyle name="40% - Accent3 2 3 2 6" xfId="14290"/>
    <cellStyle name="40% - Accent3 2 3 2 6 2" xfId="14291"/>
    <cellStyle name="40% - Accent3 2 3 2 6 2 2" xfId="14292"/>
    <cellStyle name="40% - Accent3 2 3 2 6 3" xfId="14293"/>
    <cellStyle name="40% - Accent3 2 3 2 6 4" xfId="14294"/>
    <cellStyle name="40% - Accent3 2 3 2 7" xfId="14295"/>
    <cellStyle name="40% - Accent3 2 3 2 7 2" xfId="14296"/>
    <cellStyle name="40% - Accent3 2 3 2 7 2 2" xfId="14297"/>
    <cellStyle name="40% - Accent3 2 3 2 7 3" xfId="14298"/>
    <cellStyle name="40% - Accent3 2 3 2 7 4" xfId="14299"/>
    <cellStyle name="40% - Accent3 2 3 2 7_Essbase BS Tax Accounts EOY" xfId="14300"/>
    <cellStyle name="40% - Accent3 2 3 2 8" xfId="14301"/>
    <cellStyle name="40% - Accent3 2 3 2 8 2" xfId="14302"/>
    <cellStyle name="40% - Accent3 2 3 2 8 2 2" xfId="14303"/>
    <cellStyle name="40% - Accent3 2 3 2 8 3" xfId="14304"/>
    <cellStyle name="40% - Accent3 2 3 2 8 4" xfId="14305"/>
    <cellStyle name="40% - Accent3 2 3 2 8_Essbase BS Tax Accounts EOY" xfId="14306"/>
    <cellStyle name="40% - Accent3 2 3 2 9" xfId="14307"/>
    <cellStyle name="40% - Accent3 2 3 2 9 2" xfId="14308"/>
    <cellStyle name="40% - Accent3 2 3 2 9 2 2" xfId="14309"/>
    <cellStyle name="40% - Accent3 2 3 2 9 3" xfId="14310"/>
    <cellStyle name="40% - Accent3 2 3 2 9 4" xfId="14311"/>
    <cellStyle name="40% - Accent3 2 3 2 9_Essbase BS Tax Accounts EOY" xfId="14312"/>
    <cellStyle name="40% - Accent3 2 3 2_Basis Info" xfId="14313"/>
    <cellStyle name="40% - Accent3 2 3 3" xfId="14314"/>
    <cellStyle name="40% - Accent3 2 3 3 2" xfId="14315"/>
    <cellStyle name="40% - Accent3 2 3 3 3" xfId="14316"/>
    <cellStyle name="40% - Accent3 2 3 3 4" xfId="14317"/>
    <cellStyle name="40% - Accent3 2 3 3_Essbase BS Tax Accounts EOY" xfId="14318"/>
    <cellStyle name="40% - Accent3 2 3 4" xfId="14319"/>
    <cellStyle name="40% - Accent3 2 3 4 2" xfId="14320"/>
    <cellStyle name="40% - Accent3 2 3 4 2 2" xfId="14321"/>
    <cellStyle name="40% - Accent3 2 3 4 2 2 2" xfId="14322"/>
    <cellStyle name="40% - Accent3 2 3 4 2 3" xfId="14323"/>
    <cellStyle name="40% - Accent3 2 3 4 3" xfId="14324"/>
    <cellStyle name="40% - Accent3 2 3 4 3 2" xfId="14325"/>
    <cellStyle name="40% - Accent3 2 3 5" xfId="14326"/>
    <cellStyle name="40% - Accent3 2 3 5 2" xfId="14327"/>
    <cellStyle name="40% - Accent3 2 3 5 2 2" xfId="14328"/>
    <cellStyle name="40% - Accent3 2 3 5 2 2 2" xfId="14329"/>
    <cellStyle name="40% - Accent3 2 3 5 2 2 3" xfId="14330"/>
    <cellStyle name="40% - Accent3 2 3 5 2 2_Essbase BS Tax Accounts EOY" xfId="14331"/>
    <cellStyle name="40% - Accent3 2 3 5 2 3" xfId="14332"/>
    <cellStyle name="40% - Accent3 2 3 5 2 4" xfId="14333"/>
    <cellStyle name="40% - Accent3 2 3 5 2_Essbase BS Tax Accounts EOY" xfId="14334"/>
    <cellStyle name="40% - Accent3 2 3 5 3" xfId="14335"/>
    <cellStyle name="40% - Accent3 2 3 5 3 2" xfId="14336"/>
    <cellStyle name="40% - Accent3 2 3 5 3 3" xfId="14337"/>
    <cellStyle name="40% - Accent3 2 3 5 3_Essbase BS Tax Accounts EOY" xfId="14338"/>
    <cellStyle name="40% - Accent3 2 3 5 4" xfId="14339"/>
    <cellStyle name="40% - Accent3 2 3 5 5" xfId="14340"/>
    <cellStyle name="40% - Accent3 2 3 5_Essbase BS Tax Accounts EOY" xfId="14341"/>
    <cellStyle name="40% - Accent3 2 3 6" xfId="14342"/>
    <cellStyle name="40% - Accent3 2 3 6 2" xfId="14343"/>
    <cellStyle name="40% - Accent3 2 3 6 2 2" xfId="14344"/>
    <cellStyle name="40% - Accent3 2 3 6 2 3" xfId="14345"/>
    <cellStyle name="40% - Accent3 2 3 6 2_Essbase BS Tax Accounts EOY" xfId="14346"/>
    <cellStyle name="40% - Accent3 2 3 6 3" xfId="14347"/>
    <cellStyle name="40% - Accent3 2 3 6 4" xfId="14348"/>
    <cellStyle name="40% - Accent3 2 3 6 5" xfId="14349"/>
    <cellStyle name="40% - Accent3 2 3 6_Essbase BS Tax Accounts EOY" xfId="14350"/>
    <cellStyle name="40% - Accent3 2 3 7" xfId="14351"/>
    <cellStyle name="40% - Accent3 2 3 7 2" xfId="14352"/>
    <cellStyle name="40% - Accent3 2 3 7 2 2" xfId="14353"/>
    <cellStyle name="40% - Accent3 2 3 7 2 3" xfId="14354"/>
    <cellStyle name="40% - Accent3 2 3 7 3" xfId="14355"/>
    <cellStyle name="40% - Accent3 2 3 7 4" xfId="14356"/>
    <cellStyle name="40% - Accent3 2 3 7_Essbase BS Tax Accounts EOY" xfId="14357"/>
    <cellStyle name="40% - Accent3 2 3 8" xfId="14358"/>
    <cellStyle name="40% - Accent3 2 3 8 2" xfId="14359"/>
    <cellStyle name="40% - Accent3 2 3 8 2 2" xfId="14360"/>
    <cellStyle name="40% - Accent3 2 3 8 3" xfId="14361"/>
    <cellStyle name="40% - Accent3 2 3 8 4" xfId="14362"/>
    <cellStyle name="40% - Accent3 2 3 9" xfId="14363"/>
    <cellStyle name="40% - Accent3 2 3 9 2" xfId="14364"/>
    <cellStyle name="40% - Accent3 2 3 9 2 2" xfId="14365"/>
    <cellStyle name="40% - Accent3 2 3 9 3" xfId="14366"/>
    <cellStyle name="40% - Accent3 2 3 9 4" xfId="14367"/>
    <cellStyle name="40% - Accent3 2 3_Basis Info" xfId="14368"/>
    <cellStyle name="40% - Accent3 2 4" xfId="14369"/>
    <cellStyle name="40% - Accent3 2 4 2" xfId="14370"/>
    <cellStyle name="40% - Accent3 2 5" xfId="14371"/>
    <cellStyle name="40% - Accent3 2 5 2" xfId="14372"/>
    <cellStyle name="40% - Accent3 2 5 2 2" xfId="14373"/>
    <cellStyle name="40% - Accent3 2 5 2 2 2" xfId="14374"/>
    <cellStyle name="40% - Accent3 2 5 2 3" xfId="14375"/>
    <cellStyle name="40% - Accent3 2 5 2 4" xfId="14376"/>
    <cellStyle name="40% - Accent3 2 5 3" xfId="14377"/>
    <cellStyle name="40% - Accent3 2 5 3 2" xfId="14378"/>
    <cellStyle name="40% - Accent3 2 5 3 3" xfId="14379"/>
    <cellStyle name="40% - Accent3 2 5 3_Essbase BS Tax Accounts EOY" xfId="14380"/>
    <cellStyle name="40% - Accent3 2 5 4" xfId="14381"/>
    <cellStyle name="40% - Accent3 2 5 5" xfId="14382"/>
    <cellStyle name="40% - Accent3 2 5 6" xfId="14383"/>
    <cellStyle name="40% - Accent3 2 5_Essbase BS Tax Accounts EOY" xfId="14384"/>
    <cellStyle name="40% - Accent3 2 6" xfId="14385"/>
    <cellStyle name="40% - Accent3 2 6 2" xfId="14386"/>
    <cellStyle name="40% - Accent3 2 6 2 2" xfId="14387"/>
    <cellStyle name="40% - Accent3 2 6 3" xfId="14388"/>
    <cellStyle name="40% - Accent3 2 7" xfId="14389"/>
    <cellStyle name="40% - Accent3 2 7 2" xfId="14390"/>
    <cellStyle name="40% - Accent3 2 7 2 2" xfId="14391"/>
    <cellStyle name="40% - Accent3 2 7 2 3" xfId="14392"/>
    <cellStyle name="40% - Accent3 2 7 2_Essbase BS Tax Accounts EOY" xfId="14393"/>
    <cellStyle name="40% - Accent3 2 7 3" xfId="14394"/>
    <cellStyle name="40% - Accent3 2 7 4" xfId="14395"/>
    <cellStyle name="40% - Accent3 2 7 5" xfId="14396"/>
    <cellStyle name="40% - Accent3 2 7 6" xfId="14397"/>
    <cellStyle name="40% - Accent3 2 7_Essbase BS Tax Accounts EOY" xfId="14398"/>
    <cellStyle name="40% - Accent3 2 8" xfId="14399"/>
    <cellStyle name="40% - Accent3 2 8 2" xfId="14400"/>
    <cellStyle name="40% - Accent3 2 8 2 2" xfId="14401"/>
    <cellStyle name="40% - Accent3 2 8 2 3" xfId="14402"/>
    <cellStyle name="40% - Accent3 2 8 2_Essbase BS Tax Accounts EOY" xfId="14403"/>
    <cellStyle name="40% - Accent3 2 8 3" xfId="14404"/>
    <cellStyle name="40% - Accent3 2 8 4" xfId="14405"/>
    <cellStyle name="40% - Accent3 2 8 5" xfId="14406"/>
    <cellStyle name="40% - Accent3 2 8 6" xfId="14407"/>
    <cellStyle name="40% - Accent3 2 8_Essbase BS Tax Accounts EOY" xfId="14408"/>
    <cellStyle name="40% - Accent3 2 9" xfId="14409"/>
    <cellStyle name="40% - Accent3 2 9 2" xfId="14410"/>
    <cellStyle name="40% - Accent3 2 9 2 2" xfId="14411"/>
    <cellStyle name="40% - Accent3 2 9 2 3" xfId="14412"/>
    <cellStyle name="40% - Accent3 2 9 2_Essbase BS Tax Accounts EOY" xfId="14413"/>
    <cellStyle name="40% - Accent3 2 9 3" xfId="14414"/>
    <cellStyle name="40% - Accent3 2 9 4" xfId="14415"/>
    <cellStyle name="40% - Accent3 2 9 5" xfId="14416"/>
    <cellStyle name="40% - Accent3 2 9_Essbase BS Tax Accounts EOY" xfId="14417"/>
    <cellStyle name="40% - Accent3 2_10-1 BS" xfId="14418"/>
    <cellStyle name="40% - Accent3 20" xfId="14419"/>
    <cellStyle name="40% - Accent3 20 2" xfId="14420"/>
    <cellStyle name="40% - Accent3 20 2 2" xfId="14421"/>
    <cellStyle name="40% - Accent3 20 2 3" xfId="14422"/>
    <cellStyle name="40% - Accent3 20 2 4" xfId="14423"/>
    <cellStyle name="40% - Accent3 20 2_Essbase BS Tax Accounts EOY" xfId="14424"/>
    <cellStyle name="40% - Accent3 20 3" xfId="14425"/>
    <cellStyle name="40% - Accent3 20 3 2" xfId="14426"/>
    <cellStyle name="40% - Accent3 20 4" xfId="14427"/>
    <cellStyle name="40% - Accent3 20 4 2" xfId="14428"/>
    <cellStyle name="40% - Accent3 20 4 3" xfId="14429"/>
    <cellStyle name="40% - Accent3 20 4 4" xfId="14430"/>
    <cellStyle name="40% - Accent3 20 4_Essbase BS Tax Accounts EOY" xfId="14431"/>
    <cellStyle name="40% - Accent3 20 5" xfId="14432"/>
    <cellStyle name="40% - Accent3 20_Essbase BS Tax Accounts EOY" xfId="14433"/>
    <cellStyle name="40% - Accent3 21" xfId="14434"/>
    <cellStyle name="40% - Accent3 21 2" xfId="14435"/>
    <cellStyle name="40% - Accent3 21 2 2" xfId="14436"/>
    <cellStyle name="40% - Accent3 21 2 3" xfId="14437"/>
    <cellStyle name="40% - Accent3 21 2 4" xfId="14438"/>
    <cellStyle name="40% - Accent3 21 2_Essbase BS Tax Accounts EOY" xfId="14439"/>
    <cellStyle name="40% - Accent3 21 3" xfId="14440"/>
    <cellStyle name="40% - Accent3 21 3 2" xfId="14441"/>
    <cellStyle name="40% - Accent3 21 4" xfId="14442"/>
    <cellStyle name="40% - Accent3 21 4 2" xfId="14443"/>
    <cellStyle name="40% - Accent3 21 4 3" xfId="14444"/>
    <cellStyle name="40% - Accent3 21 4 4" xfId="14445"/>
    <cellStyle name="40% - Accent3 21 4_Essbase BS Tax Accounts EOY" xfId="14446"/>
    <cellStyle name="40% - Accent3 21 5" xfId="14447"/>
    <cellStyle name="40% - Accent3 21_Essbase BS Tax Accounts EOY" xfId="14448"/>
    <cellStyle name="40% - Accent3 22" xfId="14449"/>
    <cellStyle name="40% - Accent3 22 2" xfId="14450"/>
    <cellStyle name="40% - Accent3 22 2 2" xfId="14451"/>
    <cellStyle name="40% - Accent3 22 2 3" xfId="14452"/>
    <cellStyle name="40% - Accent3 22 2 4" xfId="14453"/>
    <cellStyle name="40% - Accent3 22 2_Essbase BS Tax Accounts EOY" xfId="14454"/>
    <cellStyle name="40% - Accent3 22 3" xfId="14455"/>
    <cellStyle name="40% - Accent3 22 3 2" xfId="14456"/>
    <cellStyle name="40% - Accent3 22 4" xfId="14457"/>
    <cellStyle name="40% - Accent3 22 4 2" xfId="14458"/>
    <cellStyle name="40% - Accent3 22 4 3" xfId="14459"/>
    <cellStyle name="40% - Accent3 22 4 4" xfId="14460"/>
    <cellStyle name="40% - Accent3 22 4_Essbase BS Tax Accounts EOY" xfId="14461"/>
    <cellStyle name="40% - Accent3 22 5" xfId="14462"/>
    <cellStyle name="40% - Accent3 22_Essbase BS Tax Accounts EOY" xfId="14463"/>
    <cellStyle name="40% - Accent3 23" xfId="14464"/>
    <cellStyle name="40% - Accent3 23 2" xfId="14465"/>
    <cellStyle name="40% - Accent3 23 2 2" xfId="14466"/>
    <cellStyle name="40% - Accent3 23 3" xfId="14467"/>
    <cellStyle name="40% - Accent3 23 3 2" xfId="14468"/>
    <cellStyle name="40% - Accent3 23 3 3" xfId="14469"/>
    <cellStyle name="40% - Accent3 23 3 4" xfId="14470"/>
    <cellStyle name="40% - Accent3 23 3_Essbase BS Tax Accounts EOY" xfId="14471"/>
    <cellStyle name="40% - Accent3 23 4" xfId="14472"/>
    <cellStyle name="40% - Accent3 23_Essbase BS Tax Accounts EOY" xfId="14473"/>
    <cellStyle name="40% - Accent3 24" xfId="14474"/>
    <cellStyle name="40% - Accent3 24 10" xfId="14475"/>
    <cellStyle name="40% - Accent3 24 11" xfId="14476"/>
    <cellStyle name="40% - Accent3 24 11 2" xfId="14477"/>
    <cellStyle name="40% - Accent3 24 11 2 2" xfId="14478"/>
    <cellStyle name="40% - Accent3 24 11 2 3" xfId="14479"/>
    <cellStyle name="40% - Accent3 24 11 2_Essbase BS Tax Accounts EOY" xfId="14480"/>
    <cellStyle name="40% - Accent3 24 11 3" xfId="14481"/>
    <cellStyle name="40% - Accent3 24 11 4" xfId="14482"/>
    <cellStyle name="40% - Accent3 24 11_Essbase BS Tax Accounts EOY" xfId="14483"/>
    <cellStyle name="40% - Accent3 24 12" xfId="14484"/>
    <cellStyle name="40% - Accent3 24 12 2" xfId="14485"/>
    <cellStyle name="40% - Accent3 24 12 2 2" xfId="14486"/>
    <cellStyle name="40% - Accent3 24 12 2 3" xfId="14487"/>
    <cellStyle name="40% - Accent3 24 12 2_Essbase BS Tax Accounts EOY" xfId="14488"/>
    <cellStyle name="40% - Accent3 24 12 3" xfId="14489"/>
    <cellStyle name="40% - Accent3 24 12 4" xfId="14490"/>
    <cellStyle name="40% - Accent3 24 12_Essbase BS Tax Accounts EOY" xfId="14491"/>
    <cellStyle name="40% - Accent3 24 13" xfId="14492"/>
    <cellStyle name="40% - Accent3 24 14" xfId="14493"/>
    <cellStyle name="40% - Accent3 24 15" xfId="14494"/>
    <cellStyle name="40% - Accent3 24 2" xfId="14495"/>
    <cellStyle name="40% - Accent3 24 2 2" xfId="14496"/>
    <cellStyle name="40% - Accent3 24 2 3" xfId="14497"/>
    <cellStyle name="40% - Accent3 24 2 4" xfId="14498"/>
    <cellStyle name="40% - Accent3 24 2_Essbase BS Tax Accounts EOY" xfId="14499"/>
    <cellStyle name="40% - Accent3 24 3" xfId="14500"/>
    <cellStyle name="40% - Accent3 24 3 2" xfId="14501"/>
    <cellStyle name="40% - Accent3 24 3 2 2" xfId="14502"/>
    <cellStyle name="40% - Accent3 24 3 2 2 2" xfId="14503"/>
    <cellStyle name="40% - Accent3 24 3 2 2 2 2" xfId="14504"/>
    <cellStyle name="40% - Accent3 24 3 2 2 2 3" xfId="14505"/>
    <cellStyle name="40% - Accent3 24 3 2 2 2_Essbase BS Tax Accounts EOY" xfId="14506"/>
    <cellStyle name="40% - Accent3 24 3 2 2 3" xfId="14507"/>
    <cellStyle name="40% - Accent3 24 3 2 2 4" xfId="14508"/>
    <cellStyle name="40% - Accent3 24 3 2 2_Essbase BS Tax Accounts EOY" xfId="14509"/>
    <cellStyle name="40% - Accent3 24 3 2 3" xfId="14510"/>
    <cellStyle name="40% - Accent3 24 3 2 3 2" xfId="14511"/>
    <cellStyle name="40% - Accent3 24 3 2 3 3" xfId="14512"/>
    <cellStyle name="40% - Accent3 24 3 2 3_Essbase BS Tax Accounts EOY" xfId="14513"/>
    <cellStyle name="40% - Accent3 24 3 2 4" xfId="14514"/>
    <cellStyle name="40% - Accent3 24 3 2 5" xfId="14515"/>
    <cellStyle name="40% - Accent3 24 3 2_Essbase BS Tax Accounts EOY" xfId="14516"/>
    <cellStyle name="40% - Accent3 24 3 3" xfId="14517"/>
    <cellStyle name="40% - Accent3 24 3 3 2" xfId="14518"/>
    <cellStyle name="40% - Accent3 24 3 3 2 2" xfId="14519"/>
    <cellStyle name="40% - Accent3 24 3 3 2 3" xfId="14520"/>
    <cellStyle name="40% - Accent3 24 3 3 2_Essbase BS Tax Accounts EOY" xfId="14521"/>
    <cellStyle name="40% - Accent3 24 3 3 3" xfId="14522"/>
    <cellStyle name="40% - Accent3 24 3 3 4" xfId="14523"/>
    <cellStyle name="40% - Accent3 24 3 3_Essbase BS Tax Accounts EOY" xfId="14524"/>
    <cellStyle name="40% - Accent3 24 3 4" xfId="14525"/>
    <cellStyle name="40% - Accent3 24 3 4 2" xfId="14526"/>
    <cellStyle name="40% - Accent3 24 3 4 3" xfId="14527"/>
    <cellStyle name="40% - Accent3 24 3 4_Essbase BS Tax Accounts EOY" xfId="14528"/>
    <cellStyle name="40% - Accent3 24 3 5" xfId="14529"/>
    <cellStyle name="40% - Accent3 24 3 6" xfId="14530"/>
    <cellStyle name="40% - Accent3 24 3 7" xfId="14531"/>
    <cellStyle name="40% - Accent3 24 3_Essbase BS Tax Accounts EOY" xfId="14532"/>
    <cellStyle name="40% - Accent3 24 4" xfId="14533"/>
    <cellStyle name="40% - Accent3 24 4 2" xfId="14534"/>
    <cellStyle name="40% - Accent3 24 4 2 2" xfId="14535"/>
    <cellStyle name="40% - Accent3 24 4 2 2 2" xfId="14536"/>
    <cellStyle name="40% - Accent3 24 4 2 2 3" xfId="14537"/>
    <cellStyle name="40% - Accent3 24 4 2 2_Essbase BS Tax Accounts EOY" xfId="14538"/>
    <cellStyle name="40% - Accent3 24 4 2 3" xfId="14539"/>
    <cellStyle name="40% - Accent3 24 4 2 4" xfId="14540"/>
    <cellStyle name="40% - Accent3 24 4 2_Essbase BS Tax Accounts EOY" xfId="14541"/>
    <cellStyle name="40% - Accent3 24 4 3" xfId="14542"/>
    <cellStyle name="40% - Accent3 24 4 3 2" xfId="14543"/>
    <cellStyle name="40% - Accent3 24 4 3 3" xfId="14544"/>
    <cellStyle name="40% - Accent3 24 4 3_Essbase BS Tax Accounts EOY" xfId="14545"/>
    <cellStyle name="40% - Accent3 24 4 4" xfId="14546"/>
    <cellStyle name="40% - Accent3 24 4 5" xfId="14547"/>
    <cellStyle name="40% - Accent3 24 4_Essbase BS Tax Accounts EOY" xfId="14548"/>
    <cellStyle name="40% - Accent3 24 5" xfId="14549"/>
    <cellStyle name="40% - Accent3 24 6" xfId="14550"/>
    <cellStyle name="40% - Accent3 24 7" xfId="14551"/>
    <cellStyle name="40% - Accent3 24 8" xfId="14552"/>
    <cellStyle name="40% - Accent3 24 9" xfId="14553"/>
    <cellStyle name="40% - Accent3 24_Basis Detail" xfId="14554"/>
    <cellStyle name="40% - Accent3 25" xfId="14555"/>
    <cellStyle name="40% - Accent3 25 10" xfId="14556"/>
    <cellStyle name="40% - Accent3 25 11" xfId="14557"/>
    <cellStyle name="40% - Accent3 25 12" xfId="14558"/>
    <cellStyle name="40% - Accent3 25 2" xfId="14559"/>
    <cellStyle name="40% - Accent3 25 2 2" xfId="14560"/>
    <cellStyle name="40% - Accent3 25 2 3" xfId="14561"/>
    <cellStyle name="40% - Accent3 25 2 4" xfId="14562"/>
    <cellStyle name="40% - Accent3 25 2 5" xfId="14563"/>
    <cellStyle name="40% - Accent3 25 2_Essbase BS Tax Accounts EOY" xfId="14564"/>
    <cellStyle name="40% - Accent3 25 3" xfId="14565"/>
    <cellStyle name="40% - Accent3 25 3 2" xfId="14566"/>
    <cellStyle name="40% - Accent3 25 3 3" xfId="14567"/>
    <cellStyle name="40% - Accent3 25 3 4" xfId="14568"/>
    <cellStyle name="40% - Accent3 25 4" xfId="14569"/>
    <cellStyle name="40% - Accent3 25 4 2" xfId="14570"/>
    <cellStyle name="40% - Accent3 25 4 3" xfId="14571"/>
    <cellStyle name="40% - Accent3 25 4 4" xfId="14572"/>
    <cellStyle name="40% - Accent3 25 4 5" xfId="14573"/>
    <cellStyle name="40% - Accent3 25 4 6" xfId="14574"/>
    <cellStyle name="40% - Accent3 25 4_Essbase BS Tax Accounts EOY" xfId="14575"/>
    <cellStyle name="40% - Accent3 25 5" xfId="14576"/>
    <cellStyle name="40% - Accent3 25 5 2" xfId="14577"/>
    <cellStyle name="40% - Accent3 25 5 2 2" xfId="14578"/>
    <cellStyle name="40% - Accent3 25 5 2 2 2" xfId="14579"/>
    <cellStyle name="40% - Accent3 25 5 2 2 2 2" xfId="14580"/>
    <cellStyle name="40% - Accent3 25 5 2 2 2 3" xfId="14581"/>
    <cellStyle name="40% - Accent3 25 5 2 2 2_Essbase BS Tax Accounts EOY" xfId="14582"/>
    <cellStyle name="40% - Accent3 25 5 2 2 3" xfId="14583"/>
    <cellStyle name="40% - Accent3 25 5 2 2 4" xfId="14584"/>
    <cellStyle name="40% - Accent3 25 5 2 2_Essbase BS Tax Accounts EOY" xfId="14585"/>
    <cellStyle name="40% - Accent3 25 5 2 3" xfId="14586"/>
    <cellStyle name="40% - Accent3 25 5 2 3 2" xfId="14587"/>
    <cellStyle name="40% - Accent3 25 5 2 3 3" xfId="14588"/>
    <cellStyle name="40% - Accent3 25 5 2 3_Essbase BS Tax Accounts EOY" xfId="14589"/>
    <cellStyle name="40% - Accent3 25 5 2 4" xfId="14590"/>
    <cellStyle name="40% - Accent3 25 5 2 5" xfId="14591"/>
    <cellStyle name="40% - Accent3 25 5 2_Essbase BS Tax Accounts EOY" xfId="14592"/>
    <cellStyle name="40% - Accent3 25 5 3" xfId="14593"/>
    <cellStyle name="40% - Accent3 25 5 3 2" xfId="14594"/>
    <cellStyle name="40% - Accent3 25 5 3 2 2" xfId="14595"/>
    <cellStyle name="40% - Accent3 25 5 3 2 3" xfId="14596"/>
    <cellStyle name="40% - Accent3 25 5 3 2_Essbase BS Tax Accounts EOY" xfId="14597"/>
    <cellStyle name="40% - Accent3 25 5 3 3" xfId="14598"/>
    <cellStyle name="40% - Accent3 25 5 3 4" xfId="14599"/>
    <cellStyle name="40% - Accent3 25 5 3_Essbase BS Tax Accounts EOY" xfId="14600"/>
    <cellStyle name="40% - Accent3 25 5 4" xfId="14601"/>
    <cellStyle name="40% - Accent3 25 5 4 2" xfId="14602"/>
    <cellStyle name="40% - Accent3 25 5 4 3" xfId="14603"/>
    <cellStyle name="40% - Accent3 25 5 4_Essbase BS Tax Accounts EOY" xfId="14604"/>
    <cellStyle name="40% - Accent3 25 5 5" xfId="14605"/>
    <cellStyle name="40% - Accent3 25 5 6" xfId="14606"/>
    <cellStyle name="40% - Accent3 25 5 7" xfId="14607"/>
    <cellStyle name="40% - Accent3 25 5_Essbase BS Tax Accounts EOY" xfId="14608"/>
    <cellStyle name="40% - Accent3 25 6" xfId="14609"/>
    <cellStyle name="40% - Accent3 25 6 2" xfId="14610"/>
    <cellStyle name="40% - Accent3 25 6 2 2" xfId="14611"/>
    <cellStyle name="40% - Accent3 25 6 2 2 2" xfId="14612"/>
    <cellStyle name="40% - Accent3 25 6 2 2 3" xfId="14613"/>
    <cellStyle name="40% - Accent3 25 6 2 2_Essbase BS Tax Accounts EOY" xfId="14614"/>
    <cellStyle name="40% - Accent3 25 6 2 3" xfId="14615"/>
    <cellStyle name="40% - Accent3 25 6 2 4" xfId="14616"/>
    <cellStyle name="40% - Accent3 25 6 2_Essbase BS Tax Accounts EOY" xfId="14617"/>
    <cellStyle name="40% - Accent3 25 6 3" xfId="14618"/>
    <cellStyle name="40% - Accent3 25 6 3 2" xfId="14619"/>
    <cellStyle name="40% - Accent3 25 6 3 3" xfId="14620"/>
    <cellStyle name="40% - Accent3 25 6 3_Essbase BS Tax Accounts EOY" xfId="14621"/>
    <cellStyle name="40% - Accent3 25 6 4" xfId="14622"/>
    <cellStyle name="40% - Accent3 25 6 5" xfId="14623"/>
    <cellStyle name="40% - Accent3 25 6 6" xfId="14624"/>
    <cellStyle name="40% - Accent3 25 6_Essbase BS Tax Accounts EOY" xfId="14625"/>
    <cellStyle name="40% - Accent3 25 7" xfId="14626"/>
    <cellStyle name="40% - Accent3 25 7 2" xfId="14627"/>
    <cellStyle name="40% - Accent3 25 7 2 2" xfId="14628"/>
    <cellStyle name="40% - Accent3 25 7 2 3" xfId="14629"/>
    <cellStyle name="40% - Accent3 25 7 2_Essbase BS Tax Accounts EOY" xfId="14630"/>
    <cellStyle name="40% - Accent3 25 7 3" xfId="14631"/>
    <cellStyle name="40% - Accent3 25 7 4" xfId="14632"/>
    <cellStyle name="40% - Accent3 25 7_Essbase BS Tax Accounts EOY" xfId="14633"/>
    <cellStyle name="40% - Accent3 25 8" xfId="14634"/>
    <cellStyle name="40% - Accent3 25 8 2" xfId="14635"/>
    <cellStyle name="40% - Accent3 25 8 2 2" xfId="14636"/>
    <cellStyle name="40% - Accent3 25 8 2 3" xfId="14637"/>
    <cellStyle name="40% - Accent3 25 8 2_Essbase BS Tax Accounts EOY" xfId="14638"/>
    <cellStyle name="40% - Accent3 25 8 3" xfId="14639"/>
    <cellStyle name="40% - Accent3 25 8 4" xfId="14640"/>
    <cellStyle name="40% - Accent3 25 8_Essbase BS Tax Accounts EOY" xfId="14641"/>
    <cellStyle name="40% - Accent3 25 9" xfId="14642"/>
    <cellStyle name="40% - Accent3 25_Basis Detail" xfId="14643"/>
    <cellStyle name="40% - Accent3 26" xfId="14644"/>
    <cellStyle name="40% - Accent3 26 10" xfId="14645"/>
    <cellStyle name="40% - Accent3 26 11" xfId="14646"/>
    <cellStyle name="40% - Accent3 26 2" xfId="14647"/>
    <cellStyle name="40% - Accent3 26 2 2" xfId="14648"/>
    <cellStyle name="40% - Accent3 26 2 2 2" xfId="14649"/>
    <cellStyle name="40% - Accent3 26 2 2 2 2" xfId="14650"/>
    <cellStyle name="40% - Accent3 26 2 2 2 3" xfId="14651"/>
    <cellStyle name="40% - Accent3 26 2 2 2_Essbase BS Tax Accounts EOY" xfId="14652"/>
    <cellStyle name="40% - Accent3 26 2 2 3" xfId="14653"/>
    <cellStyle name="40% - Accent3 26 2 2 4" xfId="14654"/>
    <cellStyle name="40% - Accent3 26 2 2_Essbase BS Tax Accounts EOY" xfId="14655"/>
    <cellStyle name="40% - Accent3 26 2 3" xfId="14656"/>
    <cellStyle name="40% - Accent3 26 2 3 2" xfId="14657"/>
    <cellStyle name="40% - Accent3 26 2 3 2 2" xfId="14658"/>
    <cellStyle name="40% - Accent3 26 2 3 3" xfId="14659"/>
    <cellStyle name="40% - Accent3 26 2 3 4" xfId="14660"/>
    <cellStyle name="40% - Accent3 26 2 3_Essbase BS Tax Accounts EOY" xfId="14661"/>
    <cellStyle name="40% - Accent3 26 2 4" xfId="14662"/>
    <cellStyle name="40% - Accent3 26 2 4 2" xfId="14663"/>
    <cellStyle name="40% - Accent3 26 2 5" xfId="14664"/>
    <cellStyle name="40% - Accent3 26 2 6" xfId="14665"/>
    <cellStyle name="40% - Accent3 26 2 7" xfId="14666"/>
    <cellStyle name="40% - Accent3 26 2_Essbase BS Tax Accounts EOY" xfId="14667"/>
    <cellStyle name="40% - Accent3 26 3" xfId="14668"/>
    <cellStyle name="40% - Accent3 26 3 2" xfId="14669"/>
    <cellStyle name="40% - Accent3 26 3 2 2" xfId="14670"/>
    <cellStyle name="40% - Accent3 26 3 2 3" xfId="14671"/>
    <cellStyle name="40% - Accent3 26 3 2_Essbase BS Tax Accounts EOY" xfId="14672"/>
    <cellStyle name="40% - Accent3 26 3 3" xfId="14673"/>
    <cellStyle name="40% - Accent3 26 3 4" xfId="14674"/>
    <cellStyle name="40% - Accent3 26 3_Essbase BS Tax Accounts EOY" xfId="14675"/>
    <cellStyle name="40% - Accent3 26 4" xfId="14676"/>
    <cellStyle name="40% - Accent3 26 4 2" xfId="14677"/>
    <cellStyle name="40% - Accent3 26 4 2 2" xfId="14678"/>
    <cellStyle name="40% - Accent3 26 4 2 3" xfId="14679"/>
    <cellStyle name="40% - Accent3 26 4 3" xfId="14680"/>
    <cellStyle name="40% - Accent3 26 4 4" xfId="14681"/>
    <cellStyle name="40% - Accent3 26 4_Essbase BS Tax Accounts EOY" xfId="14682"/>
    <cellStyle name="40% - Accent3 26 5" xfId="14683"/>
    <cellStyle name="40% - Accent3 26 5 2" xfId="14684"/>
    <cellStyle name="40% - Accent3 26 5 2 2" xfId="14685"/>
    <cellStyle name="40% - Accent3 26 5 3" xfId="14686"/>
    <cellStyle name="40% - Accent3 26 5 4" xfId="14687"/>
    <cellStyle name="40% - Accent3 26 6" xfId="14688"/>
    <cellStyle name="40% - Accent3 26 6 2" xfId="14689"/>
    <cellStyle name="40% - Accent3 26 6 2 2" xfId="14690"/>
    <cellStyle name="40% - Accent3 26 6 3" xfId="14691"/>
    <cellStyle name="40% - Accent3 26 6 4" xfId="14692"/>
    <cellStyle name="40% - Accent3 26 6_Essbase BS Tax Accounts EOY" xfId="14693"/>
    <cellStyle name="40% - Accent3 26 7" xfId="14694"/>
    <cellStyle name="40% - Accent3 26 7 2" xfId="14695"/>
    <cellStyle name="40% - Accent3 26 7 2 2" xfId="14696"/>
    <cellStyle name="40% - Accent3 26 7 3" xfId="14697"/>
    <cellStyle name="40% - Accent3 26 7 4" xfId="14698"/>
    <cellStyle name="40% - Accent3 26 7_Essbase BS Tax Accounts EOY" xfId="14699"/>
    <cellStyle name="40% - Accent3 26 8" xfId="14700"/>
    <cellStyle name="40% - Accent3 26 8 2" xfId="14701"/>
    <cellStyle name="40% - Accent3 26 8 2 2" xfId="14702"/>
    <cellStyle name="40% - Accent3 26 8 3" xfId="14703"/>
    <cellStyle name="40% - Accent3 26 8 4" xfId="14704"/>
    <cellStyle name="40% - Accent3 26 8_Essbase BS Tax Accounts EOY" xfId="14705"/>
    <cellStyle name="40% - Accent3 26 9" xfId="14706"/>
    <cellStyle name="40% - Accent3 26 9 2" xfId="14707"/>
    <cellStyle name="40% - Accent3 26_Essbase BS Tax Accounts EOY" xfId="14708"/>
    <cellStyle name="40% - Accent3 27" xfId="14709"/>
    <cellStyle name="40% - Accent3 27 2" xfId="14710"/>
    <cellStyle name="40% - Accent3 27 2 2" xfId="14711"/>
    <cellStyle name="40% - Accent3 27 2 2 2" xfId="14712"/>
    <cellStyle name="40% - Accent3 27 2 3" xfId="14713"/>
    <cellStyle name="40% - Accent3 27 2 4" xfId="14714"/>
    <cellStyle name="40% - Accent3 27 2 5" xfId="14715"/>
    <cellStyle name="40% - Accent3 27 3" xfId="14716"/>
    <cellStyle name="40% - Accent3 27 3 2" xfId="14717"/>
    <cellStyle name="40% - Accent3 27 3 3" xfId="14718"/>
    <cellStyle name="40% - Accent3 27 3_Essbase BS Tax Accounts EOY" xfId="14719"/>
    <cellStyle name="40% - Accent3 27 4" xfId="14720"/>
    <cellStyle name="40% - Accent3 27 5" xfId="14721"/>
    <cellStyle name="40% - Accent3 27 6" xfId="14722"/>
    <cellStyle name="40% - Accent3 27_Essbase BS Tax Accounts EOY" xfId="14723"/>
    <cellStyle name="40% - Accent3 28" xfId="14724"/>
    <cellStyle name="40% - Accent3 28 2" xfId="14725"/>
    <cellStyle name="40% - Accent3 28 2 2" xfId="14726"/>
    <cellStyle name="40% - Accent3 28 2 2 2" xfId="14727"/>
    <cellStyle name="40% - Accent3 28 2 3" xfId="14728"/>
    <cellStyle name="40% - Accent3 28 2 4" xfId="14729"/>
    <cellStyle name="40% - Accent3 28 3" xfId="14730"/>
    <cellStyle name="40% - Accent3 28 3 2" xfId="14731"/>
    <cellStyle name="40% - Accent3 28 4" xfId="14732"/>
    <cellStyle name="40% - Accent3 28 5" xfId="14733"/>
    <cellStyle name="40% - Accent3 28 6" xfId="14734"/>
    <cellStyle name="40% - Accent3 28_Essbase BS Tax Accounts EOY" xfId="14735"/>
    <cellStyle name="40% - Accent3 29" xfId="14736"/>
    <cellStyle name="40% - Accent3 29 2" xfId="14737"/>
    <cellStyle name="40% - Accent3 29 2 2" xfId="14738"/>
    <cellStyle name="40% - Accent3 29 2 3" xfId="14739"/>
    <cellStyle name="40% - Accent3 29 3" xfId="14740"/>
    <cellStyle name="40% - Accent3 29 4" xfId="14741"/>
    <cellStyle name="40% - Accent3 29 5" xfId="14742"/>
    <cellStyle name="40% - Accent3 29_Essbase BS Tax Accounts EOY" xfId="14743"/>
    <cellStyle name="40% - Accent3 3" xfId="14744"/>
    <cellStyle name="40% - Accent3 3 2" xfId="14745"/>
    <cellStyle name="40% - Accent3 3 2 10" xfId="14746"/>
    <cellStyle name="40% - Accent3 3 2 2" xfId="14747"/>
    <cellStyle name="40% - Accent3 3 2 2 2" xfId="14748"/>
    <cellStyle name="40% - Accent3 3 2 2 2 2" xfId="14749"/>
    <cellStyle name="40% - Accent3 3 2 2 3" xfId="14750"/>
    <cellStyle name="40% - Accent3 3 2 2_Essbase BS Tax Accounts EOY" xfId="14751"/>
    <cellStyle name="40% - Accent3 3 2 3" xfId="14752"/>
    <cellStyle name="40% - Accent3 3 2 3 2" xfId="14753"/>
    <cellStyle name="40% - Accent3 3 2 3 2 2" xfId="14754"/>
    <cellStyle name="40% - Accent3 3 2 4" xfId="14755"/>
    <cellStyle name="40% - Accent3 3 2 4 2" xfId="14756"/>
    <cellStyle name="40% - Accent3 3 2 4 2 2" xfId="14757"/>
    <cellStyle name="40% - Accent3 3 2 4 3" xfId="14758"/>
    <cellStyle name="40% - Accent3 3 2 4 4" xfId="14759"/>
    <cellStyle name="40% - Accent3 3 2 5" xfId="14760"/>
    <cellStyle name="40% - Accent3 3 2 5 2" xfId="14761"/>
    <cellStyle name="40% - Accent3 3 2 5 2 2" xfId="14762"/>
    <cellStyle name="40% - Accent3 3 2 5 3" xfId="14763"/>
    <cellStyle name="40% - Accent3 3 2 5 4" xfId="14764"/>
    <cellStyle name="40% - Accent3 3 2 5_Essbase BS Tax Accounts EOY" xfId="14765"/>
    <cellStyle name="40% - Accent3 3 2 6" xfId="14766"/>
    <cellStyle name="40% - Accent3 3 2 6 2" xfId="14767"/>
    <cellStyle name="40% - Accent3 3 2 6 2 2" xfId="14768"/>
    <cellStyle name="40% - Accent3 3 2 6 3" xfId="14769"/>
    <cellStyle name="40% - Accent3 3 2 7" xfId="14770"/>
    <cellStyle name="40% - Accent3 3 2 7 2" xfId="14771"/>
    <cellStyle name="40% - Accent3 3 2 8" xfId="14772"/>
    <cellStyle name="40% - Accent3 3 2 9" xfId="14773"/>
    <cellStyle name="40% - Accent3 3 2_Basis Info" xfId="14774"/>
    <cellStyle name="40% - Accent3 3 3" xfId="14775"/>
    <cellStyle name="40% - Accent3 3 3 2" xfId="14776"/>
    <cellStyle name="40% - Accent3 3 3 2 2" xfId="14777"/>
    <cellStyle name="40% - Accent3 3 3 2 3" xfId="14778"/>
    <cellStyle name="40% - Accent3 3 3 2 4" xfId="14779"/>
    <cellStyle name="40% - Accent3 3 3 2_Essbase BS Tax Accounts EOY" xfId="14780"/>
    <cellStyle name="40% - Accent3 3 3 3" xfId="14781"/>
    <cellStyle name="40% - Accent3 3 3 4" xfId="14782"/>
    <cellStyle name="40% - Accent3 3 3 4 2" xfId="14783"/>
    <cellStyle name="40% - Accent3 3 3 5" xfId="14784"/>
    <cellStyle name="40% - Accent3 3 3 6" xfId="14785"/>
    <cellStyle name="40% - Accent3 3 3_Essbase BS Tax Accounts EOY" xfId="14786"/>
    <cellStyle name="40% - Accent3 3 4" xfId="14787"/>
    <cellStyle name="40% - Accent3 3 4 2" xfId="14788"/>
    <cellStyle name="40% - Accent3 3 4 2 2" xfId="14789"/>
    <cellStyle name="40% - Accent3 3 4 2 3" xfId="14790"/>
    <cellStyle name="40% - Accent3 3 4 2_Essbase BS Tax Accounts EOY" xfId="14791"/>
    <cellStyle name="40% - Accent3 3 4_Essbase BS Tax Accounts EOY" xfId="14792"/>
    <cellStyle name="40% - Accent3 3 5" xfId="14793"/>
    <cellStyle name="40% - Accent3 3 5 2" xfId="14794"/>
    <cellStyle name="40% - Accent3 3 5 2 2" xfId="14795"/>
    <cellStyle name="40% - Accent3 3 5 2 2 2" xfId="14796"/>
    <cellStyle name="40% - Accent3 3 5 2 3" xfId="14797"/>
    <cellStyle name="40% - Accent3 3 5 2 4" xfId="14798"/>
    <cellStyle name="40% - Accent3 3 5 3" xfId="14799"/>
    <cellStyle name="40% - Accent3 3 5 3 2" xfId="14800"/>
    <cellStyle name="40% - Accent3 3 5 3 3" xfId="14801"/>
    <cellStyle name="40% - Accent3 3 5 3_Essbase BS Tax Accounts EOY" xfId="14802"/>
    <cellStyle name="40% - Accent3 3 5 4" xfId="14803"/>
    <cellStyle name="40% - Accent3 3 5 5" xfId="14804"/>
    <cellStyle name="40% - Accent3 3 5 6" xfId="14805"/>
    <cellStyle name="40% - Accent3 3 5 7" xfId="14806"/>
    <cellStyle name="40% - Accent3 3 5_Essbase BS Tax Accounts EOY" xfId="14807"/>
    <cellStyle name="40% - Accent3 3 6" xfId="14808"/>
    <cellStyle name="40% - Accent3 3 6 2" xfId="14809"/>
    <cellStyle name="40% - Accent3 3 6 2 2" xfId="14810"/>
    <cellStyle name="40% - Accent3 3 6 3" xfId="14811"/>
    <cellStyle name="40% - Accent3 3 6 4" xfId="14812"/>
    <cellStyle name="40% - Accent3 3 6 5" xfId="14813"/>
    <cellStyle name="40% - Accent3 3 6_Essbase BS Tax Accounts EOY" xfId="14814"/>
    <cellStyle name="40% - Accent3 3 7" xfId="14815"/>
    <cellStyle name="40% - Accent3 3 7 2" xfId="14816"/>
    <cellStyle name="40% - Accent3 3 7 2 2" xfId="14817"/>
    <cellStyle name="40% - Accent3 3 7 3" xfId="14818"/>
    <cellStyle name="40% - Accent3 3 7 4" xfId="14819"/>
    <cellStyle name="40% - Accent3 3 7_Essbase BS Tax Accounts EOY" xfId="14820"/>
    <cellStyle name="40% - Accent3 3 8" xfId="14821"/>
    <cellStyle name="40% - Accent3 3 8 2" xfId="14822"/>
    <cellStyle name="40% - Accent3 3 8 2 2" xfId="14823"/>
    <cellStyle name="40% - Accent3 3 8 3" xfId="14824"/>
    <cellStyle name="40% - Accent3 3 8 4" xfId="14825"/>
    <cellStyle name="40% - Accent3 3 8_Essbase BS Tax Accounts EOY" xfId="14826"/>
    <cellStyle name="40% - Accent3 3 9" xfId="14827"/>
    <cellStyle name="40% - Accent3 3 9 2" xfId="14828"/>
    <cellStyle name="40% - Accent3 3_Cap Software Basis Adj" xfId="14829"/>
    <cellStyle name="40% - Accent3 30" xfId="14830"/>
    <cellStyle name="40% - Accent3 30 2" xfId="14831"/>
    <cellStyle name="40% - Accent3 30 2 2" xfId="14832"/>
    <cellStyle name="40% - Accent3 30 2 3" xfId="14833"/>
    <cellStyle name="40% - Accent3 30 3" xfId="14834"/>
    <cellStyle name="40% - Accent3 30 4" xfId="14835"/>
    <cellStyle name="40% - Accent3 30 5" xfId="14836"/>
    <cellStyle name="40% - Accent3 30_Essbase BS Tax Accounts EOY" xfId="14837"/>
    <cellStyle name="40% - Accent3 31" xfId="14838"/>
    <cellStyle name="40% - Accent3 31 2" xfId="14839"/>
    <cellStyle name="40% - Accent3 31 2 2" xfId="14840"/>
    <cellStyle name="40% - Accent3 31 2 2 2" xfId="14841"/>
    <cellStyle name="40% - Accent3 31 2 2 2 2" xfId="14842"/>
    <cellStyle name="40% - Accent3 31 2 2 2 3" xfId="14843"/>
    <cellStyle name="40% - Accent3 31 2 2 2_Essbase BS Tax Accounts EOY" xfId="14844"/>
    <cellStyle name="40% - Accent3 31 2 2 3" xfId="14845"/>
    <cellStyle name="40% - Accent3 31 2 2 4" xfId="14846"/>
    <cellStyle name="40% - Accent3 31 2 2_Essbase BS Tax Accounts EOY" xfId="14847"/>
    <cellStyle name="40% - Accent3 31 2 3" xfId="14848"/>
    <cellStyle name="40% - Accent3 31 2 3 2" xfId="14849"/>
    <cellStyle name="40% - Accent3 31 2 3 3" xfId="14850"/>
    <cellStyle name="40% - Accent3 31 2 3_Essbase BS Tax Accounts EOY" xfId="14851"/>
    <cellStyle name="40% - Accent3 31 2 4" xfId="14852"/>
    <cellStyle name="40% - Accent3 31 2 5" xfId="14853"/>
    <cellStyle name="40% - Accent3 31 2_Essbase BS Tax Accounts EOY" xfId="14854"/>
    <cellStyle name="40% - Accent3 31 3" xfId="14855"/>
    <cellStyle name="40% - Accent3 31 3 2" xfId="14856"/>
    <cellStyle name="40% - Accent3 31 3 2 2" xfId="14857"/>
    <cellStyle name="40% - Accent3 31 3 2 3" xfId="14858"/>
    <cellStyle name="40% - Accent3 31 3 2_Essbase BS Tax Accounts EOY" xfId="14859"/>
    <cellStyle name="40% - Accent3 31 3 3" xfId="14860"/>
    <cellStyle name="40% - Accent3 31 3 4" xfId="14861"/>
    <cellStyle name="40% - Accent3 31 3_Essbase BS Tax Accounts EOY" xfId="14862"/>
    <cellStyle name="40% - Accent3 31 4" xfId="14863"/>
    <cellStyle name="40% - Accent3 31 4 2" xfId="14864"/>
    <cellStyle name="40% - Accent3 31 4 3" xfId="14865"/>
    <cellStyle name="40% - Accent3 31 4_Essbase BS Tax Accounts EOY" xfId="14866"/>
    <cellStyle name="40% - Accent3 31 5" xfId="14867"/>
    <cellStyle name="40% - Accent3 31 5 2" xfId="14868"/>
    <cellStyle name="40% - Accent3 31 5 3" xfId="14869"/>
    <cellStyle name="40% - Accent3 31 5_Essbase BS Tax Accounts EOY" xfId="14870"/>
    <cellStyle name="40% - Accent3 31 6" xfId="14871"/>
    <cellStyle name="40% - Accent3 31 7" xfId="14872"/>
    <cellStyle name="40% - Accent3 31_Essbase BS Tax Accounts EOY" xfId="14873"/>
    <cellStyle name="40% - Accent3 32" xfId="14874"/>
    <cellStyle name="40% - Accent3 32 2" xfId="14875"/>
    <cellStyle name="40% - Accent3 32 2 2" xfId="14876"/>
    <cellStyle name="40% - Accent3 32 2 2 2" xfId="14877"/>
    <cellStyle name="40% - Accent3 32 2 2 2 2" xfId="14878"/>
    <cellStyle name="40% - Accent3 32 2 2 2 3" xfId="14879"/>
    <cellStyle name="40% - Accent3 32 2 2 2_Essbase BS Tax Accounts EOY" xfId="14880"/>
    <cellStyle name="40% - Accent3 32 2 2 3" xfId="14881"/>
    <cellStyle name="40% - Accent3 32 2 2 4" xfId="14882"/>
    <cellStyle name="40% - Accent3 32 2 2_Essbase BS Tax Accounts EOY" xfId="14883"/>
    <cellStyle name="40% - Accent3 32 2 3" xfId="14884"/>
    <cellStyle name="40% - Accent3 32 2 3 2" xfId="14885"/>
    <cellStyle name="40% - Accent3 32 2 3 3" xfId="14886"/>
    <cellStyle name="40% - Accent3 32 2 3_Essbase BS Tax Accounts EOY" xfId="14887"/>
    <cellStyle name="40% - Accent3 32 2 4" xfId="14888"/>
    <cellStyle name="40% - Accent3 32 2 5" xfId="14889"/>
    <cellStyle name="40% - Accent3 32 2_Essbase BS Tax Accounts EOY" xfId="14890"/>
    <cellStyle name="40% - Accent3 32 3" xfId="14891"/>
    <cellStyle name="40% - Accent3 32 3 2" xfId="14892"/>
    <cellStyle name="40% - Accent3 32 3 2 2" xfId="14893"/>
    <cellStyle name="40% - Accent3 32 3 2 3" xfId="14894"/>
    <cellStyle name="40% - Accent3 32 3 2_Essbase BS Tax Accounts EOY" xfId="14895"/>
    <cellStyle name="40% - Accent3 32 3 3" xfId="14896"/>
    <cellStyle name="40% - Accent3 32 3 4" xfId="14897"/>
    <cellStyle name="40% - Accent3 32 3_Essbase BS Tax Accounts EOY" xfId="14898"/>
    <cellStyle name="40% - Accent3 32 4" xfId="14899"/>
    <cellStyle name="40% - Accent3 32 4 2" xfId="14900"/>
    <cellStyle name="40% - Accent3 32 4 3" xfId="14901"/>
    <cellStyle name="40% - Accent3 32 4_Essbase BS Tax Accounts EOY" xfId="14902"/>
    <cellStyle name="40% - Accent3 32 5" xfId="14903"/>
    <cellStyle name="40% - Accent3 32 5 2" xfId="14904"/>
    <cellStyle name="40% - Accent3 32 5 3" xfId="14905"/>
    <cellStyle name="40% - Accent3 32 5_Essbase BS Tax Accounts EOY" xfId="14906"/>
    <cellStyle name="40% - Accent3 32 6" xfId="14907"/>
    <cellStyle name="40% - Accent3 32 7" xfId="14908"/>
    <cellStyle name="40% - Accent3 32_Essbase BS Tax Accounts EOY" xfId="14909"/>
    <cellStyle name="40% - Accent3 33" xfId="14910"/>
    <cellStyle name="40% - Accent3 33 2" xfId="14911"/>
    <cellStyle name="40% - Accent3 33 2 2" xfId="14912"/>
    <cellStyle name="40% - Accent3 33 2 2 2" xfId="14913"/>
    <cellStyle name="40% - Accent3 33 2 2 2 2" xfId="14914"/>
    <cellStyle name="40% - Accent3 33 2 2 2 3" xfId="14915"/>
    <cellStyle name="40% - Accent3 33 2 2 2_Essbase BS Tax Accounts EOY" xfId="14916"/>
    <cellStyle name="40% - Accent3 33 2 2 3" xfId="14917"/>
    <cellStyle name="40% - Accent3 33 2 2 4" xfId="14918"/>
    <cellStyle name="40% - Accent3 33 2 2_Essbase BS Tax Accounts EOY" xfId="14919"/>
    <cellStyle name="40% - Accent3 33 2 3" xfId="14920"/>
    <cellStyle name="40% - Accent3 33 2 3 2" xfId="14921"/>
    <cellStyle name="40% - Accent3 33 2 3 3" xfId="14922"/>
    <cellStyle name="40% - Accent3 33 2 3_Essbase BS Tax Accounts EOY" xfId="14923"/>
    <cellStyle name="40% - Accent3 33 2 4" xfId="14924"/>
    <cellStyle name="40% - Accent3 33 2 5" xfId="14925"/>
    <cellStyle name="40% - Accent3 33 2_Essbase BS Tax Accounts EOY" xfId="14926"/>
    <cellStyle name="40% - Accent3 33 3" xfId="14927"/>
    <cellStyle name="40% - Accent3 33 3 2" xfId="14928"/>
    <cellStyle name="40% - Accent3 33 3 2 2" xfId="14929"/>
    <cellStyle name="40% - Accent3 33 3 2 3" xfId="14930"/>
    <cellStyle name="40% - Accent3 33 3 2_Essbase BS Tax Accounts EOY" xfId="14931"/>
    <cellStyle name="40% - Accent3 33 3 3" xfId="14932"/>
    <cellStyle name="40% - Accent3 33 3 4" xfId="14933"/>
    <cellStyle name="40% - Accent3 33 3_Essbase BS Tax Accounts EOY" xfId="14934"/>
    <cellStyle name="40% - Accent3 33 4" xfId="14935"/>
    <cellStyle name="40% - Accent3 33 4 2" xfId="14936"/>
    <cellStyle name="40% - Accent3 33 4 3" xfId="14937"/>
    <cellStyle name="40% - Accent3 33 4_Essbase BS Tax Accounts EOY" xfId="14938"/>
    <cellStyle name="40% - Accent3 33 5" xfId="14939"/>
    <cellStyle name="40% - Accent3 33 5 2" xfId="14940"/>
    <cellStyle name="40% - Accent3 33 5 3" xfId="14941"/>
    <cellStyle name="40% - Accent3 33 5_Essbase BS Tax Accounts EOY" xfId="14942"/>
    <cellStyle name="40% - Accent3 33 6" xfId="14943"/>
    <cellStyle name="40% - Accent3 33 7" xfId="14944"/>
    <cellStyle name="40% - Accent3 33_Essbase BS Tax Accounts EOY" xfId="14945"/>
    <cellStyle name="40% - Accent3 34" xfId="14946"/>
    <cellStyle name="40% - Accent3 34 2" xfId="14947"/>
    <cellStyle name="40% - Accent3 34 2 2" xfId="14948"/>
    <cellStyle name="40% - Accent3 34 2 2 2" xfId="14949"/>
    <cellStyle name="40% - Accent3 34 2 2 3" xfId="14950"/>
    <cellStyle name="40% - Accent3 34 2 2_Essbase BS Tax Accounts EOY" xfId="14951"/>
    <cellStyle name="40% - Accent3 34 2 3" xfId="14952"/>
    <cellStyle name="40% - Accent3 34 2 4" xfId="14953"/>
    <cellStyle name="40% - Accent3 34 2_Essbase BS Tax Accounts EOY" xfId="14954"/>
    <cellStyle name="40% - Accent3 34 3" xfId="14955"/>
    <cellStyle name="40% - Accent3 34 3 2" xfId="14956"/>
    <cellStyle name="40% - Accent3 34 3 3" xfId="14957"/>
    <cellStyle name="40% - Accent3 34 3_Essbase BS Tax Accounts EOY" xfId="14958"/>
    <cellStyle name="40% - Accent3 34 4" xfId="14959"/>
    <cellStyle name="40% - Accent3 34 4 2" xfId="14960"/>
    <cellStyle name="40% - Accent3 34 5" xfId="14961"/>
    <cellStyle name="40% - Accent3 34 6" xfId="14962"/>
    <cellStyle name="40% - Accent3 34_Essbase BS Tax Accounts EOY" xfId="14963"/>
    <cellStyle name="40% - Accent3 35" xfId="14964"/>
    <cellStyle name="40% - Accent3 35 2" xfId="14965"/>
    <cellStyle name="40% - Accent3 35 2 2" xfId="14966"/>
    <cellStyle name="40% - Accent3 35 2 2 2" xfId="14967"/>
    <cellStyle name="40% - Accent3 35 2 2 3" xfId="14968"/>
    <cellStyle name="40% - Accent3 35 2 2_Essbase BS Tax Accounts EOY" xfId="14969"/>
    <cellStyle name="40% - Accent3 35 2 3" xfId="14970"/>
    <cellStyle name="40% - Accent3 35 2 4" xfId="14971"/>
    <cellStyle name="40% - Accent3 35 2_Essbase BS Tax Accounts EOY" xfId="14972"/>
    <cellStyle name="40% - Accent3 35 3" xfId="14973"/>
    <cellStyle name="40% - Accent3 35 3 2" xfId="14974"/>
    <cellStyle name="40% - Accent3 35 3 3" xfId="14975"/>
    <cellStyle name="40% - Accent3 35 3_Essbase BS Tax Accounts EOY" xfId="14976"/>
    <cellStyle name="40% - Accent3 35 4" xfId="14977"/>
    <cellStyle name="40% - Accent3 35 5" xfId="14978"/>
    <cellStyle name="40% - Accent3 35_Essbase BS Tax Accounts EOY" xfId="14979"/>
    <cellStyle name="40% - Accent3 36" xfId="14980"/>
    <cellStyle name="40% - Accent3 36 2" xfId="14981"/>
    <cellStyle name="40% - Accent3 36 2 2" xfId="14982"/>
    <cellStyle name="40% - Accent3 36 2 2 2" xfId="14983"/>
    <cellStyle name="40% - Accent3 36 2 2 3" xfId="14984"/>
    <cellStyle name="40% - Accent3 36 2 2_Essbase BS Tax Accounts EOY" xfId="14985"/>
    <cellStyle name="40% - Accent3 36 2 3" xfId="14986"/>
    <cellStyle name="40% - Accent3 36 2 4" xfId="14987"/>
    <cellStyle name="40% - Accent3 36 2_Essbase BS Tax Accounts EOY" xfId="14988"/>
    <cellStyle name="40% - Accent3 36 3" xfId="14989"/>
    <cellStyle name="40% - Accent3 36 3 2" xfId="14990"/>
    <cellStyle name="40% - Accent3 36 3 3" xfId="14991"/>
    <cellStyle name="40% - Accent3 36 3_Essbase BS Tax Accounts EOY" xfId="14992"/>
    <cellStyle name="40% - Accent3 36 4" xfId="14993"/>
    <cellStyle name="40% - Accent3 36 5" xfId="14994"/>
    <cellStyle name="40% - Accent3 36_Essbase BS Tax Accounts EOY" xfId="14995"/>
    <cellStyle name="40% - Accent3 37" xfId="14996"/>
    <cellStyle name="40% - Accent3 37 2" xfId="14997"/>
    <cellStyle name="40% - Accent3 37 2 2" xfId="14998"/>
    <cellStyle name="40% - Accent3 37 2 2 2" xfId="14999"/>
    <cellStyle name="40% - Accent3 37 2 2 3" xfId="15000"/>
    <cellStyle name="40% - Accent3 37 2 2_Essbase BS Tax Accounts EOY" xfId="15001"/>
    <cellStyle name="40% - Accent3 37 2 3" xfId="15002"/>
    <cellStyle name="40% - Accent3 37 2 4" xfId="15003"/>
    <cellStyle name="40% - Accent3 37 2_Essbase BS Tax Accounts EOY" xfId="15004"/>
    <cellStyle name="40% - Accent3 37 3" xfId="15005"/>
    <cellStyle name="40% - Accent3 37 3 2" xfId="15006"/>
    <cellStyle name="40% - Accent3 37 3 3" xfId="15007"/>
    <cellStyle name="40% - Accent3 37 3_Essbase BS Tax Accounts EOY" xfId="15008"/>
    <cellStyle name="40% - Accent3 37 4" xfId="15009"/>
    <cellStyle name="40% - Accent3 37 5" xfId="15010"/>
    <cellStyle name="40% - Accent3 37_Essbase BS Tax Accounts EOY" xfId="15011"/>
    <cellStyle name="40% - Accent3 38" xfId="15012"/>
    <cellStyle name="40% - Accent3 38 2" xfId="15013"/>
    <cellStyle name="40% - Accent3 38 2 2" xfId="15014"/>
    <cellStyle name="40% - Accent3 38 2 2 2" xfId="15015"/>
    <cellStyle name="40% - Accent3 38 2 2 3" xfId="15016"/>
    <cellStyle name="40% - Accent3 38 2 2_Essbase BS Tax Accounts EOY" xfId="15017"/>
    <cellStyle name="40% - Accent3 38 2 3" xfId="15018"/>
    <cellStyle name="40% - Accent3 38 2 4" xfId="15019"/>
    <cellStyle name="40% - Accent3 38 2_Essbase BS Tax Accounts EOY" xfId="15020"/>
    <cellStyle name="40% - Accent3 38 3" xfId="15021"/>
    <cellStyle name="40% - Accent3 38 3 2" xfId="15022"/>
    <cellStyle name="40% - Accent3 38 3 3" xfId="15023"/>
    <cellStyle name="40% - Accent3 38 3_Essbase BS Tax Accounts EOY" xfId="15024"/>
    <cellStyle name="40% - Accent3 38 4" xfId="15025"/>
    <cellStyle name="40% - Accent3 38 5" xfId="15026"/>
    <cellStyle name="40% - Accent3 38_Essbase BS Tax Accounts EOY" xfId="15027"/>
    <cellStyle name="40% - Accent3 39" xfId="15028"/>
    <cellStyle name="40% - Accent3 39 2" xfId="15029"/>
    <cellStyle name="40% - Accent3 39 2 2" xfId="15030"/>
    <cellStyle name="40% - Accent3 39 2 2 2" xfId="15031"/>
    <cellStyle name="40% - Accent3 39 2 2 3" xfId="15032"/>
    <cellStyle name="40% - Accent3 39 2 2_Essbase BS Tax Accounts EOY" xfId="15033"/>
    <cellStyle name="40% - Accent3 39 2 3" xfId="15034"/>
    <cellStyle name="40% - Accent3 39 2 4" xfId="15035"/>
    <cellStyle name="40% - Accent3 39 2_Essbase BS Tax Accounts EOY" xfId="15036"/>
    <cellStyle name="40% - Accent3 39 3" xfId="15037"/>
    <cellStyle name="40% - Accent3 39 3 2" xfId="15038"/>
    <cellStyle name="40% - Accent3 39 3 3" xfId="15039"/>
    <cellStyle name="40% - Accent3 39 3_Essbase BS Tax Accounts EOY" xfId="15040"/>
    <cellStyle name="40% - Accent3 39 4" xfId="15041"/>
    <cellStyle name="40% - Accent3 39 5" xfId="15042"/>
    <cellStyle name="40% - Accent3 39_Essbase BS Tax Accounts EOY" xfId="15043"/>
    <cellStyle name="40% - Accent3 4" xfId="15044"/>
    <cellStyle name="40% - Accent3 4 10" xfId="15045"/>
    <cellStyle name="40% - Accent3 4 10 2" xfId="15046"/>
    <cellStyle name="40% - Accent3 4 10 2 2" xfId="15047"/>
    <cellStyle name="40% - Accent3 4 10 3" xfId="15048"/>
    <cellStyle name="40% - Accent3 4 11" xfId="15049"/>
    <cellStyle name="40% - Accent3 4 11 2" xfId="15050"/>
    <cellStyle name="40% - Accent3 4 11 2 2" xfId="15051"/>
    <cellStyle name="40% - Accent3 4 11 3" xfId="15052"/>
    <cellStyle name="40% - Accent3 4 12" xfId="15053"/>
    <cellStyle name="40% - Accent3 4 12 2" xfId="15054"/>
    <cellStyle name="40% - Accent3 4 12 2 2" xfId="15055"/>
    <cellStyle name="40% - Accent3 4 12 3" xfId="15056"/>
    <cellStyle name="40% - Accent3 4 13" xfId="15057"/>
    <cellStyle name="40% - Accent3 4 13 2" xfId="15058"/>
    <cellStyle name="40% - Accent3 4 2" xfId="15059"/>
    <cellStyle name="40% - Accent3 4 2 2" xfId="15060"/>
    <cellStyle name="40% - Accent3 4 2 2 2" xfId="15061"/>
    <cellStyle name="40% - Accent3 4 2 2 3" xfId="15062"/>
    <cellStyle name="40% - Accent3 4 2 2 4" xfId="15063"/>
    <cellStyle name="40% - Accent3 4 2 2_Essbase BS Tax Accounts EOY" xfId="15064"/>
    <cellStyle name="40% - Accent3 4 2 3" xfId="15065"/>
    <cellStyle name="40% - Accent3 4 2 4" xfId="15066"/>
    <cellStyle name="40% - Accent3 4 2 5" xfId="15067"/>
    <cellStyle name="40% - Accent3 4 2 6" xfId="15068"/>
    <cellStyle name="40% - Accent3 4 2 7" xfId="15069"/>
    <cellStyle name="40% - Accent3 4 2_Basis Info" xfId="15070"/>
    <cellStyle name="40% - Accent3 4 3" xfId="15071"/>
    <cellStyle name="40% - Accent3 4 3 2" xfId="15072"/>
    <cellStyle name="40% - Accent3 4 4" xfId="15073"/>
    <cellStyle name="40% - Accent3 4 4 2" xfId="15074"/>
    <cellStyle name="40% - Accent3 4 4 3" xfId="15075"/>
    <cellStyle name="40% - Accent3 4 4 3 2" xfId="15076"/>
    <cellStyle name="40% - Accent3 4 4 3 3" xfId="15077"/>
    <cellStyle name="40% - Accent3 4 4 3_Essbase BS Tax Accounts EOY" xfId="15078"/>
    <cellStyle name="40% - Accent3 4 4 4" xfId="15079"/>
    <cellStyle name="40% - Accent3 4 4_Essbase BS Tax Accounts EOY" xfId="15080"/>
    <cellStyle name="40% - Accent3 4 5" xfId="15081"/>
    <cellStyle name="40% - Accent3 4 5 2" xfId="15082"/>
    <cellStyle name="40% - Accent3 4 5 2 2" xfId="15083"/>
    <cellStyle name="40% - Accent3 4 5 2 2 2" xfId="15084"/>
    <cellStyle name="40% - Accent3 4 5 2 3" xfId="15085"/>
    <cellStyle name="40% - Accent3 4 5 3" xfId="15086"/>
    <cellStyle name="40% - Accent3 4 5 3 2" xfId="15087"/>
    <cellStyle name="40% - Accent3 4 5 4" xfId="15088"/>
    <cellStyle name="40% - Accent3 4 5 5" xfId="15089"/>
    <cellStyle name="40% - Accent3 4 5 6" xfId="15090"/>
    <cellStyle name="40% - Accent3 4 5_Essbase BS Tax Accounts EOY" xfId="15091"/>
    <cellStyle name="40% - Accent3 4 6" xfId="15092"/>
    <cellStyle name="40% - Accent3 4 6 2" xfId="15093"/>
    <cellStyle name="40% - Accent3 4 6 2 2" xfId="15094"/>
    <cellStyle name="40% - Accent3 4 6 3" xfId="15095"/>
    <cellStyle name="40% - Accent3 4 6 4" xfId="15096"/>
    <cellStyle name="40% - Accent3 4 6_Essbase BS Tax Accounts EOY" xfId="15097"/>
    <cellStyle name="40% - Accent3 4 7" xfId="15098"/>
    <cellStyle name="40% - Accent3 4 7 2" xfId="15099"/>
    <cellStyle name="40% - Accent3 4 7 2 2" xfId="15100"/>
    <cellStyle name="40% - Accent3 4 7 3" xfId="15101"/>
    <cellStyle name="40% - Accent3 4 7 4" xfId="15102"/>
    <cellStyle name="40% - Accent3 4 7_Essbase BS Tax Accounts EOY" xfId="15103"/>
    <cellStyle name="40% - Accent3 4 8" xfId="15104"/>
    <cellStyle name="40% - Accent3 4 8 2" xfId="15105"/>
    <cellStyle name="40% - Accent3 4 8 2 2" xfId="15106"/>
    <cellStyle name="40% - Accent3 4 8 3" xfId="15107"/>
    <cellStyle name="40% - Accent3 4 8 4" xfId="15108"/>
    <cellStyle name="40% - Accent3 4 8_Essbase BS Tax Accounts EOY" xfId="15109"/>
    <cellStyle name="40% - Accent3 4 9" xfId="15110"/>
    <cellStyle name="40% - Accent3 4 9 2" xfId="15111"/>
    <cellStyle name="40% - Accent3 4 9 2 2" xfId="15112"/>
    <cellStyle name="40% - Accent3 4 9 3" xfId="15113"/>
    <cellStyle name="40% - Accent3 4 9 4" xfId="15114"/>
    <cellStyle name="40% - Accent3 4 9_Essbase BS Tax Accounts EOY" xfId="15115"/>
    <cellStyle name="40% - Accent3 4_Cap Software Basis Adj" xfId="15116"/>
    <cellStyle name="40% - Accent3 40" xfId="15117"/>
    <cellStyle name="40% - Accent3 40 2" xfId="15118"/>
    <cellStyle name="40% - Accent3 40 2 2" xfId="15119"/>
    <cellStyle name="40% - Accent3 40 2 2 2" xfId="15120"/>
    <cellStyle name="40% - Accent3 40 2 2 3" xfId="15121"/>
    <cellStyle name="40% - Accent3 40 2 2_Essbase BS Tax Accounts EOY" xfId="15122"/>
    <cellStyle name="40% - Accent3 40 2 3" xfId="15123"/>
    <cellStyle name="40% - Accent3 40 2 4" xfId="15124"/>
    <cellStyle name="40% - Accent3 40 2_Essbase BS Tax Accounts EOY" xfId="15125"/>
    <cellStyle name="40% - Accent3 40 3" xfId="15126"/>
    <cellStyle name="40% - Accent3 40 3 2" xfId="15127"/>
    <cellStyle name="40% - Accent3 40 3 3" xfId="15128"/>
    <cellStyle name="40% - Accent3 40 3_Essbase BS Tax Accounts EOY" xfId="15129"/>
    <cellStyle name="40% - Accent3 40 4" xfId="15130"/>
    <cellStyle name="40% - Accent3 40 5" xfId="15131"/>
    <cellStyle name="40% - Accent3 40_Essbase BS Tax Accounts EOY" xfId="15132"/>
    <cellStyle name="40% - Accent3 41" xfId="15133"/>
    <cellStyle name="40% - Accent3 41 2" xfId="15134"/>
    <cellStyle name="40% - Accent3 41 2 2" xfId="15135"/>
    <cellStyle name="40% - Accent3 41 2 2 2" xfId="15136"/>
    <cellStyle name="40% - Accent3 41 2 2 3" xfId="15137"/>
    <cellStyle name="40% - Accent3 41 2 2_Essbase BS Tax Accounts EOY" xfId="15138"/>
    <cellStyle name="40% - Accent3 41 2 3" xfId="15139"/>
    <cellStyle name="40% - Accent3 41 2 4" xfId="15140"/>
    <cellStyle name="40% - Accent3 41 2_Essbase BS Tax Accounts EOY" xfId="15141"/>
    <cellStyle name="40% - Accent3 41 3" xfId="15142"/>
    <cellStyle name="40% - Accent3 41 3 2" xfId="15143"/>
    <cellStyle name="40% - Accent3 41 3 3" xfId="15144"/>
    <cellStyle name="40% - Accent3 41 3_Essbase BS Tax Accounts EOY" xfId="15145"/>
    <cellStyle name="40% - Accent3 41 4" xfId="15146"/>
    <cellStyle name="40% - Accent3 41 5" xfId="15147"/>
    <cellStyle name="40% - Accent3 41_Essbase BS Tax Accounts EOY" xfId="15148"/>
    <cellStyle name="40% - Accent3 42" xfId="15149"/>
    <cellStyle name="40% - Accent3 42 2" xfId="15150"/>
    <cellStyle name="40% - Accent3 42 2 2" xfId="15151"/>
    <cellStyle name="40% - Accent3 42 2 2 2" xfId="15152"/>
    <cellStyle name="40% - Accent3 42 2 2 3" xfId="15153"/>
    <cellStyle name="40% - Accent3 42 2 2_Essbase BS Tax Accounts EOY" xfId="15154"/>
    <cellStyle name="40% - Accent3 42 2 3" xfId="15155"/>
    <cellStyle name="40% - Accent3 42 2 4" xfId="15156"/>
    <cellStyle name="40% - Accent3 42 2_Essbase BS Tax Accounts EOY" xfId="15157"/>
    <cellStyle name="40% - Accent3 42 3" xfId="15158"/>
    <cellStyle name="40% - Accent3 42 3 2" xfId="15159"/>
    <cellStyle name="40% - Accent3 42 3 3" xfId="15160"/>
    <cellStyle name="40% - Accent3 42 3_Essbase BS Tax Accounts EOY" xfId="15161"/>
    <cellStyle name="40% - Accent3 42 4" xfId="15162"/>
    <cellStyle name="40% - Accent3 42 5" xfId="15163"/>
    <cellStyle name="40% - Accent3 42_Essbase BS Tax Accounts EOY" xfId="15164"/>
    <cellStyle name="40% - Accent3 43" xfId="15165"/>
    <cellStyle name="40% - Accent3 43 2" xfId="15166"/>
    <cellStyle name="40% - Accent3 43 2 2" xfId="15167"/>
    <cellStyle name="40% - Accent3 43 2 2 2" xfId="15168"/>
    <cellStyle name="40% - Accent3 43 2 2 3" xfId="15169"/>
    <cellStyle name="40% - Accent3 43 2 2_Essbase BS Tax Accounts EOY" xfId="15170"/>
    <cellStyle name="40% - Accent3 43 2 3" xfId="15171"/>
    <cellStyle name="40% - Accent3 43 2 4" xfId="15172"/>
    <cellStyle name="40% - Accent3 43 2_Essbase BS Tax Accounts EOY" xfId="15173"/>
    <cellStyle name="40% - Accent3 43 3" xfId="15174"/>
    <cellStyle name="40% - Accent3 43 3 2" xfId="15175"/>
    <cellStyle name="40% - Accent3 43 3 3" xfId="15176"/>
    <cellStyle name="40% - Accent3 43 3_Essbase BS Tax Accounts EOY" xfId="15177"/>
    <cellStyle name="40% - Accent3 43 4" xfId="15178"/>
    <cellStyle name="40% - Accent3 43 5" xfId="15179"/>
    <cellStyle name="40% - Accent3 43_Essbase BS Tax Accounts EOY" xfId="15180"/>
    <cellStyle name="40% - Accent3 44" xfId="15181"/>
    <cellStyle name="40% - Accent3 44 2" xfId="15182"/>
    <cellStyle name="40% - Accent3 44 2 2" xfId="15183"/>
    <cellStyle name="40% - Accent3 44 2 2 2" xfId="15184"/>
    <cellStyle name="40% - Accent3 44 2 2 3" xfId="15185"/>
    <cellStyle name="40% - Accent3 44 2 2_Essbase BS Tax Accounts EOY" xfId="15186"/>
    <cellStyle name="40% - Accent3 44 2 3" xfId="15187"/>
    <cellStyle name="40% - Accent3 44 2 4" xfId="15188"/>
    <cellStyle name="40% - Accent3 44 2_Essbase BS Tax Accounts EOY" xfId="15189"/>
    <cellStyle name="40% - Accent3 44 3" xfId="15190"/>
    <cellStyle name="40% - Accent3 44 3 2" xfId="15191"/>
    <cellStyle name="40% - Accent3 44 3 3" xfId="15192"/>
    <cellStyle name="40% - Accent3 44 3_Essbase BS Tax Accounts EOY" xfId="15193"/>
    <cellStyle name="40% - Accent3 44 4" xfId="15194"/>
    <cellStyle name="40% - Accent3 44 5" xfId="15195"/>
    <cellStyle name="40% - Accent3 44_Essbase BS Tax Accounts EOY" xfId="15196"/>
    <cellStyle name="40% - Accent3 45" xfId="15197"/>
    <cellStyle name="40% - Accent3 45 2" xfId="15198"/>
    <cellStyle name="40% - Accent3 45 2 2" xfId="15199"/>
    <cellStyle name="40% - Accent3 45 2 2 2" xfId="15200"/>
    <cellStyle name="40% - Accent3 45 2 2 3" xfId="15201"/>
    <cellStyle name="40% - Accent3 45 2 2_Essbase BS Tax Accounts EOY" xfId="15202"/>
    <cellStyle name="40% - Accent3 45 2 3" xfId="15203"/>
    <cellStyle name="40% - Accent3 45 2 4" xfId="15204"/>
    <cellStyle name="40% - Accent3 45 2_Essbase BS Tax Accounts EOY" xfId="15205"/>
    <cellStyle name="40% - Accent3 45 3" xfId="15206"/>
    <cellStyle name="40% - Accent3 45 3 2" xfId="15207"/>
    <cellStyle name="40% - Accent3 45 3 3" xfId="15208"/>
    <cellStyle name="40% - Accent3 45 3_Essbase BS Tax Accounts EOY" xfId="15209"/>
    <cellStyle name="40% - Accent3 45 4" xfId="15210"/>
    <cellStyle name="40% - Accent3 45 5" xfId="15211"/>
    <cellStyle name="40% - Accent3 45_Essbase BS Tax Accounts EOY" xfId="15212"/>
    <cellStyle name="40% - Accent3 46" xfId="15213"/>
    <cellStyle name="40% - Accent3 46 2" xfId="15214"/>
    <cellStyle name="40% - Accent3 46 2 2" xfId="15215"/>
    <cellStyle name="40% - Accent3 46 2 2 2" xfId="15216"/>
    <cellStyle name="40% - Accent3 46 2 2 3" xfId="15217"/>
    <cellStyle name="40% - Accent3 46 2 2_Essbase BS Tax Accounts EOY" xfId="15218"/>
    <cellStyle name="40% - Accent3 46 2 3" xfId="15219"/>
    <cellStyle name="40% - Accent3 46 2 4" xfId="15220"/>
    <cellStyle name="40% - Accent3 46 2_Essbase BS Tax Accounts EOY" xfId="15221"/>
    <cellStyle name="40% - Accent3 46 3" xfId="15222"/>
    <cellStyle name="40% - Accent3 46 3 2" xfId="15223"/>
    <cellStyle name="40% - Accent3 46 3 3" xfId="15224"/>
    <cellStyle name="40% - Accent3 46 3_Essbase BS Tax Accounts EOY" xfId="15225"/>
    <cellStyle name="40% - Accent3 46 4" xfId="15226"/>
    <cellStyle name="40% - Accent3 46 5" xfId="15227"/>
    <cellStyle name="40% - Accent3 46_Essbase BS Tax Accounts EOY" xfId="15228"/>
    <cellStyle name="40% - Accent3 47" xfId="15229"/>
    <cellStyle name="40% - Accent3 47 2" xfId="15230"/>
    <cellStyle name="40% - Accent3 47 2 2" xfId="15231"/>
    <cellStyle name="40% - Accent3 47 2 2 2" xfId="15232"/>
    <cellStyle name="40% - Accent3 47 2 2 3" xfId="15233"/>
    <cellStyle name="40% - Accent3 47 2 2_Essbase BS Tax Accounts EOY" xfId="15234"/>
    <cellStyle name="40% - Accent3 47 2 3" xfId="15235"/>
    <cellStyle name="40% - Accent3 47 2 4" xfId="15236"/>
    <cellStyle name="40% - Accent3 47 2_Essbase BS Tax Accounts EOY" xfId="15237"/>
    <cellStyle name="40% - Accent3 47 3" xfId="15238"/>
    <cellStyle name="40% - Accent3 47 3 2" xfId="15239"/>
    <cellStyle name="40% - Accent3 47 3 3" xfId="15240"/>
    <cellStyle name="40% - Accent3 47 3_Essbase BS Tax Accounts EOY" xfId="15241"/>
    <cellStyle name="40% - Accent3 47 4" xfId="15242"/>
    <cellStyle name="40% - Accent3 47 5" xfId="15243"/>
    <cellStyle name="40% - Accent3 47_Essbase BS Tax Accounts EOY" xfId="15244"/>
    <cellStyle name="40% - Accent3 48" xfId="15245"/>
    <cellStyle name="40% - Accent3 48 2" xfId="15246"/>
    <cellStyle name="40% - Accent3 48 2 2" xfId="15247"/>
    <cellStyle name="40% - Accent3 48 2 2 2" xfId="15248"/>
    <cellStyle name="40% - Accent3 48 2 2 3" xfId="15249"/>
    <cellStyle name="40% - Accent3 48 2 2_Essbase BS Tax Accounts EOY" xfId="15250"/>
    <cellStyle name="40% - Accent3 48 2 3" xfId="15251"/>
    <cellStyle name="40% - Accent3 48 2 4" xfId="15252"/>
    <cellStyle name="40% - Accent3 48 2_Essbase BS Tax Accounts EOY" xfId="15253"/>
    <cellStyle name="40% - Accent3 48 3" xfId="15254"/>
    <cellStyle name="40% - Accent3 48 3 2" xfId="15255"/>
    <cellStyle name="40% - Accent3 48 3 3" xfId="15256"/>
    <cellStyle name="40% - Accent3 48 3_Essbase BS Tax Accounts EOY" xfId="15257"/>
    <cellStyle name="40% - Accent3 48 4" xfId="15258"/>
    <cellStyle name="40% - Accent3 48 5" xfId="15259"/>
    <cellStyle name="40% - Accent3 48_Essbase BS Tax Accounts EOY" xfId="15260"/>
    <cellStyle name="40% - Accent3 49" xfId="15261"/>
    <cellStyle name="40% - Accent3 49 2" xfId="15262"/>
    <cellStyle name="40% - Accent3 49 2 2" xfId="15263"/>
    <cellStyle name="40% - Accent3 49 2 2 2" xfId="15264"/>
    <cellStyle name="40% - Accent3 49 2 2 3" xfId="15265"/>
    <cellStyle name="40% - Accent3 49 2 2_Essbase BS Tax Accounts EOY" xfId="15266"/>
    <cellStyle name="40% - Accent3 49 2 3" xfId="15267"/>
    <cellStyle name="40% - Accent3 49 2 4" xfId="15268"/>
    <cellStyle name="40% - Accent3 49 2_Essbase BS Tax Accounts EOY" xfId="15269"/>
    <cellStyle name="40% - Accent3 49 3" xfId="15270"/>
    <cellStyle name="40% - Accent3 49 3 2" xfId="15271"/>
    <cellStyle name="40% - Accent3 49 3 3" xfId="15272"/>
    <cellStyle name="40% - Accent3 49 3_Essbase BS Tax Accounts EOY" xfId="15273"/>
    <cellStyle name="40% - Accent3 49 4" xfId="15274"/>
    <cellStyle name="40% - Accent3 49 5" xfId="15275"/>
    <cellStyle name="40% - Accent3 49_Essbase BS Tax Accounts EOY" xfId="15276"/>
    <cellStyle name="40% - Accent3 5" xfId="15277"/>
    <cellStyle name="40% - Accent3 5 2" xfId="15278"/>
    <cellStyle name="40% - Accent3 5 2 2" xfId="15279"/>
    <cellStyle name="40% - Accent3 5 2 3" xfId="15280"/>
    <cellStyle name="40% - Accent3 5 2 4" xfId="15281"/>
    <cellStyle name="40% - Accent3 5 2_Essbase BS Tax Accounts EOY" xfId="15282"/>
    <cellStyle name="40% - Accent3 5 3" xfId="15283"/>
    <cellStyle name="40% - Accent3 5 3 2" xfId="15284"/>
    <cellStyle name="40% - Accent3 5 4" xfId="15285"/>
    <cellStyle name="40% - Accent3 5 4 2" xfId="15286"/>
    <cellStyle name="40% - Accent3 5 4 3" xfId="15287"/>
    <cellStyle name="40% - Accent3 5 4_Essbase BS Tax Accounts EOY" xfId="15288"/>
    <cellStyle name="40% - Accent3 5_Cap Software Basis Adj" xfId="15289"/>
    <cellStyle name="40% - Accent3 50" xfId="15290"/>
    <cellStyle name="40% - Accent3 50 2" xfId="15291"/>
    <cellStyle name="40% - Accent3 50 2 2" xfId="15292"/>
    <cellStyle name="40% - Accent3 50 2 2 2" xfId="15293"/>
    <cellStyle name="40% - Accent3 50 2 2 3" xfId="15294"/>
    <cellStyle name="40% - Accent3 50 2 2_Essbase BS Tax Accounts EOY" xfId="15295"/>
    <cellStyle name="40% - Accent3 50 2 3" xfId="15296"/>
    <cellStyle name="40% - Accent3 50 2 4" xfId="15297"/>
    <cellStyle name="40% - Accent3 50 2_Essbase BS Tax Accounts EOY" xfId="15298"/>
    <cellStyle name="40% - Accent3 50 3" xfId="15299"/>
    <cellStyle name="40% - Accent3 50 3 2" xfId="15300"/>
    <cellStyle name="40% - Accent3 50 3 3" xfId="15301"/>
    <cellStyle name="40% - Accent3 50 3_Essbase BS Tax Accounts EOY" xfId="15302"/>
    <cellStyle name="40% - Accent3 50 4" xfId="15303"/>
    <cellStyle name="40% - Accent3 50 5" xfId="15304"/>
    <cellStyle name="40% - Accent3 50_Essbase BS Tax Accounts EOY" xfId="15305"/>
    <cellStyle name="40% - Accent3 51" xfId="15306"/>
    <cellStyle name="40% - Accent3 51 2" xfId="15307"/>
    <cellStyle name="40% - Accent3 51 2 2" xfId="15308"/>
    <cellStyle name="40% - Accent3 51 2 2 2" xfId="15309"/>
    <cellStyle name="40% - Accent3 51 2 2 3" xfId="15310"/>
    <cellStyle name="40% - Accent3 51 2 2_Essbase BS Tax Accounts EOY" xfId="15311"/>
    <cellStyle name="40% - Accent3 51 2 3" xfId="15312"/>
    <cellStyle name="40% - Accent3 51 2 4" xfId="15313"/>
    <cellStyle name="40% - Accent3 51 2_Essbase BS Tax Accounts EOY" xfId="15314"/>
    <cellStyle name="40% - Accent3 51 3" xfId="15315"/>
    <cellStyle name="40% - Accent3 51 3 2" xfId="15316"/>
    <cellStyle name="40% - Accent3 51 3 3" xfId="15317"/>
    <cellStyle name="40% - Accent3 51 3_Essbase BS Tax Accounts EOY" xfId="15318"/>
    <cellStyle name="40% - Accent3 51 4" xfId="15319"/>
    <cellStyle name="40% - Accent3 51 5" xfId="15320"/>
    <cellStyle name="40% - Accent3 51_Essbase BS Tax Accounts EOY" xfId="15321"/>
    <cellStyle name="40% - Accent3 52" xfId="15322"/>
    <cellStyle name="40% - Accent3 52 2" xfId="15323"/>
    <cellStyle name="40% - Accent3 52 2 2" xfId="15324"/>
    <cellStyle name="40% - Accent3 52 2 2 2" xfId="15325"/>
    <cellStyle name="40% - Accent3 52 2 2 3" xfId="15326"/>
    <cellStyle name="40% - Accent3 52 2 2_Essbase BS Tax Accounts EOY" xfId="15327"/>
    <cellStyle name="40% - Accent3 52 2 3" xfId="15328"/>
    <cellStyle name="40% - Accent3 52 2 4" xfId="15329"/>
    <cellStyle name="40% - Accent3 52 2_Essbase BS Tax Accounts EOY" xfId="15330"/>
    <cellStyle name="40% - Accent3 52 3" xfId="15331"/>
    <cellStyle name="40% - Accent3 52 3 2" xfId="15332"/>
    <cellStyle name="40% - Accent3 52 3 3" xfId="15333"/>
    <cellStyle name="40% - Accent3 52 3_Essbase BS Tax Accounts EOY" xfId="15334"/>
    <cellStyle name="40% - Accent3 52 4" xfId="15335"/>
    <cellStyle name="40% - Accent3 52 5" xfId="15336"/>
    <cellStyle name="40% - Accent3 52_Essbase BS Tax Accounts EOY" xfId="15337"/>
    <cellStyle name="40% - Accent3 53" xfId="15338"/>
    <cellStyle name="40% - Accent3 53 2" xfId="15339"/>
    <cellStyle name="40% - Accent3 53 2 2" xfId="15340"/>
    <cellStyle name="40% - Accent3 53 2 2 2" xfId="15341"/>
    <cellStyle name="40% - Accent3 53 2 2 3" xfId="15342"/>
    <cellStyle name="40% - Accent3 53 2 2_Essbase BS Tax Accounts EOY" xfId="15343"/>
    <cellStyle name="40% - Accent3 53 2 3" xfId="15344"/>
    <cellStyle name="40% - Accent3 53 2 4" xfId="15345"/>
    <cellStyle name="40% - Accent3 53 2_Essbase BS Tax Accounts EOY" xfId="15346"/>
    <cellStyle name="40% - Accent3 53 3" xfId="15347"/>
    <cellStyle name="40% - Accent3 53 3 2" xfId="15348"/>
    <cellStyle name="40% - Accent3 53 3 3" xfId="15349"/>
    <cellStyle name="40% - Accent3 53 3_Essbase BS Tax Accounts EOY" xfId="15350"/>
    <cellStyle name="40% - Accent3 53 4" xfId="15351"/>
    <cellStyle name="40% - Accent3 53 5" xfId="15352"/>
    <cellStyle name="40% - Accent3 53_Essbase BS Tax Accounts EOY" xfId="15353"/>
    <cellStyle name="40% - Accent3 54" xfId="15354"/>
    <cellStyle name="40% - Accent3 54 2" xfId="15355"/>
    <cellStyle name="40% - Accent3 54 2 2" xfId="15356"/>
    <cellStyle name="40% - Accent3 54 2 2 2" xfId="15357"/>
    <cellStyle name="40% - Accent3 54 2 2 3" xfId="15358"/>
    <cellStyle name="40% - Accent3 54 2 2_Essbase BS Tax Accounts EOY" xfId="15359"/>
    <cellStyle name="40% - Accent3 54 2 3" xfId="15360"/>
    <cellStyle name="40% - Accent3 54 2 4" xfId="15361"/>
    <cellStyle name="40% - Accent3 54 2_Essbase BS Tax Accounts EOY" xfId="15362"/>
    <cellStyle name="40% - Accent3 54 3" xfId="15363"/>
    <cellStyle name="40% - Accent3 54 3 2" xfId="15364"/>
    <cellStyle name="40% - Accent3 54 3 3" xfId="15365"/>
    <cellStyle name="40% - Accent3 54 3_Essbase BS Tax Accounts EOY" xfId="15366"/>
    <cellStyle name="40% - Accent3 54 4" xfId="15367"/>
    <cellStyle name="40% - Accent3 54 5" xfId="15368"/>
    <cellStyle name="40% - Accent3 54_Essbase BS Tax Accounts EOY" xfId="15369"/>
    <cellStyle name="40% - Accent3 55" xfId="15370"/>
    <cellStyle name="40% - Accent3 55 2" xfId="15371"/>
    <cellStyle name="40% - Accent3 55 2 2" xfId="15372"/>
    <cellStyle name="40% - Accent3 55 2 2 2" xfId="15373"/>
    <cellStyle name="40% - Accent3 55 2 2 3" xfId="15374"/>
    <cellStyle name="40% - Accent3 55 2 2_Essbase BS Tax Accounts EOY" xfId="15375"/>
    <cellStyle name="40% - Accent3 55 2 3" xfId="15376"/>
    <cellStyle name="40% - Accent3 55 2 4" xfId="15377"/>
    <cellStyle name="40% - Accent3 55 2_Essbase BS Tax Accounts EOY" xfId="15378"/>
    <cellStyle name="40% - Accent3 55 3" xfId="15379"/>
    <cellStyle name="40% - Accent3 55 3 2" xfId="15380"/>
    <cellStyle name="40% - Accent3 55 3 3" xfId="15381"/>
    <cellStyle name="40% - Accent3 55 3_Essbase BS Tax Accounts EOY" xfId="15382"/>
    <cellStyle name="40% - Accent3 55 4" xfId="15383"/>
    <cellStyle name="40% - Accent3 55 5" xfId="15384"/>
    <cellStyle name="40% - Accent3 55_Essbase BS Tax Accounts EOY" xfId="15385"/>
    <cellStyle name="40% - Accent3 56" xfId="15386"/>
    <cellStyle name="40% - Accent3 56 2" xfId="15387"/>
    <cellStyle name="40% - Accent3 56 2 2" xfId="15388"/>
    <cellStyle name="40% - Accent3 56 2 2 2" xfId="15389"/>
    <cellStyle name="40% - Accent3 56 2 2 3" xfId="15390"/>
    <cellStyle name="40% - Accent3 56 2 2_Essbase BS Tax Accounts EOY" xfId="15391"/>
    <cellStyle name="40% - Accent3 56 2 3" xfId="15392"/>
    <cellStyle name="40% - Accent3 56 2 4" xfId="15393"/>
    <cellStyle name="40% - Accent3 56 2_Essbase BS Tax Accounts EOY" xfId="15394"/>
    <cellStyle name="40% - Accent3 56 3" xfId="15395"/>
    <cellStyle name="40% - Accent3 56 3 2" xfId="15396"/>
    <cellStyle name="40% - Accent3 56 3 3" xfId="15397"/>
    <cellStyle name="40% - Accent3 56 3_Essbase BS Tax Accounts EOY" xfId="15398"/>
    <cellStyle name="40% - Accent3 56 4" xfId="15399"/>
    <cellStyle name="40% - Accent3 56 5" xfId="15400"/>
    <cellStyle name="40% - Accent3 56_Essbase BS Tax Accounts EOY" xfId="15401"/>
    <cellStyle name="40% - Accent3 57" xfId="15402"/>
    <cellStyle name="40% - Accent3 57 2" xfId="15403"/>
    <cellStyle name="40% - Accent3 57 2 2" xfId="15404"/>
    <cellStyle name="40% - Accent3 57 2 3" xfId="15405"/>
    <cellStyle name="40% - Accent3 57 2_Essbase BS Tax Accounts EOY" xfId="15406"/>
    <cellStyle name="40% - Accent3 57 3" xfId="15407"/>
    <cellStyle name="40% - Accent3 57 4" xfId="15408"/>
    <cellStyle name="40% - Accent3 57_Essbase BS Tax Accounts EOY" xfId="15409"/>
    <cellStyle name="40% - Accent3 58" xfId="15410"/>
    <cellStyle name="40% - Accent3 58 2" xfId="15411"/>
    <cellStyle name="40% - Accent3 58 2 2" xfId="15412"/>
    <cellStyle name="40% - Accent3 58 2 3" xfId="15413"/>
    <cellStyle name="40% - Accent3 58 2_Essbase BS Tax Accounts EOY" xfId="15414"/>
    <cellStyle name="40% - Accent3 58 3" xfId="15415"/>
    <cellStyle name="40% - Accent3 58 4" xfId="15416"/>
    <cellStyle name="40% - Accent3 58_Essbase BS Tax Accounts EOY" xfId="15417"/>
    <cellStyle name="40% - Accent3 59" xfId="15418"/>
    <cellStyle name="40% - Accent3 59 2" xfId="15419"/>
    <cellStyle name="40% - Accent3 59 2 2" xfId="15420"/>
    <cellStyle name="40% - Accent3 59 2 3" xfId="15421"/>
    <cellStyle name="40% - Accent3 59 2_Essbase BS Tax Accounts EOY" xfId="15422"/>
    <cellStyle name="40% - Accent3 59 3" xfId="15423"/>
    <cellStyle name="40% - Accent3 59 4" xfId="15424"/>
    <cellStyle name="40% - Accent3 59_Essbase BS Tax Accounts EOY" xfId="15425"/>
    <cellStyle name="40% - Accent3 6" xfId="15426"/>
    <cellStyle name="40% - Accent3 6 2" xfId="15427"/>
    <cellStyle name="40% - Accent3 6 2 2" xfId="15428"/>
    <cellStyle name="40% - Accent3 6 2 2 2" xfId="15429"/>
    <cellStyle name="40% - Accent3 6 2 2 3" xfId="15430"/>
    <cellStyle name="40% - Accent3 6 2 2 4" xfId="15431"/>
    <cellStyle name="40% - Accent3 6 2 2_Essbase BS Tax Accounts EOY" xfId="15432"/>
    <cellStyle name="40% - Accent3 6 2 3" xfId="15433"/>
    <cellStyle name="40% - Accent3 6 2 3 2" xfId="15434"/>
    <cellStyle name="40% - Accent3 6 2 3 3" xfId="15435"/>
    <cellStyle name="40% - Accent3 6 2 3 4" xfId="15436"/>
    <cellStyle name="40% - Accent3 6 2 3_Essbase BS Tax Accounts EOY" xfId="15437"/>
    <cellStyle name="40% - Accent3 6 2 4" xfId="15438"/>
    <cellStyle name="40% - Accent3 6 2 5" xfId="15439"/>
    <cellStyle name="40% - Accent3 6 2 5 2" xfId="15440"/>
    <cellStyle name="40% - Accent3 6 2 6" xfId="15441"/>
    <cellStyle name="40% - Accent3 6 2 7" xfId="15442"/>
    <cellStyle name="40% - Accent3 6 2 8" xfId="15443"/>
    <cellStyle name="40% - Accent3 6 2_Basis Info" xfId="15444"/>
    <cellStyle name="40% - Accent3 6 3" xfId="15445"/>
    <cellStyle name="40% - Accent3 6 3 2" xfId="15446"/>
    <cellStyle name="40% - Accent3 6 4" xfId="15447"/>
    <cellStyle name="40% - Accent3 6 4 2" xfId="15448"/>
    <cellStyle name="40% - Accent3 6 4 3" xfId="15449"/>
    <cellStyle name="40% - Accent3 6 4 4" xfId="15450"/>
    <cellStyle name="40% - Accent3 6 4_Essbase BS Tax Accounts EOY" xfId="15451"/>
    <cellStyle name="40% - Accent3 6 5" xfId="15452"/>
    <cellStyle name="40% - Accent3 6 5 2" xfId="15453"/>
    <cellStyle name="40% - Accent3 6 5 3" xfId="15454"/>
    <cellStyle name="40% - Accent3 6 5_Essbase BS Tax Accounts EOY" xfId="15455"/>
    <cellStyle name="40% - Accent3 6 6" xfId="15456"/>
    <cellStyle name="40% - Accent3 6 6 2" xfId="15457"/>
    <cellStyle name="40% - Accent3 6 6 3" xfId="15458"/>
    <cellStyle name="40% - Accent3 6 6_Essbase BS Tax Accounts EOY" xfId="15459"/>
    <cellStyle name="40% - Accent3 6_Essbase BS Tax Accounts EOY" xfId="15460"/>
    <cellStyle name="40% - Accent3 60" xfId="15461"/>
    <cellStyle name="40% - Accent3 60 2" xfId="15462"/>
    <cellStyle name="40% - Accent3 60 2 2" xfId="15463"/>
    <cellStyle name="40% - Accent3 60 2 3" xfId="15464"/>
    <cellStyle name="40% - Accent3 60 2_Essbase BS Tax Accounts EOY" xfId="15465"/>
    <cellStyle name="40% - Accent3 60 3" xfId="15466"/>
    <cellStyle name="40% - Accent3 60 4" xfId="15467"/>
    <cellStyle name="40% - Accent3 60_Essbase BS Tax Accounts EOY" xfId="15468"/>
    <cellStyle name="40% - Accent3 61" xfId="15469"/>
    <cellStyle name="40% - Accent3 61 2" xfId="15470"/>
    <cellStyle name="40% - Accent3 61 2 2" xfId="15471"/>
    <cellStyle name="40% - Accent3 61 2 3" xfId="15472"/>
    <cellStyle name="40% - Accent3 61 2_Essbase BS Tax Accounts EOY" xfId="15473"/>
    <cellStyle name="40% - Accent3 61 3" xfId="15474"/>
    <cellStyle name="40% - Accent3 61 4" xfId="15475"/>
    <cellStyle name="40% - Accent3 61_Essbase BS Tax Accounts EOY" xfId="15476"/>
    <cellStyle name="40% - Accent3 62" xfId="15477"/>
    <cellStyle name="40% - Accent3 62 2" xfId="15478"/>
    <cellStyle name="40% - Accent3 62 2 2" xfId="15479"/>
    <cellStyle name="40% - Accent3 62 2 3" xfId="15480"/>
    <cellStyle name="40% - Accent3 62 2_Essbase BS Tax Accounts EOY" xfId="15481"/>
    <cellStyle name="40% - Accent3 62 3" xfId="15482"/>
    <cellStyle name="40% - Accent3 62 4" xfId="15483"/>
    <cellStyle name="40% - Accent3 62_Essbase BS Tax Accounts EOY" xfId="15484"/>
    <cellStyle name="40% - Accent3 63" xfId="15485"/>
    <cellStyle name="40% - Accent3 63 2" xfId="15486"/>
    <cellStyle name="40% - Accent3 63 2 2" xfId="15487"/>
    <cellStyle name="40% - Accent3 63 2 3" xfId="15488"/>
    <cellStyle name="40% - Accent3 63 2_Essbase BS Tax Accounts EOY" xfId="15489"/>
    <cellStyle name="40% - Accent3 63 3" xfId="15490"/>
    <cellStyle name="40% - Accent3 63 4" xfId="15491"/>
    <cellStyle name="40% - Accent3 63_Essbase BS Tax Accounts EOY" xfId="15492"/>
    <cellStyle name="40% - Accent3 64" xfId="15493"/>
    <cellStyle name="40% - Accent3 64 2" xfId="15494"/>
    <cellStyle name="40% - Accent3 64 2 2" xfId="15495"/>
    <cellStyle name="40% - Accent3 64 2 3" xfId="15496"/>
    <cellStyle name="40% - Accent3 64 2_Essbase BS Tax Accounts EOY" xfId="15497"/>
    <cellStyle name="40% - Accent3 64 3" xfId="15498"/>
    <cellStyle name="40% - Accent3 64 4" xfId="15499"/>
    <cellStyle name="40% - Accent3 64_Essbase BS Tax Accounts EOY" xfId="15500"/>
    <cellStyle name="40% - Accent3 65" xfId="15501"/>
    <cellStyle name="40% - Accent3 65 2" xfId="15502"/>
    <cellStyle name="40% - Accent3 65 2 2" xfId="15503"/>
    <cellStyle name="40% - Accent3 65 2 3" xfId="15504"/>
    <cellStyle name="40% - Accent3 65 2_Essbase BS Tax Accounts EOY" xfId="15505"/>
    <cellStyle name="40% - Accent3 65 3" xfId="15506"/>
    <cellStyle name="40% - Accent3 65 4" xfId="15507"/>
    <cellStyle name="40% - Accent3 65_Essbase BS Tax Accounts EOY" xfId="15508"/>
    <cellStyle name="40% - Accent3 66" xfId="15509"/>
    <cellStyle name="40% - Accent3 66 2" xfId="15510"/>
    <cellStyle name="40% - Accent3 66 2 2" xfId="15511"/>
    <cellStyle name="40% - Accent3 66 2 3" xfId="15512"/>
    <cellStyle name="40% - Accent3 66 2_Essbase BS Tax Accounts EOY" xfId="15513"/>
    <cellStyle name="40% - Accent3 66 3" xfId="15514"/>
    <cellStyle name="40% - Accent3 66 4" xfId="15515"/>
    <cellStyle name="40% - Accent3 66_Essbase BS Tax Accounts EOY" xfId="15516"/>
    <cellStyle name="40% - Accent3 67" xfId="15517"/>
    <cellStyle name="40% - Accent3 67 2" xfId="15518"/>
    <cellStyle name="40% - Accent3 67 2 2" xfId="15519"/>
    <cellStyle name="40% - Accent3 67 2 3" xfId="15520"/>
    <cellStyle name="40% - Accent3 67 2_Essbase BS Tax Accounts EOY" xfId="15521"/>
    <cellStyle name="40% - Accent3 67 3" xfId="15522"/>
    <cellStyle name="40% - Accent3 67 4" xfId="15523"/>
    <cellStyle name="40% - Accent3 67_Essbase BS Tax Accounts EOY" xfId="15524"/>
    <cellStyle name="40% - Accent3 68" xfId="15525"/>
    <cellStyle name="40% - Accent3 68 2" xfId="15526"/>
    <cellStyle name="40% - Accent3 68 2 2" xfId="15527"/>
    <cellStyle name="40% - Accent3 68 2 3" xfId="15528"/>
    <cellStyle name="40% - Accent3 68 2_Essbase BS Tax Accounts EOY" xfId="15529"/>
    <cellStyle name="40% - Accent3 68 3" xfId="15530"/>
    <cellStyle name="40% - Accent3 68 4" xfId="15531"/>
    <cellStyle name="40% - Accent3 68_Essbase BS Tax Accounts EOY" xfId="15532"/>
    <cellStyle name="40% - Accent3 69" xfId="15533"/>
    <cellStyle name="40% - Accent3 69 2" xfId="15534"/>
    <cellStyle name="40% - Accent3 69 2 2" xfId="15535"/>
    <cellStyle name="40% - Accent3 69 2 3" xfId="15536"/>
    <cellStyle name="40% - Accent3 69 2_Essbase BS Tax Accounts EOY" xfId="15537"/>
    <cellStyle name="40% - Accent3 69 3" xfId="15538"/>
    <cellStyle name="40% - Accent3 69 4" xfId="15539"/>
    <cellStyle name="40% - Accent3 69_Essbase BS Tax Accounts EOY" xfId="15540"/>
    <cellStyle name="40% - Accent3 7" xfId="15541"/>
    <cellStyle name="40% - Accent3 7 2" xfId="15542"/>
    <cellStyle name="40% - Accent3 7 2 2" xfId="15543"/>
    <cellStyle name="40% - Accent3 7 2 3" xfId="15544"/>
    <cellStyle name="40% - Accent3 7 2 4" xfId="15545"/>
    <cellStyle name="40% - Accent3 7 2_Essbase BS Tax Accounts EOY" xfId="15546"/>
    <cellStyle name="40% - Accent3 7 3" xfId="15547"/>
    <cellStyle name="40% - Accent3 7 3 2" xfId="15548"/>
    <cellStyle name="40% - Accent3 7 4" xfId="15549"/>
    <cellStyle name="40% - Accent3 7 4 2" xfId="15550"/>
    <cellStyle name="40% - Accent3 7 4 3" xfId="15551"/>
    <cellStyle name="40% - Accent3 7 4 4" xfId="15552"/>
    <cellStyle name="40% - Accent3 7 4_Essbase BS Tax Accounts EOY" xfId="15553"/>
    <cellStyle name="40% - Accent3 7 5" xfId="15554"/>
    <cellStyle name="40% - Accent3 7 5 2" xfId="15555"/>
    <cellStyle name="40% - Accent3 7 5 3" xfId="15556"/>
    <cellStyle name="40% - Accent3 7 5_Essbase BS Tax Accounts EOY" xfId="15557"/>
    <cellStyle name="40% - Accent3 7_Essbase BS Tax Accounts EOY" xfId="15558"/>
    <cellStyle name="40% - Accent3 70" xfId="15559"/>
    <cellStyle name="40% - Accent3 70 2" xfId="15560"/>
    <cellStyle name="40% - Accent3 70 2 2" xfId="15561"/>
    <cellStyle name="40% - Accent3 70 3" xfId="15562"/>
    <cellStyle name="40% - Accent3 70 4" xfId="15563"/>
    <cellStyle name="40% - Accent3 70_Essbase BS Tax Accounts EOY" xfId="15564"/>
    <cellStyle name="40% - Accent3 71" xfId="15565"/>
    <cellStyle name="40% - Accent3 71 2" xfId="15566"/>
    <cellStyle name="40% - Accent3 71 2 2" xfId="15567"/>
    <cellStyle name="40% - Accent3 71 3" xfId="15568"/>
    <cellStyle name="40% - Accent3 71 4" xfId="15569"/>
    <cellStyle name="40% - Accent3 71_Essbase BS Tax Accounts EOY" xfId="15570"/>
    <cellStyle name="40% - Accent3 72" xfId="15571"/>
    <cellStyle name="40% - Accent3 72 2" xfId="15572"/>
    <cellStyle name="40% - Accent3 72 2 2" xfId="15573"/>
    <cellStyle name="40% - Accent3 72 3" xfId="15574"/>
    <cellStyle name="40% - Accent3 72 4" xfId="15575"/>
    <cellStyle name="40% - Accent3 72_Essbase BS Tax Accounts EOY" xfId="15576"/>
    <cellStyle name="40% - Accent3 73" xfId="15577"/>
    <cellStyle name="40% - Accent3 73 2" xfId="15578"/>
    <cellStyle name="40% - Accent3 73 2 2" xfId="15579"/>
    <cellStyle name="40% - Accent3 73 3" xfId="15580"/>
    <cellStyle name="40% - Accent3 73 4" xfId="15581"/>
    <cellStyle name="40% - Accent3 73_Essbase BS Tax Accounts EOY" xfId="15582"/>
    <cellStyle name="40% - Accent3 74" xfId="15583"/>
    <cellStyle name="40% - Accent3 74 2" xfId="15584"/>
    <cellStyle name="40% - Accent3 74 2 2" xfId="15585"/>
    <cellStyle name="40% - Accent3 74 3" xfId="15586"/>
    <cellStyle name="40% - Accent3 74 4" xfId="15587"/>
    <cellStyle name="40% - Accent3 74_Essbase BS Tax Accounts EOY" xfId="15588"/>
    <cellStyle name="40% - Accent3 75" xfId="15589"/>
    <cellStyle name="40% - Accent3 75 2" xfId="15590"/>
    <cellStyle name="40% - Accent3 75 2 2" xfId="15591"/>
    <cellStyle name="40% - Accent3 75 3" xfId="15592"/>
    <cellStyle name="40% - Accent3 75 4" xfId="15593"/>
    <cellStyle name="40% - Accent3 75_Essbase BS Tax Accounts EOY" xfId="15594"/>
    <cellStyle name="40% - Accent3 76" xfId="15595"/>
    <cellStyle name="40% - Accent3 76 2" xfId="15596"/>
    <cellStyle name="40% - Accent3 76 2 2" xfId="15597"/>
    <cellStyle name="40% - Accent3 76 3" xfId="15598"/>
    <cellStyle name="40% - Accent3 76 4" xfId="15599"/>
    <cellStyle name="40% - Accent3 76_Essbase BS Tax Accounts EOY" xfId="15600"/>
    <cellStyle name="40% - Accent3 77" xfId="15601"/>
    <cellStyle name="40% - Accent3 77 2" xfId="15602"/>
    <cellStyle name="40% - Accent3 77 2 2" xfId="15603"/>
    <cellStyle name="40% - Accent3 77 3" xfId="15604"/>
    <cellStyle name="40% - Accent3 77 4" xfId="15605"/>
    <cellStyle name="40% - Accent3 77_Essbase BS Tax Accounts EOY" xfId="15606"/>
    <cellStyle name="40% - Accent3 78" xfId="15607"/>
    <cellStyle name="40% - Accent3 78 2" xfId="15608"/>
    <cellStyle name="40% - Accent3 78 2 2" xfId="15609"/>
    <cellStyle name="40% - Accent3 78 3" xfId="15610"/>
    <cellStyle name="40% - Accent3 78 4" xfId="15611"/>
    <cellStyle name="40% - Accent3 78_Essbase BS Tax Accounts EOY" xfId="15612"/>
    <cellStyle name="40% - Accent3 79" xfId="15613"/>
    <cellStyle name="40% - Accent3 79 2" xfId="15614"/>
    <cellStyle name="40% - Accent3 79 2 2" xfId="15615"/>
    <cellStyle name="40% - Accent3 79 3" xfId="15616"/>
    <cellStyle name="40% - Accent3 79 4" xfId="15617"/>
    <cellStyle name="40% - Accent3 79_Essbase BS Tax Accounts EOY" xfId="15618"/>
    <cellStyle name="40% - Accent3 8" xfId="15619"/>
    <cellStyle name="40% - Accent3 8 2" xfId="15620"/>
    <cellStyle name="40% - Accent3 8 2 2" xfId="15621"/>
    <cellStyle name="40% - Accent3 8 2 3" xfId="15622"/>
    <cellStyle name="40% - Accent3 8 2 4" xfId="15623"/>
    <cellStyle name="40% - Accent3 8 2_Essbase BS Tax Accounts EOY" xfId="15624"/>
    <cellStyle name="40% - Accent3 8 3" xfId="15625"/>
    <cellStyle name="40% - Accent3 8 3 2" xfId="15626"/>
    <cellStyle name="40% - Accent3 8 4" xfId="15627"/>
    <cellStyle name="40% - Accent3 8 4 2" xfId="15628"/>
    <cellStyle name="40% - Accent3 8 4 3" xfId="15629"/>
    <cellStyle name="40% - Accent3 8 4 4" xfId="15630"/>
    <cellStyle name="40% - Accent3 8 4_Essbase BS Tax Accounts EOY" xfId="15631"/>
    <cellStyle name="40% - Accent3 8 5" xfId="15632"/>
    <cellStyle name="40% - Accent3 8 5 2" xfId="15633"/>
    <cellStyle name="40% - Accent3 8 5 3" xfId="15634"/>
    <cellStyle name="40% - Accent3 8 5_Essbase BS Tax Accounts EOY" xfId="15635"/>
    <cellStyle name="40% - Accent3 8_Essbase BS Tax Accounts EOY" xfId="15636"/>
    <cellStyle name="40% - Accent3 80" xfId="15637"/>
    <cellStyle name="40% - Accent3 80 2" xfId="15638"/>
    <cellStyle name="40% - Accent3 80 2 2" xfId="15639"/>
    <cellStyle name="40% - Accent3 80 3" xfId="15640"/>
    <cellStyle name="40% - Accent3 80 4" xfId="15641"/>
    <cellStyle name="40% - Accent3 80_Essbase BS Tax Accounts EOY" xfId="15642"/>
    <cellStyle name="40% - Accent3 81" xfId="15643"/>
    <cellStyle name="40% - Accent3 81 2" xfId="15644"/>
    <cellStyle name="40% - Accent3 81 2 2" xfId="15645"/>
    <cellStyle name="40% - Accent3 81 3" xfId="15646"/>
    <cellStyle name="40% - Accent3 81 4" xfId="15647"/>
    <cellStyle name="40% - Accent3 81_Essbase BS Tax Accounts EOY" xfId="15648"/>
    <cellStyle name="40% - Accent3 82" xfId="15649"/>
    <cellStyle name="40% - Accent3 82 2" xfId="15650"/>
    <cellStyle name="40% - Accent3 82 2 2" xfId="15651"/>
    <cellStyle name="40% - Accent3 82 3" xfId="15652"/>
    <cellStyle name="40% - Accent3 82 4" xfId="15653"/>
    <cellStyle name="40% - Accent3 82_Essbase BS Tax Accounts EOY" xfId="15654"/>
    <cellStyle name="40% - Accent3 83" xfId="15655"/>
    <cellStyle name="40% - Accent3 83 2" xfId="15656"/>
    <cellStyle name="40% - Accent3 83 2 2" xfId="15657"/>
    <cellStyle name="40% - Accent3 83 3" xfId="15658"/>
    <cellStyle name="40% - Accent3 83 4" xfId="15659"/>
    <cellStyle name="40% - Accent3 83_Essbase BS Tax Accounts EOY" xfId="15660"/>
    <cellStyle name="40% - Accent3 84" xfId="15661"/>
    <cellStyle name="40% - Accent3 84 2" xfId="15662"/>
    <cellStyle name="40% - Accent3 84 2 2" xfId="15663"/>
    <cellStyle name="40% - Accent3 84 3" xfId="15664"/>
    <cellStyle name="40% - Accent3 85" xfId="15665"/>
    <cellStyle name="40% - Accent3 85 2" xfId="15666"/>
    <cellStyle name="40% - Accent3 85 2 2" xfId="15667"/>
    <cellStyle name="40% - Accent3 85 3" xfId="15668"/>
    <cellStyle name="40% - Accent3 86" xfId="15669"/>
    <cellStyle name="40% - Accent3 86 2" xfId="15670"/>
    <cellStyle name="40% - Accent3 86 2 2" xfId="15671"/>
    <cellStyle name="40% - Accent3 86 3" xfId="15672"/>
    <cellStyle name="40% - Accent3 87" xfId="15673"/>
    <cellStyle name="40% - Accent3 87 2" xfId="15674"/>
    <cellStyle name="40% - Accent3 87 2 2" xfId="15675"/>
    <cellStyle name="40% - Accent3 87 3" xfId="15676"/>
    <cellStyle name="40% - Accent3 88" xfId="15677"/>
    <cellStyle name="40% - Accent3 88 2" xfId="15678"/>
    <cellStyle name="40% - Accent3 88 2 2" xfId="15679"/>
    <cellStyle name="40% - Accent3 88 3" xfId="15680"/>
    <cellStyle name="40% - Accent3 89" xfId="15681"/>
    <cellStyle name="40% - Accent3 89 2" xfId="15682"/>
    <cellStyle name="40% - Accent3 89 2 2" xfId="15683"/>
    <cellStyle name="40% - Accent3 89 3" xfId="15684"/>
    <cellStyle name="40% - Accent3 9" xfId="15685"/>
    <cellStyle name="40% - Accent3 9 2" xfId="15686"/>
    <cellStyle name="40% - Accent3 9 2 2" xfId="15687"/>
    <cellStyle name="40% - Accent3 9 2 3" xfId="15688"/>
    <cellStyle name="40% - Accent3 9 2 4" xfId="15689"/>
    <cellStyle name="40% - Accent3 9 2_Essbase BS Tax Accounts EOY" xfId="15690"/>
    <cellStyle name="40% - Accent3 9 3" xfId="15691"/>
    <cellStyle name="40% - Accent3 9 3 2" xfId="15692"/>
    <cellStyle name="40% - Accent3 9 4" xfId="15693"/>
    <cellStyle name="40% - Accent3 9 4 2" xfId="15694"/>
    <cellStyle name="40% - Accent3 9 4 3" xfId="15695"/>
    <cellStyle name="40% - Accent3 9 4 4" xfId="15696"/>
    <cellStyle name="40% - Accent3 9 4_Essbase BS Tax Accounts EOY" xfId="15697"/>
    <cellStyle name="40% - Accent3 9 5" xfId="15698"/>
    <cellStyle name="40% - Accent3 9 5 2" xfId="15699"/>
    <cellStyle name="40% - Accent3 9 5 3" xfId="15700"/>
    <cellStyle name="40% - Accent3 9 5_Essbase BS Tax Accounts EOY" xfId="15701"/>
    <cellStyle name="40% - Accent3 9_Essbase BS Tax Accounts EOY" xfId="15702"/>
    <cellStyle name="40% - Accent3 90" xfId="15703"/>
    <cellStyle name="40% - Accent3 90 2" xfId="15704"/>
    <cellStyle name="40% - Accent3 90 2 2" xfId="15705"/>
    <cellStyle name="40% - Accent3 90 3" xfId="15706"/>
    <cellStyle name="40% - Accent3 91" xfId="15707"/>
    <cellStyle name="40% - Accent3 91 2" xfId="15708"/>
    <cellStyle name="40% - Accent3 91 2 2" xfId="15709"/>
    <cellStyle name="40% - Accent3 91 3" xfId="15710"/>
    <cellStyle name="40% - Accent3 92" xfId="15711"/>
    <cellStyle name="40% - Accent3 92 2" xfId="15712"/>
    <cellStyle name="40% - Accent3 92 2 2" xfId="15713"/>
    <cellStyle name="40% - Accent3 92 3" xfId="15714"/>
    <cellStyle name="40% - Accent3 93" xfId="15715"/>
    <cellStyle name="40% - Accent3 93 2" xfId="15716"/>
    <cellStyle name="40% - Accent3 93 2 2" xfId="15717"/>
    <cellStyle name="40% - Accent3 93 3" xfId="15718"/>
    <cellStyle name="40% - Accent3 94" xfId="15719"/>
    <cellStyle name="40% - Accent3 94 2" xfId="15720"/>
    <cellStyle name="40% - Accent3 94 2 2" xfId="15721"/>
    <cellStyle name="40% - Accent3 94 3" xfId="15722"/>
    <cellStyle name="40% - Accent3 95" xfId="15723"/>
    <cellStyle name="40% - Accent3 95 2" xfId="15724"/>
    <cellStyle name="40% - Accent3 95 2 2" xfId="15725"/>
    <cellStyle name="40% - Accent3 95 3" xfId="15726"/>
    <cellStyle name="40% - Accent3 96" xfId="15727"/>
    <cellStyle name="40% - Accent3 96 2" xfId="15728"/>
    <cellStyle name="40% - Accent3 96 2 2" xfId="15729"/>
    <cellStyle name="40% - Accent3 96 3" xfId="15730"/>
    <cellStyle name="40% - Accent3 97" xfId="15731"/>
    <cellStyle name="40% - Accent3 97 2" xfId="15732"/>
    <cellStyle name="40% - Accent3 97 2 2" xfId="15733"/>
    <cellStyle name="40% - Accent3 97 3" xfId="15734"/>
    <cellStyle name="40% - Accent3 98" xfId="15735"/>
    <cellStyle name="40% - Accent3 98 2" xfId="15736"/>
    <cellStyle name="40% - Accent3 98 2 2" xfId="15737"/>
    <cellStyle name="40% - Accent3 98 3" xfId="15738"/>
    <cellStyle name="40% - Accent3 99" xfId="15739"/>
    <cellStyle name="40% - Accent3 99 2" xfId="15740"/>
    <cellStyle name="40% - Accent3 99 2 2" xfId="15741"/>
    <cellStyle name="40% - Accent3 99 3" xfId="15742"/>
    <cellStyle name="40% - Accent4" xfId="10" builtinId="43" customBuiltin="1"/>
    <cellStyle name="40% - Accent4 10" xfId="15743"/>
    <cellStyle name="40% - Accent4 10 2" xfId="15744"/>
    <cellStyle name="40% - Accent4 10 2 2" xfId="15745"/>
    <cellStyle name="40% - Accent4 10 2 3" xfId="15746"/>
    <cellStyle name="40% - Accent4 10 2 4" xfId="15747"/>
    <cellStyle name="40% - Accent4 10 2_Essbase BS Tax Accounts EOY" xfId="15748"/>
    <cellStyle name="40% - Accent4 10 3" xfId="15749"/>
    <cellStyle name="40% - Accent4 10 3 2" xfId="15750"/>
    <cellStyle name="40% - Accent4 10 4" xfId="15751"/>
    <cellStyle name="40% - Accent4 10 4 2" xfId="15752"/>
    <cellStyle name="40% - Accent4 10 4 3" xfId="15753"/>
    <cellStyle name="40% - Accent4 10 4 4" xfId="15754"/>
    <cellStyle name="40% - Accent4 10 4_Essbase BS Tax Accounts EOY" xfId="15755"/>
    <cellStyle name="40% - Accent4 10 5" xfId="15756"/>
    <cellStyle name="40% - Accent4 10_Essbase BS Tax Accounts EOY" xfId="15757"/>
    <cellStyle name="40% - Accent4 100" xfId="15758"/>
    <cellStyle name="40% - Accent4 100 2" xfId="15759"/>
    <cellStyle name="40% - Accent4 100 2 2" xfId="15760"/>
    <cellStyle name="40% - Accent4 100 3" xfId="15761"/>
    <cellStyle name="40% - Accent4 101" xfId="15762"/>
    <cellStyle name="40% - Accent4 101 2" xfId="15763"/>
    <cellStyle name="40% - Accent4 102" xfId="15764"/>
    <cellStyle name="40% - Accent4 102 2" xfId="15765"/>
    <cellStyle name="40% - Accent4 103" xfId="15766"/>
    <cellStyle name="40% - Accent4 103 2" xfId="15767"/>
    <cellStyle name="40% - Accent4 104" xfId="15768"/>
    <cellStyle name="40% - Accent4 104 2" xfId="15769"/>
    <cellStyle name="40% - Accent4 105" xfId="15770"/>
    <cellStyle name="40% - Accent4 105 2" xfId="15771"/>
    <cellStyle name="40% - Accent4 106" xfId="15772"/>
    <cellStyle name="40% - Accent4 106 2" xfId="15773"/>
    <cellStyle name="40% - Accent4 107" xfId="15774"/>
    <cellStyle name="40% - Accent4 107 2" xfId="15775"/>
    <cellStyle name="40% - Accent4 108" xfId="15776"/>
    <cellStyle name="40% - Accent4 108 2" xfId="15777"/>
    <cellStyle name="40% - Accent4 109" xfId="15778"/>
    <cellStyle name="40% - Accent4 109 2" xfId="15779"/>
    <cellStyle name="40% - Accent4 11" xfId="15780"/>
    <cellStyle name="40% - Accent4 11 2" xfId="15781"/>
    <cellStyle name="40% - Accent4 11 2 2" xfId="15782"/>
    <cellStyle name="40% - Accent4 11 2 3" xfId="15783"/>
    <cellStyle name="40% - Accent4 11 2 4" xfId="15784"/>
    <cellStyle name="40% - Accent4 11 2_Essbase BS Tax Accounts EOY" xfId="15785"/>
    <cellStyle name="40% - Accent4 11 3" xfId="15786"/>
    <cellStyle name="40% - Accent4 11 3 2" xfId="15787"/>
    <cellStyle name="40% - Accent4 11 4" xfId="15788"/>
    <cellStyle name="40% - Accent4 11 4 2" xfId="15789"/>
    <cellStyle name="40% - Accent4 11 4 3" xfId="15790"/>
    <cellStyle name="40% - Accent4 11 4 4" xfId="15791"/>
    <cellStyle name="40% - Accent4 11 4_Essbase BS Tax Accounts EOY" xfId="15792"/>
    <cellStyle name="40% - Accent4 11 5" xfId="15793"/>
    <cellStyle name="40% - Accent4 11_Essbase BS Tax Accounts EOY" xfId="15794"/>
    <cellStyle name="40% - Accent4 110" xfId="15795"/>
    <cellStyle name="40% - Accent4 110 2" xfId="15796"/>
    <cellStyle name="40% - Accent4 111" xfId="15797"/>
    <cellStyle name="40% - Accent4 112" xfId="15798"/>
    <cellStyle name="40% - Accent4 113" xfId="15799"/>
    <cellStyle name="40% - Accent4 114" xfId="15800"/>
    <cellStyle name="40% - Accent4 115" xfId="15801"/>
    <cellStyle name="40% - Accent4 116" xfId="15802"/>
    <cellStyle name="40% - Accent4 117" xfId="15803"/>
    <cellStyle name="40% - Accent4 118" xfId="15804"/>
    <cellStyle name="40% - Accent4 119" xfId="15805"/>
    <cellStyle name="40% - Accent4 12" xfId="15806"/>
    <cellStyle name="40% - Accent4 12 2" xfId="15807"/>
    <cellStyle name="40% - Accent4 12 2 2" xfId="15808"/>
    <cellStyle name="40% - Accent4 12 2 3" xfId="15809"/>
    <cellStyle name="40% - Accent4 12 2 4" xfId="15810"/>
    <cellStyle name="40% - Accent4 12 2_Essbase BS Tax Accounts EOY" xfId="15811"/>
    <cellStyle name="40% - Accent4 12 3" xfId="15812"/>
    <cellStyle name="40% - Accent4 12 3 2" xfId="15813"/>
    <cellStyle name="40% - Accent4 12 4" xfId="15814"/>
    <cellStyle name="40% - Accent4 12 4 2" xfId="15815"/>
    <cellStyle name="40% - Accent4 12 4 3" xfId="15816"/>
    <cellStyle name="40% - Accent4 12 4 4" xfId="15817"/>
    <cellStyle name="40% - Accent4 12 4_Essbase BS Tax Accounts EOY" xfId="15818"/>
    <cellStyle name="40% - Accent4 12 5" xfId="15819"/>
    <cellStyle name="40% - Accent4 12_Essbase BS Tax Accounts EOY" xfId="15820"/>
    <cellStyle name="40% - Accent4 13" xfId="15821"/>
    <cellStyle name="40% - Accent4 13 2" xfId="15822"/>
    <cellStyle name="40% - Accent4 13 2 2" xfId="15823"/>
    <cellStyle name="40% - Accent4 13 2 3" xfId="15824"/>
    <cellStyle name="40% - Accent4 13 2 4" xfId="15825"/>
    <cellStyle name="40% - Accent4 13 2_Essbase BS Tax Accounts EOY" xfId="15826"/>
    <cellStyle name="40% - Accent4 13 3" xfId="15827"/>
    <cellStyle name="40% - Accent4 13 3 2" xfId="15828"/>
    <cellStyle name="40% - Accent4 13 4" xfId="15829"/>
    <cellStyle name="40% - Accent4 13 4 2" xfId="15830"/>
    <cellStyle name="40% - Accent4 13 4 3" xfId="15831"/>
    <cellStyle name="40% - Accent4 13 4 4" xfId="15832"/>
    <cellStyle name="40% - Accent4 13 4_Essbase BS Tax Accounts EOY" xfId="15833"/>
    <cellStyle name="40% - Accent4 13 5" xfId="15834"/>
    <cellStyle name="40% - Accent4 13_Essbase BS Tax Accounts EOY" xfId="15835"/>
    <cellStyle name="40% - Accent4 14" xfId="15836"/>
    <cellStyle name="40% - Accent4 14 2" xfId="15837"/>
    <cellStyle name="40% - Accent4 14 2 2" xfId="15838"/>
    <cellStyle name="40% - Accent4 14 2 3" xfId="15839"/>
    <cellStyle name="40% - Accent4 14 2 4" xfId="15840"/>
    <cellStyle name="40% - Accent4 14 2_Essbase BS Tax Accounts EOY" xfId="15841"/>
    <cellStyle name="40% - Accent4 14 3" xfId="15842"/>
    <cellStyle name="40% - Accent4 14 3 2" xfId="15843"/>
    <cellStyle name="40% - Accent4 14 4" xfId="15844"/>
    <cellStyle name="40% - Accent4 14 4 2" xfId="15845"/>
    <cellStyle name="40% - Accent4 14 4 3" xfId="15846"/>
    <cellStyle name="40% - Accent4 14 4 4" xfId="15847"/>
    <cellStyle name="40% - Accent4 14 4_Essbase BS Tax Accounts EOY" xfId="15848"/>
    <cellStyle name="40% - Accent4 14 5" xfId="15849"/>
    <cellStyle name="40% - Accent4 14_Essbase BS Tax Accounts EOY" xfId="15850"/>
    <cellStyle name="40% - Accent4 15" xfId="15851"/>
    <cellStyle name="40% - Accent4 15 2" xfId="15852"/>
    <cellStyle name="40% - Accent4 15 2 2" xfId="15853"/>
    <cellStyle name="40% - Accent4 15 2 3" xfId="15854"/>
    <cellStyle name="40% - Accent4 15 2 4" xfId="15855"/>
    <cellStyle name="40% - Accent4 15 2_Essbase BS Tax Accounts EOY" xfId="15856"/>
    <cellStyle name="40% - Accent4 15 3" xfId="15857"/>
    <cellStyle name="40% - Accent4 15 3 2" xfId="15858"/>
    <cellStyle name="40% - Accent4 15 4" xfId="15859"/>
    <cellStyle name="40% - Accent4 15 4 2" xfId="15860"/>
    <cellStyle name="40% - Accent4 15 4 3" xfId="15861"/>
    <cellStyle name="40% - Accent4 15 4 4" xfId="15862"/>
    <cellStyle name="40% - Accent4 15 4_Essbase BS Tax Accounts EOY" xfId="15863"/>
    <cellStyle name="40% - Accent4 15 5" xfId="15864"/>
    <cellStyle name="40% - Accent4 15_Essbase BS Tax Accounts EOY" xfId="15865"/>
    <cellStyle name="40% - Accent4 16" xfId="15866"/>
    <cellStyle name="40% - Accent4 16 2" xfId="15867"/>
    <cellStyle name="40% - Accent4 16 2 2" xfId="15868"/>
    <cellStyle name="40% - Accent4 16 2 3" xfId="15869"/>
    <cellStyle name="40% - Accent4 16 2 4" xfId="15870"/>
    <cellStyle name="40% - Accent4 16 2_Essbase BS Tax Accounts EOY" xfId="15871"/>
    <cellStyle name="40% - Accent4 16 3" xfId="15872"/>
    <cellStyle name="40% - Accent4 16 3 2" xfId="15873"/>
    <cellStyle name="40% - Accent4 16 4" xfId="15874"/>
    <cellStyle name="40% - Accent4 16 4 2" xfId="15875"/>
    <cellStyle name="40% - Accent4 16 4 3" xfId="15876"/>
    <cellStyle name="40% - Accent4 16 4 4" xfId="15877"/>
    <cellStyle name="40% - Accent4 16 4_Essbase BS Tax Accounts EOY" xfId="15878"/>
    <cellStyle name="40% - Accent4 16 5" xfId="15879"/>
    <cellStyle name="40% - Accent4 16_Essbase BS Tax Accounts EOY" xfId="15880"/>
    <cellStyle name="40% - Accent4 17" xfId="15881"/>
    <cellStyle name="40% - Accent4 17 2" xfId="15882"/>
    <cellStyle name="40% - Accent4 17 2 2" xfId="15883"/>
    <cellStyle name="40% - Accent4 17 2 3" xfId="15884"/>
    <cellStyle name="40% - Accent4 17 2 4" xfId="15885"/>
    <cellStyle name="40% - Accent4 17 2_Essbase BS Tax Accounts EOY" xfId="15886"/>
    <cellStyle name="40% - Accent4 17 3" xfId="15887"/>
    <cellStyle name="40% - Accent4 17 3 2" xfId="15888"/>
    <cellStyle name="40% - Accent4 17 4" xfId="15889"/>
    <cellStyle name="40% - Accent4 17 4 2" xfId="15890"/>
    <cellStyle name="40% - Accent4 17 4 3" xfId="15891"/>
    <cellStyle name="40% - Accent4 17 4 4" xfId="15892"/>
    <cellStyle name="40% - Accent4 17 4_Essbase BS Tax Accounts EOY" xfId="15893"/>
    <cellStyle name="40% - Accent4 17 5" xfId="15894"/>
    <cellStyle name="40% - Accent4 17_Essbase BS Tax Accounts EOY" xfId="15895"/>
    <cellStyle name="40% - Accent4 18" xfId="15896"/>
    <cellStyle name="40% - Accent4 18 2" xfId="15897"/>
    <cellStyle name="40% - Accent4 18 2 2" xfId="15898"/>
    <cellStyle name="40% - Accent4 18 2 3" xfId="15899"/>
    <cellStyle name="40% - Accent4 18 2 4" xfId="15900"/>
    <cellStyle name="40% - Accent4 18 2_Essbase BS Tax Accounts EOY" xfId="15901"/>
    <cellStyle name="40% - Accent4 18 3" xfId="15902"/>
    <cellStyle name="40% - Accent4 18 3 2" xfId="15903"/>
    <cellStyle name="40% - Accent4 18 4" xfId="15904"/>
    <cellStyle name="40% - Accent4 18 4 2" xfId="15905"/>
    <cellStyle name="40% - Accent4 18 4 3" xfId="15906"/>
    <cellStyle name="40% - Accent4 18 4 4" xfId="15907"/>
    <cellStyle name="40% - Accent4 18 4_Essbase BS Tax Accounts EOY" xfId="15908"/>
    <cellStyle name="40% - Accent4 18 5" xfId="15909"/>
    <cellStyle name="40% - Accent4 18_Essbase BS Tax Accounts EOY" xfId="15910"/>
    <cellStyle name="40% - Accent4 19" xfId="15911"/>
    <cellStyle name="40% - Accent4 19 2" xfId="15912"/>
    <cellStyle name="40% - Accent4 19 2 2" xfId="15913"/>
    <cellStyle name="40% - Accent4 19 2 3" xfId="15914"/>
    <cellStyle name="40% - Accent4 19 2 4" xfId="15915"/>
    <cellStyle name="40% - Accent4 19 2_Essbase BS Tax Accounts EOY" xfId="15916"/>
    <cellStyle name="40% - Accent4 19 3" xfId="15917"/>
    <cellStyle name="40% - Accent4 19 3 2" xfId="15918"/>
    <cellStyle name="40% - Accent4 19 4" xfId="15919"/>
    <cellStyle name="40% - Accent4 19 4 2" xfId="15920"/>
    <cellStyle name="40% - Accent4 19 4 3" xfId="15921"/>
    <cellStyle name="40% - Accent4 19 4 4" xfId="15922"/>
    <cellStyle name="40% - Accent4 19 4_Essbase BS Tax Accounts EOY" xfId="15923"/>
    <cellStyle name="40% - Accent4 19 5" xfId="15924"/>
    <cellStyle name="40% - Accent4 19_Essbase BS Tax Accounts EOY" xfId="15925"/>
    <cellStyle name="40% - Accent4 2" xfId="15926"/>
    <cellStyle name="40% - Accent4 2 10" xfId="15927"/>
    <cellStyle name="40% - Accent4 2 10 2" xfId="15928"/>
    <cellStyle name="40% - Accent4 2 10 2 2" xfId="15929"/>
    <cellStyle name="40% - Accent4 2 10 2 3" xfId="15930"/>
    <cellStyle name="40% - Accent4 2 10 2_Essbase BS Tax Accounts EOY" xfId="15931"/>
    <cellStyle name="40% - Accent4 2 10 3" xfId="15932"/>
    <cellStyle name="40% - Accent4 2 10 4" xfId="15933"/>
    <cellStyle name="40% - Accent4 2 10_Essbase BS Tax Accounts EOY" xfId="15934"/>
    <cellStyle name="40% - Accent4 2 11" xfId="15935"/>
    <cellStyle name="40% - Accent4 2 11 2" xfId="15936"/>
    <cellStyle name="40% - Accent4 2 11 2 2" xfId="15937"/>
    <cellStyle name="40% - Accent4 2 11 3" xfId="15938"/>
    <cellStyle name="40% - Accent4 2 11 4" xfId="15939"/>
    <cellStyle name="40% - Accent4 2 11_Essbase BS Tax Accounts EOY" xfId="15940"/>
    <cellStyle name="40% - Accent4 2 12" xfId="15941"/>
    <cellStyle name="40% - Accent4 2 12 2" xfId="15942"/>
    <cellStyle name="40% - Accent4 2 12 2 2" xfId="15943"/>
    <cellStyle name="40% - Accent4 2 12 3" xfId="15944"/>
    <cellStyle name="40% - Accent4 2 12 4" xfId="15945"/>
    <cellStyle name="40% - Accent4 2 12_Essbase BS Tax Accounts EOY" xfId="15946"/>
    <cellStyle name="40% - Accent4 2 13" xfId="15947"/>
    <cellStyle name="40% - Accent4 2 13 2" xfId="15948"/>
    <cellStyle name="40% - Accent4 2 13 2 2" xfId="15949"/>
    <cellStyle name="40% - Accent4 2 13 3" xfId="15950"/>
    <cellStyle name="40% - Accent4 2 14" xfId="15951"/>
    <cellStyle name="40% - Accent4 2 14 2" xfId="15952"/>
    <cellStyle name="40% - Accent4 2 14 3" xfId="15953"/>
    <cellStyle name="40% - Accent4 2 14_Essbase BS Tax Accounts EOY" xfId="15954"/>
    <cellStyle name="40% - Accent4 2 15" xfId="58765"/>
    <cellStyle name="40% - Accent4 2 16" xfId="58788"/>
    <cellStyle name="40% - Accent4 2 17" xfId="58796"/>
    <cellStyle name="40% - Accent4 2 18" xfId="58783"/>
    <cellStyle name="40% - Accent4 2 2" xfId="15955"/>
    <cellStyle name="40% - Accent4 2 2 10" xfId="15956"/>
    <cellStyle name="40% - Accent4 2 2 11" xfId="15957"/>
    <cellStyle name="40% - Accent4 2 2 12" xfId="15958"/>
    <cellStyle name="40% - Accent4 2 2 2" xfId="15959"/>
    <cellStyle name="40% - Accent4 2 2 2 2" xfId="15960"/>
    <cellStyle name="40% - Accent4 2 2 2 2 2" xfId="15961"/>
    <cellStyle name="40% - Accent4 2 2 2 2 2 2" xfId="15962"/>
    <cellStyle name="40% - Accent4 2 2 2 2 3" xfId="15963"/>
    <cellStyle name="40% - Accent4 2 2 2 2 4" xfId="15964"/>
    <cellStyle name="40% - Accent4 2 2 2 2_Essbase BS Tax Accounts EOY" xfId="15965"/>
    <cellStyle name="40% - Accent4 2 2 2 3" xfId="15966"/>
    <cellStyle name="40% - Accent4 2 2 2 3 2" xfId="15967"/>
    <cellStyle name="40% - Accent4 2 2 2 3 2 2" xfId="15968"/>
    <cellStyle name="40% - Accent4 2 2 2 3 3" xfId="15969"/>
    <cellStyle name="40% - Accent4 2 2 2 4" xfId="15970"/>
    <cellStyle name="40% - Accent4 2 2 2 4 2" xfId="15971"/>
    <cellStyle name="40% - Accent4 2 2 2 4 2 2" xfId="15972"/>
    <cellStyle name="40% - Accent4 2 2 2 4 3" xfId="15973"/>
    <cellStyle name="40% - Accent4 2 2 2 5" xfId="15974"/>
    <cellStyle name="40% - Accent4 2 2 2 5 2" xfId="15975"/>
    <cellStyle name="40% - Accent4 2 2 2_Essbase BS Tax Accounts EOY" xfId="15976"/>
    <cellStyle name="40% - Accent4 2 2 3" xfId="15977"/>
    <cellStyle name="40% - Accent4 2 2 3 2" xfId="15978"/>
    <cellStyle name="40% - Accent4 2 2 3 2 2" xfId="15979"/>
    <cellStyle name="40% - Accent4 2 2 3 3" xfId="15980"/>
    <cellStyle name="40% - Accent4 2 2 3 4" xfId="15981"/>
    <cellStyle name="40% - Accent4 2 2 3 5" xfId="15982"/>
    <cellStyle name="40% - Accent4 2 2 3_Essbase BS Tax Accounts EOY" xfId="15983"/>
    <cellStyle name="40% - Accent4 2 2 4" xfId="15984"/>
    <cellStyle name="40% - Accent4 2 2 4 2" xfId="15985"/>
    <cellStyle name="40% - Accent4 2 2 4 2 2" xfId="15986"/>
    <cellStyle name="40% - Accent4 2 2 4 2 3" xfId="15987"/>
    <cellStyle name="40% - Accent4 2 2 4 3" xfId="15988"/>
    <cellStyle name="40% - Accent4 2 2 4 4" xfId="15989"/>
    <cellStyle name="40% - Accent4 2 2 4_Essbase BS Tax Accounts EOY" xfId="15990"/>
    <cellStyle name="40% - Accent4 2 2 5" xfId="15991"/>
    <cellStyle name="40% - Accent4 2 2 6" xfId="15992"/>
    <cellStyle name="40% - Accent4 2 2 6 2" xfId="15993"/>
    <cellStyle name="40% - Accent4 2 2 6 2 2" xfId="15994"/>
    <cellStyle name="40% - Accent4 2 2 6 3" xfId="15995"/>
    <cellStyle name="40% - Accent4 2 2 6 4" xfId="15996"/>
    <cellStyle name="40% - Accent4 2 2 7" xfId="15997"/>
    <cellStyle name="40% - Accent4 2 2 7 2" xfId="15998"/>
    <cellStyle name="40% - Accent4 2 2 7 2 2" xfId="15999"/>
    <cellStyle name="40% - Accent4 2 2 7 3" xfId="16000"/>
    <cellStyle name="40% - Accent4 2 2 7 4" xfId="16001"/>
    <cellStyle name="40% - Accent4 2 2 7_Essbase BS Tax Accounts EOY" xfId="16002"/>
    <cellStyle name="40% - Accent4 2 2 8" xfId="16003"/>
    <cellStyle name="40% - Accent4 2 2 8 2" xfId="16004"/>
    <cellStyle name="40% - Accent4 2 2 8 2 2" xfId="16005"/>
    <cellStyle name="40% - Accent4 2 2 8 3" xfId="16006"/>
    <cellStyle name="40% - Accent4 2 2 9" xfId="16007"/>
    <cellStyle name="40% - Accent4 2 2 9 2" xfId="16008"/>
    <cellStyle name="40% - Accent4 2 2_Basis Info" xfId="16009"/>
    <cellStyle name="40% - Accent4 2 3" xfId="16010"/>
    <cellStyle name="40% - Accent4 2 3 10" xfId="16011"/>
    <cellStyle name="40% - Accent4 2 3 10 2" xfId="16012"/>
    <cellStyle name="40% - Accent4 2 3 10 2 2" xfId="16013"/>
    <cellStyle name="40% - Accent4 2 3 10 3" xfId="16014"/>
    <cellStyle name="40% - Accent4 2 3 10 4" xfId="16015"/>
    <cellStyle name="40% - Accent4 2 3 11" xfId="16016"/>
    <cellStyle name="40% - Accent4 2 3 11 2" xfId="16017"/>
    <cellStyle name="40% - Accent4 2 3 11 2 2" xfId="16018"/>
    <cellStyle name="40% - Accent4 2 3 11 3" xfId="16019"/>
    <cellStyle name="40% - Accent4 2 3 11 4" xfId="16020"/>
    <cellStyle name="40% - Accent4 2 3 11_Essbase BS Tax Accounts EOY" xfId="16021"/>
    <cellStyle name="40% - Accent4 2 3 12" xfId="16022"/>
    <cellStyle name="40% - Accent4 2 3 12 2" xfId="16023"/>
    <cellStyle name="40% - Accent4 2 3 12 3" xfId="16024"/>
    <cellStyle name="40% - Accent4 2 3 12_Essbase BS Tax Accounts EOY" xfId="16025"/>
    <cellStyle name="40% - Accent4 2 3 13" xfId="16026"/>
    <cellStyle name="40% - Accent4 2 3 13 2" xfId="16027"/>
    <cellStyle name="40% - Accent4 2 3 13 3" xfId="16028"/>
    <cellStyle name="40% - Accent4 2 3 13_Essbase BS Tax Accounts EOY" xfId="16029"/>
    <cellStyle name="40% - Accent4 2 3 14" xfId="16030"/>
    <cellStyle name="40% - Accent4 2 3 15" xfId="16031"/>
    <cellStyle name="40% - Accent4 2 3 2" xfId="16032"/>
    <cellStyle name="40% - Accent4 2 3 2 10" xfId="16033"/>
    <cellStyle name="40% - Accent4 2 3 2 10 2" xfId="16034"/>
    <cellStyle name="40% - Accent4 2 3 2 11" xfId="16035"/>
    <cellStyle name="40% - Accent4 2 3 2 12" xfId="16036"/>
    <cellStyle name="40% - Accent4 2 3 2 13" xfId="16037"/>
    <cellStyle name="40% - Accent4 2 3 2 14" xfId="16038"/>
    <cellStyle name="40% - Accent4 2 3 2 2" xfId="16039"/>
    <cellStyle name="40% - Accent4 2 3 2 2 2" xfId="16040"/>
    <cellStyle name="40% - Accent4 2 3 2 2 2 2" xfId="16041"/>
    <cellStyle name="40% - Accent4 2 3 2 2 2 2 2" xfId="16042"/>
    <cellStyle name="40% - Accent4 2 3 2 2 2 3" xfId="16043"/>
    <cellStyle name="40% - Accent4 2 3 2 2 2 4" xfId="16044"/>
    <cellStyle name="40% - Accent4 2 3 2 2 3" xfId="16045"/>
    <cellStyle name="40% - Accent4 2 3 2 2 3 2" xfId="16046"/>
    <cellStyle name="40% - Accent4 2 3 2 2 4" xfId="16047"/>
    <cellStyle name="40% - Accent4 2 3 2 2 5" xfId="16048"/>
    <cellStyle name="40% - Accent4 2 3 2 2 6" xfId="16049"/>
    <cellStyle name="40% - Accent4 2 3 2 2_Essbase BS Tax Accounts EOY" xfId="16050"/>
    <cellStyle name="40% - Accent4 2 3 2 3" xfId="16051"/>
    <cellStyle name="40% - Accent4 2 3 2 3 2" xfId="16052"/>
    <cellStyle name="40% - Accent4 2 3 2 3 2 2" xfId="16053"/>
    <cellStyle name="40% - Accent4 2 3 2 3 2 2 2" xfId="16054"/>
    <cellStyle name="40% - Accent4 2 3 2 3 2 2 3" xfId="16055"/>
    <cellStyle name="40% - Accent4 2 3 2 3 2 2_Essbase BS Tax Accounts EOY" xfId="16056"/>
    <cellStyle name="40% - Accent4 2 3 2 3 2 3" xfId="16057"/>
    <cellStyle name="40% - Accent4 2 3 2 3 2 4" xfId="16058"/>
    <cellStyle name="40% - Accent4 2 3 2 3 2_Essbase BS Tax Accounts EOY" xfId="16059"/>
    <cellStyle name="40% - Accent4 2 3 2 3 3" xfId="16060"/>
    <cellStyle name="40% - Accent4 2 3 2 3 3 2" xfId="16061"/>
    <cellStyle name="40% - Accent4 2 3 2 3 3 3" xfId="16062"/>
    <cellStyle name="40% - Accent4 2 3 2 3 3_Essbase BS Tax Accounts EOY" xfId="16063"/>
    <cellStyle name="40% - Accent4 2 3 2 3 4" xfId="16064"/>
    <cellStyle name="40% - Accent4 2 3 2 3 5" xfId="16065"/>
    <cellStyle name="40% - Accent4 2 3 2 3_Essbase BS Tax Accounts EOY" xfId="16066"/>
    <cellStyle name="40% - Accent4 2 3 2 4" xfId="16067"/>
    <cellStyle name="40% - Accent4 2 3 2 4 2" xfId="16068"/>
    <cellStyle name="40% - Accent4 2 3 2 4 2 2" xfId="16069"/>
    <cellStyle name="40% - Accent4 2 3 2 4 2 3" xfId="16070"/>
    <cellStyle name="40% - Accent4 2 3 2 4 2_Essbase BS Tax Accounts EOY" xfId="16071"/>
    <cellStyle name="40% - Accent4 2 3 2 4 3" xfId="16072"/>
    <cellStyle name="40% - Accent4 2 3 2 4 4" xfId="16073"/>
    <cellStyle name="40% - Accent4 2 3 2 4_Essbase BS Tax Accounts EOY" xfId="16074"/>
    <cellStyle name="40% - Accent4 2 3 2 5" xfId="16075"/>
    <cellStyle name="40% - Accent4 2 3 2 5 2" xfId="16076"/>
    <cellStyle name="40% - Accent4 2 3 2 5 2 2" xfId="16077"/>
    <cellStyle name="40% - Accent4 2 3 2 5 2 3" xfId="16078"/>
    <cellStyle name="40% - Accent4 2 3 2 5 3" xfId="16079"/>
    <cellStyle name="40% - Accent4 2 3 2 5 4" xfId="16080"/>
    <cellStyle name="40% - Accent4 2 3 2 5_Essbase BS Tax Accounts EOY" xfId="16081"/>
    <cellStyle name="40% - Accent4 2 3 2 6" xfId="16082"/>
    <cellStyle name="40% - Accent4 2 3 2 6 2" xfId="16083"/>
    <cellStyle name="40% - Accent4 2 3 2 6 2 2" xfId="16084"/>
    <cellStyle name="40% - Accent4 2 3 2 6 3" xfId="16085"/>
    <cellStyle name="40% - Accent4 2 3 2 6 4" xfId="16086"/>
    <cellStyle name="40% - Accent4 2 3 2 7" xfId="16087"/>
    <cellStyle name="40% - Accent4 2 3 2 7 2" xfId="16088"/>
    <cellStyle name="40% - Accent4 2 3 2 7 2 2" xfId="16089"/>
    <cellStyle name="40% - Accent4 2 3 2 7 3" xfId="16090"/>
    <cellStyle name="40% - Accent4 2 3 2 7 4" xfId="16091"/>
    <cellStyle name="40% - Accent4 2 3 2 7_Essbase BS Tax Accounts EOY" xfId="16092"/>
    <cellStyle name="40% - Accent4 2 3 2 8" xfId="16093"/>
    <cellStyle name="40% - Accent4 2 3 2 8 2" xfId="16094"/>
    <cellStyle name="40% - Accent4 2 3 2 8 2 2" xfId="16095"/>
    <cellStyle name="40% - Accent4 2 3 2 8 3" xfId="16096"/>
    <cellStyle name="40% - Accent4 2 3 2 8 4" xfId="16097"/>
    <cellStyle name="40% - Accent4 2 3 2 8_Essbase BS Tax Accounts EOY" xfId="16098"/>
    <cellStyle name="40% - Accent4 2 3 2 9" xfId="16099"/>
    <cellStyle name="40% - Accent4 2 3 2 9 2" xfId="16100"/>
    <cellStyle name="40% - Accent4 2 3 2 9 2 2" xfId="16101"/>
    <cellStyle name="40% - Accent4 2 3 2 9 3" xfId="16102"/>
    <cellStyle name="40% - Accent4 2 3 2 9 4" xfId="16103"/>
    <cellStyle name="40% - Accent4 2 3 2 9_Essbase BS Tax Accounts EOY" xfId="16104"/>
    <cellStyle name="40% - Accent4 2 3 2_Basis Info" xfId="16105"/>
    <cellStyle name="40% - Accent4 2 3 3" xfId="16106"/>
    <cellStyle name="40% - Accent4 2 3 3 2" xfId="16107"/>
    <cellStyle name="40% - Accent4 2 3 3 3" xfId="16108"/>
    <cellStyle name="40% - Accent4 2 3 3 4" xfId="16109"/>
    <cellStyle name="40% - Accent4 2 3 3_Essbase BS Tax Accounts EOY" xfId="16110"/>
    <cellStyle name="40% - Accent4 2 3 4" xfId="16111"/>
    <cellStyle name="40% - Accent4 2 3 4 2" xfId="16112"/>
    <cellStyle name="40% - Accent4 2 3 4 2 2" xfId="16113"/>
    <cellStyle name="40% - Accent4 2 3 4 2 2 2" xfId="16114"/>
    <cellStyle name="40% - Accent4 2 3 4 2 3" xfId="16115"/>
    <cellStyle name="40% - Accent4 2 3 4 3" xfId="16116"/>
    <cellStyle name="40% - Accent4 2 3 4 3 2" xfId="16117"/>
    <cellStyle name="40% - Accent4 2 3 5" xfId="16118"/>
    <cellStyle name="40% - Accent4 2 3 5 2" xfId="16119"/>
    <cellStyle name="40% - Accent4 2 3 5 2 2" xfId="16120"/>
    <cellStyle name="40% - Accent4 2 3 5 2 2 2" xfId="16121"/>
    <cellStyle name="40% - Accent4 2 3 5 2 2 3" xfId="16122"/>
    <cellStyle name="40% - Accent4 2 3 5 2 2_Essbase BS Tax Accounts EOY" xfId="16123"/>
    <cellStyle name="40% - Accent4 2 3 5 2 3" xfId="16124"/>
    <cellStyle name="40% - Accent4 2 3 5 2 4" xfId="16125"/>
    <cellStyle name="40% - Accent4 2 3 5 2_Essbase BS Tax Accounts EOY" xfId="16126"/>
    <cellStyle name="40% - Accent4 2 3 5 3" xfId="16127"/>
    <cellStyle name="40% - Accent4 2 3 5 3 2" xfId="16128"/>
    <cellStyle name="40% - Accent4 2 3 5 3 3" xfId="16129"/>
    <cellStyle name="40% - Accent4 2 3 5 3_Essbase BS Tax Accounts EOY" xfId="16130"/>
    <cellStyle name="40% - Accent4 2 3 5 4" xfId="16131"/>
    <cellStyle name="40% - Accent4 2 3 5 5" xfId="16132"/>
    <cellStyle name="40% - Accent4 2 3 5_Essbase BS Tax Accounts EOY" xfId="16133"/>
    <cellStyle name="40% - Accent4 2 3 6" xfId="16134"/>
    <cellStyle name="40% - Accent4 2 3 6 2" xfId="16135"/>
    <cellStyle name="40% - Accent4 2 3 6 2 2" xfId="16136"/>
    <cellStyle name="40% - Accent4 2 3 6 2 3" xfId="16137"/>
    <cellStyle name="40% - Accent4 2 3 6 2_Essbase BS Tax Accounts EOY" xfId="16138"/>
    <cellStyle name="40% - Accent4 2 3 6 3" xfId="16139"/>
    <cellStyle name="40% - Accent4 2 3 6 4" xfId="16140"/>
    <cellStyle name="40% - Accent4 2 3 6 5" xfId="16141"/>
    <cellStyle name="40% - Accent4 2 3 6_Essbase BS Tax Accounts EOY" xfId="16142"/>
    <cellStyle name="40% - Accent4 2 3 7" xfId="16143"/>
    <cellStyle name="40% - Accent4 2 3 7 2" xfId="16144"/>
    <cellStyle name="40% - Accent4 2 3 7 2 2" xfId="16145"/>
    <cellStyle name="40% - Accent4 2 3 7 2 3" xfId="16146"/>
    <cellStyle name="40% - Accent4 2 3 7 3" xfId="16147"/>
    <cellStyle name="40% - Accent4 2 3 7 4" xfId="16148"/>
    <cellStyle name="40% - Accent4 2 3 7_Essbase BS Tax Accounts EOY" xfId="16149"/>
    <cellStyle name="40% - Accent4 2 3 8" xfId="16150"/>
    <cellStyle name="40% - Accent4 2 3 8 2" xfId="16151"/>
    <cellStyle name="40% - Accent4 2 3 8 2 2" xfId="16152"/>
    <cellStyle name="40% - Accent4 2 3 8 3" xfId="16153"/>
    <cellStyle name="40% - Accent4 2 3 8 4" xfId="16154"/>
    <cellStyle name="40% - Accent4 2 3 9" xfId="16155"/>
    <cellStyle name="40% - Accent4 2 3 9 2" xfId="16156"/>
    <cellStyle name="40% - Accent4 2 3 9 2 2" xfId="16157"/>
    <cellStyle name="40% - Accent4 2 3 9 3" xfId="16158"/>
    <cellStyle name="40% - Accent4 2 3 9 4" xfId="16159"/>
    <cellStyle name="40% - Accent4 2 3_Basis Info" xfId="16160"/>
    <cellStyle name="40% - Accent4 2 4" xfId="16161"/>
    <cellStyle name="40% - Accent4 2 4 2" xfId="16162"/>
    <cellStyle name="40% - Accent4 2 5" xfId="16163"/>
    <cellStyle name="40% - Accent4 2 5 2" xfId="16164"/>
    <cellStyle name="40% - Accent4 2 5 2 2" xfId="16165"/>
    <cellStyle name="40% - Accent4 2 5 2 2 2" xfId="16166"/>
    <cellStyle name="40% - Accent4 2 5 2 3" xfId="16167"/>
    <cellStyle name="40% - Accent4 2 5 2 4" xfId="16168"/>
    <cellStyle name="40% - Accent4 2 5 3" xfId="16169"/>
    <cellStyle name="40% - Accent4 2 5 3 2" xfId="16170"/>
    <cellStyle name="40% - Accent4 2 5 3 3" xfId="16171"/>
    <cellStyle name="40% - Accent4 2 5 3_Essbase BS Tax Accounts EOY" xfId="16172"/>
    <cellStyle name="40% - Accent4 2 5 4" xfId="16173"/>
    <cellStyle name="40% - Accent4 2 5 5" xfId="16174"/>
    <cellStyle name="40% - Accent4 2 5 6" xfId="16175"/>
    <cellStyle name="40% - Accent4 2 5_Essbase BS Tax Accounts EOY" xfId="16176"/>
    <cellStyle name="40% - Accent4 2 6" xfId="16177"/>
    <cellStyle name="40% - Accent4 2 6 2" xfId="16178"/>
    <cellStyle name="40% - Accent4 2 6 2 2" xfId="16179"/>
    <cellStyle name="40% - Accent4 2 6 3" xfId="16180"/>
    <cellStyle name="40% - Accent4 2 7" xfId="16181"/>
    <cellStyle name="40% - Accent4 2 7 2" xfId="16182"/>
    <cellStyle name="40% - Accent4 2 7 2 2" xfId="16183"/>
    <cellStyle name="40% - Accent4 2 7 2 3" xfId="16184"/>
    <cellStyle name="40% - Accent4 2 7 2_Essbase BS Tax Accounts EOY" xfId="16185"/>
    <cellStyle name="40% - Accent4 2 7 3" xfId="16186"/>
    <cellStyle name="40% - Accent4 2 7 4" xfId="16187"/>
    <cellStyle name="40% - Accent4 2 7 5" xfId="16188"/>
    <cellStyle name="40% - Accent4 2 7 6" xfId="16189"/>
    <cellStyle name="40% - Accent4 2 7_Essbase BS Tax Accounts EOY" xfId="16190"/>
    <cellStyle name="40% - Accent4 2 8" xfId="16191"/>
    <cellStyle name="40% - Accent4 2 8 2" xfId="16192"/>
    <cellStyle name="40% - Accent4 2 8 2 2" xfId="16193"/>
    <cellStyle name="40% - Accent4 2 8 2 3" xfId="16194"/>
    <cellStyle name="40% - Accent4 2 8 2_Essbase BS Tax Accounts EOY" xfId="16195"/>
    <cellStyle name="40% - Accent4 2 8 3" xfId="16196"/>
    <cellStyle name="40% - Accent4 2 8 4" xfId="16197"/>
    <cellStyle name="40% - Accent4 2 8 5" xfId="16198"/>
    <cellStyle name="40% - Accent4 2 8 6" xfId="16199"/>
    <cellStyle name="40% - Accent4 2 8_Essbase BS Tax Accounts EOY" xfId="16200"/>
    <cellStyle name="40% - Accent4 2 9" xfId="16201"/>
    <cellStyle name="40% - Accent4 2 9 2" xfId="16202"/>
    <cellStyle name="40% - Accent4 2 9 2 2" xfId="16203"/>
    <cellStyle name="40% - Accent4 2 9 2 3" xfId="16204"/>
    <cellStyle name="40% - Accent4 2 9 2_Essbase BS Tax Accounts EOY" xfId="16205"/>
    <cellStyle name="40% - Accent4 2 9 3" xfId="16206"/>
    <cellStyle name="40% - Accent4 2 9 4" xfId="16207"/>
    <cellStyle name="40% - Accent4 2 9 5" xfId="16208"/>
    <cellStyle name="40% - Accent4 2 9_Essbase BS Tax Accounts EOY" xfId="16209"/>
    <cellStyle name="40% - Accent4 2_10-1 BS" xfId="16210"/>
    <cellStyle name="40% - Accent4 20" xfId="16211"/>
    <cellStyle name="40% - Accent4 20 2" xfId="16212"/>
    <cellStyle name="40% - Accent4 20 2 2" xfId="16213"/>
    <cellStyle name="40% - Accent4 20 2 3" xfId="16214"/>
    <cellStyle name="40% - Accent4 20 2 4" xfId="16215"/>
    <cellStyle name="40% - Accent4 20 2_Essbase BS Tax Accounts EOY" xfId="16216"/>
    <cellStyle name="40% - Accent4 20 3" xfId="16217"/>
    <cellStyle name="40% - Accent4 20 3 2" xfId="16218"/>
    <cellStyle name="40% - Accent4 20 4" xfId="16219"/>
    <cellStyle name="40% - Accent4 20 4 2" xfId="16220"/>
    <cellStyle name="40% - Accent4 20 4 3" xfId="16221"/>
    <cellStyle name="40% - Accent4 20 4 4" xfId="16222"/>
    <cellStyle name="40% - Accent4 20 4_Essbase BS Tax Accounts EOY" xfId="16223"/>
    <cellStyle name="40% - Accent4 20 5" xfId="16224"/>
    <cellStyle name="40% - Accent4 20_Essbase BS Tax Accounts EOY" xfId="16225"/>
    <cellStyle name="40% - Accent4 21" xfId="16226"/>
    <cellStyle name="40% - Accent4 21 2" xfId="16227"/>
    <cellStyle name="40% - Accent4 21 2 2" xfId="16228"/>
    <cellStyle name="40% - Accent4 21 2 3" xfId="16229"/>
    <cellStyle name="40% - Accent4 21 2 4" xfId="16230"/>
    <cellStyle name="40% - Accent4 21 2_Essbase BS Tax Accounts EOY" xfId="16231"/>
    <cellStyle name="40% - Accent4 21 3" xfId="16232"/>
    <cellStyle name="40% - Accent4 21 3 2" xfId="16233"/>
    <cellStyle name="40% - Accent4 21 4" xfId="16234"/>
    <cellStyle name="40% - Accent4 21 4 2" xfId="16235"/>
    <cellStyle name="40% - Accent4 21 4 3" xfId="16236"/>
    <cellStyle name="40% - Accent4 21 4 4" xfId="16237"/>
    <cellStyle name="40% - Accent4 21 4_Essbase BS Tax Accounts EOY" xfId="16238"/>
    <cellStyle name="40% - Accent4 21 5" xfId="16239"/>
    <cellStyle name="40% - Accent4 21_Essbase BS Tax Accounts EOY" xfId="16240"/>
    <cellStyle name="40% - Accent4 22" xfId="16241"/>
    <cellStyle name="40% - Accent4 22 2" xfId="16242"/>
    <cellStyle name="40% - Accent4 22 2 2" xfId="16243"/>
    <cellStyle name="40% - Accent4 22 2 3" xfId="16244"/>
    <cellStyle name="40% - Accent4 22 2 4" xfId="16245"/>
    <cellStyle name="40% - Accent4 22 2_Essbase BS Tax Accounts EOY" xfId="16246"/>
    <cellStyle name="40% - Accent4 22 3" xfId="16247"/>
    <cellStyle name="40% - Accent4 22 3 2" xfId="16248"/>
    <cellStyle name="40% - Accent4 22 4" xfId="16249"/>
    <cellStyle name="40% - Accent4 22 4 2" xfId="16250"/>
    <cellStyle name="40% - Accent4 22 4 3" xfId="16251"/>
    <cellStyle name="40% - Accent4 22 4 4" xfId="16252"/>
    <cellStyle name="40% - Accent4 22 4_Essbase BS Tax Accounts EOY" xfId="16253"/>
    <cellStyle name="40% - Accent4 22 5" xfId="16254"/>
    <cellStyle name="40% - Accent4 22_Essbase BS Tax Accounts EOY" xfId="16255"/>
    <cellStyle name="40% - Accent4 23" xfId="16256"/>
    <cellStyle name="40% - Accent4 23 2" xfId="16257"/>
    <cellStyle name="40% - Accent4 23 2 2" xfId="16258"/>
    <cellStyle name="40% - Accent4 23 3" xfId="16259"/>
    <cellStyle name="40% - Accent4 23 3 2" xfId="16260"/>
    <cellStyle name="40% - Accent4 23 3 3" xfId="16261"/>
    <cellStyle name="40% - Accent4 23 3 4" xfId="16262"/>
    <cellStyle name="40% - Accent4 23 3_Essbase BS Tax Accounts EOY" xfId="16263"/>
    <cellStyle name="40% - Accent4 23 4" xfId="16264"/>
    <cellStyle name="40% - Accent4 23_Essbase BS Tax Accounts EOY" xfId="16265"/>
    <cellStyle name="40% - Accent4 24" xfId="16266"/>
    <cellStyle name="40% - Accent4 24 10" xfId="16267"/>
    <cellStyle name="40% - Accent4 24 11" xfId="16268"/>
    <cellStyle name="40% - Accent4 24 11 2" xfId="16269"/>
    <cellStyle name="40% - Accent4 24 11 2 2" xfId="16270"/>
    <cellStyle name="40% - Accent4 24 11 2 3" xfId="16271"/>
    <cellStyle name="40% - Accent4 24 11 2_Essbase BS Tax Accounts EOY" xfId="16272"/>
    <cellStyle name="40% - Accent4 24 11 3" xfId="16273"/>
    <cellStyle name="40% - Accent4 24 11 4" xfId="16274"/>
    <cellStyle name="40% - Accent4 24 11_Essbase BS Tax Accounts EOY" xfId="16275"/>
    <cellStyle name="40% - Accent4 24 12" xfId="16276"/>
    <cellStyle name="40% - Accent4 24 12 2" xfId="16277"/>
    <cellStyle name="40% - Accent4 24 12 2 2" xfId="16278"/>
    <cellStyle name="40% - Accent4 24 12 2 3" xfId="16279"/>
    <cellStyle name="40% - Accent4 24 12 2_Essbase BS Tax Accounts EOY" xfId="16280"/>
    <cellStyle name="40% - Accent4 24 12 3" xfId="16281"/>
    <cellStyle name="40% - Accent4 24 12 4" xfId="16282"/>
    <cellStyle name="40% - Accent4 24 12_Essbase BS Tax Accounts EOY" xfId="16283"/>
    <cellStyle name="40% - Accent4 24 13" xfId="16284"/>
    <cellStyle name="40% - Accent4 24 14" xfId="16285"/>
    <cellStyle name="40% - Accent4 24 15" xfId="16286"/>
    <cellStyle name="40% - Accent4 24 2" xfId="16287"/>
    <cellStyle name="40% - Accent4 24 2 2" xfId="16288"/>
    <cellStyle name="40% - Accent4 24 2 3" xfId="16289"/>
    <cellStyle name="40% - Accent4 24 2 4" xfId="16290"/>
    <cellStyle name="40% - Accent4 24 2_Essbase BS Tax Accounts EOY" xfId="16291"/>
    <cellStyle name="40% - Accent4 24 3" xfId="16292"/>
    <cellStyle name="40% - Accent4 24 3 2" xfId="16293"/>
    <cellStyle name="40% - Accent4 24 3 2 2" xfId="16294"/>
    <cellStyle name="40% - Accent4 24 3 2 2 2" xfId="16295"/>
    <cellStyle name="40% - Accent4 24 3 2 2 2 2" xfId="16296"/>
    <cellStyle name="40% - Accent4 24 3 2 2 2 3" xfId="16297"/>
    <cellStyle name="40% - Accent4 24 3 2 2 2_Essbase BS Tax Accounts EOY" xfId="16298"/>
    <cellStyle name="40% - Accent4 24 3 2 2 3" xfId="16299"/>
    <cellStyle name="40% - Accent4 24 3 2 2 4" xfId="16300"/>
    <cellStyle name="40% - Accent4 24 3 2 2_Essbase BS Tax Accounts EOY" xfId="16301"/>
    <cellStyle name="40% - Accent4 24 3 2 3" xfId="16302"/>
    <cellStyle name="40% - Accent4 24 3 2 3 2" xfId="16303"/>
    <cellStyle name="40% - Accent4 24 3 2 3 3" xfId="16304"/>
    <cellStyle name="40% - Accent4 24 3 2 3_Essbase BS Tax Accounts EOY" xfId="16305"/>
    <cellStyle name="40% - Accent4 24 3 2 4" xfId="16306"/>
    <cellStyle name="40% - Accent4 24 3 2 5" xfId="16307"/>
    <cellStyle name="40% - Accent4 24 3 2_Essbase BS Tax Accounts EOY" xfId="16308"/>
    <cellStyle name="40% - Accent4 24 3 3" xfId="16309"/>
    <cellStyle name="40% - Accent4 24 3 3 2" xfId="16310"/>
    <cellStyle name="40% - Accent4 24 3 3 2 2" xfId="16311"/>
    <cellStyle name="40% - Accent4 24 3 3 2 3" xfId="16312"/>
    <cellStyle name="40% - Accent4 24 3 3 2_Essbase BS Tax Accounts EOY" xfId="16313"/>
    <cellStyle name="40% - Accent4 24 3 3 3" xfId="16314"/>
    <cellStyle name="40% - Accent4 24 3 3 4" xfId="16315"/>
    <cellStyle name="40% - Accent4 24 3 3_Essbase BS Tax Accounts EOY" xfId="16316"/>
    <cellStyle name="40% - Accent4 24 3 4" xfId="16317"/>
    <cellStyle name="40% - Accent4 24 3 4 2" xfId="16318"/>
    <cellStyle name="40% - Accent4 24 3 4 3" xfId="16319"/>
    <cellStyle name="40% - Accent4 24 3 4_Essbase BS Tax Accounts EOY" xfId="16320"/>
    <cellStyle name="40% - Accent4 24 3 5" xfId="16321"/>
    <cellStyle name="40% - Accent4 24 3 6" xfId="16322"/>
    <cellStyle name="40% - Accent4 24 3 7" xfId="16323"/>
    <cellStyle name="40% - Accent4 24 3_Essbase BS Tax Accounts EOY" xfId="16324"/>
    <cellStyle name="40% - Accent4 24 4" xfId="16325"/>
    <cellStyle name="40% - Accent4 24 4 2" xfId="16326"/>
    <cellStyle name="40% - Accent4 24 4 2 2" xfId="16327"/>
    <cellStyle name="40% - Accent4 24 4 2 2 2" xfId="16328"/>
    <cellStyle name="40% - Accent4 24 4 2 2 3" xfId="16329"/>
    <cellStyle name="40% - Accent4 24 4 2 2_Essbase BS Tax Accounts EOY" xfId="16330"/>
    <cellStyle name="40% - Accent4 24 4 2 3" xfId="16331"/>
    <cellStyle name="40% - Accent4 24 4 2 4" xfId="16332"/>
    <cellStyle name="40% - Accent4 24 4 2_Essbase BS Tax Accounts EOY" xfId="16333"/>
    <cellStyle name="40% - Accent4 24 4 3" xfId="16334"/>
    <cellStyle name="40% - Accent4 24 4 3 2" xfId="16335"/>
    <cellStyle name="40% - Accent4 24 4 3 3" xfId="16336"/>
    <cellStyle name="40% - Accent4 24 4 3_Essbase BS Tax Accounts EOY" xfId="16337"/>
    <cellStyle name="40% - Accent4 24 4 4" xfId="16338"/>
    <cellStyle name="40% - Accent4 24 4 5" xfId="16339"/>
    <cellStyle name="40% - Accent4 24 4_Essbase BS Tax Accounts EOY" xfId="16340"/>
    <cellStyle name="40% - Accent4 24 5" xfId="16341"/>
    <cellStyle name="40% - Accent4 24 6" xfId="16342"/>
    <cellStyle name="40% - Accent4 24 7" xfId="16343"/>
    <cellStyle name="40% - Accent4 24 8" xfId="16344"/>
    <cellStyle name="40% - Accent4 24 9" xfId="16345"/>
    <cellStyle name="40% - Accent4 24_Basis Detail" xfId="16346"/>
    <cellStyle name="40% - Accent4 25" xfId="16347"/>
    <cellStyle name="40% - Accent4 25 10" xfId="16348"/>
    <cellStyle name="40% - Accent4 25 11" xfId="16349"/>
    <cellStyle name="40% - Accent4 25 12" xfId="16350"/>
    <cellStyle name="40% - Accent4 25 2" xfId="16351"/>
    <cellStyle name="40% - Accent4 25 2 2" xfId="16352"/>
    <cellStyle name="40% - Accent4 25 2 3" xfId="16353"/>
    <cellStyle name="40% - Accent4 25 2 4" xfId="16354"/>
    <cellStyle name="40% - Accent4 25 2 5" xfId="16355"/>
    <cellStyle name="40% - Accent4 25 2_Essbase BS Tax Accounts EOY" xfId="16356"/>
    <cellStyle name="40% - Accent4 25 3" xfId="16357"/>
    <cellStyle name="40% - Accent4 25 3 2" xfId="16358"/>
    <cellStyle name="40% - Accent4 25 4" xfId="16359"/>
    <cellStyle name="40% - Accent4 25 4 2" xfId="16360"/>
    <cellStyle name="40% - Accent4 25 4 3" xfId="16361"/>
    <cellStyle name="40% - Accent4 25 4 4" xfId="16362"/>
    <cellStyle name="40% - Accent4 25 4 5" xfId="16363"/>
    <cellStyle name="40% - Accent4 25 4_Essbase BS Tax Accounts EOY" xfId="16364"/>
    <cellStyle name="40% - Accent4 25 5" xfId="16365"/>
    <cellStyle name="40% - Accent4 25 5 2" xfId="16366"/>
    <cellStyle name="40% - Accent4 25 5 2 2" xfId="16367"/>
    <cellStyle name="40% - Accent4 25 5 2 2 2" xfId="16368"/>
    <cellStyle name="40% - Accent4 25 5 2 2 2 2" xfId="16369"/>
    <cellStyle name="40% - Accent4 25 5 2 2 2 3" xfId="16370"/>
    <cellStyle name="40% - Accent4 25 5 2 2 2_Essbase BS Tax Accounts EOY" xfId="16371"/>
    <cellStyle name="40% - Accent4 25 5 2 2 3" xfId="16372"/>
    <cellStyle name="40% - Accent4 25 5 2 2 4" xfId="16373"/>
    <cellStyle name="40% - Accent4 25 5 2 2_Essbase BS Tax Accounts EOY" xfId="16374"/>
    <cellStyle name="40% - Accent4 25 5 2 3" xfId="16375"/>
    <cellStyle name="40% - Accent4 25 5 2 3 2" xfId="16376"/>
    <cellStyle name="40% - Accent4 25 5 2 3 3" xfId="16377"/>
    <cellStyle name="40% - Accent4 25 5 2 3_Essbase BS Tax Accounts EOY" xfId="16378"/>
    <cellStyle name="40% - Accent4 25 5 2 4" xfId="16379"/>
    <cellStyle name="40% - Accent4 25 5 2 5" xfId="16380"/>
    <cellStyle name="40% - Accent4 25 5 2_Essbase BS Tax Accounts EOY" xfId="16381"/>
    <cellStyle name="40% - Accent4 25 5 3" xfId="16382"/>
    <cellStyle name="40% - Accent4 25 5 3 2" xfId="16383"/>
    <cellStyle name="40% - Accent4 25 5 3 2 2" xfId="16384"/>
    <cellStyle name="40% - Accent4 25 5 3 2 3" xfId="16385"/>
    <cellStyle name="40% - Accent4 25 5 3 2_Essbase BS Tax Accounts EOY" xfId="16386"/>
    <cellStyle name="40% - Accent4 25 5 3 3" xfId="16387"/>
    <cellStyle name="40% - Accent4 25 5 3 4" xfId="16388"/>
    <cellStyle name="40% - Accent4 25 5 3_Essbase BS Tax Accounts EOY" xfId="16389"/>
    <cellStyle name="40% - Accent4 25 5 4" xfId="16390"/>
    <cellStyle name="40% - Accent4 25 5 4 2" xfId="16391"/>
    <cellStyle name="40% - Accent4 25 5 4 3" xfId="16392"/>
    <cellStyle name="40% - Accent4 25 5 4_Essbase BS Tax Accounts EOY" xfId="16393"/>
    <cellStyle name="40% - Accent4 25 5 5" xfId="16394"/>
    <cellStyle name="40% - Accent4 25 5 6" xfId="16395"/>
    <cellStyle name="40% - Accent4 25 5 7" xfId="16396"/>
    <cellStyle name="40% - Accent4 25 5_Essbase BS Tax Accounts EOY" xfId="16397"/>
    <cellStyle name="40% - Accent4 25 6" xfId="16398"/>
    <cellStyle name="40% - Accent4 25 6 2" xfId="16399"/>
    <cellStyle name="40% - Accent4 25 6 2 2" xfId="16400"/>
    <cellStyle name="40% - Accent4 25 6 2 2 2" xfId="16401"/>
    <cellStyle name="40% - Accent4 25 6 2 2 3" xfId="16402"/>
    <cellStyle name="40% - Accent4 25 6 2 2_Essbase BS Tax Accounts EOY" xfId="16403"/>
    <cellStyle name="40% - Accent4 25 6 2 3" xfId="16404"/>
    <cellStyle name="40% - Accent4 25 6 2 4" xfId="16405"/>
    <cellStyle name="40% - Accent4 25 6 2_Essbase BS Tax Accounts EOY" xfId="16406"/>
    <cellStyle name="40% - Accent4 25 6 3" xfId="16407"/>
    <cellStyle name="40% - Accent4 25 6 3 2" xfId="16408"/>
    <cellStyle name="40% - Accent4 25 6 3 3" xfId="16409"/>
    <cellStyle name="40% - Accent4 25 6 3_Essbase BS Tax Accounts EOY" xfId="16410"/>
    <cellStyle name="40% - Accent4 25 6 4" xfId="16411"/>
    <cellStyle name="40% - Accent4 25 6 5" xfId="16412"/>
    <cellStyle name="40% - Accent4 25 6 6" xfId="16413"/>
    <cellStyle name="40% - Accent4 25 6_Essbase BS Tax Accounts EOY" xfId="16414"/>
    <cellStyle name="40% - Accent4 25 7" xfId="16415"/>
    <cellStyle name="40% - Accent4 25 7 2" xfId="16416"/>
    <cellStyle name="40% - Accent4 25 7 2 2" xfId="16417"/>
    <cellStyle name="40% - Accent4 25 7 2 3" xfId="16418"/>
    <cellStyle name="40% - Accent4 25 7 2_Essbase BS Tax Accounts EOY" xfId="16419"/>
    <cellStyle name="40% - Accent4 25 7 3" xfId="16420"/>
    <cellStyle name="40% - Accent4 25 7 4" xfId="16421"/>
    <cellStyle name="40% - Accent4 25 7_Essbase BS Tax Accounts EOY" xfId="16422"/>
    <cellStyle name="40% - Accent4 25 8" xfId="16423"/>
    <cellStyle name="40% - Accent4 25 8 2" xfId="16424"/>
    <cellStyle name="40% - Accent4 25 8 2 2" xfId="16425"/>
    <cellStyle name="40% - Accent4 25 8 2 3" xfId="16426"/>
    <cellStyle name="40% - Accent4 25 8 2_Essbase BS Tax Accounts EOY" xfId="16427"/>
    <cellStyle name="40% - Accent4 25 8 3" xfId="16428"/>
    <cellStyle name="40% - Accent4 25 8 4" xfId="16429"/>
    <cellStyle name="40% - Accent4 25 8_Essbase BS Tax Accounts EOY" xfId="16430"/>
    <cellStyle name="40% - Accent4 25 9" xfId="16431"/>
    <cellStyle name="40% - Accent4 25_Basis Detail" xfId="16432"/>
    <cellStyle name="40% - Accent4 26" xfId="16433"/>
    <cellStyle name="40% - Accent4 26 10" xfId="16434"/>
    <cellStyle name="40% - Accent4 26 11" xfId="16435"/>
    <cellStyle name="40% - Accent4 26 2" xfId="16436"/>
    <cellStyle name="40% - Accent4 26 2 2" xfId="16437"/>
    <cellStyle name="40% - Accent4 26 2 2 2" xfId="16438"/>
    <cellStyle name="40% - Accent4 26 2 2 2 2" xfId="16439"/>
    <cellStyle name="40% - Accent4 26 2 2 2 3" xfId="16440"/>
    <cellStyle name="40% - Accent4 26 2 2 2_Essbase BS Tax Accounts EOY" xfId="16441"/>
    <cellStyle name="40% - Accent4 26 2 2 3" xfId="16442"/>
    <cellStyle name="40% - Accent4 26 2 2 4" xfId="16443"/>
    <cellStyle name="40% - Accent4 26 2 2_Essbase BS Tax Accounts EOY" xfId="16444"/>
    <cellStyle name="40% - Accent4 26 2 3" xfId="16445"/>
    <cellStyle name="40% - Accent4 26 2 3 2" xfId="16446"/>
    <cellStyle name="40% - Accent4 26 2 3 2 2" xfId="16447"/>
    <cellStyle name="40% - Accent4 26 2 3 3" xfId="16448"/>
    <cellStyle name="40% - Accent4 26 2 3 4" xfId="16449"/>
    <cellStyle name="40% - Accent4 26 2 3_Essbase BS Tax Accounts EOY" xfId="16450"/>
    <cellStyle name="40% - Accent4 26 2 4" xfId="16451"/>
    <cellStyle name="40% - Accent4 26 2 4 2" xfId="16452"/>
    <cellStyle name="40% - Accent4 26 2 5" xfId="16453"/>
    <cellStyle name="40% - Accent4 26 2 6" xfId="16454"/>
    <cellStyle name="40% - Accent4 26 2 7" xfId="16455"/>
    <cellStyle name="40% - Accent4 26 2_Essbase BS Tax Accounts EOY" xfId="16456"/>
    <cellStyle name="40% - Accent4 26 3" xfId="16457"/>
    <cellStyle name="40% - Accent4 26 3 2" xfId="16458"/>
    <cellStyle name="40% - Accent4 26 3 2 2" xfId="16459"/>
    <cellStyle name="40% - Accent4 26 3 2 3" xfId="16460"/>
    <cellStyle name="40% - Accent4 26 3 2_Essbase BS Tax Accounts EOY" xfId="16461"/>
    <cellStyle name="40% - Accent4 26 3 3" xfId="16462"/>
    <cellStyle name="40% - Accent4 26 3 4" xfId="16463"/>
    <cellStyle name="40% - Accent4 26 3_Essbase BS Tax Accounts EOY" xfId="16464"/>
    <cellStyle name="40% - Accent4 26 4" xfId="16465"/>
    <cellStyle name="40% - Accent4 26 4 2" xfId="16466"/>
    <cellStyle name="40% - Accent4 26 4 2 2" xfId="16467"/>
    <cellStyle name="40% - Accent4 26 4 2 3" xfId="16468"/>
    <cellStyle name="40% - Accent4 26 4 3" xfId="16469"/>
    <cellStyle name="40% - Accent4 26 4 4" xfId="16470"/>
    <cellStyle name="40% - Accent4 26 4_Essbase BS Tax Accounts EOY" xfId="16471"/>
    <cellStyle name="40% - Accent4 26 5" xfId="16472"/>
    <cellStyle name="40% - Accent4 26 5 2" xfId="16473"/>
    <cellStyle name="40% - Accent4 26 5 2 2" xfId="16474"/>
    <cellStyle name="40% - Accent4 26 5 3" xfId="16475"/>
    <cellStyle name="40% - Accent4 26 5 4" xfId="16476"/>
    <cellStyle name="40% - Accent4 26 6" xfId="16477"/>
    <cellStyle name="40% - Accent4 26 6 2" xfId="16478"/>
    <cellStyle name="40% - Accent4 26 6 2 2" xfId="16479"/>
    <cellStyle name="40% - Accent4 26 6 3" xfId="16480"/>
    <cellStyle name="40% - Accent4 26 6 4" xfId="16481"/>
    <cellStyle name="40% - Accent4 26 6_Essbase BS Tax Accounts EOY" xfId="16482"/>
    <cellStyle name="40% - Accent4 26 7" xfId="16483"/>
    <cellStyle name="40% - Accent4 26 7 2" xfId="16484"/>
    <cellStyle name="40% - Accent4 26 7 2 2" xfId="16485"/>
    <cellStyle name="40% - Accent4 26 7 3" xfId="16486"/>
    <cellStyle name="40% - Accent4 26 7 4" xfId="16487"/>
    <cellStyle name="40% - Accent4 26 7_Essbase BS Tax Accounts EOY" xfId="16488"/>
    <cellStyle name="40% - Accent4 26 8" xfId="16489"/>
    <cellStyle name="40% - Accent4 26 8 2" xfId="16490"/>
    <cellStyle name="40% - Accent4 26 8 2 2" xfId="16491"/>
    <cellStyle name="40% - Accent4 26 8 3" xfId="16492"/>
    <cellStyle name="40% - Accent4 26 8 4" xfId="16493"/>
    <cellStyle name="40% - Accent4 26 8_Essbase BS Tax Accounts EOY" xfId="16494"/>
    <cellStyle name="40% - Accent4 26 9" xfId="16495"/>
    <cellStyle name="40% - Accent4 26 9 2" xfId="16496"/>
    <cellStyle name="40% - Accent4 26_Essbase BS Tax Accounts EOY" xfId="16497"/>
    <cellStyle name="40% - Accent4 27" xfId="16498"/>
    <cellStyle name="40% - Accent4 27 2" xfId="16499"/>
    <cellStyle name="40% - Accent4 27 2 2" xfId="16500"/>
    <cellStyle name="40% - Accent4 27 2 2 2" xfId="16501"/>
    <cellStyle name="40% - Accent4 27 2 3" xfId="16502"/>
    <cellStyle name="40% - Accent4 27 2 4" xfId="16503"/>
    <cellStyle name="40% - Accent4 27 2 5" xfId="16504"/>
    <cellStyle name="40% - Accent4 27 3" xfId="16505"/>
    <cellStyle name="40% - Accent4 27 3 2" xfId="16506"/>
    <cellStyle name="40% - Accent4 27 3 3" xfId="16507"/>
    <cellStyle name="40% - Accent4 27 3_Essbase BS Tax Accounts EOY" xfId="16508"/>
    <cellStyle name="40% - Accent4 27 4" xfId="16509"/>
    <cellStyle name="40% - Accent4 27 5" xfId="16510"/>
    <cellStyle name="40% - Accent4 27 6" xfId="16511"/>
    <cellStyle name="40% - Accent4 27_Essbase BS Tax Accounts EOY" xfId="16512"/>
    <cellStyle name="40% - Accent4 28" xfId="16513"/>
    <cellStyle name="40% - Accent4 28 2" xfId="16514"/>
    <cellStyle name="40% - Accent4 28 2 2" xfId="16515"/>
    <cellStyle name="40% - Accent4 28 2 2 2" xfId="16516"/>
    <cellStyle name="40% - Accent4 28 2 3" xfId="16517"/>
    <cellStyle name="40% - Accent4 28 2 4" xfId="16518"/>
    <cellStyle name="40% - Accent4 28 3" xfId="16519"/>
    <cellStyle name="40% - Accent4 28 3 2" xfId="16520"/>
    <cellStyle name="40% - Accent4 28 4" xfId="16521"/>
    <cellStyle name="40% - Accent4 28 5" xfId="16522"/>
    <cellStyle name="40% - Accent4 28 6" xfId="16523"/>
    <cellStyle name="40% - Accent4 28_Essbase BS Tax Accounts EOY" xfId="16524"/>
    <cellStyle name="40% - Accent4 29" xfId="16525"/>
    <cellStyle name="40% - Accent4 29 2" xfId="16526"/>
    <cellStyle name="40% - Accent4 29 2 2" xfId="16527"/>
    <cellStyle name="40% - Accent4 29 2 3" xfId="16528"/>
    <cellStyle name="40% - Accent4 29 3" xfId="16529"/>
    <cellStyle name="40% - Accent4 29 4" xfId="16530"/>
    <cellStyle name="40% - Accent4 29 5" xfId="16531"/>
    <cellStyle name="40% - Accent4 29_Essbase BS Tax Accounts EOY" xfId="16532"/>
    <cellStyle name="40% - Accent4 3" xfId="16533"/>
    <cellStyle name="40% - Accent4 3 2" xfId="16534"/>
    <cellStyle name="40% - Accent4 3 2 10" xfId="16535"/>
    <cellStyle name="40% - Accent4 3 2 2" xfId="16536"/>
    <cellStyle name="40% - Accent4 3 2 2 2" xfId="16537"/>
    <cellStyle name="40% - Accent4 3 2 2 2 2" xfId="16538"/>
    <cellStyle name="40% - Accent4 3 2 2 3" xfId="16539"/>
    <cellStyle name="40% - Accent4 3 2 2_Essbase BS Tax Accounts EOY" xfId="16540"/>
    <cellStyle name="40% - Accent4 3 2 3" xfId="16541"/>
    <cellStyle name="40% - Accent4 3 2 3 2" xfId="16542"/>
    <cellStyle name="40% - Accent4 3 2 3 2 2" xfId="16543"/>
    <cellStyle name="40% - Accent4 3 2 4" xfId="16544"/>
    <cellStyle name="40% - Accent4 3 2 4 2" xfId="16545"/>
    <cellStyle name="40% - Accent4 3 2 4 2 2" xfId="16546"/>
    <cellStyle name="40% - Accent4 3 2 4 3" xfId="16547"/>
    <cellStyle name="40% - Accent4 3 2 4 4" xfId="16548"/>
    <cellStyle name="40% - Accent4 3 2 5" xfId="16549"/>
    <cellStyle name="40% - Accent4 3 2 5 2" xfId="16550"/>
    <cellStyle name="40% - Accent4 3 2 5 2 2" xfId="16551"/>
    <cellStyle name="40% - Accent4 3 2 5 3" xfId="16552"/>
    <cellStyle name="40% - Accent4 3 2 5 4" xfId="16553"/>
    <cellStyle name="40% - Accent4 3 2 5_Essbase BS Tax Accounts EOY" xfId="16554"/>
    <cellStyle name="40% - Accent4 3 2 6" xfId="16555"/>
    <cellStyle name="40% - Accent4 3 2 6 2" xfId="16556"/>
    <cellStyle name="40% - Accent4 3 2 6 2 2" xfId="16557"/>
    <cellStyle name="40% - Accent4 3 2 6 3" xfId="16558"/>
    <cellStyle name="40% - Accent4 3 2 7" xfId="16559"/>
    <cellStyle name="40% - Accent4 3 2 7 2" xfId="16560"/>
    <cellStyle name="40% - Accent4 3 2 8" xfId="16561"/>
    <cellStyle name="40% - Accent4 3 2 9" xfId="16562"/>
    <cellStyle name="40% - Accent4 3 2_Basis Info" xfId="16563"/>
    <cellStyle name="40% - Accent4 3 3" xfId="16564"/>
    <cellStyle name="40% - Accent4 3 3 2" xfId="16565"/>
    <cellStyle name="40% - Accent4 3 3 2 2" xfId="16566"/>
    <cellStyle name="40% - Accent4 3 3 2 3" xfId="16567"/>
    <cellStyle name="40% - Accent4 3 3 2 4" xfId="16568"/>
    <cellStyle name="40% - Accent4 3 3 2_Essbase BS Tax Accounts EOY" xfId="16569"/>
    <cellStyle name="40% - Accent4 3 3 3" xfId="16570"/>
    <cellStyle name="40% - Accent4 3 3 4" xfId="16571"/>
    <cellStyle name="40% - Accent4 3 3 4 2" xfId="16572"/>
    <cellStyle name="40% - Accent4 3 3 5" xfId="16573"/>
    <cellStyle name="40% - Accent4 3 3 6" xfId="16574"/>
    <cellStyle name="40% - Accent4 3 3_Essbase BS Tax Accounts EOY" xfId="16575"/>
    <cellStyle name="40% - Accent4 3 4" xfId="16576"/>
    <cellStyle name="40% - Accent4 3 4 2" xfId="16577"/>
    <cellStyle name="40% - Accent4 3 4 2 2" xfId="16578"/>
    <cellStyle name="40% - Accent4 3 4 2 3" xfId="16579"/>
    <cellStyle name="40% - Accent4 3 4 2_Essbase BS Tax Accounts EOY" xfId="16580"/>
    <cellStyle name="40% - Accent4 3 4_Essbase BS Tax Accounts EOY" xfId="16581"/>
    <cellStyle name="40% - Accent4 3 5" xfId="16582"/>
    <cellStyle name="40% - Accent4 3 5 2" xfId="16583"/>
    <cellStyle name="40% - Accent4 3 5 2 2" xfId="16584"/>
    <cellStyle name="40% - Accent4 3 5 2 2 2" xfId="16585"/>
    <cellStyle name="40% - Accent4 3 5 2 3" xfId="16586"/>
    <cellStyle name="40% - Accent4 3 5 2 4" xfId="16587"/>
    <cellStyle name="40% - Accent4 3 5 3" xfId="16588"/>
    <cellStyle name="40% - Accent4 3 5 3 2" xfId="16589"/>
    <cellStyle name="40% - Accent4 3 5 3 3" xfId="16590"/>
    <cellStyle name="40% - Accent4 3 5 3_Essbase BS Tax Accounts EOY" xfId="16591"/>
    <cellStyle name="40% - Accent4 3 5 4" xfId="16592"/>
    <cellStyle name="40% - Accent4 3 5 5" xfId="16593"/>
    <cellStyle name="40% - Accent4 3 5 6" xfId="16594"/>
    <cellStyle name="40% - Accent4 3 5 7" xfId="16595"/>
    <cellStyle name="40% - Accent4 3 5_Essbase BS Tax Accounts EOY" xfId="16596"/>
    <cellStyle name="40% - Accent4 3 6" xfId="16597"/>
    <cellStyle name="40% - Accent4 3 6 2" xfId="16598"/>
    <cellStyle name="40% - Accent4 3 6 2 2" xfId="16599"/>
    <cellStyle name="40% - Accent4 3 6 3" xfId="16600"/>
    <cellStyle name="40% - Accent4 3 6 4" xfId="16601"/>
    <cellStyle name="40% - Accent4 3 6 5" xfId="16602"/>
    <cellStyle name="40% - Accent4 3 6_Essbase BS Tax Accounts EOY" xfId="16603"/>
    <cellStyle name="40% - Accent4 3 7" xfId="16604"/>
    <cellStyle name="40% - Accent4 3 7 2" xfId="16605"/>
    <cellStyle name="40% - Accent4 3 7 2 2" xfId="16606"/>
    <cellStyle name="40% - Accent4 3 7 3" xfId="16607"/>
    <cellStyle name="40% - Accent4 3 7 4" xfId="16608"/>
    <cellStyle name="40% - Accent4 3 7_Essbase BS Tax Accounts EOY" xfId="16609"/>
    <cellStyle name="40% - Accent4 3 8" xfId="16610"/>
    <cellStyle name="40% - Accent4 3 8 2" xfId="16611"/>
    <cellStyle name="40% - Accent4 3 8 2 2" xfId="16612"/>
    <cellStyle name="40% - Accent4 3 8 3" xfId="16613"/>
    <cellStyle name="40% - Accent4 3 8 4" xfId="16614"/>
    <cellStyle name="40% - Accent4 3 8_Essbase BS Tax Accounts EOY" xfId="16615"/>
    <cellStyle name="40% - Accent4 3 9" xfId="16616"/>
    <cellStyle name="40% - Accent4 3 9 2" xfId="16617"/>
    <cellStyle name="40% - Accent4 3_Cap Software Basis Adj" xfId="16618"/>
    <cellStyle name="40% - Accent4 30" xfId="16619"/>
    <cellStyle name="40% - Accent4 30 2" xfId="16620"/>
    <cellStyle name="40% - Accent4 30 2 2" xfId="16621"/>
    <cellStyle name="40% - Accent4 30 2 3" xfId="16622"/>
    <cellStyle name="40% - Accent4 30 3" xfId="16623"/>
    <cellStyle name="40% - Accent4 30 4" xfId="16624"/>
    <cellStyle name="40% - Accent4 30 5" xfId="16625"/>
    <cellStyle name="40% - Accent4 30_Essbase BS Tax Accounts EOY" xfId="16626"/>
    <cellStyle name="40% - Accent4 31" xfId="16627"/>
    <cellStyle name="40% - Accent4 31 2" xfId="16628"/>
    <cellStyle name="40% - Accent4 31 2 2" xfId="16629"/>
    <cellStyle name="40% - Accent4 31 2 2 2" xfId="16630"/>
    <cellStyle name="40% - Accent4 31 2 2 2 2" xfId="16631"/>
    <cellStyle name="40% - Accent4 31 2 2 2 3" xfId="16632"/>
    <cellStyle name="40% - Accent4 31 2 2 2_Essbase BS Tax Accounts EOY" xfId="16633"/>
    <cellStyle name="40% - Accent4 31 2 2 3" xfId="16634"/>
    <cellStyle name="40% - Accent4 31 2 2 4" xfId="16635"/>
    <cellStyle name="40% - Accent4 31 2 2_Essbase BS Tax Accounts EOY" xfId="16636"/>
    <cellStyle name="40% - Accent4 31 2 3" xfId="16637"/>
    <cellStyle name="40% - Accent4 31 2 3 2" xfId="16638"/>
    <cellStyle name="40% - Accent4 31 2 3 3" xfId="16639"/>
    <cellStyle name="40% - Accent4 31 2 3_Essbase BS Tax Accounts EOY" xfId="16640"/>
    <cellStyle name="40% - Accent4 31 2 4" xfId="16641"/>
    <cellStyle name="40% - Accent4 31 2 5" xfId="16642"/>
    <cellStyle name="40% - Accent4 31 2_Essbase BS Tax Accounts EOY" xfId="16643"/>
    <cellStyle name="40% - Accent4 31 3" xfId="16644"/>
    <cellStyle name="40% - Accent4 31 3 2" xfId="16645"/>
    <cellStyle name="40% - Accent4 31 3 2 2" xfId="16646"/>
    <cellStyle name="40% - Accent4 31 3 2 3" xfId="16647"/>
    <cellStyle name="40% - Accent4 31 3 2_Essbase BS Tax Accounts EOY" xfId="16648"/>
    <cellStyle name="40% - Accent4 31 3 3" xfId="16649"/>
    <cellStyle name="40% - Accent4 31 3 4" xfId="16650"/>
    <cellStyle name="40% - Accent4 31 3_Essbase BS Tax Accounts EOY" xfId="16651"/>
    <cellStyle name="40% - Accent4 31 4" xfId="16652"/>
    <cellStyle name="40% - Accent4 31 4 2" xfId="16653"/>
    <cellStyle name="40% - Accent4 31 4 3" xfId="16654"/>
    <cellStyle name="40% - Accent4 31 4_Essbase BS Tax Accounts EOY" xfId="16655"/>
    <cellStyle name="40% - Accent4 31 5" xfId="16656"/>
    <cellStyle name="40% - Accent4 31 5 2" xfId="16657"/>
    <cellStyle name="40% - Accent4 31 5 3" xfId="16658"/>
    <cellStyle name="40% - Accent4 31 5_Essbase BS Tax Accounts EOY" xfId="16659"/>
    <cellStyle name="40% - Accent4 31 6" xfId="16660"/>
    <cellStyle name="40% - Accent4 31 7" xfId="16661"/>
    <cellStyle name="40% - Accent4 31_Essbase BS Tax Accounts EOY" xfId="16662"/>
    <cellStyle name="40% - Accent4 32" xfId="16663"/>
    <cellStyle name="40% - Accent4 32 2" xfId="16664"/>
    <cellStyle name="40% - Accent4 32 2 2" xfId="16665"/>
    <cellStyle name="40% - Accent4 32 2 2 2" xfId="16666"/>
    <cellStyle name="40% - Accent4 32 2 2 2 2" xfId="16667"/>
    <cellStyle name="40% - Accent4 32 2 2 2 3" xfId="16668"/>
    <cellStyle name="40% - Accent4 32 2 2 2_Essbase BS Tax Accounts EOY" xfId="16669"/>
    <cellStyle name="40% - Accent4 32 2 2 3" xfId="16670"/>
    <cellStyle name="40% - Accent4 32 2 2 4" xfId="16671"/>
    <cellStyle name="40% - Accent4 32 2 2_Essbase BS Tax Accounts EOY" xfId="16672"/>
    <cellStyle name="40% - Accent4 32 2 3" xfId="16673"/>
    <cellStyle name="40% - Accent4 32 2 3 2" xfId="16674"/>
    <cellStyle name="40% - Accent4 32 2 3 3" xfId="16675"/>
    <cellStyle name="40% - Accent4 32 2 3_Essbase BS Tax Accounts EOY" xfId="16676"/>
    <cellStyle name="40% - Accent4 32 2 4" xfId="16677"/>
    <cellStyle name="40% - Accent4 32 2 5" xfId="16678"/>
    <cellStyle name="40% - Accent4 32 2_Essbase BS Tax Accounts EOY" xfId="16679"/>
    <cellStyle name="40% - Accent4 32 3" xfId="16680"/>
    <cellStyle name="40% - Accent4 32 3 2" xfId="16681"/>
    <cellStyle name="40% - Accent4 32 3 2 2" xfId="16682"/>
    <cellStyle name="40% - Accent4 32 3 2 3" xfId="16683"/>
    <cellStyle name="40% - Accent4 32 3 2_Essbase BS Tax Accounts EOY" xfId="16684"/>
    <cellStyle name="40% - Accent4 32 3 3" xfId="16685"/>
    <cellStyle name="40% - Accent4 32 3 4" xfId="16686"/>
    <cellStyle name="40% - Accent4 32 3_Essbase BS Tax Accounts EOY" xfId="16687"/>
    <cellStyle name="40% - Accent4 32 4" xfId="16688"/>
    <cellStyle name="40% - Accent4 32 4 2" xfId="16689"/>
    <cellStyle name="40% - Accent4 32 4 3" xfId="16690"/>
    <cellStyle name="40% - Accent4 32 4_Essbase BS Tax Accounts EOY" xfId="16691"/>
    <cellStyle name="40% - Accent4 32 5" xfId="16692"/>
    <cellStyle name="40% - Accent4 32 5 2" xfId="16693"/>
    <cellStyle name="40% - Accent4 32 5 3" xfId="16694"/>
    <cellStyle name="40% - Accent4 32 5_Essbase BS Tax Accounts EOY" xfId="16695"/>
    <cellStyle name="40% - Accent4 32 6" xfId="16696"/>
    <cellStyle name="40% - Accent4 32 7" xfId="16697"/>
    <cellStyle name="40% - Accent4 32_Essbase BS Tax Accounts EOY" xfId="16698"/>
    <cellStyle name="40% - Accent4 33" xfId="16699"/>
    <cellStyle name="40% - Accent4 33 2" xfId="16700"/>
    <cellStyle name="40% - Accent4 33 2 2" xfId="16701"/>
    <cellStyle name="40% - Accent4 33 2 2 2" xfId="16702"/>
    <cellStyle name="40% - Accent4 33 2 2 2 2" xfId="16703"/>
    <cellStyle name="40% - Accent4 33 2 2 2 3" xfId="16704"/>
    <cellStyle name="40% - Accent4 33 2 2 2_Essbase BS Tax Accounts EOY" xfId="16705"/>
    <cellStyle name="40% - Accent4 33 2 2 3" xfId="16706"/>
    <cellStyle name="40% - Accent4 33 2 2 4" xfId="16707"/>
    <cellStyle name="40% - Accent4 33 2 2_Essbase BS Tax Accounts EOY" xfId="16708"/>
    <cellStyle name="40% - Accent4 33 2 3" xfId="16709"/>
    <cellStyle name="40% - Accent4 33 2 3 2" xfId="16710"/>
    <cellStyle name="40% - Accent4 33 2 3 3" xfId="16711"/>
    <cellStyle name="40% - Accent4 33 2 3_Essbase BS Tax Accounts EOY" xfId="16712"/>
    <cellStyle name="40% - Accent4 33 2 4" xfId="16713"/>
    <cellStyle name="40% - Accent4 33 2 5" xfId="16714"/>
    <cellStyle name="40% - Accent4 33 2_Essbase BS Tax Accounts EOY" xfId="16715"/>
    <cellStyle name="40% - Accent4 33 3" xfId="16716"/>
    <cellStyle name="40% - Accent4 33 3 2" xfId="16717"/>
    <cellStyle name="40% - Accent4 33 3 2 2" xfId="16718"/>
    <cellStyle name="40% - Accent4 33 3 2 3" xfId="16719"/>
    <cellStyle name="40% - Accent4 33 3 2_Essbase BS Tax Accounts EOY" xfId="16720"/>
    <cellStyle name="40% - Accent4 33 3 3" xfId="16721"/>
    <cellStyle name="40% - Accent4 33 3 4" xfId="16722"/>
    <cellStyle name="40% - Accent4 33 3_Essbase BS Tax Accounts EOY" xfId="16723"/>
    <cellStyle name="40% - Accent4 33 4" xfId="16724"/>
    <cellStyle name="40% - Accent4 33 4 2" xfId="16725"/>
    <cellStyle name="40% - Accent4 33 4 3" xfId="16726"/>
    <cellStyle name="40% - Accent4 33 4_Essbase BS Tax Accounts EOY" xfId="16727"/>
    <cellStyle name="40% - Accent4 33 5" xfId="16728"/>
    <cellStyle name="40% - Accent4 33 5 2" xfId="16729"/>
    <cellStyle name="40% - Accent4 33 5 3" xfId="16730"/>
    <cellStyle name="40% - Accent4 33 5_Essbase BS Tax Accounts EOY" xfId="16731"/>
    <cellStyle name="40% - Accent4 33 6" xfId="16732"/>
    <cellStyle name="40% - Accent4 33 7" xfId="16733"/>
    <cellStyle name="40% - Accent4 33_Essbase BS Tax Accounts EOY" xfId="16734"/>
    <cellStyle name="40% - Accent4 34" xfId="16735"/>
    <cellStyle name="40% - Accent4 34 2" xfId="16736"/>
    <cellStyle name="40% - Accent4 34 2 2" xfId="16737"/>
    <cellStyle name="40% - Accent4 34 2 2 2" xfId="16738"/>
    <cellStyle name="40% - Accent4 34 2 2 3" xfId="16739"/>
    <cellStyle name="40% - Accent4 34 2 2_Essbase BS Tax Accounts EOY" xfId="16740"/>
    <cellStyle name="40% - Accent4 34 2 3" xfId="16741"/>
    <cellStyle name="40% - Accent4 34 2 4" xfId="16742"/>
    <cellStyle name="40% - Accent4 34 2_Essbase BS Tax Accounts EOY" xfId="16743"/>
    <cellStyle name="40% - Accent4 34 3" xfId="16744"/>
    <cellStyle name="40% - Accent4 34 3 2" xfId="16745"/>
    <cellStyle name="40% - Accent4 34 3 3" xfId="16746"/>
    <cellStyle name="40% - Accent4 34 3_Essbase BS Tax Accounts EOY" xfId="16747"/>
    <cellStyle name="40% - Accent4 34 4" xfId="16748"/>
    <cellStyle name="40% - Accent4 34 4 2" xfId="16749"/>
    <cellStyle name="40% - Accent4 34 5" xfId="16750"/>
    <cellStyle name="40% - Accent4 34 6" xfId="16751"/>
    <cellStyle name="40% - Accent4 34_Essbase BS Tax Accounts EOY" xfId="16752"/>
    <cellStyle name="40% - Accent4 35" xfId="16753"/>
    <cellStyle name="40% - Accent4 35 2" xfId="16754"/>
    <cellStyle name="40% - Accent4 35 2 2" xfId="16755"/>
    <cellStyle name="40% - Accent4 35 2 2 2" xfId="16756"/>
    <cellStyle name="40% - Accent4 35 2 2 3" xfId="16757"/>
    <cellStyle name="40% - Accent4 35 2 2_Essbase BS Tax Accounts EOY" xfId="16758"/>
    <cellStyle name="40% - Accent4 35 2 3" xfId="16759"/>
    <cellStyle name="40% - Accent4 35 2 4" xfId="16760"/>
    <cellStyle name="40% - Accent4 35 2_Essbase BS Tax Accounts EOY" xfId="16761"/>
    <cellStyle name="40% - Accent4 35 3" xfId="16762"/>
    <cellStyle name="40% - Accent4 35 3 2" xfId="16763"/>
    <cellStyle name="40% - Accent4 35 3 3" xfId="16764"/>
    <cellStyle name="40% - Accent4 35 3_Essbase BS Tax Accounts EOY" xfId="16765"/>
    <cellStyle name="40% - Accent4 35 4" xfId="16766"/>
    <cellStyle name="40% - Accent4 35 5" xfId="16767"/>
    <cellStyle name="40% - Accent4 35_Essbase BS Tax Accounts EOY" xfId="16768"/>
    <cellStyle name="40% - Accent4 36" xfId="16769"/>
    <cellStyle name="40% - Accent4 36 2" xfId="16770"/>
    <cellStyle name="40% - Accent4 36 2 2" xfId="16771"/>
    <cellStyle name="40% - Accent4 36 2 2 2" xfId="16772"/>
    <cellStyle name="40% - Accent4 36 2 2 3" xfId="16773"/>
    <cellStyle name="40% - Accent4 36 2 2_Essbase BS Tax Accounts EOY" xfId="16774"/>
    <cellStyle name="40% - Accent4 36 2 3" xfId="16775"/>
    <cellStyle name="40% - Accent4 36 2 4" xfId="16776"/>
    <cellStyle name="40% - Accent4 36 2_Essbase BS Tax Accounts EOY" xfId="16777"/>
    <cellStyle name="40% - Accent4 36 3" xfId="16778"/>
    <cellStyle name="40% - Accent4 36 3 2" xfId="16779"/>
    <cellStyle name="40% - Accent4 36 3 3" xfId="16780"/>
    <cellStyle name="40% - Accent4 36 3_Essbase BS Tax Accounts EOY" xfId="16781"/>
    <cellStyle name="40% - Accent4 36 4" xfId="16782"/>
    <cellStyle name="40% - Accent4 36 5" xfId="16783"/>
    <cellStyle name="40% - Accent4 36_Essbase BS Tax Accounts EOY" xfId="16784"/>
    <cellStyle name="40% - Accent4 37" xfId="16785"/>
    <cellStyle name="40% - Accent4 37 2" xfId="16786"/>
    <cellStyle name="40% - Accent4 37 2 2" xfId="16787"/>
    <cellStyle name="40% - Accent4 37 2 2 2" xfId="16788"/>
    <cellStyle name="40% - Accent4 37 2 2 3" xfId="16789"/>
    <cellStyle name="40% - Accent4 37 2 2_Essbase BS Tax Accounts EOY" xfId="16790"/>
    <cellStyle name="40% - Accent4 37 2 3" xfId="16791"/>
    <cellStyle name="40% - Accent4 37 2 4" xfId="16792"/>
    <cellStyle name="40% - Accent4 37 2_Essbase BS Tax Accounts EOY" xfId="16793"/>
    <cellStyle name="40% - Accent4 37 3" xfId="16794"/>
    <cellStyle name="40% - Accent4 37 3 2" xfId="16795"/>
    <cellStyle name="40% - Accent4 37 3 3" xfId="16796"/>
    <cellStyle name="40% - Accent4 37 3_Essbase BS Tax Accounts EOY" xfId="16797"/>
    <cellStyle name="40% - Accent4 37 4" xfId="16798"/>
    <cellStyle name="40% - Accent4 37 5" xfId="16799"/>
    <cellStyle name="40% - Accent4 37_Essbase BS Tax Accounts EOY" xfId="16800"/>
    <cellStyle name="40% - Accent4 38" xfId="16801"/>
    <cellStyle name="40% - Accent4 38 2" xfId="16802"/>
    <cellStyle name="40% - Accent4 38 2 2" xfId="16803"/>
    <cellStyle name="40% - Accent4 38 2 2 2" xfId="16804"/>
    <cellStyle name="40% - Accent4 38 2 2 3" xfId="16805"/>
    <cellStyle name="40% - Accent4 38 2 2_Essbase BS Tax Accounts EOY" xfId="16806"/>
    <cellStyle name="40% - Accent4 38 2 3" xfId="16807"/>
    <cellStyle name="40% - Accent4 38 2 4" xfId="16808"/>
    <cellStyle name="40% - Accent4 38 2_Essbase BS Tax Accounts EOY" xfId="16809"/>
    <cellStyle name="40% - Accent4 38 3" xfId="16810"/>
    <cellStyle name="40% - Accent4 38 3 2" xfId="16811"/>
    <cellStyle name="40% - Accent4 38 3 3" xfId="16812"/>
    <cellStyle name="40% - Accent4 38 3_Essbase BS Tax Accounts EOY" xfId="16813"/>
    <cellStyle name="40% - Accent4 38 4" xfId="16814"/>
    <cellStyle name="40% - Accent4 38 5" xfId="16815"/>
    <cellStyle name="40% - Accent4 38_Essbase BS Tax Accounts EOY" xfId="16816"/>
    <cellStyle name="40% - Accent4 39" xfId="16817"/>
    <cellStyle name="40% - Accent4 39 2" xfId="16818"/>
    <cellStyle name="40% - Accent4 39 2 2" xfId="16819"/>
    <cellStyle name="40% - Accent4 39 2 2 2" xfId="16820"/>
    <cellStyle name="40% - Accent4 39 2 2 3" xfId="16821"/>
    <cellStyle name="40% - Accent4 39 2 2_Essbase BS Tax Accounts EOY" xfId="16822"/>
    <cellStyle name="40% - Accent4 39 2 3" xfId="16823"/>
    <cellStyle name="40% - Accent4 39 2 4" xfId="16824"/>
    <cellStyle name="40% - Accent4 39 2_Essbase BS Tax Accounts EOY" xfId="16825"/>
    <cellStyle name="40% - Accent4 39 3" xfId="16826"/>
    <cellStyle name="40% - Accent4 39 3 2" xfId="16827"/>
    <cellStyle name="40% - Accent4 39 3 3" xfId="16828"/>
    <cellStyle name="40% - Accent4 39 3_Essbase BS Tax Accounts EOY" xfId="16829"/>
    <cellStyle name="40% - Accent4 39 4" xfId="16830"/>
    <cellStyle name="40% - Accent4 39 5" xfId="16831"/>
    <cellStyle name="40% - Accent4 39_Essbase BS Tax Accounts EOY" xfId="16832"/>
    <cellStyle name="40% - Accent4 4" xfId="16833"/>
    <cellStyle name="40% - Accent4 4 10" xfId="16834"/>
    <cellStyle name="40% - Accent4 4 10 2" xfId="16835"/>
    <cellStyle name="40% - Accent4 4 10 2 2" xfId="16836"/>
    <cellStyle name="40% - Accent4 4 10 3" xfId="16837"/>
    <cellStyle name="40% - Accent4 4 11" xfId="16838"/>
    <cellStyle name="40% - Accent4 4 11 2" xfId="16839"/>
    <cellStyle name="40% - Accent4 4 11 2 2" xfId="16840"/>
    <cellStyle name="40% - Accent4 4 11 3" xfId="16841"/>
    <cellStyle name="40% - Accent4 4 12" xfId="16842"/>
    <cellStyle name="40% - Accent4 4 12 2" xfId="16843"/>
    <cellStyle name="40% - Accent4 4 12 2 2" xfId="16844"/>
    <cellStyle name="40% - Accent4 4 12 3" xfId="16845"/>
    <cellStyle name="40% - Accent4 4 13" xfId="16846"/>
    <cellStyle name="40% - Accent4 4 13 2" xfId="16847"/>
    <cellStyle name="40% - Accent4 4 2" xfId="16848"/>
    <cellStyle name="40% - Accent4 4 2 2" xfId="16849"/>
    <cellStyle name="40% - Accent4 4 2 2 2" xfId="16850"/>
    <cellStyle name="40% - Accent4 4 2 2 3" xfId="16851"/>
    <cellStyle name="40% - Accent4 4 2 2 4" xfId="16852"/>
    <cellStyle name="40% - Accent4 4 2 2_Essbase BS Tax Accounts EOY" xfId="16853"/>
    <cellStyle name="40% - Accent4 4 2 3" xfId="16854"/>
    <cellStyle name="40% - Accent4 4 2 4" xfId="16855"/>
    <cellStyle name="40% - Accent4 4 2 5" xfId="16856"/>
    <cellStyle name="40% - Accent4 4 2 6" xfId="16857"/>
    <cellStyle name="40% - Accent4 4 2 7" xfId="16858"/>
    <cellStyle name="40% - Accent4 4 2_Basis Info" xfId="16859"/>
    <cellStyle name="40% - Accent4 4 3" xfId="16860"/>
    <cellStyle name="40% - Accent4 4 3 2" xfId="16861"/>
    <cellStyle name="40% - Accent4 4 4" xfId="16862"/>
    <cellStyle name="40% - Accent4 4 4 2" xfId="16863"/>
    <cellStyle name="40% - Accent4 4 4 3" xfId="16864"/>
    <cellStyle name="40% - Accent4 4 4 3 2" xfId="16865"/>
    <cellStyle name="40% - Accent4 4 4 3 3" xfId="16866"/>
    <cellStyle name="40% - Accent4 4 4 3_Essbase BS Tax Accounts EOY" xfId="16867"/>
    <cellStyle name="40% - Accent4 4 4 4" xfId="16868"/>
    <cellStyle name="40% - Accent4 4 4_Essbase BS Tax Accounts EOY" xfId="16869"/>
    <cellStyle name="40% - Accent4 4 5" xfId="16870"/>
    <cellStyle name="40% - Accent4 4 5 2" xfId="16871"/>
    <cellStyle name="40% - Accent4 4 5 2 2" xfId="16872"/>
    <cellStyle name="40% - Accent4 4 5 2 2 2" xfId="16873"/>
    <cellStyle name="40% - Accent4 4 5 2 3" xfId="16874"/>
    <cellStyle name="40% - Accent4 4 5 3" xfId="16875"/>
    <cellStyle name="40% - Accent4 4 5 3 2" xfId="16876"/>
    <cellStyle name="40% - Accent4 4 5 4" xfId="16877"/>
    <cellStyle name="40% - Accent4 4 5 5" xfId="16878"/>
    <cellStyle name="40% - Accent4 4 5 6" xfId="16879"/>
    <cellStyle name="40% - Accent4 4 5_Essbase BS Tax Accounts EOY" xfId="16880"/>
    <cellStyle name="40% - Accent4 4 6" xfId="16881"/>
    <cellStyle name="40% - Accent4 4 6 2" xfId="16882"/>
    <cellStyle name="40% - Accent4 4 6 2 2" xfId="16883"/>
    <cellStyle name="40% - Accent4 4 6 3" xfId="16884"/>
    <cellStyle name="40% - Accent4 4 6 4" xfId="16885"/>
    <cellStyle name="40% - Accent4 4 6_Essbase BS Tax Accounts EOY" xfId="16886"/>
    <cellStyle name="40% - Accent4 4 7" xfId="16887"/>
    <cellStyle name="40% - Accent4 4 7 2" xfId="16888"/>
    <cellStyle name="40% - Accent4 4 7 2 2" xfId="16889"/>
    <cellStyle name="40% - Accent4 4 7 3" xfId="16890"/>
    <cellStyle name="40% - Accent4 4 7 4" xfId="16891"/>
    <cellStyle name="40% - Accent4 4 7_Essbase BS Tax Accounts EOY" xfId="16892"/>
    <cellStyle name="40% - Accent4 4 8" xfId="16893"/>
    <cellStyle name="40% - Accent4 4 8 2" xfId="16894"/>
    <cellStyle name="40% - Accent4 4 8 2 2" xfId="16895"/>
    <cellStyle name="40% - Accent4 4 8 3" xfId="16896"/>
    <cellStyle name="40% - Accent4 4 8 4" xfId="16897"/>
    <cellStyle name="40% - Accent4 4 8_Essbase BS Tax Accounts EOY" xfId="16898"/>
    <cellStyle name="40% - Accent4 4 9" xfId="16899"/>
    <cellStyle name="40% - Accent4 4 9 2" xfId="16900"/>
    <cellStyle name="40% - Accent4 4 9 2 2" xfId="16901"/>
    <cellStyle name="40% - Accent4 4 9 3" xfId="16902"/>
    <cellStyle name="40% - Accent4 4 9 4" xfId="16903"/>
    <cellStyle name="40% - Accent4 4 9_Essbase BS Tax Accounts EOY" xfId="16904"/>
    <cellStyle name="40% - Accent4 4_Cap Software Basis Adj" xfId="16905"/>
    <cellStyle name="40% - Accent4 40" xfId="16906"/>
    <cellStyle name="40% - Accent4 40 2" xfId="16907"/>
    <cellStyle name="40% - Accent4 40 2 2" xfId="16908"/>
    <cellStyle name="40% - Accent4 40 2 2 2" xfId="16909"/>
    <cellStyle name="40% - Accent4 40 2 2 3" xfId="16910"/>
    <cellStyle name="40% - Accent4 40 2 2_Essbase BS Tax Accounts EOY" xfId="16911"/>
    <cellStyle name="40% - Accent4 40 2 3" xfId="16912"/>
    <cellStyle name="40% - Accent4 40 2 4" xfId="16913"/>
    <cellStyle name="40% - Accent4 40 2_Essbase BS Tax Accounts EOY" xfId="16914"/>
    <cellStyle name="40% - Accent4 40 3" xfId="16915"/>
    <cellStyle name="40% - Accent4 40 3 2" xfId="16916"/>
    <cellStyle name="40% - Accent4 40 3 3" xfId="16917"/>
    <cellStyle name="40% - Accent4 40 3_Essbase BS Tax Accounts EOY" xfId="16918"/>
    <cellStyle name="40% - Accent4 40 4" xfId="16919"/>
    <cellStyle name="40% - Accent4 40 5" xfId="16920"/>
    <cellStyle name="40% - Accent4 40_Essbase BS Tax Accounts EOY" xfId="16921"/>
    <cellStyle name="40% - Accent4 41" xfId="16922"/>
    <cellStyle name="40% - Accent4 41 2" xfId="16923"/>
    <cellStyle name="40% - Accent4 41 2 2" xfId="16924"/>
    <cellStyle name="40% - Accent4 41 2 2 2" xfId="16925"/>
    <cellStyle name="40% - Accent4 41 2 2 3" xfId="16926"/>
    <cellStyle name="40% - Accent4 41 2 2_Essbase BS Tax Accounts EOY" xfId="16927"/>
    <cellStyle name="40% - Accent4 41 2 3" xfId="16928"/>
    <cellStyle name="40% - Accent4 41 2 4" xfId="16929"/>
    <cellStyle name="40% - Accent4 41 2_Essbase BS Tax Accounts EOY" xfId="16930"/>
    <cellStyle name="40% - Accent4 41 3" xfId="16931"/>
    <cellStyle name="40% - Accent4 41 3 2" xfId="16932"/>
    <cellStyle name="40% - Accent4 41 3 3" xfId="16933"/>
    <cellStyle name="40% - Accent4 41 3_Essbase BS Tax Accounts EOY" xfId="16934"/>
    <cellStyle name="40% - Accent4 41 4" xfId="16935"/>
    <cellStyle name="40% - Accent4 41 5" xfId="16936"/>
    <cellStyle name="40% - Accent4 41_Essbase BS Tax Accounts EOY" xfId="16937"/>
    <cellStyle name="40% - Accent4 42" xfId="16938"/>
    <cellStyle name="40% - Accent4 42 2" xfId="16939"/>
    <cellStyle name="40% - Accent4 42 2 2" xfId="16940"/>
    <cellStyle name="40% - Accent4 42 2 2 2" xfId="16941"/>
    <cellStyle name="40% - Accent4 42 2 2 3" xfId="16942"/>
    <cellStyle name="40% - Accent4 42 2 2_Essbase BS Tax Accounts EOY" xfId="16943"/>
    <cellStyle name="40% - Accent4 42 2 3" xfId="16944"/>
    <cellStyle name="40% - Accent4 42 2 4" xfId="16945"/>
    <cellStyle name="40% - Accent4 42 2_Essbase BS Tax Accounts EOY" xfId="16946"/>
    <cellStyle name="40% - Accent4 42 3" xfId="16947"/>
    <cellStyle name="40% - Accent4 42 3 2" xfId="16948"/>
    <cellStyle name="40% - Accent4 42 3 3" xfId="16949"/>
    <cellStyle name="40% - Accent4 42 3_Essbase BS Tax Accounts EOY" xfId="16950"/>
    <cellStyle name="40% - Accent4 42 4" xfId="16951"/>
    <cellStyle name="40% - Accent4 42 5" xfId="16952"/>
    <cellStyle name="40% - Accent4 42_Essbase BS Tax Accounts EOY" xfId="16953"/>
    <cellStyle name="40% - Accent4 43" xfId="16954"/>
    <cellStyle name="40% - Accent4 43 2" xfId="16955"/>
    <cellStyle name="40% - Accent4 43 2 2" xfId="16956"/>
    <cellStyle name="40% - Accent4 43 2 2 2" xfId="16957"/>
    <cellStyle name="40% - Accent4 43 2 2 3" xfId="16958"/>
    <cellStyle name="40% - Accent4 43 2 2_Essbase BS Tax Accounts EOY" xfId="16959"/>
    <cellStyle name="40% - Accent4 43 2 3" xfId="16960"/>
    <cellStyle name="40% - Accent4 43 2 4" xfId="16961"/>
    <cellStyle name="40% - Accent4 43 2_Essbase BS Tax Accounts EOY" xfId="16962"/>
    <cellStyle name="40% - Accent4 43 3" xfId="16963"/>
    <cellStyle name="40% - Accent4 43 3 2" xfId="16964"/>
    <cellStyle name="40% - Accent4 43 3 3" xfId="16965"/>
    <cellStyle name="40% - Accent4 43 3_Essbase BS Tax Accounts EOY" xfId="16966"/>
    <cellStyle name="40% - Accent4 43 4" xfId="16967"/>
    <cellStyle name="40% - Accent4 43 5" xfId="16968"/>
    <cellStyle name="40% - Accent4 43_Essbase BS Tax Accounts EOY" xfId="16969"/>
    <cellStyle name="40% - Accent4 44" xfId="16970"/>
    <cellStyle name="40% - Accent4 44 2" xfId="16971"/>
    <cellStyle name="40% - Accent4 44 2 2" xfId="16972"/>
    <cellStyle name="40% - Accent4 44 2 2 2" xfId="16973"/>
    <cellStyle name="40% - Accent4 44 2 2 3" xfId="16974"/>
    <cellStyle name="40% - Accent4 44 2 2_Essbase BS Tax Accounts EOY" xfId="16975"/>
    <cellStyle name="40% - Accent4 44 2 3" xfId="16976"/>
    <cellStyle name="40% - Accent4 44 2 4" xfId="16977"/>
    <cellStyle name="40% - Accent4 44 2_Essbase BS Tax Accounts EOY" xfId="16978"/>
    <cellStyle name="40% - Accent4 44 3" xfId="16979"/>
    <cellStyle name="40% - Accent4 44 3 2" xfId="16980"/>
    <cellStyle name="40% - Accent4 44 3 3" xfId="16981"/>
    <cellStyle name="40% - Accent4 44 3_Essbase BS Tax Accounts EOY" xfId="16982"/>
    <cellStyle name="40% - Accent4 44 4" xfId="16983"/>
    <cellStyle name="40% - Accent4 44 5" xfId="16984"/>
    <cellStyle name="40% - Accent4 44_Essbase BS Tax Accounts EOY" xfId="16985"/>
    <cellStyle name="40% - Accent4 45" xfId="16986"/>
    <cellStyle name="40% - Accent4 45 2" xfId="16987"/>
    <cellStyle name="40% - Accent4 45 2 2" xfId="16988"/>
    <cellStyle name="40% - Accent4 45 2 2 2" xfId="16989"/>
    <cellStyle name="40% - Accent4 45 2 2 3" xfId="16990"/>
    <cellStyle name="40% - Accent4 45 2 2_Essbase BS Tax Accounts EOY" xfId="16991"/>
    <cellStyle name="40% - Accent4 45 2 3" xfId="16992"/>
    <cellStyle name="40% - Accent4 45 2 4" xfId="16993"/>
    <cellStyle name="40% - Accent4 45 2_Essbase BS Tax Accounts EOY" xfId="16994"/>
    <cellStyle name="40% - Accent4 45 3" xfId="16995"/>
    <cellStyle name="40% - Accent4 45 3 2" xfId="16996"/>
    <cellStyle name="40% - Accent4 45 3 3" xfId="16997"/>
    <cellStyle name="40% - Accent4 45 3_Essbase BS Tax Accounts EOY" xfId="16998"/>
    <cellStyle name="40% - Accent4 45 4" xfId="16999"/>
    <cellStyle name="40% - Accent4 45 5" xfId="17000"/>
    <cellStyle name="40% - Accent4 45_Essbase BS Tax Accounts EOY" xfId="17001"/>
    <cellStyle name="40% - Accent4 46" xfId="17002"/>
    <cellStyle name="40% - Accent4 46 2" xfId="17003"/>
    <cellStyle name="40% - Accent4 46 2 2" xfId="17004"/>
    <cellStyle name="40% - Accent4 46 2 2 2" xfId="17005"/>
    <cellStyle name="40% - Accent4 46 2 2 3" xfId="17006"/>
    <cellStyle name="40% - Accent4 46 2 2_Essbase BS Tax Accounts EOY" xfId="17007"/>
    <cellStyle name="40% - Accent4 46 2 3" xfId="17008"/>
    <cellStyle name="40% - Accent4 46 2 4" xfId="17009"/>
    <cellStyle name="40% - Accent4 46 2_Essbase BS Tax Accounts EOY" xfId="17010"/>
    <cellStyle name="40% - Accent4 46 3" xfId="17011"/>
    <cellStyle name="40% - Accent4 46 3 2" xfId="17012"/>
    <cellStyle name="40% - Accent4 46 3 3" xfId="17013"/>
    <cellStyle name="40% - Accent4 46 3_Essbase BS Tax Accounts EOY" xfId="17014"/>
    <cellStyle name="40% - Accent4 46 4" xfId="17015"/>
    <cellStyle name="40% - Accent4 46 5" xfId="17016"/>
    <cellStyle name="40% - Accent4 46_Essbase BS Tax Accounts EOY" xfId="17017"/>
    <cellStyle name="40% - Accent4 47" xfId="17018"/>
    <cellStyle name="40% - Accent4 47 2" xfId="17019"/>
    <cellStyle name="40% - Accent4 47 2 2" xfId="17020"/>
    <cellStyle name="40% - Accent4 47 2 2 2" xfId="17021"/>
    <cellStyle name="40% - Accent4 47 2 2 3" xfId="17022"/>
    <cellStyle name="40% - Accent4 47 2 2_Essbase BS Tax Accounts EOY" xfId="17023"/>
    <cellStyle name="40% - Accent4 47 2 3" xfId="17024"/>
    <cellStyle name="40% - Accent4 47 2 4" xfId="17025"/>
    <cellStyle name="40% - Accent4 47 2_Essbase BS Tax Accounts EOY" xfId="17026"/>
    <cellStyle name="40% - Accent4 47 3" xfId="17027"/>
    <cellStyle name="40% - Accent4 47 3 2" xfId="17028"/>
    <cellStyle name="40% - Accent4 47 3 3" xfId="17029"/>
    <cellStyle name="40% - Accent4 47 3_Essbase BS Tax Accounts EOY" xfId="17030"/>
    <cellStyle name="40% - Accent4 47 4" xfId="17031"/>
    <cellStyle name="40% - Accent4 47 5" xfId="17032"/>
    <cellStyle name="40% - Accent4 47_Essbase BS Tax Accounts EOY" xfId="17033"/>
    <cellStyle name="40% - Accent4 48" xfId="17034"/>
    <cellStyle name="40% - Accent4 48 2" xfId="17035"/>
    <cellStyle name="40% - Accent4 48 2 2" xfId="17036"/>
    <cellStyle name="40% - Accent4 48 2 2 2" xfId="17037"/>
    <cellStyle name="40% - Accent4 48 2 2 3" xfId="17038"/>
    <cellStyle name="40% - Accent4 48 2 2_Essbase BS Tax Accounts EOY" xfId="17039"/>
    <cellStyle name="40% - Accent4 48 2 3" xfId="17040"/>
    <cellStyle name="40% - Accent4 48 2 4" xfId="17041"/>
    <cellStyle name="40% - Accent4 48 2_Essbase BS Tax Accounts EOY" xfId="17042"/>
    <cellStyle name="40% - Accent4 48 3" xfId="17043"/>
    <cellStyle name="40% - Accent4 48 3 2" xfId="17044"/>
    <cellStyle name="40% - Accent4 48 3 3" xfId="17045"/>
    <cellStyle name="40% - Accent4 48 3_Essbase BS Tax Accounts EOY" xfId="17046"/>
    <cellStyle name="40% - Accent4 48 4" xfId="17047"/>
    <cellStyle name="40% - Accent4 48 5" xfId="17048"/>
    <cellStyle name="40% - Accent4 48_Essbase BS Tax Accounts EOY" xfId="17049"/>
    <cellStyle name="40% - Accent4 49" xfId="17050"/>
    <cellStyle name="40% - Accent4 49 2" xfId="17051"/>
    <cellStyle name="40% - Accent4 49 2 2" xfId="17052"/>
    <cellStyle name="40% - Accent4 49 2 2 2" xfId="17053"/>
    <cellStyle name="40% - Accent4 49 2 2 3" xfId="17054"/>
    <cellStyle name="40% - Accent4 49 2 2_Essbase BS Tax Accounts EOY" xfId="17055"/>
    <cellStyle name="40% - Accent4 49 2 3" xfId="17056"/>
    <cellStyle name="40% - Accent4 49 2 4" xfId="17057"/>
    <cellStyle name="40% - Accent4 49 2_Essbase BS Tax Accounts EOY" xfId="17058"/>
    <cellStyle name="40% - Accent4 49 3" xfId="17059"/>
    <cellStyle name="40% - Accent4 49 3 2" xfId="17060"/>
    <cellStyle name="40% - Accent4 49 3 3" xfId="17061"/>
    <cellStyle name="40% - Accent4 49 3_Essbase BS Tax Accounts EOY" xfId="17062"/>
    <cellStyle name="40% - Accent4 49 4" xfId="17063"/>
    <cellStyle name="40% - Accent4 49 5" xfId="17064"/>
    <cellStyle name="40% - Accent4 49_Essbase BS Tax Accounts EOY" xfId="17065"/>
    <cellStyle name="40% - Accent4 5" xfId="17066"/>
    <cellStyle name="40% - Accent4 5 2" xfId="17067"/>
    <cellStyle name="40% - Accent4 5 2 2" xfId="17068"/>
    <cellStyle name="40% - Accent4 5 2 3" xfId="17069"/>
    <cellStyle name="40% - Accent4 5 2 4" xfId="17070"/>
    <cellStyle name="40% - Accent4 5 2_Essbase BS Tax Accounts EOY" xfId="17071"/>
    <cellStyle name="40% - Accent4 5 3" xfId="17072"/>
    <cellStyle name="40% - Accent4 5 3 2" xfId="17073"/>
    <cellStyle name="40% - Accent4 5 4" xfId="17074"/>
    <cellStyle name="40% - Accent4 5 4 2" xfId="17075"/>
    <cellStyle name="40% - Accent4 5 4 3" xfId="17076"/>
    <cellStyle name="40% - Accent4 5 4_Essbase BS Tax Accounts EOY" xfId="17077"/>
    <cellStyle name="40% - Accent4 5_Cap Software Basis Adj" xfId="17078"/>
    <cellStyle name="40% - Accent4 50" xfId="17079"/>
    <cellStyle name="40% - Accent4 50 2" xfId="17080"/>
    <cellStyle name="40% - Accent4 50 2 2" xfId="17081"/>
    <cellStyle name="40% - Accent4 50 2 2 2" xfId="17082"/>
    <cellStyle name="40% - Accent4 50 2 2 3" xfId="17083"/>
    <cellStyle name="40% - Accent4 50 2 2_Essbase BS Tax Accounts EOY" xfId="17084"/>
    <cellStyle name="40% - Accent4 50 2 3" xfId="17085"/>
    <cellStyle name="40% - Accent4 50 2 4" xfId="17086"/>
    <cellStyle name="40% - Accent4 50 2_Essbase BS Tax Accounts EOY" xfId="17087"/>
    <cellStyle name="40% - Accent4 50 3" xfId="17088"/>
    <cellStyle name="40% - Accent4 50 3 2" xfId="17089"/>
    <cellStyle name="40% - Accent4 50 3 3" xfId="17090"/>
    <cellStyle name="40% - Accent4 50 3_Essbase BS Tax Accounts EOY" xfId="17091"/>
    <cellStyle name="40% - Accent4 50 4" xfId="17092"/>
    <cellStyle name="40% - Accent4 50 5" xfId="17093"/>
    <cellStyle name="40% - Accent4 50_Essbase BS Tax Accounts EOY" xfId="17094"/>
    <cellStyle name="40% - Accent4 51" xfId="17095"/>
    <cellStyle name="40% - Accent4 51 2" xfId="17096"/>
    <cellStyle name="40% - Accent4 51 2 2" xfId="17097"/>
    <cellStyle name="40% - Accent4 51 2 2 2" xfId="17098"/>
    <cellStyle name="40% - Accent4 51 2 2 3" xfId="17099"/>
    <cellStyle name="40% - Accent4 51 2 2_Essbase BS Tax Accounts EOY" xfId="17100"/>
    <cellStyle name="40% - Accent4 51 2 3" xfId="17101"/>
    <cellStyle name="40% - Accent4 51 2 4" xfId="17102"/>
    <cellStyle name="40% - Accent4 51 2_Essbase BS Tax Accounts EOY" xfId="17103"/>
    <cellStyle name="40% - Accent4 51 3" xfId="17104"/>
    <cellStyle name="40% - Accent4 51 3 2" xfId="17105"/>
    <cellStyle name="40% - Accent4 51 3 3" xfId="17106"/>
    <cellStyle name="40% - Accent4 51 3_Essbase BS Tax Accounts EOY" xfId="17107"/>
    <cellStyle name="40% - Accent4 51 4" xfId="17108"/>
    <cellStyle name="40% - Accent4 51 5" xfId="17109"/>
    <cellStyle name="40% - Accent4 51_Essbase BS Tax Accounts EOY" xfId="17110"/>
    <cellStyle name="40% - Accent4 52" xfId="17111"/>
    <cellStyle name="40% - Accent4 52 2" xfId="17112"/>
    <cellStyle name="40% - Accent4 52 2 2" xfId="17113"/>
    <cellStyle name="40% - Accent4 52 2 2 2" xfId="17114"/>
    <cellStyle name="40% - Accent4 52 2 2 3" xfId="17115"/>
    <cellStyle name="40% - Accent4 52 2 2_Essbase BS Tax Accounts EOY" xfId="17116"/>
    <cellStyle name="40% - Accent4 52 2 3" xfId="17117"/>
    <cellStyle name="40% - Accent4 52 2 4" xfId="17118"/>
    <cellStyle name="40% - Accent4 52 2_Essbase BS Tax Accounts EOY" xfId="17119"/>
    <cellStyle name="40% - Accent4 52 3" xfId="17120"/>
    <cellStyle name="40% - Accent4 52 3 2" xfId="17121"/>
    <cellStyle name="40% - Accent4 52 3 3" xfId="17122"/>
    <cellStyle name="40% - Accent4 52 3_Essbase BS Tax Accounts EOY" xfId="17123"/>
    <cellStyle name="40% - Accent4 52 4" xfId="17124"/>
    <cellStyle name="40% - Accent4 52 5" xfId="17125"/>
    <cellStyle name="40% - Accent4 52_Essbase BS Tax Accounts EOY" xfId="17126"/>
    <cellStyle name="40% - Accent4 53" xfId="17127"/>
    <cellStyle name="40% - Accent4 53 2" xfId="17128"/>
    <cellStyle name="40% - Accent4 53 2 2" xfId="17129"/>
    <cellStyle name="40% - Accent4 53 2 2 2" xfId="17130"/>
    <cellStyle name="40% - Accent4 53 2 2 3" xfId="17131"/>
    <cellStyle name="40% - Accent4 53 2 2_Essbase BS Tax Accounts EOY" xfId="17132"/>
    <cellStyle name="40% - Accent4 53 2 3" xfId="17133"/>
    <cellStyle name="40% - Accent4 53 2 4" xfId="17134"/>
    <cellStyle name="40% - Accent4 53 2_Essbase BS Tax Accounts EOY" xfId="17135"/>
    <cellStyle name="40% - Accent4 53 3" xfId="17136"/>
    <cellStyle name="40% - Accent4 53 3 2" xfId="17137"/>
    <cellStyle name="40% - Accent4 53 3 3" xfId="17138"/>
    <cellStyle name="40% - Accent4 53 3_Essbase BS Tax Accounts EOY" xfId="17139"/>
    <cellStyle name="40% - Accent4 53 4" xfId="17140"/>
    <cellStyle name="40% - Accent4 53 5" xfId="17141"/>
    <cellStyle name="40% - Accent4 53_Essbase BS Tax Accounts EOY" xfId="17142"/>
    <cellStyle name="40% - Accent4 54" xfId="17143"/>
    <cellStyle name="40% - Accent4 54 2" xfId="17144"/>
    <cellStyle name="40% - Accent4 54 2 2" xfId="17145"/>
    <cellStyle name="40% - Accent4 54 2 2 2" xfId="17146"/>
    <cellStyle name="40% - Accent4 54 2 2 3" xfId="17147"/>
    <cellStyle name="40% - Accent4 54 2 2_Essbase BS Tax Accounts EOY" xfId="17148"/>
    <cellStyle name="40% - Accent4 54 2 3" xfId="17149"/>
    <cellStyle name="40% - Accent4 54 2 4" xfId="17150"/>
    <cellStyle name="40% - Accent4 54 2_Essbase BS Tax Accounts EOY" xfId="17151"/>
    <cellStyle name="40% - Accent4 54 3" xfId="17152"/>
    <cellStyle name="40% - Accent4 54 3 2" xfId="17153"/>
    <cellStyle name="40% - Accent4 54 3 3" xfId="17154"/>
    <cellStyle name="40% - Accent4 54 3_Essbase BS Tax Accounts EOY" xfId="17155"/>
    <cellStyle name="40% - Accent4 54 4" xfId="17156"/>
    <cellStyle name="40% - Accent4 54 5" xfId="17157"/>
    <cellStyle name="40% - Accent4 54_Essbase BS Tax Accounts EOY" xfId="17158"/>
    <cellStyle name="40% - Accent4 55" xfId="17159"/>
    <cellStyle name="40% - Accent4 55 2" xfId="17160"/>
    <cellStyle name="40% - Accent4 55 2 2" xfId="17161"/>
    <cellStyle name="40% - Accent4 55 2 2 2" xfId="17162"/>
    <cellStyle name="40% - Accent4 55 2 2 3" xfId="17163"/>
    <cellStyle name="40% - Accent4 55 2 2_Essbase BS Tax Accounts EOY" xfId="17164"/>
    <cellStyle name="40% - Accent4 55 2 3" xfId="17165"/>
    <cellStyle name="40% - Accent4 55 2 4" xfId="17166"/>
    <cellStyle name="40% - Accent4 55 2_Essbase BS Tax Accounts EOY" xfId="17167"/>
    <cellStyle name="40% - Accent4 55 3" xfId="17168"/>
    <cellStyle name="40% - Accent4 55 3 2" xfId="17169"/>
    <cellStyle name="40% - Accent4 55 3 3" xfId="17170"/>
    <cellStyle name="40% - Accent4 55 3_Essbase BS Tax Accounts EOY" xfId="17171"/>
    <cellStyle name="40% - Accent4 55 4" xfId="17172"/>
    <cellStyle name="40% - Accent4 55 5" xfId="17173"/>
    <cellStyle name="40% - Accent4 55_Essbase BS Tax Accounts EOY" xfId="17174"/>
    <cellStyle name="40% - Accent4 56" xfId="17175"/>
    <cellStyle name="40% - Accent4 56 2" xfId="17176"/>
    <cellStyle name="40% - Accent4 56 2 2" xfId="17177"/>
    <cellStyle name="40% - Accent4 56 2 2 2" xfId="17178"/>
    <cellStyle name="40% - Accent4 56 2 2 3" xfId="17179"/>
    <cellStyle name="40% - Accent4 56 2 2_Essbase BS Tax Accounts EOY" xfId="17180"/>
    <cellStyle name="40% - Accent4 56 2 3" xfId="17181"/>
    <cellStyle name="40% - Accent4 56 2 4" xfId="17182"/>
    <cellStyle name="40% - Accent4 56 2_Essbase BS Tax Accounts EOY" xfId="17183"/>
    <cellStyle name="40% - Accent4 56 3" xfId="17184"/>
    <cellStyle name="40% - Accent4 56 3 2" xfId="17185"/>
    <cellStyle name="40% - Accent4 56 3 3" xfId="17186"/>
    <cellStyle name="40% - Accent4 56 3_Essbase BS Tax Accounts EOY" xfId="17187"/>
    <cellStyle name="40% - Accent4 56 4" xfId="17188"/>
    <cellStyle name="40% - Accent4 56 5" xfId="17189"/>
    <cellStyle name="40% - Accent4 56_Essbase BS Tax Accounts EOY" xfId="17190"/>
    <cellStyle name="40% - Accent4 57" xfId="17191"/>
    <cellStyle name="40% - Accent4 57 2" xfId="17192"/>
    <cellStyle name="40% - Accent4 57 2 2" xfId="17193"/>
    <cellStyle name="40% - Accent4 57 2 3" xfId="17194"/>
    <cellStyle name="40% - Accent4 57 2_Essbase BS Tax Accounts EOY" xfId="17195"/>
    <cellStyle name="40% - Accent4 57 3" xfId="17196"/>
    <cellStyle name="40% - Accent4 57 4" xfId="17197"/>
    <cellStyle name="40% - Accent4 57_Essbase BS Tax Accounts EOY" xfId="17198"/>
    <cellStyle name="40% - Accent4 58" xfId="17199"/>
    <cellStyle name="40% - Accent4 58 2" xfId="17200"/>
    <cellStyle name="40% - Accent4 58 2 2" xfId="17201"/>
    <cellStyle name="40% - Accent4 58 2 3" xfId="17202"/>
    <cellStyle name="40% - Accent4 58 2_Essbase BS Tax Accounts EOY" xfId="17203"/>
    <cellStyle name="40% - Accent4 58 3" xfId="17204"/>
    <cellStyle name="40% - Accent4 58 4" xfId="17205"/>
    <cellStyle name="40% - Accent4 58_Essbase BS Tax Accounts EOY" xfId="17206"/>
    <cellStyle name="40% - Accent4 59" xfId="17207"/>
    <cellStyle name="40% - Accent4 59 2" xfId="17208"/>
    <cellStyle name="40% - Accent4 59 2 2" xfId="17209"/>
    <cellStyle name="40% - Accent4 59 2 3" xfId="17210"/>
    <cellStyle name="40% - Accent4 59 2_Essbase BS Tax Accounts EOY" xfId="17211"/>
    <cellStyle name="40% - Accent4 59 3" xfId="17212"/>
    <cellStyle name="40% - Accent4 59 4" xfId="17213"/>
    <cellStyle name="40% - Accent4 59_Essbase BS Tax Accounts EOY" xfId="17214"/>
    <cellStyle name="40% - Accent4 6" xfId="17215"/>
    <cellStyle name="40% - Accent4 6 2" xfId="17216"/>
    <cellStyle name="40% - Accent4 6 2 2" xfId="17217"/>
    <cellStyle name="40% - Accent4 6 2 2 2" xfId="17218"/>
    <cellStyle name="40% - Accent4 6 2 2 3" xfId="17219"/>
    <cellStyle name="40% - Accent4 6 2 2 4" xfId="17220"/>
    <cellStyle name="40% - Accent4 6 2 2_Essbase BS Tax Accounts EOY" xfId="17221"/>
    <cellStyle name="40% - Accent4 6 2 3" xfId="17222"/>
    <cellStyle name="40% - Accent4 6 2 3 2" xfId="17223"/>
    <cellStyle name="40% - Accent4 6 2 3 3" xfId="17224"/>
    <cellStyle name="40% - Accent4 6 2 3 4" xfId="17225"/>
    <cellStyle name="40% - Accent4 6 2 3_Essbase BS Tax Accounts EOY" xfId="17226"/>
    <cellStyle name="40% - Accent4 6 2 4" xfId="17227"/>
    <cellStyle name="40% - Accent4 6 2 5" xfId="17228"/>
    <cellStyle name="40% - Accent4 6 2 5 2" xfId="17229"/>
    <cellStyle name="40% - Accent4 6 2 6" xfId="17230"/>
    <cellStyle name="40% - Accent4 6 2 7" xfId="17231"/>
    <cellStyle name="40% - Accent4 6 2 8" xfId="17232"/>
    <cellStyle name="40% - Accent4 6 2_Basis Info" xfId="17233"/>
    <cellStyle name="40% - Accent4 6 3" xfId="17234"/>
    <cellStyle name="40% - Accent4 6 3 2" xfId="17235"/>
    <cellStyle name="40% - Accent4 6 4" xfId="17236"/>
    <cellStyle name="40% - Accent4 6 4 2" xfId="17237"/>
    <cellStyle name="40% - Accent4 6 4 3" xfId="17238"/>
    <cellStyle name="40% - Accent4 6 4 4" xfId="17239"/>
    <cellStyle name="40% - Accent4 6 4_Essbase BS Tax Accounts EOY" xfId="17240"/>
    <cellStyle name="40% - Accent4 6 5" xfId="17241"/>
    <cellStyle name="40% - Accent4 6 5 2" xfId="17242"/>
    <cellStyle name="40% - Accent4 6 5 3" xfId="17243"/>
    <cellStyle name="40% - Accent4 6 5_Essbase BS Tax Accounts EOY" xfId="17244"/>
    <cellStyle name="40% - Accent4 6 6" xfId="17245"/>
    <cellStyle name="40% - Accent4 6 6 2" xfId="17246"/>
    <cellStyle name="40% - Accent4 6 6 3" xfId="17247"/>
    <cellStyle name="40% - Accent4 6 6_Essbase BS Tax Accounts EOY" xfId="17248"/>
    <cellStyle name="40% - Accent4 6_Essbase BS Tax Accounts EOY" xfId="17249"/>
    <cellStyle name="40% - Accent4 60" xfId="17250"/>
    <cellStyle name="40% - Accent4 60 2" xfId="17251"/>
    <cellStyle name="40% - Accent4 60 2 2" xfId="17252"/>
    <cellStyle name="40% - Accent4 60 2 3" xfId="17253"/>
    <cellStyle name="40% - Accent4 60 2_Essbase BS Tax Accounts EOY" xfId="17254"/>
    <cellStyle name="40% - Accent4 60 3" xfId="17255"/>
    <cellStyle name="40% - Accent4 60 4" xfId="17256"/>
    <cellStyle name="40% - Accent4 60_Essbase BS Tax Accounts EOY" xfId="17257"/>
    <cellStyle name="40% - Accent4 61" xfId="17258"/>
    <cellStyle name="40% - Accent4 61 2" xfId="17259"/>
    <cellStyle name="40% - Accent4 61 2 2" xfId="17260"/>
    <cellStyle name="40% - Accent4 61 2 3" xfId="17261"/>
    <cellStyle name="40% - Accent4 61 2_Essbase BS Tax Accounts EOY" xfId="17262"/>
    <cellStyle name="40% - Accent4 61 3" xfId="17263"/>
    <cellStyle name="40% - Accent4 61 4" xfId="17264"/>
    <cellStyle name="40% - Accent4 61_Essbase BS Tax Accounts EOY" xfId="17265"/>
    <cellStyle name="40% - Accent4 62" xfId="17266"/>
    <cellStyle name="40% - Accent4 62 2" xfId="17267"/>
    <cellStyle name="40% - Accent4 62 2 2" xfId="17268"/>
    <cellStyle name="40% - Accent4 62 2 3" xfId="17269"/>
    <cellStyle name="40% - Accent4 62 2_Essbase BS Tax Accounts EOY" xfId="17270"/>
    <cellStyle name="40% - Accent4 62 3" xfId="17271"/>
    <cellStyle name="40% - Accent4 62 4" xfId="17272"/>
    <cellStyle name="40% - Accent4 62_Essbase BS Tax Accounts EOY" xfId="17273"/>
    <cellStyle name="40% - Accent4 63" xfId="17274"/>
    <cellStyle name="40% - Accent4 63 2" xfId="17275"/>
    <cellStyle name="40% - Accent4 63 2 2" xfId="17276"/>
    <cellStyle name="40% - Accent4 63 2 3" xfId="17277"/>
    <cellStyle name="40% - Accent4 63 2_Essbase BS Tax Accounts EOY" xfId="17278"/>
    <cellStyle name="40% - Accent4 63 3" xfId="17279"/>
    <cellStyle name="40% - Accent4 63 4" xfId="17280"/>
    <cellStyle name="40% - Accent4 63_Essbase BS Tax Accounts EOY" xfId="17281"/>
    <cellStyle name="40% - Accent4 64" xfId="17282"/>
    <cellStyle name="40% - Accent4 64 2" xfId="17283"/>
    <cellStyle name="40% - Accent4 64 2 2" xfId="17284"/>
    <cellStyle name="40% - Accent4 64 2 3" xfId="17285"/>
    <cellStyle name="40% - Accent4 64 2_Essbase BS Tax Accounts EOY" xfId="17286"/>
    <cellStyle name="40% - Accent4 64 3" xfId="17287"/>
    <cellStyle name="40% - Accent4 64 4" xfId="17288"/>
    <cellStyle name="40% - Accent4 64_Essbase BS Tax Accounts EOY" xfId="17289"/>
    <cellStyle name="40% - Accent4 65" xfId="17290"/>
    <cellStyle name="40% - Accent4 65 2" xfId="17291"/>
    <cellStyle name="40% - Accent4 65 2 2" xfId="17292"/>
    <cellStyle name="40% - Accent4 65 2 3" xfId="17293"/>
    <cellStyle name="40% - Accent4 65 2_Essbase BS Tax Accounts EOY" xfId="17294"/>
    <cellStyle name="40% - Accent4 65 3" xfId="17295"/>
    <cellStyle name="40% - Accent4 65 4" xfId="17296"/>
    <cellStyle name="40% - Accent4 65_Essbase BS Tax Accounts EOY" xfId="17297"/>
    <cellStyle name="40% - Accent4 66" xfId="17298"/>
    <cellStyle name="40% - Accent4 66 2" xfId="17299"/>
    <cellStyle name="40% - Accent4 66 2 2" xfId="17300"/>
    <cellStyle name="40% - Accent4 66 2 3" xfId="17301"/>
    <cellStyle name="40% - Accent4 66 2_Essbase BS Tax Accounts EOY" xfId="17302"/>
    <cellStyle name="40% - Accent4 66 3" xfId="17303"/>
    <cellStyle name="40% - Accent4 66 4" xfId="17304"/>
    <cellStyle name="40% - Accent4 66_Essbase BS Tax Accounts EOY" xfId="17305"/>
    <cellStyle name="40% - Accent4 67" xfId="17306"/>
    <cellStyle name="40% - Accent4 67 2" xfId="17307"/>
    <cellStyle name="40% - Accent4 67 2 2" xfId="17308"/>
    <cellStyle name="40% - Accent4 67 2 3" xfId="17309"/>
    <cellStyle name="40% - Accent4 67 2_Essbase BS Tax Accounts EOY" xfId="17310"/>
    <cellStyle name="40% - Accent4 67 3" xfId="17311"/>
    <cellStyle name="40% - Accent4 67 4" xfId="17312"/>
    <cellStyle name="40% - Accent4 67_Essbase BS Tax Accounts EOY" xfId="17313"/>
    <cellStyle name="40% - Accent4 68" xfId="17314"/>
    <cellStyle name="40% - Accent4 68 2" xfId="17315"/>
    <cellStyle name="40% - Accent4 68 2 2" xfId="17316"/>
    <cellStyle name="40% - Accent4 68 2 3" xfId="17317"/>
    <cellStyle name="40% - Accent4 68 2_Essbase BS Tax Accounts EOY" xfId="17318"/>
    <cellStyle name="40% - Accent4 68 3" xfId="17319"/>
    <cellStyle name="40% - Accent4 68 4" xfId="17320"/>
    <cellStyle name="40% - Accent4 68_Essbase BS Tax Accounts EOY" xfId="17321"/>
    <cellStyle name="40% - Accent4 69" xfId="17322"/>
    <cellStyle name="40% - Accent4 69 2" xfId="17323"/>
    <cellStyle name="40% - Accent4 69 2 2" xfId="17324"/>
    <cellStyle name="40% - Accent4 69 2 3" xfId="17325"/>
    <cellStyle name="40% - Accent4 69 2_Essbase BS Tax Accounts EOY" xfId="17326"/>
    <cellStyle name="40% - Accent4 69 3" xfId="17327"/>
    <cellStyle name="40% - Accent4 69 4" xfId="17328"/>
    <cellStyle name="40% - Accent4 69_Essbase BS Tax Accounts EOY" xfId="17329"/>
    <cellStyle name="40% - Accent4 7" xfId="17330"/>
    <cellStyle name="40% - Accent4 7 2" xfId="17331"/>
    <cellStyle name="40% - Accent4 7 2 2" xfId="17332"/>
    <cellStyle name="40% - Accent4 7 2 3" xfId="17333"/>
    <cellStyle name="40% - Accent4 7 2 4" xfId="17334"/>
    <cellStyle name="40% - Accent4 7 2_Essbase BS Tax Accounts EOY" xfId="17335"/>
    <cellStyle name="40% - Accent4 7 3" xfId="17336"/>
    <cellStyle name="40% - Accent4 7 3 2" xfId="17337"/>
    <cellStyle name="40% - Accent4 7 4" xfId="17338"/>
    <cellStyle name="40% - Accent4 7 4 2" xfId="17339"/>
    <cellStyle name="40% - Accent4 7 4 3" xfId="17340"/>
    <cellStyle name="40% - Accent4 7 4 4" xfId="17341"/>
    <cellStyle name="40% - Accent4 7 4_Essbase BS Tax Accounts EOY" xfId="17342"/>
    <cellStyle name="40% - Accent4 7 5" xfId="17343"/>
    <cellStyle name="40% - Accent4 7 5 2" xfId="17344"/>
    <cellStyle name="40% - Accent4 7 5 3" xfId="17345"/>
    <cellStyle name="40% - Accent4 7 5_Essbase BS Tax Accounts EOY" xfId="17346"/>
    <cellStyle name="40% - Accent4 7_Essbase BS Tax Accounts EOY" xfId="17347"/>
    <cellStyle name="40% - Accent4 70" xfId="17348"/>
    <cellStyle name="40% - Accent4 70 2" xfId="17349"/>
    <cellStyle name="40% - Accent4 70 2 2" xfId="17350"/>
    <cellStyle name="40% - Accent4 70 3" xfId="17351"/>
    <cellStyle name="40% - Accent4 70 4" xfId="17352"/>
    <cellStyle name="40% - Accent4 70_Essbase BS Tax Accounts EOY" xfId="17353"/>
    <cellStyle name="40% - Accent4 71" xfId="17354"/>
    <cellStyle name="40% - Accent4 71 2" xfId="17355"/>
    <cellStyle name="40% - Accent4 71 2 2" xfId="17356"/>
    <cellStyle name="40% - Accent4 71 3" xfId="17357"/>
    <cellStyle name="40% - Accent4 71 4" xfId="17358"/>
    <cellStyle name="40% - Accent4 71_Essbase BS Tax Accounts EOY" xfId="17359"/>
    <cellStyle name="40% - Accent4 72" xfId="17360"/>
    <cellStyle name="40% - Accent4 72 2" xfId="17361"/>
    <cellStyle name="40% - Accent4 72 2 2" xfId="17362"/>
    <cellStyle name="40% - Accent4 72 3" xfId="17363"/>
    <cellStyle name="40% - Accent4 72 4" xfId="17364"/>
    <cellStyle name="40% - Accent4 72_Essbase BS Tax Accounts EOY" xfId="17365"/>
    <cellStyle name="40% - Accent4 73" xfId="17366"/>
    <cellStyle name="40% - Accent4 73 2" xfId="17367"/>
    <cellStyle name="40% - Accent4 73 2 2" xfId="17368"/>
    <cellStyle name="40% - Accent4 73 3" xfId="17369"/>
    <cellStyle name="40% - Accent4 73 4" xfId="17370"/>
    <cellStyle name="40% - Accent4 73_Essbase BS Tax Accounts EOY" xfId="17371"/>
    <cellStyle name="40% - Accent4 74" xfId="17372"/>
    <cellStyle name="40% - Accent4 74 2" xfId="17373"/>
    <cellStyle name="40% - Accent4 74 2 2" xfId="17374"/>
    <cellStyle name="40% - Accent4 74 3" xfId="17375"/>
    <cellStyle name="40% - Accent4 74 4" xfId="17376"/>
    <cellStyle name="40% - Accent4 74_Essbase BS Tax Accounts EOY" xfId="17377"/>
    <cellStyle name="40% - Accent4 75" xfId="17378"/>
    <cellStyle name="40% - Accent4 75 2" xfId="17379"/>
    <cellStyle name="40% - Accent4 75 2 2" xfId="17380"/>
    <cellStyle name="40% - Accent4 75 3" xfId="17381"/>
    <cellStyle name="40% - Accent4 75 4" xfId="17382"/>
    <cellStyle name="40% - Accent4 75_Essbase BS Tax Accounts EOY" xfId="17383"/>
    <cellStyle name="40% - Accent4 76" xfId="17384"/>
    <cellStyle name="40% - Accent4 76 2" xfId="17385"/>
    <cellStyle name="40% - Accent4 76 2 2" xfId="17386"/>
    <cellStyle name="40% - Accent4 76 3" xfId="17387"/>
    <cellStyle name="40% - Accent4 76 4" xfId="17388"/>
    <cellStyle name="40% - Accent4 76_Essbase BS Tax Accounts EOY" xfId="17389"/>
    <cellStyle name="40% - Accent4 77" xfId="17390"/>
    <cellStyle name="40% - Accent4 77 2" xfId="17391"/>
    <cellStyle name="40% - Accent4 77 2 2" xfId="17392"/>
    <cellStyle name="40% - Accent4 77 3" xfId="17393"/>
    <cellStyle name="40% - Accent4 77 4" xfId="17394"/>
    <cellStyle name="40% - Accent4 77_Essbase BS Tax Accounts EOY" xfId="17395"/>
    <cellStyle name="40% - Accent4 78" xfId="17396"/>
    <cellStyle name="40% - Accent4 78 2" xfId="17397"/>
    <cellStyle name="40% - Accent4 78 2 2" xfId="17398"/>
    <cellStyle name="40% - Accent4 78 3" xfId="17399"/>
    <cellStyle name="40% - Accent4 78 4" xfId="17400"/>
    <cellStyle name="40% - Accent4 78_Essbase BS Tax Accounts EOY" xfId="17401"/>
    <cellStyle name="40% - Accent4 79" xfId="17402"/>
    <cellStyle name="40% - Accent4 79 2" xfId="17403"/>
    <cellStyle name="40% - Accent4 79 2 2" xfId="17404"/>
    <cellStyle name="40% - Accent4 79 3" xfId="17405"/>
    <cellStyle name="40% - Accent4 79 4" xfId="17406"/>
    <cellStyle name="40% - Accent4 79_Essbase BS Tax Accounts EOY" xfId="17407"/>
    <cellStyle name="40% - Accent4 8" xfId="17408"/>
    <cellStyle name="40% - Accent4 8 2" xfId="17409"/>
    <cellStyle name="40% - Accent4 8 2 2" xfId="17410"/>
    <cellStyle name="40% - Accent4 8 2 3" xfId="17411"/>
    <cellStyle name="40% - Accent4 8 2 4" xfId="17412"/>
    <cellStyle name="40% - Accent4 8 2_Essbase BS Tax Accounts EOY" xfId="17413"/>
    <cellStyle name="40% - Accent4 8 3" xfId="17414"/>
    <cellStyle name="40% - Accent4 8 3 2" xfId="17415"/>
    <cellStyle name="40% - Accent4 8 4" xfId="17416"/>
    <cellStyle name="40% - Accent4 8 4 2" xfId="17417"/>
    <cellStyle name="40% - Accent4 8 4 3" xfId="17418"/>
    <cellStyle name="40% - Accent4 8 4 4" xfId="17419"/>
    <cellStyle name="40% - Accent4 8 4_Essbase BS Tax Accounts EOY" xfId="17420"/>
    <cellStyle name="40% - Accent4 8 5" xfId="17421"/>
    <cellStyle name="40% - Accent4 8 5 2" xfId="17422"/>
    <cellStyle name="40% - Accent4 8 5 3" xfId="17423"/>
    <cellStyle name="40% - Accent4 8 5_Essbase BS Tax Accounts EOY" xfId="17424"/>
    <cellStyle name="40% - Accent4 8_Essbase BS Tax Accounts EOY" xfId="17425"/>
    <cellStyle name="40% - Accent4 80" xfId="17426"/>
    <cellStyle name="40% - Accent4 80 2" xfId="17427"/>
    <cellStyle name="40% - Accent4 80 2 2" xfId="17428"/>
    <cellStyle name="40% - Accent4 80 3" xfId="17429"/>
    <cellStyle name="40% - Accent4 80 4" xfId="17430"/>
    <cellStyle name="40% - Accent4 80_Essbase BS Tax Accounts EOY" xfId="17431"/>
    <cellStyle name="40% - Accent4 81" xfId="17432"/>
    <cellStyle name="40% - Accent4 81 2" xfId="17433"/>
    <cellStyle name="40% - Accent4 81 2 2" xfId="17434"/>
    <cellStyle name="40% - Accent4 81 3" xfId="17435"/>
    <cellStyle name="40% - Accent4 81 4" xfId="17436"/>
    <cellStyle name="40% - Accent4 81_Essbase BS Tax Accounts EOY" xfId="17437"/>
    <cellStyle name="40% - Accent4 82" xfId="17438"/>
    <cellStyle name="40% - Accent4 82 2" xfId="17439"/>
    <cellStyle name="40% - Accent4 82 2 2" xfId="17440"/>
    <cellStyle name="40% - Accent4 82 3" xfId="17441"/>
    <cellStyle name="40% - Accent4 82 4" xfId="17442"/>
    <cellStyle name="40% - Accent4 82_Essbase BS Tax Accounts EOY" xfId="17443"/>
    <cellStyle name="40% - Accent4 83" xfId="17444"/>
    <cellStyle name="40% - Accent4 83 2" xfId="17445"/>
    <cellStyle name="40% - Accent4 83 2 2" xfId="17446"/>
    <cellStyle name="40% - Accent4 83 3" xfId="17447"/>
    <cellStyle name="40% - Accent4 83 4" xfId="17448"/>
    <cellStyle name="40% - Accent4 83_Essbase BS Tax Accounts EOY" xfId="17449"/>
    <cellStyle name="40% - Accent4 84" xfId="17450"/>
    <cellStyle name="40% - Accent4 84 2" xfId="17451"/>
    <cellStyle name="40% - Accent4 84 2 2" xfId="17452"/>
    <cellStyle name="40% - Accent4 84 3" xfId="17453"/>
    <cellStyle name="40% - Accent4 85" xfId="17454"/>
    <cellStyle name="40% - Accent4 85 2" xfId="17455"/>
    <cellStyle name="40% - Accent4 85 2 2" xfId="17456"/>
    <cellStyle name="40% - Accent4 85 3" xfId="17457"/>
    <cellStyle name="40% - Accent4 86" xfId="17458"/>
    <cellStyle name="40% - Accent4 86 2" xfId="17459"/>
    <cellStyle name="40% - Accent4 86 2 2" xfId="17460"/>
    <cellStyle name="40% - Accent4 86 3" xfId="17461"/>
    <cellStyle name="40% - Accent4 87" xfId="17462"/>
    <cellStyle name="40% - Accent4 87 2" xfId="17463"/>
    <cellStyle name="40% - Accent4 87 2 2" xfId="17464"/>
    <cellStyle name="40% - Accent4 87 3" xfId="17465"/>
    <cellStyle name="40% - Accent4 88" xfId="17466"/>
    <cellStyle name="40% - Accent4 88 2" xfId="17467"/>
    <cellStyle name="40% - Accent4 88 2 2" xfId="17468"/>
    <cellStyle name="40% - Accent4 88 3" xfId="17469"/>
    <cellStyle name="40% - Accent4 89" xfId="17470"/>
    <cellStyle name="40% - Accent4 89 2" xfId="17471"/>
    <cellStyle name="40% - Accent4 89 2 2" xfId="17472"/>
    <cellStyle name="40% - Accent4 89 3" xfId="17473"/>
    <cellStyle name="40% - Accent4 9" xfId="17474"/>
    <cellStyle name="40% - Accent4 9 2" xfId="17475"/>
    <cellStyle name="40% - Accent4 9 2 2" xfId="17476"/>
    <cellStyle name="40% - Accent4 9 2 3" xfId="17477"/>
    <cellStyle name="40% - Accent4 9 2 4" xfId="17478"/>
    <cellStyle name="40% - Accent4 9 2_Essbase BS Tax Accounts EOY" xfId="17479"/>
    <cellStyle name="40% - Accent4 9 3" xfId="17480"/>
    <cellStyle name="40% - Accent4 9 3 2" xfId="17481"/>
    <cellStyle name="40% - Accent4 9 4" xfId="17482"/>
    <cellStyle name="40% - Accent4 9 4 2" xfId="17483"/>
    <cellStyle name="40% - Accent4 9 4 3" xfId="17484"/>
    <cellStyle name="40% - Accent4 9 4 4" xfId="17485"/>
    <cellStyle name="40% - Accent4 9 4_Essbase BS Tax Accounts EOY" xfId="17486"/>
    <cellStyle name="40% - Accent4 9 5" xfId="17487"/>
    <cellStyle name="40% - Accent4 9 5 2" xfId="17488"/>
    <cellStyle name="40% - Accent4 9 5 3" xfId="17489"/>
    <cellStyle name="40% - Accent4 9 5_Essbase BS Tax Accounts EOY" xfId="17490"/>
    <cellStyle name="40% - Accent4 9_Essbase BS Tax Accounts EOY" xfId="17491"/>
    <cellStyle name="40% - Accent4 90" xfId="17492"/>
    <cellStyle name="40% - Accent4 90 2" xfId="17493"/>
    <cellStyle name="40% - Accent4 90 2 2" xfId="17494"/>
    <cellStyle name="40% - Accent4 90 3" xfId="17495"/>
    <cellStyle name="40% - Accent4 91" xfId="17496"/>
    <cellStyle name="40% - Accent4 91 2" xfId="17497"/>
    <cellStyle name="40% - Accent4 91 2 2" xfId="17498"/>
    <cellStyle name="40% - Accent4 91 3" xfId="17499"/>
    <cellStyle name="40% - Accent4 92" xfId="17500"/>
    <cellStyle name="40% - Accent4 92 2" xfId="17501"/>
    <cellStyle name="40% - Accent4 92 2 2" xfId="17502"/>
    <cellStyle name="40% - Accent4 92 3" xfId="17503"/>
    <cellStyle name="40% - Accent4 93" xfId="17504"/>
    <cellStyle name="40% - Accent4 93 2" xfId="17505"/>
    <cellStyle name="40% - Accent4 93 2 2" xfId="17506"/>
    <cellStyle name="40% - Accent4 93 3" xfId="17507"/>
    <cellStyle name="40% - Accent4 94" xfId="17508"/>
    <cellStyle name="40% - Accent4 94 2" xfId="17509"/>
    <cellStyle name="40% - Accent4 94 2 2" xfId="17510"/>
    <cellStyle name="40% - Accent4 94 3" xfId="17511"/>
    <cellStyle name="40% - Accent4 95" xfId="17512"/>
    <cellStyle name="40% - Accent4 95 2" xfId="17513"/>
    <cellStyle name="40% - Accent4 95 2 2" xfId="17514"/>
    <cellStyle name="40% - Accent4 95 3" xfId="17515"/>
    <cellStyle name="40% - Accent4 96" xfId="17516"/>
    <cellStyle name="40% - Accent4 96 2" xfId="17517"/>
    <cellStyle name="40% - Accent4 96 2 2" xfId="17518"/>
    <cellStyle name="40% - Accent4 96 3" xfId="17519"/>
    <cellStyle name="40% - Accent4 97" xfId="17520"/>
    <cellStyle name="40% - Accent4 97 2" xfId="17521"/>
    <cellStyle name="40% - Accent4 97 2 2" xfId="17522"/>
    <cellStyle name="40% - Accent4 97 3" xfId="17523"/>
    <cellStyle name="40% - Accent4 98" xfId="17524"/>
    <cellStyle name="40% - Accent4 98 2" xfId="17525"/>
    <cellStyle name="40% - Accent4 98 2 2" xfId="17526"/>
    <cellStyle name="40% - Accent4 98 3" xfId="17527"/>
    <cellStyle name="40% - Accent4 99" xfId="17528"/>
    <cellStyle name="40% - Accent4 99 2" xfId="17529"/>
    <cellStyle name="40% - Accent4 99 2 2" xfId="17530"/>
    <cellStyle name="40% - Accent4 99 3" xfId="17531"/>
    <cellStyle name="40% - Accent5" xfId="11" builtinId="47" customBuiltin="1"/>
    <cellStyle name="40% - Accent5 10" xfId="17532"/>
    <cellStyle name="40% - Accent5 10 2" xfId="17533"/>
    <cellStyle name="40% - Accent5 10 2 2" xfId="17534"/>
    <cellStyle name="40% - Accent5 10 2 3" xfId="17535"/>
    <cellStyle name="40% - Accent5 10 2 4" xfId="17536"/>
    <cellStyle name="40% - Accent5 10 2_Essbase BS Tax Accounts EOY" xfId="17537"/>
    <cellStyle name="40% - Accent5 10 3" xfId="17538"/>
    <cellStyle name="40% - Accent5 10 3 2" xfId="17539"/>
    <cellStyle name="40% - Accent5 10 4" xfId="17540"/>
    <cellStyle name="40% - Accent5 10 4 2" xfId="17541"/>
    <cellStyle name="40% - Accent5 10 4 3" xfId="17542"/>
    <cellStyle name="40% - Accent5 10 4 4" xfId="17543"/>
    <cellStyle name="40% - Accent5 10 4_Essbase BS Tax Accounts EOY" xfId="17544"/>
    <cellStyle name="40% - Accent5 10 5" xfId="17545"/>
    <cellStyle name="40% - Accent5 10_Essbase BS Tax Accounts EOY" xfId="17546"/>
    <cellStyle name="40% - Accent5 100" xfId="17547"/>
    <cellStyle name="40% - Accent5 100 2" xfId="17548"/>
    <cellStyle name="40% - Accent5 100 2 2" xfId="17549"/>
    <cellStyle name="40% - Accent5 100 3" xfId="17550"/>
    <cellStyle name="40% - Accent5 101" xfId="17551"/>
    <cellStyle name="40% - Accent5 101 2" xfId="17552"/>
    <cellStyle name="40% - Accent5 102" xfId="17553"/>
    <cellStyle name="40% - Accent5 102 2" xfId="17554"/>
    <cellStyle name="40% - Accent5 103" xfId="17555"/>
    <cellStyle name="40% - Accent5 103 2" xfId="17556"/>
    <cellStyle name="40% - Accent5 104" xfId="17557"/>
    <cellStyle name="40% - Accent5 104 2" xfId="17558"/>
    <cellStyle name="40% - Accent5 105" xfId="17559"/>
    <cellStyle name="40% - Accent5 105 2" xfId="17560"/>
    <cellStyle name="40% - Accent5 106" xfId="17561"/>
    <cellStyle name="40% - Accent5 106 2" xfId="17562"/>
    <cellStyle name="40% - Accent5 107" xfId="17563"/>
    <cellStyle name="40% - Accent5 107 2" xfId="17564"/>
    <cellStyle name="40% - Accent5 108" xfId="17565"/>
    <cellStyle name="40% - Accent5 108 2" xfId="17566"/>
    <cellStyle name="40% - Accent5 109" xfId="17567"/>
    <cellStyle name="40% - Accent5 109 2" xfId="17568"/>
    <cellStyle name="40% - Accent5 11" xfId="17569"/>
    <cellStyle name="40% - Accent5 11 2" xfId="17570"/>
    <cellStyle name="40% - Accent5 11 2 2" xfId="17571"/>
    <cellStyle name="40% - Accent5 11 2 3" xfId="17572"/>
    <cellStyle name="40% - Accent5 11 2 4" xfId="17573"/>
    <cellStyle name="40% - Accent5 11 2_Essbase BS Tax Accounts EOY" xfId="17574"/>
    <cellStyle name="40% - Accent5 11 3" xfId="17575"/>
    <cellStyle name="40% - Accent5 11 3 2" xfId="17576"/>
    <cellStyle name="40% - Accent5 11 4" xfId="17577"/>
    <cellStyle name="40% - Accent5 11 4 2" xfId="17578"/>
    <cellStyle name="40% - Accent5 11 4 3" xfId="17579"/>
    <cellStyle name="40% - Accent5 11 4 4" xfId="17580"/>
    <cellStyle name="40% - Accent5 11 4_Essbase BS Tax Accounts EOY" xfId="17581"/>
    <cellStyle name="40% - Accent5 11 5" xfId="17582"/>
    <cellStyle name="40% - Accent5 11_Essbase BS Tax Accounts EOY" xfId="17583"/>
    <cellStyle name="40% - Accent5 110" xfId="17584"/>
    <cellStyle name="40% - Accent5 110 2" xfId="17585"/>
    <cellStyle name="40% - Accent5 111" xfId="17586"/>
    <cellStyle name="40% - Accent5 112" xfId="17587"/>
    <cellStyle name="40% - Accent5 113" xfId="17588"/>
    <cellStyle name="40% - Accent5 114" xfId="17589"/>
    <cellStyle name="40% - Accent5 115" xfId="17590"/>
    <cellStyle name="40% - Accent5 116" xfId="17591"/>
    <cellStyle name="40% - Accent5 117" xfId="17592"/>
    <cellStyle name="40% - Accent5 118" xfId="17593"/>
    <cellStyle name="40% - Accent5 119" xfId="17594"/>
    <cellStyle name="40% - Accent5 12" xfId="17595"/>
    <cellStyle name="40% - Accent5 12 2" xfId="17596"/>
    <cellStyle name="40% - Accent5 12 2 2" xfId="17597"/>
    <cellStyle name="40% - Accent5 12 2 3" xfId="17598"/>
    <cellStyle name="40% - Accent5 12 2 4" xfId="17599"/>
    <cellStyle name="40% - Accent5 12 2_Essbase BS Tax Accounts EOY" xfId="17600"/>
    <cellStyle name="40% - Accent5 12 3" xfId="17601"/>
    <cellStyle name="40% - Accent5 12 3 2" xfId="17602"/>
    <cellStyle name="40% - Accent5 12 4" xfId="17603"/>
    <cellStyle name="40% - Accent5 12 4 2" xfId="17604"/>
    <cellStyle name="40% - Accent5 12 4 3" xfId="17605"/>
    <cellStyle name="40% - Accent5 12 4 4" xfId="17606"/>
    <cellStyle name="40% - Accent5 12 4_Essbase BS Tax Accounts EOY" xfId="17607"/>
    <cellStyle name="40% - Accent5 12 5" xfId="17608"/>
    <cellStyle name="40% - Accent5 12_Essbase BS Tax Accounts EOY" xfId="17609"/>
    <cellStyle name="40% - Accent5 13" xfId="17610"/>
    <cellStyle name="40% - Accent5 13 2" xfId="17611"/>
    <cellStyle name="40% - Accent5 13 2 2" xfId="17612"/>
    <cellStyle name="40% - Accent5 13 2 3" xfId="17613"/>
    <cellStyle name="40% - Accent5 13 2 4" xfId="17614"/>
    <cellStyle name="40% - Accent5 13 2_Essbase BS Tax Accounts EOY" xfId="17615"/>
    <cellStyle name="40% - Accent5 13 3" xfId="17616"/>
    <cellStyle name="40% - Accent5 13 3 2" xfId="17617"/>
    <cellStyle name="40% - Accent5 13 4" xfId="17618"/>
    <cellStyle name="40% - Accent5 13 4 2" xfId="17619"/>
    <cellStyle name="40% - Accent5 13 4 3" xfId="17620"/>
    <cellStyle name="40% - Accent5 13 4 4" xfId="17621"/>
    <cellStyle name="40% - Accent5 13 4_Essbase BS Tax Accounts EOY" xfId="17622"/>
    <cellStyle name="40% - Accent5 13 5" xfId="17623"/>
    <cellStyle name="40% - Accent5 13_Essbase BS Tax Accounts EOY" xfId="17624"/>
    <cellStyle name="40% - Accent5 14" xfId="17625"/>
    <cellStyle name="40% - Accent5 14 2" xfId="17626"/>
    <cellStyle name="40% - Accent5 14 2 2" xfId="17627"/>
    <cellStyle name="40% - Accent5 14 2 3" xfId="17628"/>
    <cellStyle name="40% - Accent5 14 2 4" xfId="17629"/>
    <cellStyle name="40% - Accent5 14 2_Essbase BS Tax Accounts EOY" xfId="17630"/>
    <cellStyle name="40% - Accent5 14 3" xfId="17631"/>
    <cellStyle name="40% - Accent5 14 3 2" xfId="17632"/>
    <cellStyle name="40% - Accent5 14 4" xfId="17633"/>
    <cellStyle name="40% - Accent5 14 4 2" xfId="17634"/>
    <cellStyle name="40% - Accent5 14 4 3" xfId="17635"/>
    <cellStyle name="40% - Accent5 14 4 4" xfId="17636"/>
    <cellStyle name="40% - Accent5 14 4_Essbase BS Tax Accounts EOY" xfId="17637"/>
    <cellStyle name="40% - Accent5 14 5" xfId="17638"/>
    <cellStyle name="40% - Accent5 14_Essbase BS Tax Accounts EOY" xfId="17639"/>
    <cellStyle name="40% - Accent5 15" xfId="17640"/>
    <cellStyle name="40% - Accent5 15 2" xfId="17641"/>
    <cellStyle name="40% - Accent5 15 2 2" xfId="17642"/>
    <cellStyle name="40% - Accent5 15 2 3" xfId="17643"/>
    <cellStyle name="40% - Accent5 15 2 4" xfId="17644"/>
    <cellStyle name="40% - Accent5 15 2_Essbase BS Tax Accounts EOY" xfId="17645"/>
    <cellStyle name="40% - Accent5 15 3" xfId="17646"/>
    <cellStyle name="40% - Accent5 15 3 2" xfId="17647"/>
    <cellStyle name="40% - Accent5 15 4" xfId="17648"/>
    <cellStyle name="40% - Accent5 15 4 2" xfId="17649"/>
    <cellStyle name="40% - Accent5 15 4 3" xfId="17650"/>
    <cellStyle name="40% - Accent5 15 4 4" xfId="17651"/>
    <cellStyle name="40% - Accent5 15 4_Essbase BS Tax Accounts EOY" xfId="17652"/>
    <cellStyle name="40% - Accent5 15 5" xfId="17653"/>
    <cellStyle name="40% - Accent5 15_Essbase BS Tax Accounts EOY" xfId="17654"/>
    <cellStyle name="40% - Accent5 16" xfId="17655"/>
    <cellStyle name="40% - Accent5 16 2" xfId="17656"/>
    <cellStyle name="40% - Accent5 16 2 2" xfId="17657"/>
    <cellStyle name="40% - Accent5 16 2 3" xfId="17658"/>
    <cellStyle name="40% - Accent5 16 2 4" xfId="17659"/>
    <cellStyle name="40% - Accent5 16 2_Essbase BS Tax Accounts EOY" xfId="17660"/>
    <cellStyle name="40% - Accent5 16 3" xfId="17661"/>
    <cellStyle name="40% - Accent5 16 3 2" xfId="17662"/>
    <cellStyle name="40% - Accent5 16 4" xfId="17663"/>
    <cellStyle name="40% - Accent5 16 4 2" xfId="17664"/>
    <cellStyle name="40% - Accent5 16 4 3" xfId="17665"/>
    <cellStyle name="40% - Accent5 16 4 4" xfId="17666"/>
    <cellStyle name="40% - Accent5 16 4_Essbase BS Tax Accounts EOY" xfId="17667"/>
    <cellStyle name="40% - Accent5 16 5" xfId="17668"/>
    <cellStyle name="40% - Accent5 16_Essbase BS Tax Accounts EOY" xfId="17669"/>
    <cellStyle name="40% - Accent5 17" xfId="17670"/>
    <cellStyle name="40% - Accent5 17 2" xfId="17671"/>
    <cellStyle name="40% - Accent5 17 2 2" xfId="17672"/>
    <cellStyle name="40% - Accent5 17 2 3" xfId="17673"/>
    <cellStyle name="40% - Accent5 17 2 4" xfId="17674"/>
    <cellStyle name="40% - Accent5 17 2_Essbase BS Tax Accounts EOY" xfId="17675"/>
    <cellStyle name="40% - Accent5 17 3" xfId="17676"/>
    <cellStyle name="40% - Accent5 17 3 2" xfId="17677"/>
    <cellStyle name="40% - Accent5 17 4" xfId="17678"/>
    <cellStyle name="40% - Accent5 17 4 2" xfId="17679"/>
    <cellStyle name="40% - Accent5 17 4 3" xfId="17680"/>
    <cellStyle name="40% - Accent5 17 4 4" xfId="17681"/>
    <cellStyle name="40% - Accent5 17 4_Essbase BS Tax Accounts EOY" xfId="17682"/>
    <cellStyle name="40% - Accent5 17 5" xfId="17683"/>
    <cellStyle name="40% - Accent5 17_Essbase BS Tax Accounts EOY" xfId="17684"/>
    <cellStyle name="40% - Accent5 18" xfId="17685"/>
    <cellStyle name="40% - Accent5 18 2" xfId="17686"/>
    <cellStyle name="40% - Accent5 18 2 2" xfId="17687"/>
    <cellStyle name="40% - Accent5 18 2 3" xfId="17688"/>
    <cellStyle name="40% - Accent5 18 2 4" xfId="17689"/>
    <cellStyle name="40% - Accent5 18 2_Essbase BS Tax Accounts EOY" xfId="17690"/>
    <cellStyle name="40% - Accent5 18 3" xfId="17691"/>
    <cellStyle name="40% - Accent5 18 3 2" xfId="17692"/>
    <cellStyle name="40% - Accent5 18 4" xfId="17693"/>
    <cellStyle name="40% - Accent5 18 4 2" xfId="17694"/>
    <cellStyle name="40% - Accent5 18 4 3" xfId="17695"/>
    <cellStyle name="40% - Accent5 18 4 4" xfId="17696"/>
    <cellStyle name="40% - Accent5 18 4_Essbase BS Tax Accounts EOY" xfId="17697"/>
    <cellStyle name="40% - Accent5 18 5" xfId="17698"/>
    <cellStyle name="40% - Accent5 18_Essbase BS Tax Accounts EOY" xfId="17699"/>
    <cellStyle name="40% - Accent5 19" xfId="17700"/>
    <cellStyle name="40% - Accent5 19 2" xfId="17701"/>
    <cellStyle name="40% - Accent5 19 2 2" xfId="17702"/>
    <cellStyle name="40% - Accent5 19 2 3" xfId="17703"/>
    <cellStyle name="40% - Accent5 19 2 4" xfId="17704"/>
    <cellStyle name="40% - Accent5 19 2_Essbase BS Tax Accounts EOY" xfId="17705"/>
    <cellStyle name="40% - Accent5 19 3" xfId="17706"/>
    <cellStyle name="40% - Accent5 19 3 2" xfId="17707"/>
    <cellStyle name="40% - Accent5 19 4" xfId="17708"/>
    <cellStyle name="40% - Accent5 19 4 2" xfId="17709"/>
    <cellStyle name="40% - Accent5 19 4 3" xfId="17710"/>
    <cellStyle name="40% - Accent5 19 4 4" xfId="17711"/>
    <cellStyle name="40% - Accent5 19 4_Essbase BS Tax Accounts EOY" xfId="17712"/>
    <cellStyle name="40% - Accent5 19 5" xfId="17713"/>
    <cellStyle name="40% - Accent5 19_Essbase BS Tax Accounts EOY" xfId="17714"/>
    <cellStyle name="40% - Accent5 2" xfId="17715"/>
    <cellStyle name="40% - Accent5 2 10" xfId="17716"/>
    <cellStyle name="40% - Accent5 2 10 2" xfId="17717"/>
    <cellStyle name="40% - Accent5 2 10 2 2" xfId="17718"/>
    <cellStyle name="40% - Accent5 2 10 2 3" xfId="17719"/>
    <cellStyle name="40% - Accent5 2 10 2_Essbase BS Tax Accounts EOY" xfId="17720"/>
    <cellStyle name="40% - Accent5 2 10 3" xfId="17721"/>
    <cellStyle name="40% - Accent5 2 10 4" xfId="17722"/>
    <cellStyle name="40% - Accent5 2 10_Essbase BS Tax Accounts EOY" xfId="17723"/>
    <cellStyle name="40% - Accent5 2 11" xfId="17724"/>
    <cellStyle name="40% - Accent5 2 11 2" xfId="17725"/>
    <cellStyle name="40% - Accent5 2 11 2 2" xfId="17726"/>
    <cellStyle name="40% - Accent5 2 11 3" xfId="17727"/>
    <cellStyle name="40% - Accent5 2 11 4" xfId="17728"/>
    <cellStyle name="40% - Accent5 2 11_Essbase BS Tax Accounts EOY" xfId="17729"/>
    <cellStyle name="40% - Accent5 2 12" xfId="17730"/>
    <cellStyle name="40% - Accent5 2 12 2" xfId="17731"/>
    <cellStyle name="40% - Accent5 2 12 2 2" xfId="17732"/>
    <cellStyle name="40% - Accent5 2 12 3" xfId="17733"/>
    <cellStyle name="40% - Accent5 2 12 4" xfId="17734"/>
    <cellStyle name="40% - Accent5 2 12_Essbase BS Tax Accounts EOY" xfId="17735"/>
    <cellStyle name="40% - Accent5 2 13" xfId="17736"/>
    <cellStyle name="40% - Accent5 2 13 2" xfId="17737"/>
    <cellStyle name="40% - Accent5 2 13 2 2" xfId="17738"/>
    <cellStyle name="40% - Accent5 2 13 3" xfId="17739"/>
    <cellStyle name="40% - Accent5 2 14" xfId="17740"/>
    <cellStyle name="40% - Accent5 2 14 2" xfId="17741"/>
    <cellStyle name="40% - Accent5 2 14 3" xfId="17742"/>
    <cellStyle name="40% - Accent5 2 14_Essbase BS Tax Accounts EOY" xfId="17743"/>
    <cellStyle name="40% - Accent5 2 2" xfId="17744"/>
    <cellStyle name="40% - Accent5 2 2 10" xfId="17745"/>
    <cellStyle name="40% - Accent5 2 2 11" xfId="17746"/>
    <cellStyle name="40% - Accent5 2 2 12" xfId="17747"/>
    <cellStyle name="40% - Accent5 2 2 2" xfId="17748"/>
    <cellStyle name="40% - Accent5 2 2 2 2" xfId="17749"/>
    <cellStyle name="40% - Accent5 2 2 2 2 2" xfId="17750"/>
    <cellStyle name="40% - Accent5 2 2 2 2 2 2" xfId="17751"/>
    <cellStyle name="40% - Accent5 2 2 2 2 3" xfId="17752"/>
    <cellStyle name="40% - Accent5 2 2 2 2 4" xfId="17753"/>
    <cellStyle name="40% - Accent5 2 2 2 2_Essbase BS Tax Accounts EOY" xfId="17754"/>
    <cellStyle name="40% - Accent5 2 2 2 3" xfId="17755"/>
    <cellStyle name="40% - Accent5 2 2 2 3 2" xfId="17756"/>
    <cellStyle name="40% - Accent5 2 2 2 3 2 2" xfId="17757"/>
    <cellStyle name="40% - Accent5 2 2 2 3 3" xfId="17758"/>
    <cellStyle name="40% - Accent5 2 2 2 4" xfId="17759"/>
    <cellStyle name="40% - Accent5 2 2 2 4 2" xfId="17760"/>
    <cellStyle name="40% - Accent5 2 2 2 4 2 2" xfId="17761"/>
    <cellStyle name="40% - Accent5 2 2 2 4 3" xfId="17762"/>
    <cellStyle name="40% - Accent5 2 2 2 5" xfId="17763"/>
    <cellStyle name="40% - Accent5 2 2 2 5 2" xfId="17764"/>
    <cellStyle name="40% - Accent5 2 2 2_Essbase BS Tax Accounts EOY" xfId="17765"/>
    <cellStyle name="40% - Accent5 2 2 3" xfId="17766"/>
    <cellStyle name="40% - Accent5 2 2 3 2" xfId="17767"/>
    <cellStyle name="40% - Accent5 2 2 3 2 2" xfId="17768"/>
    <cellStyle name="40% - Accent5 2 2 3 3" xfId="17769"/>
    <cellStyle name="40% - Accent5 2 2 3 4" xfId="17770"/>
    <cellStyle name="40% - Accent5 2 2 3 5" xfId="17771"/>
    <cellStyle name="40% - Accent5 2 2 3_Essbase BS Tax Accounts EOY" xfId="17772"/>
    <cellStyle name="40% - Accent5 2 2 4" xfId="17773"/>
    <cellStyle name="40% - Accent5 2 2 4 2" xfId="17774"/>
    <cellStyle name="40% - Accent5 2 2 4 2 2" xfId="17775"/>
    <cellStyle name="40% - Accent5 2 2 4 2 3" xfId="17776"/>
    <cellStyle name="40% - Accent5 2 2 4 3" xfId="17777"/>
    <cellStyle name="40% - Accent5 2 2 4 4" xfId="17778"/>
    <cellStyle name="40% - Accent5 2 2 4_Essbase BS Tax Accounts EOY" xfId="17779"/>
    <cellStyle name="40% - Accent5 2 2 5" xfId="17780"/>
    <cellStyle name="40% - Accent5 2 2 6" xfId="17781"/>
    <cellStyle name="40% - Accent5 2 2 6 2" xfId="17782"/>
    <cellStyle name="40% - Accent5 2 2 6 2 2" xfId="17783"/>
    <cellStyle name="40% - Accent5 2 2 6 3" xfId="17784"/>
    <cellStyle name="40% - Accent5 2 2 6 4" xfId="17785"/>
    <cellStyle name="40% - Accent5 2 2 7" xfId="17786"/>
    <cellStyle name="40% - Accent5 2 2 7 2" xfId="17787"/>
    <cellStyle name="40% - Accent5 2 2 7 2 2" xfId="17788"/>
    <cellStyle name="40% - Accent5 2 2 7 3" xfId="17789"/>
    <cellStyle name="40% - Accent5 2 2 7 4" xfId="17790"/>
    <cellStyle name="40% - Accent5 2 2 7_Essbase BS Tax Accounts EOY" xfId="17791"/>
    <cellStyle name="40% - Accent5 2 2 8" xfId="17792"/>
    <cellStyle name="40% - Accent5 2 2 8 2" xfId="17793"/>
    <cellStyle name="40% - Accent5 2 2 8 2 2" xfId="17794"/>
    <cellStyle name="40% - Accent5 2 2 8 3" xfId="17795"/>
    <cellStyle name="40% - Accent5 2 2 9" xfId="17796"/>
    <cellStyle name="40% - Accent5 2 2 9 2" xfId="17797"/>
    <cellStyle name="40% - Accent5 2 2_Basis Info" xfId="17798"/>
    <cellStyle name="40% - Accent5 2 3" xfId="17799"/>
    <cellStyle name="40% - Accent5 2 3 10" xfId="17800"/>
    <cellStyle name="40% - Accent5 2 3 10 2" xfId="17801"/>
    <cellStyle name="40% - Accent5 2 3 10 2 2" xfId="17802"/>
    <cellStyle name="40% - Accent5 2 3 10 3" xfId="17803"/>
    <cellStyle name="40% - Accent5 2 3 10 4" xfId="17804"/>
    <cellStyle name="40% - Accent5 2 3 11" xfId="17805"/>
    <cellStyle name="40% - Accent5 2 3 11 2" xfId="17806"/>
    <cellStyle name="40% - Accent5 2 3 11 2 2" xfId="17807"/>
    <cellStyle name="40% - Accent5 2 3 11 3" xfId="17808"/>
    <cellStyle name="40% - Accent5 2 3 11 4" xfId="17809"/>
    <cellStyle name="40% - Accent5 2 3 11_Essbase BS Tax Accounts EOY" xfId="17810"/>
    <cellStyle name="40% - Accent5 2 3 12" xfId="17811"/>
    <cellStyle name="40% - Accent5 2 3 12 2" xfId="17812"/>
    <cellStyle name="40% - Accent5 2 3 12 3" xfId="17813"/>
    <cellStyle name="40% - Accent5 2 3 12_Essbase BS Tax Accounts EOY" xfId="17814"/>
    <cellStyle name="40% - Accent5 2 3 13" xfId="17815"/>
    <cellStyle name="40% - Accent5 2 3 13 2" xfId="17816"/>
    <cellStyle name="40% - Accent5 2 3 13 3" xfId="17817"/>
    <cellStyle name="40% - Accent5 2 3 13_Essbase BS Tax Accounts EOY" xfId="17818"/>
    <cellStyle name="40% - Accent5 2 3 14" xfId="17819"/>
    <cellStyle name="40% - Accent5 2 3 15" xfId="17820"/>
    <cellStyle name="40% - Accent5 2 3 2" xfId="17821"/>
    <cellStyle name="40% - Accent5 2 3 2 10" xfId="17822"/>
    <cellStyle name="40% - Accent5 2 3 2 10 2" xfId="17823"/>
    <cellStyle name="40% - Accent5 2 3 2 11" xfId="17824"/>
    <cellStyle name="40% - Accent5 2 3 2 12" xfId="17825"/>
    <cellStyle name="40% - Accent5 2 3 2 13" xfId="17826"/>
    <cellStyle name="40% - Accent5 2 3 2 14" xfId="17827"/>
    <cellStyle name="40% - Accent5 2 3 2 2" xfId="17828"/>
    <cellStyle name="40% - Accent5 2 3 2 2 2" xfId="17829"/>
    <cellStyle name="40% - Accent5 2 3 2 2 2 2" xfId="17830"/>
    <cellStyle name="40% - Accent5 2 3 2 2 2 2 2" xfId="17831"/>
    <cellStyle name="40% - Accent5 2 3 2 2 2 3" xfId="17832"/>
    <cellStyle name="40% - Accent5 2 3 2 2 2 4" xfId="17833"/>
    <cellStyle name="40% - Accent5 2 3 2 2 3" xfId="17834"/>
    <cellStyle name="40% - Accent5 2 3 2 2 3 2" xfId="17835"/>
    <cellStyle name="40% - Accent5 2 3 2 2 4" xfId="17836"/>
    <cellStyle name="40% - Accent5 2 3 2 2 5" xfId="17837"/>
    <cellStyle name="40% - Accent5 2 3 2 2 6" xfId="17838"/>
    <cellStyle name="40% - Accent5 2 3 2 2_Essbase BS Tax Accounts EOY" xfId="17839"/>
    <cellStyle name="40% - Accent5 2 3 2 3" xfId="17840"/>
    <cellStyle name="40% - Accent5 2 3 2 3 2" xfId="17841"/>
    <cellStyle name="40% - Accent5 2 3 2 3 2 2" xfId="17842"/>
    <cellStyle name="40% - Accent5 2 3 2 3 2 2 2" xfId="17843"/>
    <cellStyle name="40% - Accent5 2 3 2 3 2 2 3" xfId="17844"/>
    <cellStyle name="40% - Accent5 2 3 2 3 2 2_Essbase BS Tax Accounts EOY" xfId="17845"/>
    <cellStyle name="40% - Accent5 2 3 2 3 2 3" xfId="17846"/>
    <cellStyle name="40% - Accent5 2 3 2 3 2 4" xfId="17847"/>
    <cellStyle name="40% - Accent5 2 3 2 3 2_Essbase BS Tax Accounts EOY" xfId="17848"/>
    <cellStyle name="40% - Accent5 2 3 2 3 3" xfId="17849"/>
    <cellStyle name="40% - Accent5 2 3 2 3 3 2" xfId="17850"/>
    <cellStyle name="40% - Accent5 2 3 2 3 3 3" xfId="17851"/>
    <cellStyle name="40% - Accent5 2 3 2 3 3_Essbase BS Tax Accounts EOY" xfId="17852"/>
    <cellStyle name="40% - Accent5 2 3 2 3 4" xfId="17853"/>
    <cellStyle name="40% - Accent5 2 3 2 3 5" xfId="17854"/>
    <cellStyle name="40% - Accent5 2 3 2 3_Essbase BS Tax Accounts EOY" xfId="17855"/>
    <cellStyle name="40% - Accent5 2 3 2 4" xfId="17856"/>
    <cellStyle name="40% - Accent5 2 3 2 4 2" xfId="17857"/>
    <cellStyle name="40% - Accent5 2 3 2 4 2 2" xfId="17858"/>
    <cellStyle name="40% - Accent5 2 3 2 4 2 3" xfId="17859"/>
    <cellStyle name="40% - Accent5 2 3 2 4 2_Essbase BS Tax Accounts EOY" xfId="17860"/>
    <cellStyle name="40% - Accent5 2 3 2 4 3" xfId="17861"/>
    <cellStyle name="40% - Accent5 2 3 2 4 4" xfId="17862"/>
    <cellStyle name="40% - Accent5 2 3 2 4_Essbase BS Tax Accounts EOY" xfId="17863"/>
    <cellStyle name="40% - Accent5 2 3 2 5" xfId="17864"/>
    <cellStyle name="40% - Accent5 2 3 2 5 2" xfId="17865"/>
    <cellStyle name="40% - Accent5 2 3 2 5 2 2" xfId="17866"/>
    <cellStyle name="40% - Accent5 2 3 2 5 2 3" xfId="17867"/>
    <cellStyle name="40% - Accent5 2 3 2 5 3" xfId="17868"/>
    <cellStyle name="40% - Accent5 2 3 2 5 4" xfId="17869"/>
    <cellStyle name="40% - Accent5 2 3 2 5_Essbase BS Tax Accounts EOY" xfId="17870"/>
    <cellStyle name="40% - Accent5 2 3 2 6" xfId="17871"/>
    <cellStyle name="40% - Accent5 2 3 2 6 2" xfId="17872"/>
    <cellStyle name="40% - Accent5 2 3 2 6 2 2" xfId="17873"/>
    <cellStyle name="40% - Accent5 2 3 2 6 3" xfId="17874"/>
    <cellStyle name="40% - Accent5 2 3 2 6 4" xfId="17875"/>
    <cellStyle name="40% - Accent5 2 3 2 7" xfId="17876"/>
    <cellStyle name="40% - Accent5 2 3 2 7 2" xfId="17877"/>
    <cellStyle name="40% - Accent5 2 3 2 7 2 2" xfId="17878"/>
    <cellStyle name="40% - Accent5 2 3 2 7 3" xfId="17879"/>
    <cellStyle name="40% - Accent5 2 3 2 7 4" xfId="17880"/>
    <cellStyle name="40% - Accent5 2 3 2 7_Essbase BS Tax Accounts EOY" xfId="17881"/>
    <cellStyle name="40% - Accent5 2 3 2 8" xfId="17882"/>
    <cellStyle name="40% - Accent5 2 3 2 8 2" xfId="17883"/>
    <cellStyle name="40% - Accent5 2 3 2 8 2 2" xfId="17884"/>
    <cellStyle name="40% - Accent5 2 3 2 8 3" xfId="17885"/>
    <cellStyle name="40% - Accent5 2 3 2 8 4" xfId="17886"/>
    <cellStyle name="40% - Accent5 2 3 2 8_Essbase BS Tax Accounts EOY" xfId="17887"/>
    <cellStyle name="40% - Accent5 2 3 2 9" xfId="17888"/>
    <cellStyle name="40% - Accent5 2 3 2 9 2" xfId="17889"/>
    <cellStyle name="40% - Accent5 2 3 2 9 2 2" xfId="17890"/>
    <cellStyle name="40% - Accent5 2 3 2 9 3" xfId="17891"/>
    <cellStyle name="40% - Accent5 2 3 2 9 4" xfId="17892"/>
    <cellStyle name="40% - Accent5 2 3 2 9_Essbase BS Tax Accounts EOY" xfId="17893"/>
    <cellStyle name="40% - Accent5 2 3 2_Basis Info" xfId="17894"/>
    <cellStyle name="40% - Accent5 2 3 3" xfId="17895"/>
    <cellStyle name="40% - Accent5 2 3 3 2" xfId="17896"/>
    <cellStyle name="40% - Accent5 2 3 3 3" xfId="17897"/>
    <cellStyle name="40% - Accent5 2 3 3 4" xfId="17898"/>
    <cellStyle name="40% - Accent5 2 3 3_Essbase BS Tax Accounts EOY" xfId="17899"/>
    <cellStyle name="40% - Accent5 2 3 4" xfId="17900"/>
    <cellStyle name="40% - Accent5 2 3 4 2" xfId="17901"/>
    <cellStyle name="40% - Accent5 2 3 4 2 2" xfId="17902"/>
    <cellStyle name="40% - Accent5 2 3 4 2 2 2" xfId="17903"/>
    <cellStyle name="40% - Accent5 2 3 4 2 3" xfId="17904"/>
    <cellStyle name="40% - Accent5 2 3 4 3" xfId="17905"/>
    <cellStyle name="40% - Accent5 2 3 4 3 2" xfId="17906"/>
    <cellStyle name="40% - Accent5 2 3 5" xfId="17907"/>
    <cellStyle name="40% - Accent5 2 3 5 2" xfId="17908"/>
    <cellStyle name="40% - Accent5 2 3 5 2 2" xfId="17909"/>
    <cellStyle name="40% - Accent5 2 3 5 2 2 2" xfId="17910"/>
    <cellStyle name="40% - Accent5 2 3 5 2 2 3" xfId="17911"/>
    <cellStyle name="40% - Accent5 2 3 5 2 2_Essbase BS Tax Accounts EOY" xfId="17912"/>
    <cellStyle name="40% - Accent5 2 3 5 2 3" xfId="17913"/>
    <cellStyle name="40% - Accent5 2 3 5 2 4" xfId="17914"/>
    <cellStyle name="40% - Accent5 2 3 5 2_Essbase BS Tax Accounts EOY" xfId="17915"/>
    <cellStyle name="40% - Accent5 2 3 5 3" xfId="17916"/>
    <cellStyle name="40% - Accent5 2 3 5 3 2" xfId="17917"/>
    <cellStyle name="40% - Accent5 2 3 5 3 3" xfId="17918"/>
    <cellStyle name="40% - Accent5 2 3 5 3_Essbase BS Tax Accounts EOY" xfId="17919"/>
    <cellStyle name="40% - Accent5 2 3 5 4" xfId="17920"/>
    <cellStyle name="40% - Accent5 2 3 5 5" xfId="17921"/>
    <cellStyle name="40% - Accent5 2 3 5_Essbase BS Tax Accounts EOY" xfId="17922"/>
    <cellStyle name="40% - Accent5 2 3 6" xfId="17923"/>
    <cellStyle name="40% - Accent5 2 3 6 2" xfId="17924"/>
    <cellStyle name="40% - Accent5 2 3 6 2 2" xfId="17925"/>
    <cellStyle name="40% - Accent5 2 3 6 2 3" xfId="17926"/>
    <cellStyle name="40% - Accent5 2 3 6 2_Essbase BS Tax Accounts EOY" xfId="17927"/>
    <cellStyle name="40% - Accent5 2 3 6 3" xfId="17928"/>
    <cellStyle name="40% - Accent5 2 3 6 4" xfId="17929"/>
    <cellStyle name="40% - Accent5 2 3 6 5" xfId="17930"/>
    <cellStyle name="40% - Accent5 2 3 6_Essbase BS Tax Accounts EOY" xfId="17931"/>
    <cellStyle name="40% - Accent5 2 3 7" xfId="17932"/>
    <cellStyle name="40% - Accent5 2 3 7 2" xfId="17933"/>
    <cellStyle name="40% - Accent5 2 3 7 2 2" xfId="17934"/>
    <cellStyle name="40% - Accent5 2 3 7 2 3" xfId="17935"/>
    <cellStyle name="40% - Accent5 2 3 7 3" xfId="17936"/>
    <cellStyle name="40% - Accent5 2 3 7 4" xfId="17937"/>
    <cellStyle name="40% - Accent5 2 3 7_Essbase BS Tax Accounts EOY" xfId="17938"/>
    <cellStyle name="40% - Accent5 2 3 8" xfId="17939"/>
    <cellStyle name="40% - Accent5 2 3 8 2" xfId="17940"/>
    <cellStyle name="40% - Accent5 2 3 8 2 2" xfId="17941"/>
    <cellStyle name="40% - Accent5 2 3 8 3" xfId="17942"/>
    <cellStyle name="40% - Accent5 2 3 8 4" xfId="17943"/>
    <cellStyle name="40% - Accent5 2 3 9" xfId="17944"/>
    <cellStyle name="40% - Accent5 2 3 9 2" xfId="17945"/>
    <cellStyle name="40% - Accent5 2 3 9 2 2" xfId="17946"/>
    <cellStyle name="40% - Accent5 2 3 9 3" xfId="17947"/>
    <cellStyle name="40% - Accent5 2 3 9 4" xfId="17948"/>
    <cellStyle name="40% - Accent5 2 3_Basis Info" xfId="17949"/>
    <cellStyle name="40% - Accent5 2 4" xfId="17950"/>
    <cellStyle name="40% - Accent5 2 4 2" xfId="17951"/>
    <cellStyle name="40% - Accent5 2 5" xfId="17952"/>
    <cellStyle name="40% - Accent5 2 5 2" xfId="17953"/>
    <cellStyle name="40% - Accent5 2 5 2 2" xfId="17954"/>
    <cellStyle name="40% - Accent5 2 5 2 2 2" xfId="17955"/>
    <cellStyle name="40% - Accent5 2 5 2 3" xfId="17956"/>
    <cellStyle name="40% - Accent5 2 5 2 4" xfId="17957"/>
    <cellStyle name="40% - Accent5 2 5 3" xfId="17958"/>
    <cellStyle name="40% - Accent5 2 5 3 2" xfId="17959"/>
    <cellStyle name="40% - Accent5 2 5 3 3" xfId="17960"/>
    <cellStyle name="40% - Accent5 2 5 3_Essbase BS Tax Accounts EOY" xfId="17961"/>
    <cellStyle name="40% - Accent5 2 5 4" xfId="17962"/>
    <cellStyle name="40% - Accent5 2 5 5" xfId="17963"/>
    <cellStyle name="40% - Accent5 2 5 6" xfId="17964"/>
    <cellStyle name="40% - Accent5 2 5_Essbase BS Tax Accounts EOY" xfId="17965"/>
    <cellStyle name="40% - Accent5 2 6" xfId="17966"/>
    <cellStyle name="40% - Accent5 2 6 2" xfId="17967"/>
    <cellStyle name="40% - Accent5 2 6 2 2" xfId="17968"/>
    <cellStyle name="40% - Accent5 2 6 3" xfId="17969"/>
    <cellStyle name="40% - Accent5 2 7" xfId="17970"/>
    <cellStyle name="40% - Accent5 2 7 2" xfId="17971"/>
    <cellStyle name="40% - Accent5 2 7 2 2" xfId="17972"/>
    <cellStyle name="40% - Accent5 2 7 2 3" xfId="17973"/>
    <cellStyle name="40% - Accent5 2 7 2_Essbase BS Tax Accounts EOY" xfId="17974"/>
    <cellStyle name="40% - Accent5 2 7 3" xfId="17975"/>
    <cellStyle name="40% - Accent5 2 7 4" xfId="17976"/>
    <cellStyle name="40% - Accent5 2 7 5" xfId="17977"/>
    <cellStyle name="40% - Accent5 2 7 6" xfId="17978"/>
    <cellStyle name="40% - Accent5 2 7_Essbase BS Tax Accounts EOY" xfId="17979"/>
    <cellStyle name="40% - Accent5 2 8" xfId="17980"/>
    <cellStyle name="40% - Accent5 2 8 2" xfId="17981"/>
    <cellStyle name="40% - Accent5 2 8 2 2" xfId="17982"/>
    <cellStyle name="40% - Accent5 2 8 2 3" xfId="17983"/>
    <cellStyle name="40% - Accent5 2 8 2_Essbase BS Tax Accounts EOY" xfId="17984"/>
    <cellStyle name="40% - Accent5 2 8 3" xfId="17985"/>
    <cellStyle name="40% - Accent5 2 8 4" xfId="17986"/>
    <cellStyle name="40% - Accent5 2 8 5" xfId="17987"/>
    <cellStyle name="40% - Accent5 2 8 6" xfId="17988"/>
    <cellStyle name="40% - Accent5 2 8_Essbase BS Tax Accounts EOY" xfId="17989"/>
    <cellStyle name="40% - Accent5 2 9" xfId="17990"/>
    <cellStyle name="40% - Accent5 2 9 2" xfId="17991"/>
    <cellStyle name="40% - Accent5 2 9 2 2" xfId="17992"/>
    <cellStyle name="40% - Accent5 2 9 2 3" xfId="17993"/>
    <cellStyle name="40% - Accent5 2 9 2_Essbase BS Tax Accounts EOY" xfId="17994"/>
    <cellStyle name="40% - Accent5 2 9 3" xfId="17995"/>
    <cellStyle name="40% - Accent5 2 9 4" xfId="17996"/>
    <cellStyle name="40% - Accent5 2 9 5" xfId="17997"/>
    <cellStyle name="40% - Accent5 2 9_Essbase BS Tax Accounts EOY" xfId="17998"/>
    <cellStyle name="40% - Accent5 2_10-1 BS" xfId="17999"/>
    <cellStyle name="40% - Accent5 20" xfId="18000"/>
    <cellStyle name="40% - Accent5 20 2" xfId="18001"/>
    <cellStyle name="40% - Accent5 20 2 2" xfId="18002"/>
    <cellStyle name="40% - Accent5 20 2 3" xfId="18003"/>
    <cellStyle name="40% - Accent5 20 2 4" xfId="18004"/>
    <cellStyle name="40% - Accent5 20 2_Essbase BS Tax Accounts EOY" xfId="18005"/>
    <cellStyle name="40% - Accent5 20 3" xfId="18006"/>
    <cellStyle name="40% - Accent5 20 3 2" xfId="18007"/>
    <cellStyle name="40% - Accent5 20 4" xfId="18008"/>
    <cellStyle name="40% - Accent5 20 4 2" xfId="18009"/>
    <cellStyle name="40% - Accent5 20 4 3" xfId="18010"/>
    <cellStyle name="40% - Accent5 20 4 4" xfId="18011"/>
    <cellStyle name="40% - Accent5 20 4_Essbase BS Tax Accounts EOY" xfId="18012"/>
    <cellStyle name="40% - Accent5 20 5" xfId="18013"/>
    <cellStyle name="40% - Accent5 20_Essbase BS Tax Accounts EOY" xfId="18014"/>
    <cellStyle name="40% - Accent5 21" xfId="18015"/>
    <cellStyle name="40% - Accent5 21 2" xfId="18016"/>
    <cellStyle name="40% - Accent5 21 2 2" xfId="18017"/>
    <cellStyle name="40% - Accent5 21 2 3" xfId="18018"/>
    <cellStyle name="40% - Accent5 21 2 4" xfId="18019"/>
    <cellStyle name="40% - Accent5 21 2_Essbase BS Tax Accounts EOY" xfId="18020"/>
    <cellStyle name="40% - Accent5 21 3" xfId="18021"/>
    <cellStyle name="40% - Accent5 21 3 2" xfId="18022"/>
    <cellStyle name="40% - Accent5 21 4" xfId="18023"/>
    <cellStyle name="40% - Accent5 21 4 2" xfId="18024"/>
    <cellStyle name="40% - Accent5 21 4 3" xfId="18025"/>
    <cellStyle name="40% - Accent5 21 4 4" xfId="18026"/>
    <cellStyle name="40% - Accent5 21 4_Essbase BS Tax Accounts EOY" xfId="18027"/>
    <cellStyle name="40% - Accent5 21 5" xfId="18028"/>
    <cellStyle name="40% - Accent5 21_Essbase BS Tax Accounts EOY" xfId="18029"/>
    <cellStyle name="40% - Accent5 22" xfId="18030"/>
    <cellStyle name="40% - Accent5 22 2" xfId="18031"/>
    <cellStyle name="40% - Accent5 22 2 2" xfId="18032"/>
    <cellStyle name="40% - Accent5 22 2 3" xfId="18033"/>
    <cellStyle name="40% - Accent5 22 2 4" xfId="18034"/>
    <cellStyle name="40% - Accent5 22 2_Essbase BS Tax Accounts EOY" xfId="18035"/>
    <cellStyle name="40% - Accent5 22 3" xfId="18036"/>
    <cellStyle name="40% - Accent5 22 3 2" xfId="18037"/>
    <cellStyle name="40% - Accent5 22 4" xfId="18038"/>
    <cellStyle name="40% - Accent5 22 4 2" xfId="18039"/>
    <cellStyle name="40% - Accent5 22 4 3" xfId="18040"/>
    <cellStyle name="40% - Accent5 22 4 4" xfId="18041"/>
    <cellStyle name="40% - Accent5 22 4_Essbase BS Tax Accounts EOY" xfId="18042"/>
    <cellStyle name="40% - Accent5 22 5" xfId="18043"/>
    <cellStyle name="40% - Accent5 22_Essbase BS Tax Accounts EOY" xfId="18044"/>
    <cellStyle name="40% - Accent5 23" xfId="18045"/>
    <cellStyle name="40% - Accent5 23 2" xfId="18046"/>
    <cellStyle name="40% - Accent5 23 2 2" xfId="18047"/>
    <cellStyle name="40% - Accent5 23 3" xfId="18048"/>
    <cellStyle name="40% - Accent5 23 3 2" xfId="18049"/>
    <cellStyle name="40% - Accent5 23 3 3" xfId="18050"/>
    <cellStyle name="40% - Accent5 23 3 4" xfId="18051"/>
    <cellStyle name="40% - Accent5 23 3_Essbase BS Tax Accounts EOY" xfId="18052"/>
    <cellStyle name="40% - Accent5 23 4" xfId="18053"/>
    <cellStyle name="40% - Accent5 23_Essbase BS Tax Accounts EOY" xfId="18054"/>
    <cellStyle name="40% - Accent5 24" xfId="18055"/>
    <cellStyle name="40% - Accent5 24 10" xfId="18056"/>
    <cellStyle name="40% - Accent5 24 11" xfId="18057"/>
    <cellStyle name="40% - Accent5 24 11 2" xfId="18058"/>
    <cellStyle name="40% - Accent5 24 11 2 2" xfId="18059"/>
    <cellStyle name="40% - Accent5 24 11 2 3" xfId="18060"/>
    <cellStyle name="40% - Accent5 24 11 2_Essbase BS Tax Accounts EOY" xfId="18061"/>
    <cellStyle name="40% - Accent5 24 11 3" xfId="18062"/>
    <cellStyle name="40% - Accent5 24 11 4" xfId="18063"/>
    <cellStyle name="40% - Accent5 24 11_Essbase BS Tax Accounts EOY" xfId="18064"/>
    <cellStyle name="40% - Accent5 24 12" xfId="18065"/>
    <cellStyle name="40% - Accent5 24 12 2" xfId="18066"/>
    <cellStyle name="40% - Accent5 24 12 2 2" xfId="18067"/>
    <cellStyle name="40% - Accent5 24 12 2 3" xfId="18068"/>
    <cellStyle name="40% - Accent5 24 12 2_Essbase BS Tax Accounts EOY" xfId="18069"/>
    <cellStyle name="40% - Accent5 24 12 3" xfId="18070"/>
    <cellStyle name="40% - Accent5 24 12 4" xfId="18071"/>
    <cellStyle name="40% - Accent5 24 12_Essbase BS Tax Accounts EOY" xfId="18072"/>
    <cellStyle name="40% - Accent5 24 13" xfId="18073"/>
    <cellStyle name="40% - Accent5 24 14" xfId="18074"/>
    <cellStyle name="40% - Accent5 24 15" xfId="18075"/>
    <cellStyle name="40% - Accent5 24 2" xfId="18076"/>
    <cellStyle name="40% - Accent5 24 2 2" xfId="18077"/>
    <cellStyle name="40% - Accent5 24 2 3" xfId="18078"/>
    <cellStyle name="40% - Accent5 24 2 4" xfId="18079"/>
    <cellStyle name="40% - Accent5 24 2_Essbase BS Tax Accounts EOY" xfId="18080"/>
    <cellStyle name="40% - Accent5 24 3" xfId="18081"/>
    <cellStyle name="40% - Accent5 24 3 2" xfId="18082"/>
    <cellStyle name="40% - Accent5 24 3 2 2" xfId="18083"/>
    <cellStyle name="40% - Accent5 24 3 2 2 2" xfId="18084"/>
    <cellStyle name="40% - Accent5 24 3 2 2 2 2" xfId="18085"/>
    <cellStyle name="40% - Accent5 24 3 2 2 2 3" xfId="18086"/>
    <cellStyle name="40% - Accent5 24 3 2 2 2_Essbase BS Tax Accounts EOY" xfId="18087"/>
    <cellStyle name="40% - Accent5 24 3 2 2 3" xfId="18088"/>
    <cellStyle name="40% - Accent5 24 3 2 2 4" xfId="18089"/>
    <cellStyle name="40% - Accent5 24 3 2 2_Essbase BS Tax Accounts EOY" xfId="18090"/>
    <cellStyle name="40% - Accent5 24 3 2 3" xfId="18091"/>
    <cellStyle name="40% - Accent5 24 3 2 3 2" xfId="18092"/>
    <cellStyle name="40% - Accent5 24 3 2 3 3" xfId="18093"/>
    <cellStyle name="40% - Accent5 24 3 2 3_Essbase BS Tax Accounts EOY" xfId="18094"/>
    <cellStyle name="40% - Accent5 24 3 2 4" xfId="18095"/>
    <cellStyle name="40% - Accent5 24 3 2 5" xfId="18096"/>
    <cellStyle name="40% - Accent5 24 3 2_Essbase BS Tax Accounts EOY" xfId="18097"/>
    <cellStyle name="40% - Accent5 24 3 3" xfId="18098"/>
    <cellStyle name="40% - Accent5 24 3 3 2" xfId="18099"/>
    <cellStyle name="40% - Accent5 24 3 3 2 2" xfId="18100"/>
    <cellStyle name="40% - Accent5 24 3 3 2 3" xfId="18101"/>
    <cellStyle name="40% - Accent5 24 3 3 2_Essbase BS Tax Accounts EOY" xfId="18102"/>
    <cellStyle name="40% - Accent5 24 3 3 3" xfId="18103"/>
    <cellStyle name="40% - Accent5 24 3 3 4" xfId="18104"/>
    <cellStyle name="40% - Accent5 24 3 3_Essbase BS Tax Accounts EOY" xfId="18105"/>
    <cellStyle name="40% - Accent5 24 3 4" xfId="18106"/>
    <cellStyle name="40% - Accent5 24 3 4 2" xfId="18107"/>
    <cellStyle name="40% - Accent5 24 3 4 3" xfId="18108"/>
    <cellStyle name="40% - Accent5 24 3 4_Essbase BS Tax Accounts EOY" xfId="18109"/>
    <cellStyle name="40% - Accent5 24 3 5" xfId="18110"/>
    <cellStyle name="40% - Accent5 24 3 6" xfId="18111"/>
    <cellStyle name="40% - Accent5 24 3 7" xfId="18112"/>
    <cellStyle name="40% - Accent5 24 3_Essbase BS Tax Accounts EOY" xfId="18113"/>
    <cellStyle name="40% - Accent5 24 4" xfId="18114"/>
    <cellStyle name="40% - Accent5 24 4 2" xfId="18115"/>
    <cellStyle name="40% - Accent5 24 4 2 2" xfId="18116"/>
    <cellStyle name="40% - Accent5 24 4 2 2 2" xfId="18117"/>
    <cellStyle name="40% - Accent5 24 4 2 2 3" xfId="18118"/>
    <cellStyle name="40% - Accent5 24 4 2 2_Essbase BS Tax Accounts EOY" xfId="18119"/>
    <cellStyle name="40% - Accent5 24 4 2 3" xfId="18120"/>
    <cellStyle name="40% - Accent5 24 4 2 4" xfId="18121"/>
    <cellStyle name="40% - Accent5 24 4 2_Essbase BS Tax Accounts EOY" xfId="18122"/>
    <cellStyle name="40% - Accent5 24 4 3" xfId="18123"/>
    <cellStyle name="40% - Accent5 24 4 3 2" xfId="18124"/>
    <cellStyle name="40% - Accent5 24 4 3 3" xfId="18125"/>
    <cellStyle name="40% - Accent5 24 4 3_Essbase BS Tax Accounts EOY" xfId="18126"/>
    <cellStyle name="40% - Accent5 24 4 4" xfId="18127"/>
    <cellStyle name="40% - Accent5 24 4 5" xfId="18128"/>
    <cellStyle name="40% - Accent5 24 4_Essbase BS Tax Accounts EOY" xfId="18129"/>
    <cellStyle name="40% - Accent5 24 5" xfId="18130"/>
    <cellStyle name="40% - Accent5 24 6" xfId="18131"/>
    <cellStyle name="40% - Accent5 24 7" xfId="18132"/>
    <cellStyle name="40% - Accent5 24 8" xfId="18133"/>
    <cellStyle name="40% - Accent5 24 9" xfId="18134"/>
    <cellStyle name="40% - Accent5 24_Basis Detail" xfId="18135"/>
    <cellStyle name="40% - Accent5 25" xfId="18136"/>
    <cellStyle name="40% - Accent5 25 10" xfId="18137"/>
    <cellStyle name="40% - Accent5 25 11" xfId="18138"/>
    <cellStyle name="40% - Accent5 25 12" xfId="18139"/>
    <cellStyle name="40% - Accent5 25 2" xfId="18140"/>
    <cellStyle name="40% - Accent5 25 2 2" xfId="18141"/>
    <cellStyle name="40% - Accent5 25 2 3" xfId="18142"/>
    <cellStyle name="40% - Accent5 25 2 4" xfId="18143"/>
    <cellStyle name="40% - Accent5 25 2 5" xfId="18144"/>
    <cellStyle name="40% - Accent5 25 2_Essbase BS Tax Accounts EOY" xfId="18145"/>
    <cellStyle name="40% - Accent5 25 3" xfId="18146"/>
    <cellStyle name="40% - Accent5 25 3 2" xfId="18147"/>
    <cellStyle name="40% - Accent5 25 4" xfId="18148"/>
    <cellStyle name="40% - Accent5 25 4 2" xfId="18149"/>
    <cellStyle name="40% - Accent5 25 4 3" xfId="18150"/>
    <cellStyle name="40% - Accent5 25 4 4" xfId="18151"/>
    <cellStyle name="40% - Accent5 25 4 5" xfId="18152"/>
    <cellStyle name="40% - Accent5 25 4_Essbase BS Tax Accounts EOY" xfId="18153"/>
    <cellStyle name="40% - Accent5 25 5" xfId="18154"/>
    <cellStyle name="40% - Accent5 25 5 2" xfId="18155"/>
    <cellStyle name="40% - Accent5 25 5 2 2" xfId="18156"/>
    <cellStyle name="40% - Accent5 25 5 2 2 2" xfId="18157"/>
    <cellStyle name="40% - Accent5 25 5 2 2 2 2" xfId="18158"/>
    <cellStyle name="40% - Accent5 25 5 2 2 2 3" xfId="18159"/>
    <cellStyle name="40% - Accent5 25 5 2 2 2_Essbase BS Tax Accounts EOY" xfId="18160"/>
    <cellStyle name="40% - Accent5 25 5 2 2 3" xfId="18161"/>
    <cellStyle name="40% - Accent5 25 5 2 2 4" xfId="18162"/>
    <cellStyle name="40% - Accent5 25 5 2 2_Essbase BS Tax Accounts EOY" xfId="18163"/>
    <cellStyle name="40% - Accent5 25 5 2 3" xfId="18164"/>
    <cellStyle name="40% - Accent5 25 5 2 3 2" xfId="18165"/>
    <cellStyle name="40% - Accent5 25 5 2 3 3" xfId="18166"/>
    <cellStyle name="40% - Accent5 25 5 2 3_Essbase BS Tax Accounts EOY" xfId="18167"/>
    <cellStyle name="40% - Accent5 25 5 2 4" xfId="18168"/>
    <cellStyle name="40% - Accent5 25 5 2 5" xfId="18169"/>
    <cellStyle name="40% - Accent5 25 5 2_Essbase BS Tax Accounts EOY" xfId="18170"/>
    <cellStyle name="40% - Accent5 25 5 3" xfId="18171"/>
    <cellStyle name="40% - Accent5 25 5 3 2" xfId="18172"/>
    <cellStyle name="40% - Accent5 25 5 3 2 2" xfId="18173"/>
    <cellStyle name="40% - Accent5 25 5 3 2 3" xfId="18174"/>
    <cellStyle name="40% - Accent5 25 5 3 2_Essbase BS Tax Accounts EOY" xfId="18175"/>
    <cellStyle name="40% - Accent5 25 5 3 3" xfId="18176"/>
    <cellStyle name="40% - Accent5 25 5 3 4" xfId="18177"/>
    <cellStyle name="40% - Accent5 25 5 3_Essbase BS Tax Accounts EOY" xfId="18178"/>
    <cellStyle name="40% - Accent5 25 5 4" xfId="18179"/>
    <cellStyle name="40% - Accent5 25 5 4 2" xfId="18180"/>
    <cellStyle name="40% - Accent5 25 5 4 3" xfId="18181"/>
    <cellStyle name="40% - Accent5 25 5 4_Essbase BS Tax Accounts EOY" xfId="18182"/>
    <cellStyle name="40% - Accent5 25 5 5" xfId="18183"/>
    <cellStyle name="40% - Accent5 25 5 6" xfId="18184"/>
    <cellStyle name="40% - Accent5 25 5 7" xfId="18185"/>
    <cellStyle name="40% - Accent5 25 5_Essbase BS Tax Accounts EOY" xfId="18186"/>
    <cellStyle name="40% - Accent5 25 6" xfId="18187"/>
    <cellStyle name="40% - Accent5 25 6 2" xfId="18188"/>
    <cellStyle name="40% - Accent5 25 6 2 2" xfId="18189"/>
    <cellStyle name="40% - Accent5 25 6 2 2 2" xfId="18190"/>
    <cellStyle name="40% - Accent5 25 6 2 2 3" xfId="18191"/>
    <cellStyle name="40% - Accent5 25 6 2 2_Essbase BS Tax Accounts EOY" xfId="18192"/>
    <cellStyle name="40% - Accent5 25 6 2 3" xfId="18193"/>
    <cellStyle name="40% - Accent5 25 6 2 4" xfId="18194"/>
    <cellStyle name="40% - Accent5 25 6 2_Essbase BS Tax Accounts EOY" xfId="18195"/>
    <cellStyle name="40% - Accent5 25 6 3" xfId="18196"/>
    <cellStyle name="40% - Accent5 25 6 3 2" xfId="18197"/>
    <cellStyle name="40% - Accent5 25 6 3 3" xfId="18198"/>
    <cellStyle name="40% - Accent5 25 6 3_Essbase BS Tax Accounts EOY" xfId="18199"/>
    <cellStyle name="40% - Accent5 25 6 4" xfId="18200"/>
    <cellStyle name="40% - Accent5 25 6 5" xfId="18201"/>
    <cellStyle name="40% - Accent5 25 6 6" xfId="18202"/>
    <cellStyle name="40% - Accent5 25 6_Essbase BS Tax Accounts EOY" xfId="18203"/>
    <cellStyle name="40% - Accent5 25 7" xfId="18204"/>
    <cellStyle name="40% - Accent5 25 7 2" xfId="18205"/>
    <cellStyle name="40% - Accent5 25 7 2 2" xfId="18206"/>
    <cellStyle name="40% - Accent5 25 7 2 3" xfId="18207"/>
    <cellStyle name="40% - Accent5 25 7 2_Essbase BS Tax Accounts EOY" xfId="18208"/>
    <cellStyle name="40% - Accent5 25 7 3" xfId="18209"/>
    <cellStyle name="40% - Accent5 25 7 4" xfId="18210"/>
    <cellStyle name="40% - Accent5 25 7_Essbase BS Tax Accounts EOY" xfId="18211"/>
    <cellStyle name="40% - Accent5 25 8" xfId="18212"/>
    <cellStyle name="40% - Accent5 25 8 2" xfId="18213"/>
    <cellStyle name="40% - Accent5 25 8 2 2" xfId="18214"/>
    <cellStyle name="40% - Accent5 25 8 2 3" xfId="18215"/>
    <cellStyle name="40% - Accent5 25 8 2_Essbase BS Tax Accounts EOY" xfId="18216"/>
    <cellStyle name="40% - Accent5 25 8 3" xfId="18217"/>
    <cellStyle name="40% - Accent5 25 8 4" xfId="18218"/>
    <cellStyle name="40% - Accent5 25 8_Essbase BS Tax Accounts EOY" xfId="18219"/>
    <cellStyle name="40% - Accent5 25 9" xfId="18220"/>
    <cellStyle name="40% - Accent5 25_Basis Detail" xfId="18221"/>
    <cellStyle name="40% - Accent5 26" xfId="18222"/>
    <cellStyle name="40% - Accent5 26 10" xfId="18223"/>
    <cellStyle name="40% - Accent5 26 11" xfId="18224"/>
    <cellStyle name="40% - Accent5 26 2" xfId="18225"/>
    <cellStyle name="40% - Accent5 26 2 2" xfId="18226"/>
    <cellStyle name="40% - Accent5 26 2 2 2" xfId="18227"/>
    <cellStyle name="40% - Accent5 26 2 2 2 2" xfId="18228"/>
    <cellStyle name="40% - Accent5 26 2 2 2 3" xfId="18229"/>
    <cellStyle name="40% - Accent5 26 2 2 2_Essbase BS Tax Accounts EOY" xfId="18230"/>
    <cellStyle name="40% - Accent5 26 2 2 3" xfId="18231"/>
    <cellStyle name="40% - Accent5 26 2 2 4" xfId="18232"/>
    <cellStyle name="40% - Accent5 26 2 2_Essbase BS Tax Accounts EOY" xfId="18233"/>
    <cellStyle name="40% - Accent5 26 2 3" xfId="18234"/>
    <cellStyle name="40% - Accent5 26 2 3 2" xfId="18235"/>
    <cellStyle name="40% - Accent5 26 2 3 2 2" xfId="18236"/>
    <cellStyle name="40% - Accent5 26 2 3 3" xfId="18237"/>
    <cellStyle name="40% - Accent5 26 2 3 4" xfId="18238"/>
    <cellStyle name="40% - Accent5 26 2 3_Essbase BS Tax Accounts EOY" xfId="18239"/>
    <cellStyle name="40% - Accent5 26 2 4" xfId="18240"/>
    <cellStyle name="40% - Accent5 26 2 4 2" xfId="18241"/>
    <cellStyle name="40% - Accent5 26 2 5" xfId="18242"/>
    <cellStyle name="40% - Accent5 26 2 6" xfId="18243"/>
    <cellStyle name="40% - Accent5 26 2 7" xfId="18244"/>
    <cellStyle name="40% - Accent5 26 2_Essbase BS Tax Accounts EOY" xfId="18245"/>
    <cellStyle name="40% - Accent5 26 3" xfId="18246"/>
    <cellStyle name="40% - Accent5 26 3 2" xfId="18247"/>
    <cellStyle name="40% - Accent5 26 3 2 2" xfId="18248"/>
    <cellStyle name="40% - Accent5 26 3 2 3" xfId="18249"/>
    <cellStyle name="40% - Accent5 26 3 2_Essbase BS Tax Accounts EOY" xfId="18250"/>
    <cellStyle name="40% - Accent5 26 3 3" xfId="18251"/>
    <cellStyle name="40% - Accent5 26 3 4" xfId="18252"/>
    <cellStyle name="40% - Accent5 26 3_Essbase BS Tax Accounts EOY" xfId="18253"/>
    <cellStyle name="40% - Accent5 26 4" xfId="18254"/>
    <cellStyle name="40% - Accent5 26 4 2" xfId="18255"/>
    <cellStyle name="40% - Accent5 26 4 2 2" xfId="18256"/>
    <cellStyle name="40% - Accent5 26 4 2 3" xfId="18257"/>
    <cellStyle name="40% - Accent5 26 4 3" xfId="18258"/>
    <cellStyle name="40% - Accent5 26 4 4" xfId="18259"/>
    <cellStyle name="40% - Accent5 26 4_Essbase BS Tax Accounts EOY" xfId="18260"/>
    <cellStyle name="40% - Accent5 26 5" xfId="18261"/>
    <cellStyle name="40% - Accent5 26 5 2" xfId="18262"/>
    <cellStyle name="40% - Accent5 26 5 2 2" xfId="18263"/>
    <cellStyle name="40% - Accent5 26 5 3" xfId="18264"/>
    <cellStyle name="40% - Accent5 26 5 4" xfId="18265"/>
    <cellStyle name="40% - Accent5 26 6" xfId="18266"/>
    <cellStyle name="40% - Accent5 26 6 2" xfId="18267"/>
    <cellStyle name="40% - Accent5 26 6 2 2" xfId="18268"/>
    <cellStyle name="40% - Accent5 26 6 3" xfId="18269"/>
    <cellStyle name="40% - Accent5 26 6 4" xfId="18270"/>
    <cellStyle name="40% - Accent5 26 6_Essbase BS Tax Accounts EOY" xfId="18271"/>
    <cellStyle name="40% - Accent5 26 7" xfId="18272"/>
    <cellStyle name="40% - Accent5 26 7 2" xfId="18273"/>
    <cellStyle name="40% - Accent5 26 7 2 2" xfId="18274"/>
    <cellStyle name="40% - Accent5 26 7 3" xfId="18275"/>
    <cellStyle name="40% - Accent5 26 7 4" xfId="18276"/>
    <cellStyle name="40% - Accent5 26 7_Essbase BS Tax Accounts EOY" xfId="18277"/>
    <cellStyle name="40% - Accent5 26 8" xfId="18278"/>
    <cellStyle name="40% - Accent5 26 8 2" xfId="18279"/>
    <cellStyle name="40% - Accent5 26 8 2 2" xfId="18280"/>
    <cellStyle name="40% - Accent5 26 8 3" xfId="18281"/>
    <cellStyle name="40% - Accent5 26 8 4" xfId="18282"/>
    <cellStyle name="40% - Accent5 26 8_Essbase BS Tax Accounts EOY" xfId="18283"/>
    <cellStyle name="40% - Accent5 26 9" xfId="18284"/>
    <cellStyle name="40% - Accent5 26 9 2" xfId="18285"/>
    <cellStyle name="40% - Accent5 26_Essbase BS Tax Accounts EOY" xfId="18286"/>
    <cellStyle name="40% - Accent5 27" xfId="18287"/>
    <cellStyle name="40% - Accent5 27 2" xfId="18288"/>
    <cellStyle name="40% - Accent5 27 2 2" xfId="18289"/>
    <cellStyle name="40% - Accent5 27 2 2 2" xfId="18290"/>
    <cellStyle name="40% - Accent5 27 2 3" xfId="18291"/>
    <cellStyle name="40% - Accent5 27 2 4" xfId="18292"/>
    <cellStyle name="40% - Accent5 27 2 5" xfId="18293"/>
    <cellStyle name="40% - Accent5 27 3" xfId="18294"/>
    <cellStyle name="40% - Accent5 27 3 2" xfId="18295"/>
    <cellStyle name="40% - Accent5 27 3 3" xfId="18296"/>
    <cellStyle name="40% - Accent5 27 3_Essbase BS Tax Accounts EOY" xfId="18297"/>
    <cellStyle name="40% - Accent5 27 4" xfId="18298"/>
    <cellStyle name="40% - Accent5 27 5" xfId="18299"/>
    <cellStyle name="40% - Accent5 27 6" xfId="18300"/>
    <cellStyle name="40% - Accent5 27_Essbase BS Tax Accounts EOY" xfId="18301"/>
    <cellStyle name="40% - Accent5 28" xfId="18302"/>
    <cellStyle name="40% - Accent5 28 2" xfId="18303"/>
    <cellStyle name="40% - Accent5 28 2 2" xfId="18304"/>
    <cellStyle name="40% - Accent5 28 2 2 2" xfId="18305"/>
    <cellStyle name="40% - Accent5 28 2 3" xfId="18306"/>
    <cellStyle name="40% - Accent5 28 2 4" xfId="18307"/>
    <cellStyle name="40% - Accent5 28 3" xfId="18308"/>
    <cellStyle name="40% - Accent5 28 3 2" xfId="18309"/>
    <cellStyle name="40% - Accent5 28 4" xfId="18310"/>
    <cellStyle name="40% - Accent5 28 5" xfId="18311"/>
    <cellStyle name="40% - Accent5 28 6" xfId="18312"/>
    <cellStyle name="40% - Accent5 28_Essbase BS Tax Accounts EOY" xfId="18313"/>
    <cellStyle name="40% - Accent5 29" xfId="18314"/>
    <cellStyle name="40% - Accent5 29 2" xfId="18315"/>
    <cellStyle name="40% - Accent5 29 2 2" xfId="18316"/>
    <cellStyle name="40% - Accent5 29 2 3" xfId="18317"/>
    <cellStyle name="40% - Accent5 29 3" xfId="18318"/>
    <cellStyle name="40% - Accent5 29 4" xfId="18319"/>
    <cellStyle name="40% - Accent5 29 5" xfId="18320"/>
    <cellStyle name="40% - Accent5 29_Essbase BS Tax Accounts EOY" xfId="18321"/>
    <cellStyle name="40% - Accent5 3" xfId="18322"/>
    <cellStyle name="40% - Accent5 3 2" xfId="18323"/>
    <cellStyle name="40% - Accent5 3 2 10" xfId="18324"/>
    <cellStyle name="40% - Accent5 3 2 2" xfId="18325"/>
    <cellStyle name="40% - Accent5 3 2 2 2" xfId="18326"/>
    <cellStyle name="40% - Accent5 3 2 2 2 2" xfId="18327"/>
    <cellStyle name="40% - Accent5 3 2 2 3" xfId="18328"/>
    <cellStyle name="40% - Accent5 3 2 2_Essbase BS Tax Accounts EOY" xfId="18329"/>
    <cellStyle name="40% - Accent5 3 2 3" xfId="18330"/>
    <cellStyle name="40% - Accent5 3 2 3 2" xfId="18331"/>
    <cellStyle name="40% - Accent5 3 2 3 2 2" xfId="18332"/>
    <cellStyle name="40% - Accent5 3 2 4" xfId="18333"/>
    <cellStyle name="40% - Accent5 3 2 4 2" xfId="18334"/>
    <cellStyle name="40% - Accent5 3 2 4 2 2" xfId="18335"/>
    <cellStyle name="40% - Accent5 3 2 4 3" xfId="18336"/>
    <cellStyle name="40% - Accent5 3 2 4 4" xfId="18337"/>
    <cellStyle name="40% - Accent5 3 2 5" xfId="18338"/>
    <cellStyle name="40% - Accent5 3 2 5 2" xfId="18339"/>
    <cellStyle name="40% - Accent5 3 2 5 2 2" xfId="18340"/>
    <cellStyle name="40% - Accent5 3 2 5 3" xfId="18341"/>
    <cellStyle name="40% - Accent5 3 2 5 4" xfId="18342"/>
    <cellStyle name="40% - Accent5 3 2 5_Essbase BS Tax Accounts EOY" xfId="18343"/>
    <cellStyle name="40% - Accent5 3 2 6" xfId="18344"/>
    <cellStyle name="40% - Accent5 3 2 6 2" xfId="18345"/>
    <cellStyle name="40% - Accent5 3 2 6 2 2" xfId="18346"/>
    <cellStyle name="40% - Accent5 3 2 6 3" xfId="18347"/>
    <cellStyle name="40% - Accent5 3 2 7" xfId="18348"/>
    <cellStyle name="40% - Accent5 3 2 7 2" xfId="18349"/>
    <cellStyle name="40% - Accent5 3 2 8" xfId="18350"/>
    <cellStyle name="40% - Accent5 3 2 9" xfId="18351"/>
    <cellStyle name="40% - Accent5 3 2_Basis Info" xfId="18352"/>
    <cellStyle name="40% - Accent5 3 3" xfId="18353"/>
    <cellStyle name="40% - Accent5 3 3 2" xfId="18354"/>
    <cellStyle name="40% - Accent5 3 3 2 2" xfId="18355"/>
    <cellStyle name="40% - Accent5 3 3 2 3" xfId="18356"/>
    <cellStyle name="40% - Accent5 3 3 2 4" xfId="18357"/>
    <cellStyle name="40% - Accent5 3 3 2_Essbase BS Tax Accounts EOY" xfId="18358"/>
    <cellStyle name="40% - Accent5 3 3 3" xfId="18359"/>
    <cellStyle name="40% - Accent5 3 3 4" xfId="18360"/>
    <cellStyle name="40% - Accent5 3 3 4 2" xfId="18361"/>
    <cellStyle name="40% - Accent5 3 3 5" xfId="18362"/>
    <cellStyle name="40% - Accent5 3 3 6" xfId="18363"/>
    <cellStyle name="40% - Accent5 3 3_Essbase BS Tax Accounts EOY" xfId="18364"/>
    <cellStyle name="40% - Accent5 3 4" xfId="18365"/>
    <cellStyle name="40% - Accent5 3 4 2" xfId="18366"/>
    <cellStyle name="40% - Accent5 3 4 2 2" xfId="18367"/>
    <cellStyle name="40% - Accent5 3 4 2 3" xfId="18368"/>
    <cellStyle name="40% - Accent5 3 4 2_Essbase BS Tax Accounts EOY" xfId="18369"/>
    <cellStyle name="40% - Accent5 3 4_Essbase BS Tax Accounts EOY" xfId="18370"/>
    <cellStyle name="40% - Accent5 3 5" xfId="18371"/>
    <cellStyle name="40% - Accent5 3 5 2" xfId="18372"/>
    <cellStyle name="40% - Accent5 3 5 2 2" xfId="18373"/>
    <cellStyle name="40% - Accent5 3 5 2 2 2" xfId="18374"/>
    <cellStyle name="40% - Accent5 3 5 2 3" xfId="18375"/>
    <cellStyle name="40% - Accent5 3 5 2 4" xfId="18376"/>
    <cellStyle name="40% - Accent5 3 5 3" xfId="18377"/>
    <cellStyle name="40% - Accent5 3 5 3 2" xfId="18378"/>
    <cellStyle name="40% - Accent5 3 5 3 3" xfId="18379"/>
    <cellStyle name="40% - Accent5 3 5 3_Essbase BS Tax Accounts EOY" xfId="18380"/>
    <cellStyle name="40% - Accent5 3 5 4" xfId="18381"/>
    <cellStyle name="40% - Accent5 3 5 5" xfId="18382"/>
    <cellStyle name="40% - Accent5 3 5 6" xfId="18383"/>
    <cellStyle name="40% - Accent5 3 5 7" xfId="18384"/>
    <cellStyle name="40% - Accent5 3 5_Essbase BS Tax Accounts EOY" xfId="18385"/>
    <cellStyle name="40% - Accent5 3 6" xfId="18386"/>
    <cellStyle name="40% - Accent5 3 6 2" xfId="18387"/>
    <cellStyle name="40% - Accent5 3 6 2 2" xfId="18388"/>
    <cellStyle name="40% - Accent5 3 6 3" xfId="18389"/>
    <cellStyle name="40% - Accent5 3 6 4" xfId="18390"/>
    <cellStyle name="40% - Accent5 3 6 5" xfId="18391"/>
    <cellStyle name="40% - Accent5 3 6_Essbase BS Tax Accounts EOY" xfId="18392"/>
    <cellStyle name="40% - Accent5 3 7" xfId="18393"/>
    <cellStyle name="40% - Accent5 3 7 2" xfId="18394"/>
    <cellStyle name="40% - Accent5 3 7 2 2" xfId="18395"/>
    <cellStyle name="40% - Accent5 3 7 3" xfId="18396"/>
    <cellStyle name="40% - Accent5 3 7 4" xfId="18397"/>
    <cellStyle name="40% - Accent5 3 7_Essbase BS Tax Accounts EOY" xfId="18398"/>
    <cellStyle name="40% - Accent5 3 8" xfId="18399"/>
    <cellStyle name="40% - Accent5 3 8 2" xfId="18400"/>
    <cellStyle name="40% - Accent5 3 8 2 2" xfId="18401"/>
    <cellStyle name="40% - Accent5 3 8 3" xfId="18402"/>
    <cellStyle name="40% - Accent5 3 8 4" xfId="18403"/>
    <cellStyle name="40% - Accent5 3 8_Essbase BS Tax Accounts EOY" xfId="18404"/>
    <cellStyle name="40% - Accent5 3 9" xfId="18405"/>
    <cellStyle name="40% - Accent5 3 9 2" xfId="18406"/>
    <cellStyle name="40% - Accent5 3_Cap Software Basis Adj" xfId="18407"/>
    <cellStyle name="40% - Accent5 30" xfId="18408"/>
    <cellStyle name="40% - Accent5 30 2" xfId="18409"/>
    <cellStyle name="40% - Accent5 30 2 2" xfId="18410"/>
    <cellStyle name="40% - Accent5 30 2 3" xfId="18411"/>
    <cellStyle name="40% - Accent5 30 3" xfId="18412"/>
    <cellStyle name="40% - Accent5 30 4" xfId="18413"/>
    <cellStyle name="40% - Accent5 30 5" xfId="18414"/>
    <cellStyle name="40% - Accent5 30_Essbase BS Tax Accounts EOY" xfId="18415"/>
    <cellStyle name="40% - Accent5 31" xfId="18416"/>
    <cellStyle name="40% - Accent5 31 2" xfId="18417"/>
    <cellStyle name="40% - Accent5 31 2 2" xfId="18418"/>
    <cellStyle name="40% - Accent5 31 2 2 2" xfId="18419"/>
    <cellStyle name="40% - Accent5 31 2 2 2 2" xfId="18420"/>
    <cellStyle name="40% - Accent5 31 2 2 2 3" xfId="18421"/>
    <cellStyle name="40% - Accent5 31 2 2 2_Essbase BS Tax Accounts EOY" xfId="18422"/>
    <cellStyle name="40% - Accent5 31 2 2 3" xfId="18423"/>
    <cellStyle name="40% - Accent5 31 2 2 4" xfId="18424"/>
    <cellStyle name="40% - Accent5 31 2 2_Essbase BS Tax Accounts EOY" xfId="18425"/>
    <cellStyle name="40% - Accent5 31 2 3" xfId="18426"/>
    <cellStyle name="40% - Accent5 31 2 3 2" xfId="18427"/>
    <cellStyle name="40% - Accent5 31 2 3 3" xfId="18428"/>
    <cellStyle name="40% - Accent5 31 2 3_Essbase BS Tax Accounts EOY" xfId="18429"/>
    <cellStyle name="40% - Accent5 31 2 4" xfId="18430"/>
    <cellStyle name="40% - Accent5 31 2 5" xfId="18431"/>
    <cellStyle name="40% - Accent5 31 2_Essbase BS Tax Accounts EOY" xfId="18432"/>
    <cellStyle name="40% - Accent5 31 3" xfId="18433"/>
    <cellStyle name="40% - Accent5 31 3 2" xfId="18434"/>
    <cellStyle name="40% - Accent5 31 3 2 2" xfId="18435"/>
    <cellStyle name="40% - Accent5 31 3 2 3" xfId="18436"/>
    <cellStyle name="40% - Accent5 31 3 2_Essbase BS Tax Accounts EOY" xfId="18437"/>
    <cellStyle name="40% - Accent5 31 3 3" xfId="18438"/>
    <cellStyle name="40% - Accent5 31 3 4" xfId="18439"/>
    <cellStyle name="40% - Accent5 31 3_Essbase BS Tax Accounts EOY" xfId="18440"/>
    <cellStyle name="40% - Accent5 31 4" xfId="18441"/>
    <cellStyle name="40% - Accent5 31 4 2" xfId="18442"/>
    <cellStyle name="40% - Accent5 31 4 3" xfId="18443"/>
    <cellStyle name="40% - Accent5 31 4_Essbase BS Tax Accounts EOY" xfId="18444"/>
    <cellStyle name="40% - Accent5 31 5" xfId="18445"/>
    <cellStyle name="40% - Accent5 31 5 2" xfId="18446"/>
    <cellStyle name="40% - Accent5 31 5 3" xfId="18447"/>
    <cellStyle name="40% - Accent5 31 5_Essbase BS Tax Accounts EOY" xfId="18448"/>
    <cellStyle name="40% - Accent5 31 6" xfId="18449"/>
    <cellStyle name="40% - Accent5 31 7" xfId="18450"/>
    <cellStyle name="40% - Accent5 31_Essbase BS Tax Accounts EOY" xfId="18451"/>
    <cellStyle name="40% - Accent5 32" xfId="18452"/>
    <cellStyle name="40% - Accent5 32 2" xfId="18453"/>
    <cellStyle name="40% - Accent5 32 2 2" xfId="18454"/>
    <cellStyle name="40% - Accent5 32 2 2 2" xfId="18455"/>
    <cellStyle name="40% - Accent5 32 2 2 2 2" xfId="18456"/>
    <cellStyle name="40% - Accent5 32 2 2 2 3" xfId="18457"/>
    <cellStyle name="40% - Accent5 32 2 2 2_Essbase BS Tax Accounts EOY" xfId="18458"/>
    <cellStyle name="40% - Accent5 32 2 2 3" xfId="18459"/>
    <cellStyle name="40% - Accent5 32 2 2 4" xfId="18460"/>
    <cellStyle name="40% - Accent5 32 2 2_Essbase BS Tax Accounts EOY" xfId="18461"/>
    <cellStyle name="40% - Accent5 32 2 3" xfId="18462"/>
    <cellStyle name="40% - Accent5 32 2 3 2" xfId="18463"/>
    <cellStyle name="40% - Accent5 32 2 3 3" xfId="18464"/>
    <cellStyle name="40% - Accent5 32 2 3_Essbase BS Tax Accounts EOY" xfId="18465"/>
    <cellStyle name="40% - Accent5 32 2 4" xfId="18466"/>
    <cellStyle name="40% - Accent5 32 2 5" xfId="18467"/>
    <cellStyle name="40% - Accent5 32 2_Essbase BS Tax Accounts EOY" xfId="18468"/>
    <cellStyle name="40% - Accent5 32 3" xfId="18469"/>
    <cellStyle name="40% - Accent5 32 3 2" xfId="18470"/>
    <cellStyle name="40% - Accent5 32 3 2 2" xfId="18471"/>
    <cellStyle name="40% - Accent5 32 3 2 3" xfId="18472"/>
    <cellStyle name="40% - Accent5 32 3 2_Essbase BS Tax Accounts EOY" xfId="18473"/>
    <cellStyle name="40% - Accent5 32 3 3" xfId="18474"/>
    <cellStyle name="40% - Accent5 32 3 4" xfId="18475"/>
    <cellStyle name="40% - Accent5 32 3_Essbase BS Tax Accounts EOY" xfId="18476"/>
    <cellStyle name="40% - Accent5 32 4" xfId="18477"/>
    <cellStyle name="40% - Accent5 32 4 2" xfId="18478"/>
    <cellStyle name="40% - Accent5 32 4 3" xfId="18479"/>
    <cellStyle name="40% - Accent5 32 4_Essbase BS Tax Accounts EOY" xfId="18480"/>
    <cellStyle name="40% - Accent5 32 5" xfId="18481"/>
    <cellStyle name="40% - Accent5 32 5 2" xfId="18482"/>
    <cellStyle name="40% - Accent5 32 5 3" xfId="18483"/>
    <cellStyle name="40% - Accent5 32 5_Essbase BS Tax Accounts EOY" xfId="18484"/>
    <cellStyle name="40% - Accent5 32 6" xfId="18485"/>
    <cellStyle name="40% - Accent5 32 7" xfId="18486"/>
    <cellStyle name="40% - Accent5 32_Essbase BS Tax Accounts EOY" xfId="18487"/>
    <cellStyle name="40% - Accent5 33" xfId="18488"/>
    <cellStyle name="40% - Accent5 33 2" xfId="18489"/>
    <cellStyle name="40% - Accent5 33 2 2" xfId="18490"/>
    <cellStyle name="40% - Accent5 33 2 2 2" xfId="18491"/>
    <cellStyle name="40% - Accent5 33 2 2 2 2" xfId="18492"/>
    <cellStyle name="40% - Accent5 33 2 2 2 3" xfId="18493"/>
    <cellStyle name="40% - Accent5 33 2 2 2_Essbase BS Tax Accounts EOY" xfId="18494"/>
    <cellStyle name="40% - Accent5 33 2 2 3" xfId="18495"/>
    <cellStyle name="40% - Accent5 33 2 2 4" xfId="18496"/>
    <cellStyle name="40% - Accent5 33 2 2_Essbase BS Tax Accounts EOY" xfId="18497"/>
    <cellStyle name="40% - Accent5 33 2 3" xfId="18498"/>
    <cellStyle name="40% - Accent5 33 2 3 2" xfId="18499"/>
    <cellStyle name="40% - Accent5 33 2 3 3" xfId="18500"/>
    <cellStyle name="40% - Accent5 33 2 3_Essbase BS Tax Accounts EOY" xfId="18501"/>
    <cellStyle name="40% - Accent5 33 2 4" xfId="18502"/>
    <cellStyle name="40% - Accent5 33 2 5" xfId="18503"/>
    <cellStyle name="40% - Accent5 33 2_Essbase BS Tax Accounts EOY" xfId="18504"/>
    <cellStyle name="40% - Accent5 33 3" xfId="18505"/>
    <cellStyle name="40% - Accent5 33 3 2" xfId="18506"/>
    <cellStyle name="40% - Accent5 33 3 2 2" xfId="18507"/>
    <cellStyle name="40% - Accent5 33 3 2 3" xfId="18508"/>
    <cellStyle name="40% - Accent5 33 3 2_Essbase BS Tax Accounts EOY" xfId="18509"/>
    <cellStyle name="40% - Accent5 33 3 3" xfId="18510"/>
    <cellStyle name="40% - Accent5 33 3 4" xfId="18511"/>
    <cellStyle name="40% - Accent5 33 3_Essbase BS Tax Accounts EOY" xfId="18512"/>
    <cellStyle name="40% - Accent5 33 4" xfId="18513"/>
    <cellStyle name="40% - Accent5 33 4 2" xfId="18514"/>
    <cellStyle name="40% - Accent5 33 4 3" xfId="18515"/>
    <cellStyle name="40% - Accent5 33 4_Essbase BS Tax Accounts EOY" xfId="18516"/>
    <cellStyle name="40% - Accent5 33 5" xfId="18517"/>
    <cellStyle name="40% - Accent5 33 5 2" xfId="18518"/>
    <cellStyle name="40% - Accent5 33 5 3" xfId="18519"/>
    <cellStyle name="40% - Accent5 33 5_Essbase BS Tax Accounts EOY" xfId="18520"/>
    <cellStyle name="40% - Accent5 33 6" xfId="18521"/>
    <cellStyle name="40% - Accent5 33 7" xfId="18522"/>
    <cellStyle name="40% - Accent5 33_Essbase BS Tax Accounts EOY" xfId="18523"/>
    <cellStyle name="40% - Accent5 34" xfId="18524"/>
    <cellStyle name="40% - Accent5 34 2" xfId="18525"/>
    <cellStyle name="40% - Accent5 34 2 2" xfId="18526"/>
    <cellStyle name="40% - Accent5 34 2 2 2" xfId="18527"/>
    <cellStyle name="40% - Accent5 34 2 2 3" xfId="18528"/>
    <cellStyle name="40% - Accent5 34 2 2_Essbase BS Tax Accounts EOY" xfId="18529"/>
    <cellStyle name="40% - Accent5 34 2 3" xfId="18530"/>
    <cellStyle name="40% - Accent5 34 2 4" xfId="18531"/>
    <cellStyle name="40% - Accent5 34 2_Essbase BS Tax Accounts EOY" xfId="18532"/>
    <cellStyle name="40% - Accent5 34 3" xfId="18533"/>
    <cellStyle name="40% - Accent5 34 3 2" xfId="18534"/>
    <cellStyle name="40% - Accent5 34 3 3" xfId="18535"/>
    <cellStyle name="40% - Accent5 34 3_Essbase BS Tax Accounts EOY" xfId="18536"/>
    <cellStyle name="40% - Accent5 34 4" xfId="18537"/>
    <cellStyle name="40% - Accent5 34 4 2" xfId="18538"/>
    <cellStyle name="40% - Accent5 34 5" xfId="18539"/>
    <cellStyle name="40% - Accent5 34 6" xfId="18540"/>
    <cellStyle name="40% - Accent5 34_Essbase BS Tax Accounts EOY" xfId="18541"/>
    <cellStyle name="40% - Accent5 35" xfId="18542"/>
    <cellStyle name="40% - Accent5 35 2" xfId="18543"/>
    <cellStyle name="40% - Accent5 35 2 2" xfId="18544"/>
    <cellStyle name="40% - Accent5 35 2 2 2" xfId="18545"/>
    <cellStyle name="40% - Accent5 35 2 2 3" xfId="18546"/>
    <cellStyle name="40% - Accent5 35 2 2_Essbase BS Tax Accounts EOY" xfId="18547"/>
    <cellStyle name="40% - Accent5 35 2 3" xfId="18548"/>
    <cellStyle name="40% - Accent5 35 2 4" xfId="18549"/>
    <cellStyle name="40% - Accent5 35 2_Essbase BS Tax Accounts EOY" xfId="18550"/>
    <cellStyle name="40% - Accent5 35 3" xfId="18551"/>
    <cellStyle name="40% - Accent5 35 3 2" xfId="18552"/>
    <cellStyle name="40% - Accent5 35 3 3" xfId="18553"/>
    <cellStyle name="40% - Accent5 35 3_Essbase BS Tax Accounts EOY" xfId="18554"/>
    <cellStyle name="40% - Accent5 35 4" xfId="18555"/>
    <cellStyle name="40% - Accent5 35 5" xfId="18556"/>
    <cellStyle name="40% - Accent5 35_Essbase BS Tax Accounts EOY" xfId="18557"/>
    <cellStyle name="40% - Accent5 36" xfId="18558"/>
    <cellStyle name="40% - Accent5 36 2" xfId="18559"/>
    <cellStyle name="40% - Accent5 36 2 2" xfId="18560"/>
    <cellStyle name="40% - Accent5 36 2 2 2" xfId="18561"/>
    <cellStyle name="40% - Accent5 36 2 2 3" xfId="18562"/>
    <cellStyle name="40% - Accent5 36 2 2_Essbase BS Tax Accounts EOY" xfId="18563"/>
    <cellStyle name="40% - Accent5 36 2 3" xfId="18564"/>
    <cellStyle name="40% - Accent5 36 2 4" xfId="18565"/>
    <cellStyle name="40% - Accent5 36 2_Essbase BS Tax Accounts EOY" xfId="18566"/>
    <cellStyle name="40% - Accent5 36 3" xfId="18567"/>
    <cellStyle name="40% - Accent5 36 3 2" xfId="18568"/>
    <cellStyle name="40% - Accent5 36 3 3" xfId="18569"/>
    <cellStyle name="40% - Accent5 36 3_Essbase BS Tax Accounts EOY" xfId="18570"/>
    <cellStyle name="40% - Accent5 36 4" xfId="18571"/>
    <cellStyle name="40% - Accent5 36 5" xfId="18572"/>
    <cellStyle name="40% - Accent5 36_Essbase BS Tax Accounts EOY" xfId="18573"/>
    <cellStyle name="40% - Accent5 37" xfId="18574"/>
    <cellStyle name="40% - Accent5 37 2" xfId="18575"/>
    <cellStyle name="40% - Accent5 37 2 2" xfId="18576"/>
    <cellStyle name="40% - Accent5 37 2 2 2" xfId="18577"/>
    <cellStyle name="40% - Accent5 37 2 2 3" xfId="18578"/>
    <cellStyle name="40% - Accent5 37 2 2_Essbase BS Tax Accounts EOY" xfId="18579"/>
    <cellStyle name="40% - Accent5 37 2 3" xfId="18580"/>
    <cellStyle name="40% - Accent5 37 2 4" xfId="18581"/>
    <cellStyle name="40% - Accent5 37 2_Essbase BS Tax Accounts EOY" xfId="18582"/>
    <cellStyle name="40% - Accent5 37 3" xfId="18583"/>
    <cellStyle name="40% - Accent5 37 3 2" xfId="18584"/>
    <cellStyle name="40% - Accent5 37 3 3" xfId="18585"/>
    <cellStyle name="40% - Accent5 37 3_Essbase BS Tax Accounts EOY" xfId="18586"/>
    <cellStyle name="40% - Accent5 37 4" xfId="18587"/>
    <cellStyle name="40% - Accent5 37 5" xfId="18588"/>
    <cellStyle name="40% - Accent5 37_Essbase BS Tax Accounts EOY" xfId="18589"/>
    <cellStyle name="40% - Accent5 38" xfId="18590"/>
    <cellStyle name="40% - Accent5 38 2" xfId="18591"/>
    <cellStyle name="40% - Accent5 38 2 2" xfId="18592"/>
    <cellStyle name="40% - Accent5 38 2 2 2" xfId="18593"/>
    <cellStyle name="40% - Accent5 38 2 2 3" xfId="18594"/>
    <cellStyle name="40% - Accent5 38 2 2_Essbase BS Tax Accounts EOY" xfId="18595"/>
    <cellStyle name="40% - Accent5 38 2 3" xfId="18596"/>
    <cellStyle name="40% - Accent5 38 2 4" xfId="18597"/>
    <cellStyle name="40% - Accent5 38 2_Essbase BS Tax Accounts EOY" xfId="18598"/>
    <cellStyle name="40% - Accent5 38 3" xfId="18599"/>
    <cellStyle name="40% - Accent5 38 3 2" xfId="18600"/>
    <cellStyle name="40% - Accent5 38 3 3" xfId="18601"/>
    <cellStyle name="40% - Accent5 38 3_Essbase BS Tax Accounts EOY" xfId="18602"/>
    <cellStyle name="40% - Accent5 38 4" xfId="18603"/>
    <cellStyle name="40% - Accent5 38 5" xfId="18604"/>
    <cellStyle name="40% - Accent5 38_Essbase BS Tax Accounts EOY" xfId="18605"/>
    <cellStyle name="40% - Accent5 39" xfId="18606"/>
    <cellStyle name="40% - Accent5 39 2" xfId="18607"/>
    <cellStyle name="40% - Accent5 39 2 2" xfId="18608"/>
    <cellStyle name="40% - Accent5 39 2 2 2" xfId="18609"/>
    <cellStyle name="40% - Accent5 39 2 2 3" xfId="18610"/>
    <cellStyle name="40% - Accent5 39 2 2_Essbase BS Tax Accounts EOY" xfId="18611"/>
    <cellStyle name="40% - Accent5 39 2 3" xfId="18612"/>
    <cellStyle name="40% - Accent5 39 2 4" xfId="18613"/>
    <cellStyle name="40% - Accent5 39 2_Essbase BS Tax Accounts EOY" xfId="18614"/>
    <cellStyle name="40% - Accent5 39 3" xfId="18615"/>
    <cellStyle name="40% - Accent5 39 3 2" xfId="18616"/>
    <cellStyle name="40% - Accent5 39 3 3" xfId="18617"/>
    <cellStyle name="40% - Accent5 39 3_Essbase BS Tax Accounts EOY" xfId="18618"/>
    <cellStyle name="40% - Accent5 39 4" xfId="18619"/>
    <cellStyle name="40% - Accent5 39 5" xfId="18620"/>
    <cellStyle name="40% - Accent5 39_Essbase BS Tax Accounts EOY" xfId="18621"/>
    <cellStyle name="40% - Accent5 4" xfId="18622"/>
    <cellStyle name="40% - Accent5 4 10" xfId="18623"/>
    <cellStyle name="40% - Accent5 4 10 2" xfId="18624"/>
    <cellStyle name="40% - Accent5 4 10 2 2" xfId="18625"/>
    <cellStyle name="40% - Accent5 4 10 3" xfId="18626"/>
    <cellStyle name="40% - Accent5 4 11" xfId="18627"/>
    <cellStyle name="40% - Accent5 4 11 2" xfId="18628"/>
    <cellStyle name="40% - Accent5 4 11 2 2" xfId="18629"/>
    <cellStyle name="40% - Accent5 4 11 3" xfId="18630"/>
    <cellStyle name="40% - Accent5 4 12" xfId="18631"/>
    <cellStyle name="40% - Accent5 4 12 2" xfId="18632"/>
    <cellStyle name="40% - Accent5 4 12 2 2" xfId="18633"/>
    <cellStyle name="40% - Accent5 4 12 3" xfId="18634"/>
    <cellStyle name="40% - Accent5 4 13" xfId="18635"/>
    <cellStyle name="40% - Accent5 4 13 2" xfId="18636"/>
    <cellStyle name="40% - Accent5 4 2" xfId="18637"/>
    <cellStyle name="40% - Accent5 4 2 2" xfId="18638"/>
    <cellStyle name="40% - Accent5 4 2 2 2" xfId="18639"/>
    <cellStyle name="40% - Accent5 4 2 2 3" xfId="18640"/>
    <cellStyle name="40% - Accent5 4 2 2 4" xfId="18641"/>
    <cellStyle name="40% - Accent5 4 2 2_Essbase BS Tax Accounts EOY" xfId="18642"/>
    <cellStyle name="40% - Accent5 4 2 3" xfId="18643"/>
    <cellStyle name="40% - Accent5 4 2 4" xfId="18644"/>
    <cellStyle name="40% - Accent5 4 2 5" xfId="18645"/>
    <cellStyle name="40% - Accent5 4 2 6" xfId="18646"/>
    <cellStyle name="40% - Accent5 4 2 7" xfId="18647"/>
    <cellStyle name="40% - Accent5 4 2_Basis Info" xfId="18648"/>
    <cellStyle name="40% - Accent5 4 3" xfId="18649"/>
    <cellStyle name="40% - Accent5 4 3 2" xfId="18650"/>
    <cellStyle name="40% - Accent5 4 4" xfId="18651"/>
    <cellStyle name="40% - Accent5 4 4 2" xfId="18652"/>
    <cellStyle name="40% - Accent5 4 4 3" xfId="18653"/>
    <cellStyle name="40% - Accent5 4 4 3 2" xfId="18654"/>
    <cellStyle name="40% - Accent5 4 4 3 3" xfId="18655"/>
    <cellStyle name="40% - Accent5 4 4 3_Essbase BS Tax Accounts EOY" xfId="18656"/>
    <cellStyle name="40% - Accent5 4 4 4" xfId="18657"/>
    <cellStyle name="40% - Accent5 4 4_Essbase BS Tax Accounts EOY" xfId="18658"/>
    <cellStyle name="40% - Accent5 4 5" xfId="18659"/>
    <cellStyle name="40% - Accent5 4 5 2" xfId="18660"/>
    <cellStyle name="40% - Accent5 4 5 2 2" xfId="18661"/>
    <cellStyle name="40% - Accent5 4 5 2 2 2" xfId="18662"/>
    <cellStyle name="40% - Accent5 4 5 2 3" xfId="18663"/>
    <cellStyle name="40% - Accent5 4 5 3" xfId="18664"/>
    <cellStyle name="40% - Accent5 4 5 3 2" xfId="18665"/>
    <cellStyle name="40% - Accent5 4 5 4" xfId="18666"/>
    <cellStyle name="40% - Accent5 4 5 5" xfId="18667"/>
    <cellStyle name="40% - Accent5 4 5 6" xfId="18668"/>
    <cellStyle name="40% - Accent5 4 5_Essbase BS Tax Accounts EOY" xfId="18669"/>
    <cellStyle name="40% - Accent5 4 6" xfId="18670"/>
    <cellStyle name="40% - Accent5 4 6 2" xfId="18671"/>
    <cellStyle name="40% - Accent5 4 6 2 2" xfId="18672"/>
    <cellStyle name="40% - Accent5 4 6 3" xfId="18673"/>
    <cellStyle name="40% - Accent5 4 6 4" xfId="18674"/>
    <cellStyle name="40% - Accent5 4 6_Essbase BS Tax Accounts EOY" xfId="18675"/>
    <cellStyle name="40% - Accent5 4 7" xfId="18676"/>
    <cellStyle name="40% - Accent5 4 7 2" xfId="18677"/>
    <cellStyle name="40% - Accent5 4 7 2 2" xfId="18678"/>
    <cellStyle name="40% - Accent5 4 7 3" xfId="18679"/>
    <cellStyle name="40% - Accent5 4 7 4" xfId="18680"/>
    <cellStyle name="40% - Accent5 4 7_Essbase BS Tax Accounts EOY" xfId="18681"/>
    <cellStyle name="40% - Accent5 4 8" xfId="18682"/>
    <cellStyle name="40% - Accent5 4 8 2" xfId="18683"/>
    <cellStyle name="40% - Accent5 4 8 2 2" xfId="18684"/>
    <cellStyle name="40% - Accent5 4 8 3" xfId="18685"/>
    <cellStyle name="40% - Accent5 4 8 4" xfId="18686"/>
    <cellStyle name="40% - Accent5 4 8_Essbase BS Tax Accounts EOY" xfId="18687"/>
    <cellStyle name="40% - Accent5 4 9" xfId="18688"/>
    <cellStyle name="40% - Accent5 4 9 2" xfId="18689"/>
    <cellStyle name="40% - Accent5 4 9 2 2" xfId="18690"/>
    <cellStyle name="40% - Accent5 4 9 3" xfId="18691"/>
    <cellStyle name="40% - Accent5 4 9 4" xfId="18692"/>
    <cellStyle name="40% - Accent5 4 9_Essbase BS Tax Accounts EOY" xfId="18693"/>
    <cellStyle name="40% - Accent5 4_Cap Software Basis Adj" xfId="18694"/>
    <cellStyle name="40% - Accent5 40" xfId="18695"/>
    <cellStyle name="40% - Accent5 40 2" xfId="18696"/>
    <cellStyle name="40% - Accent5 40 2 2" xfId="18697"/>
    <cellStyle name="40% - Accent5 40 2 2 2" xfId="18698"/>
    <cellStyle name="40% - Accent5 40 2 2 3" xfId="18699"/>
    <cellStyle name="40% - Accent5 40 2 2_Essbase BS Tax Accounts EOY" xfId="18700"/>
    <cellStyle name="40% - Accent5 40 2 3" xfId="18701"/>
    <cellStyle name="40% - Accent5 40 2 4" xfId="18702"/>
    <cellStyle name="40% - Accent5 40 2_Essbase BS Tax Accounts EOY" xfId="18703"/>
    <cellStyle name="40% - Accent5 40 3" xfId="18704"/>
    <cellStyle name="40% - Accent5 40 3 2" xfId="18705"/>
    <cellStyle name="40% - Accent5 40 3 3" xfId="18706"/>
    <cellStyle name="40% - Accent5 40 3_Essbase BS Tax Accounts EOY" xfId="18707"/>
    <cellStyle name="40% - Accent5 40 4" xfId="18708"/>
    <cellStyle name="40% - Accent5 40 5" xfId="18709"/>
    <cellStyle name="40% - Accent5 40_Essbase BS Tax Accounts EOY" xfId="18710"/>
    <cellStyle name="40% - Accent5 41" xfId="18711"/>
    <cellStyle name="40% - Accent5 41 2" xfId="18712"/>
    <cellStyle name="40% - Accent5 41 2 2" xfId="18713"/>
    <cellStyle name="40% - Accent5 41 2 2 2" xfId="18714"/>
    <cellStyle name="40% - Accent5 41 2 2 3" xfId="18715"/>
    <cellStyle name="40% - Accent5 41 2 2_Essbase BS Tax Accounts EOY" xfId="18716"/>
    <cellStyle name="40% - Accent5 41 2 3" xfId="18717"/>
    <cellStyle name="40% - Accent5 41 2 4" xfId="18718"/>
    <cellStyle name="40% - Accent5 41 2_Essbase BS Tax Accounts EOY" xfId="18719"/>
    <cellStyle name="40% - Accent5 41 3" xfId="18720"/>
    <cellStyle name="40% - Accent5 41 3 2" xfId="18721"/>
    <cellStyle name="40% - Accent5 41 3 3" xfId="18722"/>
    <cellStyle name="40% - Accent5 41 3_Essbase BS Tax Accounts EOY" xfId="18723"/>
    <cellStyle name="40% - Accent5 41 4" xfId="18724"/>
    <cellStyle name="40% - Accent5 41 5" xfId="18725"/>
    <cellStyle name="40% - Accent5 41_Essbase BS Tax Accounts EOY" xfId="18726"/>
    <cellStyle name="40% - Accent5 42" xfId="18727"/>
    <cellStyle name="40% - Accent5 42 2" xfId="18728"/>
    <cellStyle name="40% - Accent5 42 2 2" xfId="18729"/>
    <cellStyle name="40% - Accent5 42 2 2 2" xfId="18730"/>
    <cellStyle name="40% - Accent5 42 2 2 3" xfId="18731"/>
    <cellStyle name="40% - Accent5 42 2 2_Essbase BS Tax Accounts EOY" xfId="18732"/>
    <cellStyle name="40% - Accent5 42 2 3" xfId="18733"/>
    <cellStyle name="40% - Accent5 42 2 4" xfId="18734"/>
    <cellStyle name="40% - Accent5 42 2_Essbase BS Tax Accounts EOY" xfId="18735"/>
    <cellStyle name="40% - Accent5 42 3" xfId="18736"/>
    <cellStyle name="40% - Accent5 42 3 2" xfId="18737"/>
    <cellStyle name="40% - Accent5 42 3 3" xfId="18738"/>
    <cellStyle name="40% - Accent5 42 3_Essbase BS Tax Accounts EOY" xfId="18739"/>
    <cellStyle name="40% - Accent5 42 4" xfId="18740"/>
    <cellStyle name="40% - Accent5 42 5" xfId="18741"/>
    <cellStyle name="40% - Accent5 42_Essbase BS Tax Accounts EOY" xfId="18742"/>
    <cellStyle name="40% - Accent5 43" xfId="18743"/>
    <cellStyle name="40% - Accent5 43 2" xfId="18744"/>
    <cellStyle name="40% - Accent5 43 2 2" xfId="18745"/>
    <cellStyle name="40% - Accent5 43 2 2 2" xfId="18746"/>
    <cellStyle name="40% - Accent5 43 2 2 3" xfId="18747"/>
    <cellStyle name="40% - Accent5 43 2 2_Essbase BS Tax Accounts EOY" xfId="18748"/>
    <cellStyle name="40% - Accent5 43 2 3" xfId="18749"/>
    <cellStyle name="40% - Accent5 43 2 4" xfId="18750"/>
    <cellStyle name="40% - Accent5 43 2_Essbase BS Tax Accounts EOY" xfId="18751"/>
    <cellStyle name="40% - Accent5 43 3" xfId="18752"/>
    <cellStyle name="40% - Accent5 43 3 2" xfId="18753"/>
    <cellStyle name="40% - Accent5 43 3 3" xfId="18754"/>
    <cellStyle name="40% - Accent5 43 3_Essbase BS Tax Accounts EOY" xfId="18755"/>
    <cellStyle name="40% - Accent5 43 4" xfId="18756"/>
    <cellStyle name="40% - Accent5 43 5" xfId="18757"/>
    <cellStyle name="40% - Accent5 43_Essbase BS Tax Accounts EOY" xfId="18758"/>
    <cellStyle name="40% - Accent5 44" xfId="18759"/>
    <cellStyle name="40% - Accent5 44 2" xfId="18760"/>
    <cellStyle name="40% - Accent5 44 2 2" xfId="18761"/>
    <cellStyle name="40% - Accent5 44 2 2 2" xfId="18762"/>
    <cellStyle name="40% - Accent5 44 2 2 3" xfId="18763"/>
    <cellStyle name="40% - Accent5 44 2 2_Essbase BS Tax Accounts EOY" xfId="18764"/>
    <cellStyle name="40% - Accent5 44 2 3" xfId="18765"/>
    <cellStyle name="40% - Accent5 44 2 4" xfId="18766"/>
    <cellStyle name="40% - Accent5 44 2_Essbase BS Tax Accounts EOY" xfId="18767"/>
    <cellStyle name="40% - Accent5 44 3" xfId="18768"/>
    <cellStyle name="40% - Accent5 44 3 2" xfId="18769"/>
    <cellStyle name="40% - Accent5 44 3 3" xfId="18770"/>
    <cellStyle name="40% - Accent5 44 3_Essbase BS Tax Accounts EOY" xfId="18771"/>
    <cellStyle name="40% - Accent5 44 4" xfId="18772"/>
    <cellStyle name="40% - Accent5 44 5" xfId="18773"/>
    <cellStyle name="40% - Accent5 44_Essbase BS Tax Accounts EOY" xfId="18774"/>
    <cellStyle name="40% - Accent5 45" xfId="18775"/>
    <cellStyle name="40% - Accent5 45 2" xfId="18776"/>
    <cellStyle name="40% - Accent5 45 2 2" xfId="18777"/>
    <cellStyle name="40% - Accent5 45 2 2 2" xfId="18778"/>
    <cellStyle name="40% - Accent5 45 2 2 3" xfId="18779"/>
    <cellStyle name="40% - Accent5 45 2 2_Essbase BS Tax Accounts EOY" xfId="18780"/>
    <cellStyle name="40% - Accent5 45 2 3" xfId="18781"/>
    <cellStyle name="40% - Accent5 45 2 4" xfId="18782"/>
    <cellStyle name="40% - Accent5 45 2_Essbase BS Tax Accounts EOY" xfId="18783"/>
    <cellStyle name="40% - Accent5 45 3" xfId="18784"/>
    <cellStyle name="40% - Accent5 45 3 2" xfId="18785"/>
    <cellStyle name="40% - Accent5 45 3 3" xfId="18786"/>
    <cellStyle name="40% - Accent5 45 3_Essbase BS Tax Accounts EOY" xfId="18787"/>
    <cellStyle name="40% - Accent5 45 4" xfId="18788"/>
    <cellStyle name="40% - Accent5 45 5" xfId="18789"/>
    <cellStyle name="40% - Accent5 45_Essbase BS Tax Accounts EOY" xfId="18790"/>
    <cellStyle name="40% - Accent5 46" xfId="18791"/>
    <cellStyle name="40% - Accent5 46 2" xfId="18792"/>
    <cellStyle name="40% - Accent5 46 2 2" xfId="18793"/>
    <cellStyle name="40% - Accent5 46 2 2 2" xfId="18794"/>
    <cellStyle name="40% - Accent5 46 2 2 3" xfId="18795"/>
    <cellStyle name="40% - Accent5 46 2 2_Essbase BS Tax Accounts EOY" xfId="18796"/>
    <cellStyle name="40% - Accent5 46 2 3" xfId="18797"/>
    <cellStyle name="40% - Accent5 46 2 4" xfId="18798"/>
    <cellStyle name="40% - Accent5 46 2_Essbase BS Tax Accounts EOY" xfId="18799"/>
    <cellStyle name="40% - Accent5 46 3" xfId="18800"/>
    <cellStyle name="40% - Accent5 46 3 2" xfId="18801"/>
    <cellStyle name="40% - Accent5 46 3 3" xfId="18802"/>
    <cellStyle name="40% - Accent5 46 3_Essbase BS Tax Accounts EOY" xfId="18803"/>
    <cellStyle name="40% - Accent5 46 4" xfId="18804"/>
    <cellStyle name="40% - Accent5 46 5" xfId="18805"/>
    <cellStyle name="40% - Accent5 46_Essbase BS Tax Accounts EOY" xfId="18806"/>
    <cellStyle name="40% - Accent5 47" xfId="18807"/>
    <cellStyle name="40% - Accent5 47 2" xfId="18808"/>
    <cellStyle name="40% - Accent5 47 2 2" xfId="18809"/>
    <cellStyle name="40% - Accent5 47 2 2 2" xfId="18810"/>
    <cellStyle name="40% - Accent5 47 2 2 3" xfId="18811"/>
    <cellStyle name="40% - Accent5 47 2 2_Essbase BS Tax Accounts EOY" xfId="18812"/>
    <cellStyle name="40% - Accent5 47 2 3" xfId="18813"/>
    <cellStyle name="40% - Accent5 47 2 4" xfId="18814"/>
    <cellStyle name="40% - Accent5 47 2_Essbase BS Tax Accounts EOY" xfId="18815"/>
    <cellStyle name="40% - Accent5 47 3" xfId="18816"/>
    <cellStyle name="40% - Accent5 47 3 2" xfId="18817"/>
    <cellStyle name="40% - Accent5 47 3 3" xfId="18818"/>
    <cellStyle name="40% - Accent5 47 3_Essbase BS Tax Accounts EOY" xfId="18819"/>
    <cellStyle name="40% - Accent5 47 4" xfId="18820"/>
    <cellStyle name="40% - Accent5 47 5" xfId="18821"/>
    <cellStyle name="40% - Accent5 47_Essbase BS Tax Accounts EOY" xfId="18822"/>
    <cellStyle name="40% - Accent5 48" xfId="18823"/>
    <cellStyle name="40% - Accent5 48 2" xfId="18824"/>
    <cellStyle name="40% - Accent5 48 2 2" xfId="18825"/>
    <cellStyle name="40% - Accent5 48 2 2 2" xfId="18826"/>
    <cellStyle name="40% - Accent5 48 2 2 3" xfId="18827"/>
    <cellStyle name="40% - Accent5 48 2 2_Essbase BS Tax Accounts EOY" xfId="18828"/>
    <cellStyle name="40% - Accent5 48 2 3" xfId="18829"/>
    <cellStyle name="40% - Accent5 48 2 4" xfId="18830"/>
    <cellStyle name="40% - Accent5 48 2_Essbase BS Tax Accounts EOY" xfId="18831"/>
    <cellStyle name="40% - Accent5 48 3" xfId="18832"/>
    <cellStyle name="40% - Accent5 48 3 2" xfId="18833"/>
    <cellStyle name="40% - Accent5 48 3 3" xfId="18834"/>
    <cellStyle name="40% - Accent5 48 3_Essbase BS Tax Accounts EOY" xfId="18835"/>
    <cellStyle name="40% - Accent5 48 4" xfId="18836"/>
    <cellStyle name="40% - Accent5 48 5" xfId="18837"/>
    <cellStyle name="40% - Accent5 48_Essbase BS Tax Accounts EOY" xfId="18838"/>
    <cellStyle name="40% - Accent5 49" xfId="18839"/>
    <cellStyle name="40% - Accent5 49 2" xfId="18840"/>
    <cellStyle name="40% - Accent5 49 2 2" xfId="18841"/>
    <cellStyle name="40% - Accent5 49 2 2 2" xfId="18842"/>
    <cellStyle name="40% - Accent5 49 2 2 3" xfId="18843"/>
    <cellStyle name="40% - Accent5 49 2 2_Essbase BS Tax Accounts EOY" xfId="18844"/>
    <cellStyle name="40% - Accent5 49 2 3" xfId="18845"/>
    <cellStyle name="40% - Accent5 49 2 4" xfId="18846"/>
    <cellStyle name="40% - Accent5 49 2_Essbase BS Tax Accounts EOY" xfId="18847"/>
    <cellStyle name="40% - Accent5 49 3" xfId="18848"/>
    <cellStyle name="40% - Accent5 49 3 2" xfId="18849"/>
    <cellStyle name="40% - Accent5 49 3 3" xfId="18850"/>
    <cellStyle name="40% - Accent5 49 3_Essbase BS Tax Accounts EOY" xfId="18851"/>
    <cellStyle name="40% - Accent5 49 4" xfId="18852"/>
    <cellStyle name="40% - Accent5 49 5" xfId="18853"/>
    <cellStyle name="40% - Accent5 49_Essbase BS Tax Accounts EOY" xfId="18854"/>
    <cellStyle name="40% - Accent5 5" xfId="18855"/>
    <cellStyle name="40% - Accent5 5 2" xfId="18856"/>
    <cellStyle name="40% - Accent5 5 2 2" xfId="18857"/>
    <cellStyle name="40% - Accent5 5 2 3" xfId="18858"/>
    <cellStyle name="40% - Accent5 5 2 4" xfId="18859"/>
    <cellStyle name="40% - Accent5 5 2_Essbase BS Tax Accounts EOY" xfId="18860"/>
    <cellStyle name="40% - Accent5 5 3" xfId="18861"/>
    <cellStyle name="40% - Accent5 5 3 2" xfId="18862"/>
    <cellStyle name="40% - Accent5 5 4" xfId="18863"/>
    <cellStyle name="40% - Accent5 5 4 2" xfId="18864"/>
    <cellStyle name="40% - Accent5 5 4 3" xfId="18865"/>
    <cellStyle name="40% - Accent5 5 4_Essbase BS Tax Accounts EOY" xfId="18866"/>
    <cellStyle name="40% - Accent5 5_Cap Software Basis Adj" xfId="18867"/>
    <cellStyle name="40% - Accent5 50" xfId="18868"/>
    <cellStyle name="40% - Accent5 50 2" xfId="18869"/>
    <cellStyle name="40% - Accent5 50 2 2" xfId="18870"/>
    <cellStyle name="40% - Accent5 50 2 2 2" xfId="18871"/>
    <cellStyle name="40% - Accent5 50 2 2 3" xfId="18872"/>
    <cellStyle name="40% - Accent5 50 2 2_Essbase BS Tax Accounts EOY" xfId="18873"/>
    <cellStyle name="40% - Accent5 50 2 3" xfId="18874"/>
    <cellStyle name="40% - Accent5 50 2 4" xfId="18875"/>
    <cellStyle name="40% - Accent5 50 2_Essbase BS Tax Accounts EOY" xfId="18876"/>
    <cellStyle name="40% - Accent5 50 3" xfId="18877"/>
    <cellStyle name="40% - Accent5 50 3 2" xfId="18878"/>
    <cellStyle name="40% - Accent5 50 3 3" xfId="18879"/>
    <cellStyle name="40% - Accent5 50 3_Essbase BS Tax Accounts EOY" xfId="18880"/>
    <cellStyle name="40% - Accent5 50 4" xfId="18881"/>
    <cellStyle name="40% - Accent5 50 5" xfId="18882"/>
    <cellStyle name="40% - Accent5 50_Essbase BS Tax Accounts EOY" xfId="18883"/>
    <cellStyle name="40% - Accent5 51" xfId="18884"/>
    <cellStyle name="40% - Accent5 51 2" xfId="18885"/>
    <cellStyle name="40% - Accent5 51 2 2" xfId="18886"/>
    <cellStyle name="40% - Accent5 51 2 2 2" xfId="18887"/>
    <cellStyle name="40% - Accent5 51 2 2 3" xfId="18888"/>
    <cellStyle name="40% - Accent5 51 2 2_Essbase BS Tax Accounts EOY" xfId="18889"/>
    <cellStyle name="40% - Accent5 51 2 3" xfId="18890"/>
    <cellStyle name="40% - Accent5 51 2 4" xfId="18891"/>
    <cellStyle name="40% - Accent5 51 2_Essbase BS Tax Accounts EOY" xfId="18892"/>
    <cellStyle name="40% - Accent5 51 3" xfId="18893"/>
    <cellStyle name="40% - Accent5 51 3 2" xfId="18894"/>
    <cellStyle name="40% - Accent5 51 3 3" xfId="18895"/>
    <cellStyle name="40% - Accent5 51 3_Essbase BS Tax Accounts EOY" xfId="18896"/>
    <cellStyle name="40% - Accent5 51 4" xfId="18897"/>
    <cellStyle name="40% - Accent5 51 5" xfId="18898"/>
    <cellStyle name="40% - Accent5 51_Essbase BS Tax Accounts EOY" xfId="18899"/>
    <cellStyle name="40% - Accent5 52" xfId="18900"/>
    <cellStyle name="40% - Accent5 52 2" xfId="18901"/>
    <cellStyle name="40% - Accent5 52 2 2" xfId="18902"/>
    <cellStyle name="40% - Accent5 52 2 2 2" xfId="18903"/>
    <cellStyle name="40% - Accent5 52 2 2 3" xfId="18904"/>
    <cellStyle name="40% - Accent5 52 2 2_Essbase BS Tax Accounts EOY" xfId="18905"/>
    <cellStyle name="40% - Accent5 52 2 3" xfId="18906"/>
    <cellStyle name="40% - Accent5 52 2 4" xfId="18907"/>
    <cellStyle name="40% - Accent5 52 2_Essbase BS Tax Accounts EOY" xfId="18908"/>
    <cellStyle name="40% - Accent5 52 3" xfId="18909"/>
    <cellStyle name="40% - Accent5 52 3 2" xfId="18910"/>
    <cellStyle name="40% - Accent5 52 3 3" xfId="18911"/>
    <cellStyle name="40% - Accent5 52 3_Essbase BS Tax Accounts EOY" xfId="18912"/>
    <cellStyle name="40% - Accent5 52 4" xfId="18913"/>
    <cellStyle name="40% - Accent5 52 5" xfId="18914"/>
    <cellStyle name="40% - Accent5 52_Essbase BS Tax Accounts EOY" xfId="18915"/>
    <cellStyle name="40% - Accent5 53" xfId="18916"/>
    <cellStyle name="40% - Accent5 53 2" xfId="18917"/>
    <cellStyle name="40% - Accent5 53 2 2" xfId="18918"/>
    <cellStyle name="40% - Accent5 53 2 2 2" xfId="18919"/>
    <cellStyle name="40% - Accent5 53 2 2 3" xfId="18920"/>
    <cellStyle name="40% - Accent5 53 2 2_Essbase BS Tax Accounts EOY" xfId="18921"/>
    <cellStyle name="40% - Accent5 53 2 3" xfId="18922"/>
    <cellStyle name="40% - Accent5 53 2 4" xfId="18923"/>
    <cellStyle name="40% - Accent5 53 2_Essbase BS Tax Accounts EOY" xfId="18924"/>
    <cellStyle name="40% - Accent5 53 3" xfId="18925"/>
    <cellStyle name="40% - Accent5 53 3 2" xfId="18926"/>
    <cellStyle name="40% - Accent5 53 3 3" xfId="18927"/>
    <cellStyle name="40% - Accent5 53 3_Essbase BS Tax Accounts EOY" xfId="18928"/>
    <cellStyle name="40% - Accent5 53 4" xfId="18929"/>
    <cellStyle name="40% - Accent5 53 5" xfId="18930"/>
    <cellStyle name="40% - Accent5 53_Essbase BS Tax Accounts EOY" xfId="18931"/>
    <cellStyle name="40% - Accent5 54" xfId="18932"/>
    <cellStyle name="40% - Accent5 54 2" xfId="18933"/>
    <cellStyle name="40% - Accent5 54 2 2" xfId="18934"/>
    <cellStyle name="40% - Accent5 54 2 2 2" xfId="18935"/>
    <cellStyle name="40% - Accent5 54 2 2 3" xfId="18936"/>
    <cellStyle name="40% - Accent5 54 2 2_Essbase BS Tax Accounts EOY" xfId="18937"/>
    <cellStyle name="40% - Accent5 54 2 3" xfId="18938"/>
    <cellStyle name="40% - Accent5 54 2 4" xfId="18939"/>
    <cellStyle name="40% - Accent5 54 2_Essbase BS Tax Accounts EOY" xfId="18940"/>
    <cellStyle name="40% - Accent5 54 3" xfId="18941"/>
    <cellStyle name="40% - Accent5 54 3 2" xfId="18942"/>
    <cellStyle name="40% - Accent5 54 3 3" xfId="18943"/>
    <cellStyle name="40% - Accent5 54 3_Essbase BS Tax Accounts EOY" xfId="18944"/>
    <cellStyle name="40% - Accent5 54 4" xfId="18945"/>
    <cellStyle name="40% - Accent5 54 5" xfId="18946"/>
    <cellStyle name="40% - Accent5 54_Essbase BS Tax Accounts EOY" xfId="18947"/>
    <cellStyle name="40% - Accent5 55" xfId="18948"/>
    <cellStyle name="40% - Accent5 55 2" xfId="18949"/>
    <cellStyle name="40% - Accent5 55 2 2" xfId="18950"/>
    <cellStyle name="40% - Accent5 55 2 2 2" xfId="18951"/>
    <cellStyle name="40% - Accent5 55 2 2 3" xfId="18952"/>
    <cellStyle name="40% - Accent5 55 2 2_Essbase BS Tax Accounts EOY" xfId="18953"/>
    <cellStyle name="40% - Accent5 55 2 3" xfId="18954"/>
    <cellStyle name="40% - Accent5 55 2 4" xfId="18955"/>
    <cellStyle name="40% - Accent5 55 2_Essbase BS Tax Accounts EOY" xfId="18956"/>
    <cellStyle name="40% - Accent5 55 3" xfId="18957"/>
    <cellStyle name="40% - Accent5 55 3 2" xfId="18958"/>
    <cellStyle name="40% - Accent5 55 3 3" xfId="18959"/>
    <cellStyle name="40% - Accent5 55 3_Essbase BS Tax Accounts EOY" xfId="18960"/>
    <cellStyle name="40% - Accent5 55 4" xfId="18961"/>
    <cellStyle name="40% - Accent5 55 5" xfId="18962"/>
    <cellStyle name="40% - Accent5 55_Essbase BS Tax Accounts EOY" xfId="18963"/>
    <cellStyle name="40% - Accent5 56" xfId="18964"/>
    <cellStyle name="40% - Accent5 56 2" xfId="18965"/>
    <cellStyle name="40% - Accent5 56 2 2" xfId="18966"/>
    <cellStyle name="40% - Accent5 56 2 2 2" xfId="18967"/>
    <cellStyle name="40% - Accent5 56 2 2 3" xfId="18968"/>
    <cellStyle name="40% - Accent5 56 2 2_Essbase BS Tax Accounts EOY" xfId="18969"/>
    <cellStyle name="40% - Accent5 56 2 3" xfId="18970"/>
    <cellStyle name="40% - Accent5 56 2 4" xfId="18971"/>
    <cellStyle name="40% - Accent5 56 2_Essbase BS Tax Accounts EOY" xfId="18972"/>
    <cellStyle name="40% - Accent5 56 3" xfId="18973"/>
    <cellStyle name="40% - Accent5 56 3 2" xfId="18974"/>
    <cellStyle name="40% - Accent5 56 3 3" xfId="18975"/>
    <cellStyle name="40% - Accent5 56 3_Essbase BS Tax Accounts EOY" xfId="18976"/>
    <cellStyle name="40% - Accent5 56 4" xfId="18977"/>
    <cellStyle name="40% - Accent5 56 5" xfId="18978"/>
    <cellStyle name="40% - Accent5 56_Essbase BS Tax Accounts EOY" xfId="18979"/>
    <cellStyle name="40% - Accent5 57" xfId="18980"/>
    <cellStyle name="40% - Accent5 57 2" xfId="18981"/>
    <cellStyle name="40% - Accent5 57 2 2" xfId="18982"/>
    <cellStyle name="40% - Accent5 57 2 3" xfId="18983"/>
    <cellStyle name="40% - Accent5 57 2_Essbase BS Tax Accounts EOY" xfId="18984"/>
    <cellStyle name="40% - Accent5 57 3" xfId="18985"/>
    <cellStyle name="40% - Accent5 57 4" xfId="18986"/>
    <cellStyle name="40% - Accent5 57_Essbase BS Tax Accounts EOY" xfId="18987"/>
    <cellStyle name="40% - Accent5 58" xfId="18988"/>
    <cellStyle name="40% - Accent5 58 2" xfId="18989"/>
    <cellStyle name="40% - Accent5 58 2 2" xfId="18990"/>
    <cellStyle name="40% - Accent5 58 2 3" xfId="18991"/>
    <cellStyle name="40% - Accent5 58 2_Essbase BS Tax Accounts EOY" xfId="18992"/>
    <cellStyle name="40% - Accent5 58 3" xfId="18993"/>
    <cellStyle name="40% - Accent5 58 4" xfId="18994"/>
    <cellStyle name="40% - Accent5 58_Essbase BS Tax Accounts EOY" xfId="18995"/>
    <cellStyle name="40% - Accent5 59" xfId="18996"/>
    <cellStyle name="40% - Accent5 59 2" xfId="18997"/>
    <cellStyle name="40% - Accent5 59 2 2" xfId="18998"/>
    <cellStyle name="40% - Accent5 59 2 3" xfId="18999"/>
    <cellStyle name="40% - Accent5 59 2_Essbase BS Tax Accounts EOY" xfId="19000"/>
    <cellStyle name="40% - Accent5 59 3" xfId="19001"/>
    <cellStyle name="40% - Accent5 59 4" xfId="19002"/>
    <cellStyle name="40% - Accent5 59_Essbase BS Tax Accounts EOY" xfId="19003"/>
    <cellStyle name="40% - Accent5 6" xfId="19004"/>
    <cellStyle name="40% - Accent5 6 2" xfId="19005"/>
    <cellStyle name="40% - Accent5 6 2 2" xfId="19006"/>
    <cellStyle name="40% - Accent5 6 2 2 2" xfId="19007"/>
    <cellStyle name="40% - Accent5 6 2 2 3" xfId="19008"/>
    <cellStyle name="40% - Accent5 6 2 2 4" xfId="19009"/>
    <cellStyle name="40% - Accent5 6 2 2_Essbase BS Tax Accounts EOY" xfId="19010"/>
    <cellStyle name="40% - Accent5 6 2 3" xfId="19011"/>
    <cellStyle name="40% - Accent5 6 2 3 2" xfId="19012"/>
    <cellStyle name="40% - Accent5 6 2 3 3" xfId="19013"/>
    <cellStyle name="40% - Accent5 6 2 3 4" xfId="19014"/>
    <cellStyle name="40% - Accent5 6 2 3_Essbase BS Tax Accounts EOY" xfId="19015"/>
    <cellStyle name="40% - Accent5 6 2 4" xfId="19016"/>
    <cellStyle name="40% - Accent5 6 2 5" xfId="19017"/>
    <cellStyle name="40% - Accent5 6 2 5 2" xfId="19018"/>
    <cellStyle name="40% - Accent5 6 2 6" xfId="19019"/>
    <cellStyle name="40% - Accent5 6 2 7" xfId="19020"/>
    <cellStyle name="40% - Accent5 6 2 8" xfId="19021"/>
    <cellStyle name="40% - Accent5 6 2_Basis Info" xfId="19022"/>
    <cellStyle name="40% - Accent5 6 3" xfId="19023"/>
    <cellStyle name="40% - Accent5 6 3 2" xfId="19024"/>
    <cellStyle name="40% - Accent5 6 4" xfId="19025"/>
    <cellStyle name="40% - Accent5 6 4 2" xfId="19026"/>
    <cellStyle name="40% - Accent5 6 4 3" xfId="19027"/>
    <cellStyle name="40% - Accent5 6 4 4" xfId="19028"/>
    <cellStyle name="40% - Accent5 6 4_Essbase BS Tax Accounts EOY" xfId="19029"/>
    <cellStyle name="40% - Accent5 6 5" xfId="19030"/>
    <cellStyle name="40% - Accent5 6 5 2" xfId="19031"/>
    <cellStyle name="40% - Accent5 6 5 3" xfId="19032"/>
    <cellStyle name="40% - Accent5 6 5_Essbase BS Tax Accounts EOY" xfId="19033"/>
    <cellStyle name="40% - Accent5 6 6" xfId="19034"/>
    <cellStyle name="40% - Accent5 6 6 2" xfId="19035"/>
    <cellStyle name="40% - Accent5 6 6 3" xfId="19036"/>
    <cellStyle name="40% - Accent5 6 6_Essbase BS Tax Accounts EOY" xfId="19037"/>
    <cellStyle name="40% - Accent5 6_Essbase BS Tax Accounts EOY" xfId="19038"/>
    <cellStyle name="40% - Accent5 60" xfId="19039"/>
    <cellStyle name="40% - Accent5 60 2" xfId="19040"/>
    <cellStyle name="40% - Accent5 60 2 2" xfId="19041"/>
    <cellStyle name="40% - Accent5 60 2 3" xfId="19042"/>
    <cellStyle name="40% - Accent5 60 2_Essbase BS Tax Accounts EOY" xfId="19043"/>
    <cellStyle name="40% - Accent5 60 3" xfId="19044"/>
    <cellStyle name="40% - Accent5 60 4" xfId="19045"/>
    <cellStyle name="40% - Accent5 60_Essbase BS Tax Accounts EOY" xfId="19046"/>
    <cellStyle name="40% - Accent5 61" xfId="19047"/>
    <cellStyle name="40% - Accent5 61 2" xfId="19048"/>
    <cellStyle name="40% - Accent5 61 2 2" xfId="19049"/>
    <cellStyle name="40% - Accent5 61 2 3" xfId="19050"/>
    <cellStyle name="40% - Accent5 61 2_Essbase BS Tax Accounts EOY" xfId="19051"/>
    <cellStyle name="40% - Accent5 61 3" xfId="19052"/>
    <cellStyle name="40% - Accent5 61 4" xfId="19053"/>
    <cellStyle name="40% - Accent5 61_Essbase BS Tax Accounts EOY" xfId="19054"/>
    <cellStyle name="40% - Accent5 62" xfId="19055"/>
    <cellStyle name="40% - Accent5 62 2" xfId="19056"/>
    <cellStyle name="40% - Accent5 62 2 2" xfId="19057"/>
    <cellStyle name="40% - Accent5 62 2 3" xfId="19058"/>
    <cellStyle name="40% - Accent5 62 2_Essbase BS Tax Accounts EOY" xfId="19059"/>
    <cellStyle name="40% - Accent5 62 3" xfId="19060"/>
    <cellStyle name="40% - Accent5 62 4" xfId="19061"/>
    <cellStyle name="40% - Accent5 62_Essbase BS Tax Accounts EOY" xfId="19062"/>
    <cellStyle name="40% - Accent5 63" xfId="19063"/>
    <cellStyle name="40% - Accent5 63 2" xfId="19064"/>
    <cellStyle name="40% - Accent5 63 2 2" xfId="19065"/>
    <cellStyle name="40% - Accent5 63 2 3" xfId="19066"/>
    <cellStyle name="40% - Accent5 63 2_Essbase BS Tax Accounts EOY" xfId="19067"/>
    <cellStyle name="40% - Accent5 63 3" xfId="19068"/>
    <cellStyle name="40% - Accent5 63 4" xfId="19069"/>
    <cellStyle name="40% - Accent5 63_Essbase BS Tax Accounts EOY" xfId="19070"/>
    <cellStyle name="40% - Accent5 64" xfId="19071"/>
    <cellStyle name="40% - Accent5 64 2" xfId="19072"/>
    <cellStyle name="40% - Accent5 64 2 2" xfId="19073"/>
    <cellStyle name="40% - Accent5 64 2 3" xfId="19074"/>
    <cellStyle name="40% - Accent5 64 2_Essbase BS Tax Accounts EOY" xfId="19075"/>
    <cellStyle name="40% - Accent5 64 3" xfId="19076"/>
    <cellStyle name="40% - Accent5 64 4" xfId="19077"/>
    <cellStyle name="40% - Accent5 64_Essbase BS Tax Accounts EOY" xfId="19078"/>
    <cellStyle name="40% - Accent5 65" xfId="19079"/>
    <cellStyle name="40% - Accent5 65 2" xfId="19080"/>
    <cellStyle name="40% - Accent5 65 2 2" xfId="19081"/>
    <cellStyle name="40% - Accent5 65 2 3" xfId="19082"/>
    <cellStyle name="40% - Accent5 65 2_Essbase BS Tax Accounts EOY" xfId="19083"/>
    <cellStyle name="40% - Accent5 65 3" xfId="19084"/>
    <cellStyle name="40% - Accent5 65 4" xfId="19085"/>
    <cellStyle name="40% - Accent5 65_Essbase BS Tax Accounts EOY" xfId="19086"/>
    <cellStyle name="40% - Accent5 66" xfId="19087"/>
    <cellStyle name="40% - Accent5 66 2" xfId="19088"/>
    <cellStyle name="40% - Accent5 66 2 2" xfId="19089"/>
    <cellStyle name="40% - Accent5 66 2 3" xfId="19090"/>
    <cellStyle name="40% - Accent5 66 2_Essbase BS Tax Accounts EOY" xfId="19091"/>
    <cellStyle name="40% - Accent5 66 3" xfId="19092"/>
    <cellStyle name="40% - Accent5 66 4" xfId="19093"/>
    <cellStyle name="40% - Accent5 66_Essbase BS Tax Accounts EOY" xfId="19094"/>
    <cellStyle name="40% - Accent5 67" xfId="19095"/>
    <cellStyle name="40% - Accent5 67 2" xfId="19096"/>
    <cellStyle name="40% - Accent5 67 2 2" xfId="19097"/>
    <cellStyle name="40% - Accent5 67 2 3" xfId="19098"/>
    <cellStyle name="40% - Accent5 67 2_Essbase BS Tax Accounts EOY" xfId="19099"/>
    <cellStyle name="40% - Accent5 67 3" xfId="19100"/>
    <cellStyle name="40% - Accent5 67 4" xfId="19101"/>
    <cellStyle name="40% - Accent5 67_Essbase BS Tax Accounts EOY" xfId="19102"/>
    <cellStyle name="40% - Accent5 68" xfId="19103"/>
    <cellStyle name="40% - Accent5 68 2" xfId="19104"/>
    <cellStyle name="40% - Accent5 68 2 2" xfId="19105"/>
    <cellStyle name="40% - Accent5 68 2 3" xfId="19106"/>
    <cellStyle name="40% - Accent5 68 2_Essbase BS Tax Accounts EOY" xfId="19107"/>
    <cellStyle name="40% - Accent5 68 3" xfId="19108"/>
    <cellStyle name="40% - Accent5 68 4" xfId="19109"/>
    <cellStyle name="40% - Accent5 68_Essbase BS Tax Accounts EOY" xfId="19110"/>
    <cellStyle name="40% - Accent5 69" xfId="19111"/>
    <cellStyle name="40% - Accent5 69 2" xfId="19112"/>
    <cellStyle name="40% - Accent5 69 2 2" xfId="19113"/>
    <cellStyle name="40% - Accent5 69 2 3" xfId="19114"/>
    <cellStyle name="40% - Accent5 69 2_Essbase BS Tax Accounts EOY" xfId="19115"/>
    <cellStyle name="40% - Accent5 69 3" xfId="19116"/>
    <cellStyle name="40% - Accent5 69 4" xfId="19117"/>
    <cellStyle name="40% - Accent5 69_Essbase BS Tax Accounts EOY" xfId="19118"/>
    <cellStyle name="40% - Accent5 7" xfId="19119"/>
    <cellStyle name="40% - Accent5 7 2" xfId="19120"/>
    <cellStyle name="40% - Accent5 7 2 2" xfId="19121"/>
    <cellStyle name="40% - Accent5 7 2 3" xfId="19122"/>
    <cellStyle name="40% - Accent5 7 2 4" xfId="19123"/>
    <cellStyle name="40% - Accent5 7 2_Essbase BS Tax Accounts EOY" xfId="19124"/>
    <cellStyle name="40% - Accent5 7 3" xfId="19125"/>
    <cellStyle name="40% - Accent5 7 3 2" xfId="19126"/>
    <cellStyle name="40% - Accent5 7 4" xfId="19127"/>
    <cellStyle name="40% - Accent5 7 4 2" xfId="19128"/>
    <cellStyle name="40% - Accent5 7 4 3" xfId="19129"/>
    <cellStyle name="40% - Accent5 7 4 4" xfId="19130"/>
    <cellStyle name="40% - Accent5 7 4_Essbase BS Tax Accounts EOY" xfId="19131"/>
    <cellStyle name="40% - Accent5 7 5" xfId="19132"/>
    <cellStyle name="40% - Accent5 7 5 2" xfId="19133"/>
    <cellStyle name="40% - Accent5 7 5 3" xfId="19134"/>
    <cellStyle name="40% - Accent5 7 5_Essbase BS Tax Accounts EOY" xfId="19135"/>
    <cellStyle name="40% - Accent5 7_Essbase BS Tax Accounts EOY" xfId="19136"/>
    <cellStyle name="40% - Accent5 70" xfId="19137"/>
    <cellStyle name="40% - Accent5 70 2" xfId="19138"/>
    <cellStyle name="40% - Accent5 70 2 2" xfId="19139"/>
    <cellStyle name="40% - Accent5 70 3" xfId="19140"/>
    <cellStyle name="40% - Accent5 70 4" xfId="19141"/>
    <cellStyle name="40% - Accent5 70_Essbase BS Tax Accounts EOY" xfId="19142"/>
    <cellStyle name="40% - Accent5 71" xfId="19143"/>
    <cellStyle name="40% - Accent5 71 2" xfId="19144"/>
    <cellStyle name="40% - Accent5 71 2 2" xfId="19145"/>
    <cellStyle name="40% - Accent5 71 3" xfId="19146"/>
    <cellStyle name="40% - Accent5 71 4" xfId="19147"/>
    <cellStyle name="40% - Accent5 71_Essbase BS Tax Accounts EOY" xfId="19148"/>
    <cellStyle name="40% - Accent5 72" xfId="19149"/>
    <cellStyle name="40% - Accent5 72 2" xfId="19150"/>
    <cellStyle name="40% - Accent5 72 2 2" xfId="19151"/>
    <cellStyle name="40% - Accent5 72 3" xfId="19152"/>
    <cellStyle name="40% - Accent5 72 4" xfId="19153"/>
    <cellStyle name="40% - Accent5 72_Essbase BS Tax Accounts EOY" xfId="19154"/>
    <cellStyle name="40% - Accent5 73" xfId="19155"/>
    <cellStyle name="40% - Accent5 73 2" xfId="19156"/>
    <cellStyle name="40% - Accent5 73 2 2" xfId="19157"/>
    <cellStyle name="40% - Accent5 73 3" xfId="19158"/>
    <cellStyle name="40% - Accent5 73 4" xfId="19159"/>
    <cellStyle name="40% - Accent5 73_Essbase BS Tax Accounts EOY" xfId="19160"/>
    <cellStyle name="40% - Accent5 74" xfId="19161"/>
    <cellStyle name="40% - Accent5 74 2" xfId="19162"/>
    <cellStyle name="40% - Accent5 74 2 2" xfId="19163"/>
    <cellStyle name="40% - Accent5 74 3" xfId="19164"/>
    <cellStyle name="40% - Accent5 74 4" xfId="19165"/>
    <cellStyle name="40% - Accent5 74_Essbase BS Tax Accounts EOY" xfId="19166"/>
    <cellStyle name="40% - Accent5 75" xfId="19167"/>
    <cellStyle name="40% - Accent5 75 2" xfId="19168"/>
    <cellStyle name="40% - Accent5 75 2 2" xfId="19169"/>
    <cellStyle name="40% - Accent5 75 3" xfId="19170"/>
    <cellStyle name="40% - Accent5 75 4" xfId="19171"/>
    <cellStyle name="40% - Accent5 75_Essbase BS Tax Accounts EOY" xfId="19172"/>
    <cellStyle name="40% - Accent5 76" xfId="19173"/>
    <cellStyle name="40% - Accent5 76 2" xfId="19174"/>
    <cellStyle name="40% - Accent5 76 2 2" xfId="19175"/>
    <cellStyle name="40% - Accent5 76 3" xfId="19176"/>
    <cellStyle name="40% - Accent5 76 4" xfId="19177"/>
    <cellStyle name="40% - Accent5 76_Essbase BS Tax Accounts EOY" xfId="19178"/>
    <cellStyle name="40% - Accent5 77" xfId="19179"/>
    <cellStyle name="40% - Accent5 77 2" xfId="19180"/>
    <cellStyle name="40% - Accent5 77 2 2" xfId="19181"/>
    <cellStyle name="40% - Accent5 77 3" xfId="19182"/>
    <cellStyle name="40% - Accent5 77 4" xfId="19183"/>
    <cellStyle name="40% - Accent5 77_Essbase BS Tax Accounts EOY" xfId="19184"/>
    <cellStyle name="40% - Accent5 78" xfId="19185"/>
    <cellStyle name="40% - Accent5 78 2" xfId="19186"/>
    <cellStyle name="40% - Accent5 78 2 2" xfId="19187"/>
    <cellStyle name="40% - Accent5 78 3" xfId="19188"/>
    <cellStyle name="40% - Accent5 78 4" xfId="19189"/>
    <cellStyle name="40% - Accent5 78_Essbase BS Tax Accounts EOY" xfId="19190"/>
    <cellStyle name="40% - Accent5 79" xfId="19191"/>
    <cellStyle name="40% - Accent5 79 2" xfId="19192"/>
    <cellStyle name="40% - Accent5 79 2 2" xfId="19193"/>
    <cellStyle name="40% - Accent5 79 3" xfId="19194"/>
    <cellStyle name="40% - Accent5 79 4" xfId="19195"/>
    <cellStyle name="40% - Accent5 79_Essbase BS Tax Accounts EOY" xfId="19196"/>
    <cellStyle name="40% - Accent5 8" xfId="19197"/>
    <cellStyle name="40% - Accent5 8 2" xfId="19198"/>
    <cellStyle name="40% - Accent5 8 2 2" xfId="19199"/>
    <cellStyle name="40% - Accent5 8 2 3" xfId="19200"/>
    <cellStyle name="40% - Accent5 8 2 4" xfId="19201"/>
    <cellStyle name="40% - Accent5 8 2_Essbase BS Tax Accounts EOY" xfId="19202"/>
    <cellStyle name="40% - Accent5 8 3" xfId="19203"/>
    <cellStyle name="40% - Accent5 8 3 2" xfId="19204"/>
    <cellStyle name="40% - Accent5 8 4" xfId="19205"/>
    <cellStyle name="40% - Accent5 8 4 2" xfId="19206"/>
    <cellStyle name="40% - Accent5 8 4 3" xfId="19207"/>
    <cellStyle name="40% - Accent5 8 4 4" xfId="19208"/>
    <cellStyle name="40% - Accent5 8 4_Essbase BS Tax Accounts EOY" xfId="19209"/>
    <cellStyle name="40% - Accent5 8 5" xfId="19210"/>
    <cellStyle name="40% - Accent5 8 5 2" xfId="19211"/>
    <cellStyle name="40% - Accent5 8 5 3" xfId="19212"/>
    <cellStyle name="40% - Accent5 8 5_Essbase BS Tax Accounts EOY" xfId="19213"/>
    <cellStyle name="40% - Accent5 8_Essbase BS Tax Accounts EOY" xfId="19214"/>
    <cellStyle name="40% - Accent5 80" xfId="19215"/>
    <cellStyle name="40% - Accent5 80 2" xfId="19216"/>
    <cellStyle name="40% - Accent5 80 2 2" xfId="19217"/>
    <cellStyle name="40% - Accent5 80 3" xfId="19218"/>
    <cellStyle name="40% - Accent5 80 4" xfId="19219"/>
    <cellStyle name="40% - Accent5 80_Essbase BS Tax Accounts EOY" xfId="19220"/>
    <cellStyle name="40% - Accent5 81" xfId="19221"/>
    <cellStyle name="40% - Accent5 81 2" xfId="19222"/>
    <cellStyle name="40% - Accent5 81 2 2" xfId="19223"/>
    <cellStyle name="40% - Accent5 81 3" xfId="19224"/>
    <cellStyle name="40% - Accent5 81 4" xfId="19225"/>
    <cellStyle name="40% - Accent5 81_Essbase BS Tax Accounts EOY" xfId="19226"/>
    <cellStyle name="40% - Accent5 82" xfId="19227"/>
    <cellStyle name="40% - Accent5 82 2" xfId="19228"/>
    <cellStyle name="40% - Accent5 82 2 2" xfId="19229"/>
    <cellStyle name="40% - Accent5 82 3" xfId="19230"/>
    <cellStyle name="40% - Accent5 82 4" xfId="19231"/>
    <cellStyle name="40% - Accent5 82_Essbase BS Tax Accounts EOY" xfId="19232"/>
    <cellStyle name="40% - Accent5 83" xfId="19233"/>
    <cellStyle name="40% - Accent5 83 2" xfId="19234"/>
    <cellStyle name="40% - Accent5 83 2 2" xfId="19235"/>
    <cellStyle name="40% - Accent5 83 3" xfId="19236"/>
    <cellStyle name="40% - Accent5 83 4" xfId="19237"/>
    <cellStyle name="40% - Accent5 83_Essbase BS Tax Accounts EOY" xfId="19238"/>
    <cellStyle name="40% - Accent5 84" xfId="19239"/>
    <cellStyle name="40% - Accent5 84 2" xfId="19240"/>
    <cellStyle name="40% - Accent5 84 2 2" xfId="19241"/>
    <cellStyle name="40% - Accent5 84 3" xfId="19242"/>
    <cellStyle name="40% - Accent5 85" xfId="19243"/>
    <cellStyle name="40% - Accent5 85 2" xfId="19244"/>
    <cellStyle name="40% - Accent5 85 2 2" xfId="19245"/>
    <cellStyle name="40% - Accent5 85 3" xfId="19246"/>
    <cellStyle name="40% - Accent5 86" xfId="19247"/>
    <cellStyle name="40% - Accent5 86 2" xfId="19248"/>
    <cellStyle name="40% - Accent5 86 2 2" xfId="19249"/>
    <cellStyle name="40% - Accent5 86 3" xfId="19250"/>
    <cellStyle name="40% - Accent5 87" xfId="19251"/>
    <cellStyle name="40% - Accent5 87 2" xfId="19252"/>
    <cellStyle name="40% - Accent5 87 2 2" xfId="19253"/>
    <cellStyle name="40% - Accent5 87 3" xfId="19254"/>
    <cellStyle name="40% - Accent5 88" xfId="19255"/>
    <cellStyle name="40% - Accent5 88 2" xfId="19256"/>
    <cellStyle name="40% - Accent5 88 2 2" xfId="19257"/>
    <cellStyle name="40% - Accent5 88 3" xfId="19258"/>
    <cellStyle name="40% - Accent5 89" xfId="19259"/>
    <cellStyle name="40% - Accent5 89 2" xfId="19260"/>
    <cellStyle name="40% - Accent5 89 2 2" xfId="19261"/>
    <cellStyle name="40% - Accent5 89 3" xfId="19262"/>
    <cellStyle name="40% - Accent5 9" xfId="19263"/>
    <cellStyle name="40% - Accent5 9 2" xfId="19264"/>
    <cellStyle name="40% - Accent5 9 2 2" xfId="19265"/>
    <cellStyle name="40% - Accent5 9 2 3" xfId="19266"/>
    <cellStyle name="40% - Accent5 9 2 4" xfId="19267"/>
    <cellStyle name="40% - Accent5 9 2_Essbase BS Tax Accounts EOY" xfId="19268"/>
    <cellStyle name="40% - Accent5 9 3" xfId="19269"/>
    <cellStyle name="40% - Accent5 9 3 2" xfId="19270"/>
    <cellStyle name="40% - Accent5 9 4" xfId="19271"/>
    <cellStyle name="40% - Accent5 9 4 2" xfId="19272"/>
    <cellStyle name="40% - Accent5 9 4 3" xfId="19273"/>
    <cellStyle name="40% - Accent5 9 4 4" xfId="19274"/>
    <cellStyle name="40% - Accent5 9 4_Essbase BS Tax Accounts EOY" xfId="19275"/>
    <cellStyle name="40% - Accent5 9 5" xfId="19276"/>
    <cellStyle name="40% - Accent5 9 5 2" xfId="19277"/>
    <cellStyle name="40% - Accent5 9 5 3" xfId="19278"/>
    <cellStyle name="40% - Accent5 9 5_Essbase BS Tax Accounts EOY" xfId="19279"/>
    <cellStyle name="40% - Accent5 9_Essbase BS Tax Accounts EOY" xfId="19280"/>
    <cellStyle name="40% - Accent5 90" xfId="19281"/>
    <cellStyle name="40% - Accent5 90 2" xfId="19282"/>
    <cellStyle name="40% - Accent5 90 2 2" xfId="19283"/>
    <cellStyle name="40% - Accent5 90 3" xfId="19284"/>
    <cellStyle name="40% - Accent5 91" xfId="19285"/>
    <cellStyle name="40% - Accent5 91 2" xfId="19286"/>
    <cellStyle name="40% - Accent5 91 2 2" xfId="19287"/>
    <cellStyle name="40% - Accent5 91 3" xfId="19288"/>
    <cellStyle name="40% - Accent5 92" xfId="19289"/>
    <cellStyle name="40% - Accent5 92 2" xfId="19290"/>
    <cellStyle name="40% - Accent5 92 2 2" xfId="19291"/>
    <cellStyle name="40% - Accent5 92 3" xfId="19292"/>
    <cellStyle name="40% - Accent5 93" xfId="19293"/>
    <cellStyle name="40% - Accent5 93 2" xfId="19294"/>
    <cellStyle name="40% - Accent5 93 2 2" xfId="19295"/>
    <cellStyle name="40% - Accent5 93 3" xfId="19296"/>
    <cellStyle name="40% - Accent5 94" xfId="19297"/>
    <cellStyle name="40% - Accent5 94 2" xfId="19298"/>
    <cellStyle name="40% - Accent5 94 2 2" xfId="19299"/>
    <cellStyle name="40% - Accent5 94 3" xfId="19300"/>
    <cellStyle name="40% - Accent5 95" xfId="19301"/>
    <cellStyle name="40% - Accent5 95 2" xfId="19302"/>
    <cellStyle name="40% - Accent5 95 2 2" xfId="19303"/>
    <cellStyle name="40% - Accent5 95 3" xfId="19304"/>
    <cellStyle name="40% - Accent5 96" xfId="19305"/>
    <cellStyle name="40% - Accent5 96 2" xfId="19306"/>
    <cellStyle name="40% - Accent5 96 2 2" xfId="19307"/>
    <cellStyle name="40% - Accent5 96 3" xfId="19308"/>
    <cellStyle name="40% - Accent5 97" xfId="19309"/>
    <cellStyle name="40% - Accent5 97 2" xfId="19310"/>
    <cellStyle name="40% - Accent5 97 2 2" xfId="19311"/>
    <cellStyle name="40% - Accent5 97 3" xfId="19312"/>
    <cellStyle name="40% - Accent5 98" xfId="19313"/>
    <cellStyle name="40% - Accent5 98 2" xfId="19314"/>
    <cellStyle name="40% - Accent5 98 2 2" xfId="19315"/>
    <cellStyle name="40% - Accent5 98 3" xfId="19316"/>
    <cellStyle name="40% - Accent5 99" xfId="19317"/>
    <cellStyle name="40% - Accent5 99 2" xfId="19318"/>
    <cellStyle name="40% - Accent5 99 2 2" xfId="19319"/>
    <cellStyle name="40% - Accent5 99 3" xfId="19320"/>
    <cellStyle name="40% - Accent6" xfId="12" builtinId="51" customBuiltin="1"/>
    <cellStyle name="40% - Accent6 10" xfId="19321"/>
    <cellStyle name="40% - Accent6 10 2" xfId="19322"/>
    <cellStyle name="40% - Accent6 10 2 2" xfId="19323"/>
    <cellStyle name="40% - Accent6 10 2 3" xfId="19324"/>
    <cellStyle name="40% - Accent6 10 2 4" xfId="19325"/>
    <cellStyle name="40% - Accent6 10 2_Essbase BS Tax Accounts EOY" xfId="19326"/>
    <cellStyle name="40% - Accent6 10 3" xfId="19327"/>
    <cellStyle name="40% - Accent6 10 3 2" xfId="19328"/>
    <cellStyle name="40% - Accent6 10 4" xfId="19329"/>
    <cellStyle name="40% - Accent6 10 4 2" xfId="19330"/>
    <cellStyle name="40% - Accent6 10 4 3" xfId="19331"/>
    <cellStyle name="40% - Accent6 10 4 4" xfId="19332"/>
    <cellStyle name="40% - Accent6 10 4_Essbase BS Tax Accounts EOY" xfId="19333"/>
    <cellStyle name="40% - Accent6 10 5" xfId="19334"/>
    <cellStyle name="40% - Accent6 10_Essbase BS Tax Accounts EOY" xfId="19335"/>
    <cellStyle name="40% - Accent6 100" xfId="19336"/>
    <cellStyle name="40% - Accent6 100 2" xfId="19337"/>
    <cellStyle name="40% - Accent6 100 2 2" xfId="19338"/>
    <cellStyle name="40% - Accent6 100 3" xfId="19339"/>
    <cellStyle name="40% - Accent6 101" xfId="19340"/>
    <cellStyle name="40% - Accent6 101 2" xfId="19341"/>
    <cellStyle name="40% - Accent6 102" xfId="19342"/>
    <cellStyle name="40% - Accent6 102 2" xfId="19343"/>
    <cellStyle name="40% - Accent6 103" xfId="19344"/>
    <cellStyle name="40% - Accent6 103 2" xfId="19345"/>
    <cellStyle name="40% - Accent6 104" xfId="19346"/>
    <cellStyle name="40% - Accent6 104 2" xfId="19347"/>
    <cellStyle name="40% - Accent6 105" xfId="19348"/>
    <cellStyle name="40% - Accent6 105 2" xfId="19349"/>
    <cellStyle name="40% - Accent6 106" xfId="19350"/>
    <cellStyle name="40% - Accent6 106 2" xfId="19351"/>
    <cellStyle name="40% - Accent6 107" xfId="19352"/>
    <cellStyle name="40% - Accent6 107 2" xfId="19353"/>
    <cellStyle name="40% - Accent6 108" xfId="19354"/>
    <cellStyle name="40% - Accent6 108 2" xfId="19355"/>
    <cellStyle name="40% - Accent6 109" xfId="19356"/>
    <cellStyle name="40% - Accent6 109 2" xfId="19357"/>
    <cellStyle name="40% - Accent6 11" xfId="19358"/>
    <cellStyle name="40% - Accent6 11 2" xfId="19359"/>
    <cellStyle name="40% - Accent6 11 2 2" xfId="19360"/>
    <cellStyle name="40% - Accent6 11 2 3" xfId="19361"/>
    <cellStyle name="40% - Accent6 11 2 4" xfId="19362"/>
    <cellStyle name="40% - Accent6 11 2_Essbase BS Tax Accounts EOY" xfId="19363"/>
    <cellStyle name="40% - Accent6 11 3" xfId="19364"/>
    <cellStyle name="40% - Accent6 11 3 2" xfId="19365"/>
    <cellStyle name="40% - Accent6 11 4" xfId="19366"/>
    <cellStyle name="40% - Accent6 11 4 2" xfId="19367"/>
    <cellStyle name="40% - Accent6 11 4 3" xfId="19368"/>
    <cellStyle name="40% - Accent6 11 4 4" xfId="19369"/>
    <cellStyle name="40% - Accent6 11 4_Essbase BS Tax Accounts EOY" xfId="19370"/>
    <cellStyle name="40% - Accent6 11 5" xfId="19371"/>
    <cellStyle name="40% - Accent6 11_Essbase BS Tax Accounts EOY" xfId="19372"/>
    <cellStyle name="40% - Accent6 110" xfId="19373"/>
    <cellStyle name="40% - Accent6 110 2" xfId="19374"/>
    <cellStyle name="40% - Accent6 111" xfId="19375"/>
    <cellStyle name="40% - Accent6 112" xfId="19376"/>
    <cellStyle name="40% - Accent6 113" xfId="19377"/>
    <cellStyle name="40% - Accent6 114" xfId="19378"/>
    <cellStyle name="40% - Accent6 115" xfId="19379"/>
    <cellStyle name="40% - Accent6 116" xfId="19380"/>
    <cellStyle name="40% - Accent6 117" xfId="19381"/>
    <cellStyle name="40% - Accent6 118" xfId="19382"/>
    <cellStyle name="40% - Accent6 119" xfId="19383"/>
    <cellStyle name="40% - Accent6 12" xfId="19384"/>
    <cellStyle name="40% - Accent6 12 2" xfId="19385"/>
    <cellStyle name="40% - Accent6 12 2 2" xfId="19386"/>
    <cellStyle name="40% - Accent6 12 2 3" xfId="19387"/>
    <cellStyle name="40% - Accent6 12 2 4" xfId="19388"/>
    <cellStyle name="40% - Accent6 12 2_Essbase BS Tax Accounts EOY" xfId="19389"/>
    <cellStyle name="40% - Accent6 12 3" xfId="19390"/>
    <cellStyle name="40% - Accent6 12 3 2" xfId="19391"/>
    <cellStyle name="40% - Accent6 12 4" xfId="19392"/>
    <cellStyle name="40% - Accent6 12 4 2" xfId="19393"/>
    <cellStyle name="40% - Accent6 12 4 3" xfId="19394"/>
    <cellStyle name="40% - Accent6 12 4 4" xfId="19395"/>
    <cellStyle name="40% - Accent6 12 4_Essbase BS Tax Accounts EOY" xfId="19396"/>
    <cellStyle name="40% - Accent6 12 5" xfId="19397"/>
    <cellStyle name="40% - Accent6 12_Essbase BS Tax Accounts EOY" xfId="19398"/>
    <cellStyle name="40% - Accent6 13" xfId="19399"/>
    <cellStyle name="40% - Accent6 13 2" xfId="19400"/>
    <cellStyle name="40% - Accent6 13 2 2" xfId="19401"/>
    <cellStyle name="40% - Accent6 13 2 3" xfId="19402"/>
    <cellStyle name="40% - Accent6 13 2 4" xfId="19403"/>
    <cellStyle name="40% - Accent6 13 2_Essbase BS Tax Accounts EOY" xfId="19404"/>
    <cellStyle name="40% - Accent6 13 3" xfId="19405"/>
    <cellStyle name="40% - Accent6 13 3 2" xfId="19406"/>
    <cellStyle name="40% - Accent6 13 4" xfId="19407"/>
    <cellStyle name="40% - Accent6 13 4 2" xfId="19408"/>
    <cellStyle name="40% - Accent6 13 4 3" xfId="19409"/>
    <cellStyle name="40% - Accent6 13 4 4" xfId="19410"/>
    <cellStyle name="40% - Accent6 13 4_Essbase BS Tax Accounts EOY" xfId="19411"/>
    <cellStyle name="40% - Accent6 13 5" xfId="19412"/>
    <cellStyle name="40% - Accent6 13_Essbase BS Tax Accounts EOY" xfId="19413"/>
    <cellStyle name="40% - Accent6 14" xfId="19414"/>
    <cellStyle name="40% - Accent6 14 2" xfId="19415"/>
    <cellStyle name="40% - Accent6 14 2 2" xfId="19416"/>
    <cellStyle name="40% - Accent6 14 2 3" xfId="19417"/>
    <cellStyle name="40% - Accent6 14 2 4" xfId="19418"/>
    <cellStyle name="40% - Accent6 14 2_Essbase BS Tax Accounts EOY" xfId="19419"/>
    <cellStyle name="40% - Accent6 14 3" xfId="19420"/>
    <cellStyle name="40% - Accent6 14 3 2" xfId="19421"/>
    <cellStyle name="40% - Accent6 14 4" xfId="19422"/>
    <cellStyle name="40% - Accent6 14 4 2" xfId="19423"/>
    <cellStyle name="40% - Accent6 14 4 3" xfId="19424"/>
    <cellStyle name="40% - Accent6 14 4 4" xfId="19425"/>
    <cellStyle name="40% - Accent6 14 4_Essbase BS Tax Accounts EOY" xfId="19426"/>
    <cellStyle name="40% - Accent6 14 5" xfId="19427"/>
    <cellStyle name="40% - Accent6 14_Essbase BS Tax Accounts EOY" xfId="19428"/>
    <cellStyle name="40% - Accent6 15" xfId="19429"/>
    <cellStyle name="40% - Accent6 15 2" xfId="19430"/>
    <cellStyle name="40% - Accent6 15 2 2" xfId="19431"/>
    <cellStyle name="40% - Accent6 15 2 3" xfId="19432"/>
    <cellStyle name="40% - Accent6 15 2 4" xfId="19433"/>
    <cellStyle name="40% - Accent6 15 2_Essbase BS Tax Accounts EOY" xfId="19434"/>
    <cellStyle name="40% - Accent6 15 3" xfId="19435"/>
    <cellStyle name="40% - Accent6 15 3 2" xfId="19436"/>
    <cellStyle name="40% - Accent6 15 4" xfId="19437"/>
    <cellStyle name="40% - Accent6 15 4 2" xfId="19438"/>
    <cellStyle name="40% - Accent6 15 4 3" xfId="19439"/>
    <cellStyle name="40% - Accent6 15 4 4" xfId="19440"/>
    <cellStyle name="40% - Accent6 15 4_Essbase BS Tax Accounts EOY" xfId="19441"/>
    <cellStyle name="40% - Accent6 15 5" xfId="19442"/>
    <cellStyle name="40% - Accent6 15_Essbase BS Tax Accounts EOY" xfId="19443"/>
    <cellStyle name="40% - Accent6 16" xfId="19444"/>
    <cellStyle name="40% - Accent6 16 2" xfId="19445"/>
    <cellStyle name="40% - Accent6 16 2 2" xfId="19446"/>
    <cellStyle name="40% - Accent6 16 2 3" xfId="19447"/>
    <cellStyle name="40% - Accent6 16 2 4" xfId="19448"/>
    <cellStyle name="40% - Accent6 16 2_Essbase BS Tax Accounts EOY" xfId="19449"/>
    <cellStyle name="40% - Accent6 16 3" xfId="19450"/>
    <cellStyle name="40% - Accent6 16 3 2" xfId="19451"/>
    <cellStyle name="40% - Accent6 16 4" xfId="19452"/>
    <cellStyle name="40% - Accent6 16 4 2" xfId="19453"/>
    <cellStyle name="40% - Accent6 16 4 3" xfId="19454"/>
    <cellStyle name="40% - Accent6 16 4 4" xfId="19455"/>
    <cellStyle name="40% - Accent6 16 4_Essbase BS Tax Accounts EOY" xfId="19456"/>
    <cellStyle name="40% - Accent6 16 5" xfId="19457"/>
    <cellStyle name="40% - Accent6 16_Essbase BS Tax Accounts EOY" xfId="19458"/>
    <cellStyle name="40% - Accent6 17" xfId="19459"/>
    <cellStyle name="40% - Accent6 17 2" xfId="19460"/>
    <cellStyle name="40% - Accent6 17 2 2" xfId="19461"/>
    <cellStyle name="40% - Accent6 17 2 3" xfId="19462"/>
    <cellStyle name="40% - Accent6 17 2 4" xfId="19463"/>
    <cellStyle name="40% - Accent6 17 2_Essbase BS Tax Accounts EOY" xfId="19464"/>
    <cellStyle name="40% - Accent6 17 3" xfId="19465"/>
    <cellStyle name="40% - Accent6 17 3 2" xfId="19466"/>
    <cellStyle name="40% - Accent6 17 4" xfId="19467"/>
    <cellStyle name="40% - Accent6 17 4 2" xfId="19468"/>
    <cellStyle name="40% - Accent6 17 4 3" xfId="19469"/>
    <cellStyle name="40% - Accent6 17 4 4" xfId="19470"/>
    <cellStyle name="40% - Accent6 17 4_Essbase BS Tax Accounts EOY" xfId="19471"/>
    <cellStyle name="40% - Accent6 17 5" xfId="19472"/>
    <cellStyle name="40% - Accent6 17_Essbase BS Tax Accounts EOY" xfId="19473"/>
    <cellStyle name="40% - Accent6 18" xfId="19474"/>
    <cellStyle name="40% - Accent6 18 2" xfId="19475"/>
    <cellStyle name="40% - Accent6 18 2 2" xfId="19476"/>
    <cellStyle name="40% - Accent6 18 2 3" xfId="19477"/>
    <cellStyle name="40% - Accent6 18 2 4" xfId="19478"/>
    <cellStyle name="40% - Accent6 18 2_Essbase BS Tax Accounts EOY" xfId="19479"/>
    <cellStyle name="40% - Accent6 18 3" xfId="19480"/>
    <cellStyle name="40% - Accent6 18 3 2" xfId="19481"/>
    <cellStyle name="40% - Accent6 18 4" xfId="19482"/>
    <cellStyle name="40% - Accent6 18 4 2" xfId="19483"/>
    <cellStyle name="40% - Accent6 18 4 3" xfId="19484"/>
    <cellStyle name="40% - Accent6 18 4 4" xfId="19485"/>
    <cellStyle name="40% - Accent6 18 4_Essbase BS Tax Accounts EOY" xfId="19486"/>
    <cellStyle name="40% - Accent6 18 5" xfId="19487"/>
    <cellStyle name="40% - Accent6 18_Essbase BS Tax Accounts EOY" xfId="19488"/>
    <cellStyle name="40% - Accent6 19" xfId="19489"/>
    <cellStyle name="40% - Accent6 19 2" xfId="19490"/>
    <cellStyle name="40% - Accent6 19 2 2" xfId="19491"/>
    <cellStyle name="40% - Accent6 19 2 3" xfId="19492"/>
    <cellStyle name="40% - Accent6 19 2 4" xfId="19493"/>
    <cellStyle name="40% - Accent6 19 2_Essbase BS Tax Accounts EOY" xfId="19494"/>
    <cellStyle name="40% - Accent6 19 3" xfId="19495"/>
    <cellStyle name="40% - Accent6 19 3 2" xfId="19496"/>
    <cellStyle name="40% - Accent6 19 4" xfId="19497"/>
    <cellStyle name="40% - Accent6 19 4 2" xfId="19498"/>
    <cellStyle name="40% - Accent6 19 4 3" xfId="19499"/>
    <cellStyle name="40% - Accent6 19 4 4" xfId="19500"/>
    <cellStyle name="40% - Accent6 19 4_Essbase BS Tax Accounts EOY" xfId="19501"/>
    <cellStyle name="40% - Accent6 19 5" xfId="19502"/>
    <cellStyle name="40% - Accent6 19_Essbase BS Tax Accounts EOY" xfId="19503"/>
    <cellStyle name="40% - Accent6 2" xfId="19504"/>
    <cellStyle name="40% - Accent6 2 10" xfId="19505"/>
    <cellStyle name="40% - Accent6 2 10 2" xfId="19506"/>
    <cellStyle name="40% - Accent6 2 10 2 2" xfId="19507"/>
    <cellStyle name="40% - Accent6 2 10 2 3" xfId="19508"/>
    <cellStyle name="40% - Accent6 2 10 2_Essbase BS Tax Accounts EOY" xfId="19509"/>
    <cellStyle name="40% - Accent6 2 10 3" xfId="19510"/>
    <cellStyle name="40% - Accent6 2 10 4" xfId="19511"/>
    <cellStyle name="40% - Accent6 2 10_Essbase BS Tax Accounts EOY" xfId="19512"/>
    <cellStyle name="40% - Accent6 2 11" xfId="19513"/>
    <cellStyle name="40% - Accent6 2 11 2" xfId="19514"/>
    <cellStyle name="40% - Accent6 2 11 2 2" xfId="19515"/>
    <cellStyle name="40% - Accent6 2 11 3" xfId="19516"/>
    <cellStyle name="40% - Accent6 2 11 4" xfId="19517"/>
    <cellStyle name="40% - Accent6 2 11_Essbase BS Tax Accounts EOY" xfId="19518"/>
    <cellStyle name="40% - Accent6 2 12" xfId="19519"/>
    <cellStyle name="40% - Accent6 2 12 2" xfId="19520"/>
    <cellStyle name="40% - Accent6 2 12 2 2" xfId="19521"/>
    <cellStyle name="40% - Accent6 2 12 3" xfId="19522"/>
    <cellStyle name="40% - Accent6 2 12 4" xfId="19523"/>
    <cellStyle name="40% - Accent6 2 12_Essbase BS Tax Accounts EOY" xfId="19524"/>
    <cellStyle name="40% - Accent6 2 13" xfId="19525"/>
    <cellStyle name="40% - Accent6 2 13 2" xfId="19526"/>
    <cellStyle name="40% - Accent6 2 13 2 2" xfId="19527"/>
    <cellStyle name="40% - Accent6 2 13 3" xfId="19528"/>
    <cellStyle name="40% - Accent6 2 14" xfId="19529"/>
    <cellStyle name="40% - Accent6 2 14 2" xfId="19530"/>
    <cellStyle name="40% - Accent6 2 14 3" xfId="19531"/>
    <cellStyle name="40% - Accent6 2 14_Essbase BS Tax Accounts EOY" xfId="19532"/>
    <cellStyle name="40% - Accent6 2 15" xfId="58766"/>
    <cellStyle name="40% - Accent6 2 16" xfId="58786"/>
    <cellStyle name="40% - Accent6 2 17" xfId="58797"/>
    <cellStyle name="40% - Accent6 2 18" xfId="58784"/>
    <cellStyle name="40% - Accent6 2 2" xfId="19533"/>
    <cellStyle name="40% - Accent6 2 2 10" xfId="19534"/>
    <cellStyle name="40% - Accent6 2 2 11" xfId="19535"/>
    <cellStyle name="40% - Accent6 2 2 12" xfId="19536"/>
    <cellStyle name="40% - Accent6 2 2 2" xfId="19537"/>
    <cellStyle name="40% - Accent6 2 2 2 2" xfId="19538"/>
    <cellStyle name="40% - Accent6 2 2 2 2 2" xfId="19539"/>
    <cellStyle name="40% - Accent6 2 2 2 2 2 2" xfId="19540"/>
    <cellStyle name="40% - Accent6 2 2 2 2 3" xfId="19541"/>
    <cellStyle name="40% - Accent6 2 2 2 2 4" xfId="19542"/>
    <cellStyle name="40% - Accent6 2 2 2 2_Essbase BS Tax Accounts EOY" xfId="19543"/>
    <cellStyle name="40% - Accent6 2 2 2 3" xfId="19544"/>
    <cellStyle name="40% - Accent6 2 2 2 3 2" xfId="19545"/>
    <cellStyle name="40% - Accent6 2 2 2 3 2 2" xfId="19546"/>
    <cellStyle name="40% - Accent6 2 2 2 3 3" xfId="19547"/>
    <cellStyle name="40% - Accent6 2 2 2 4" xfId="19548"/>
    <cellStyle name="40% - Accent6 2 2 2 4 2" xfId="19549"/>
    <cellStyle name="40% - Accent6 2 2 2 4 2 2" xfId="19550"/>
    <cellStyle name="40% - Accent6 2 2 2 4 3" xfId="19551"/>
    <cellStyle name="40% - Accent6 2 2 2 5" xfId="19552"/>
    <cellStyle name="40% - Accent6 2 2 2 5 2" xfId="19553"/>
    <cellStyle name="40% - Accent6 2 2 2_Essbase BS Tax Accounts EOY" xfId="19554"/>
    <cellStyle name="40% - Accent6 2 2 3" xfId="19555"/>
    <cellStyle name="40% - Accent6 2 2 3 2" xfId="19556"/>
    <cellStyle name="40% - Accent6 2 2 3 2 2" xfId="19557"/>
    <cellStyle name="40% - Accent6 2 2 3 3" xfId="19558"/>
    <cellStyle name="40% - Accent6 2 2 3 4" xfId="19559"/>
    <cellStyle name="40% - Accent6 2 2 3 5" xfId="19560"/>
    <cellStyle name="40% - Accent6 2 2 3_Essbase BS Tax Accounts EOY" xfId="19561"/>
    <cellStyle name="40% - Accent6 2 2 4" xfId="19562"/>
    <cellStyle name="40% - Accent6 2 2 4 2" xfId="19563"/>
    <cellStyle name="40% - Accent6 2 2 4 2 2" xfId="19564"/>
    <cellStyle name="40% - Accent6 2 2 4 2 3" xfId="19565"/>
    <cellStyle name="40% - Accent6 2 2 4 3" xfId="19566"/>
    <cellStyle name="40% - Accent6 2 2 4 4" xfId="19567"/>
    <cellStyle name="40% - Accent6 2 2 4_Essbase BS Tax Accounts EOY" xfId="19568"/>
    <cellStyle name="40% - Accent6 2 2 5" xfId="19569"/>
    <cellStyle name="40% - Accent6 2 2 6" xfId="19570"/>
    <cellStyle name="40% - Accent6 2 2 6 2" xfId="19571"/>
    <cellStyle name="40% - Accent6 2 2 6 2 2" xfId="19572"/>
    <cellStyle name="40% - Accent6 2 2 6 3" xfId="19573"/>
    <cellStyle name="40% - Accent6 2 2 6 4" xfId="19574"/>
    <cellStyle name="40% - Accent6 2 2 7" xfId="19575"/>
    <cellStyle name="40% - Accent6 2 2 7 2" xfId="19576"/>
    <cellStyle name="40% - Accent6 2 2 7 2 2" xfId="19577"/>
    <cellStyle name="40% - Accent6 2 2 7 3" xfId="19578"/>
    <cellStyle name="40% - Accent6 2 2 7 4" xfId="19579"/>
    <cellStyle name="40% - Accent6 2 2 7_Essbase BS Tax Accounts EOY" xfId="19580"/>
    <cellStyle name="40% - Accent6 2 2 8" xfId="19581"/>
    <cellStyle name="40% - Accent6 2 2 8 2" xfId="19582"/>
    <cellStyle name="40% - Accent6 2 2 8 2 2" xfId="19583"/>
    <cellStyle name="40% - Accent6 2 2 8 3" xfId="19584"/>
    <cellStyle name="40% - Accent6 2 2 9" xfId="19585"/>
    <cellStyle name="40% - Accent6 2 2 9 2" xfId="19586"/>
    <cellStyle name="40% - Accent6 2 2_Basis Info" xfId="19587"/>
    <cellStyle name="40% - Accent6 2 3" xfId="19588"/>
    <cellStyle name="40% - Accent6 2 3 10" xfId="19589"/>
    <cellStyle name="40% - Accent6 2 3 10 2" xfId="19590"/>
    <cellStyle name="40% - Accent6 2 3 10 2 2" xfId="19591"/>
    <cellStyle name="40% - Accent6 2 3 10 3" xfId="19592"/>
    <cellStyle name="40% - Accent6 2 3 10 4" xfId="19593"/>
    <cellStyle name="40% - Accent6 2 3 11" xfId="19594"/>
    <cellStyle name="40% - Accent6 2 3 11 2" xfId="19595"/>
    <cellStyle name="40% - Accent6 2 3 11 2 2" xfId="19596"/>
    <cellStyle name="40% - Accent6 2 3 11 3" xfId="19597"/>
    <cellStyle name="40% - Accent6 2 3 11 4" xfId="19598"/>
    <cellStyle name="40% - Accent6 2 3 11_Essbase BS Tax Accounts EOY" xfId="19599"/>
    <cellStyle name="40% - Accent6 2 3 12" xfId="19600"/>
    <cellStyle name="40% - Accent6 2 3 12 2" xfId="19601"/>
    <cellStyle name="40% - Accent6 2 3 12 3" xfId="19602"/>
    <cellStyle name="40% - Accent6 2 3 12_Essbase BS Tax Accounts EOY" xfId="19603"/>
    <cellStyle name="40% - Accent6 2 3 13" xfId="19604"/>
    <cellStyle name="40% - Accent6 2 3 13 2" xfId="19605"/>
    <cellStyle name="40% - Accent6 2 3 13 3" xfId="19606"/>
    <cellStyle name="40% - Accent6 2 3 13_Essbase BS Tax Accounts EOY" xfId="19607"/>
    <cellStyle name="40% - Accent6 2 3 14" xfId="19608"/>
    <cellStyle name="40% - Accent6 2 3 15" xfId="19609"/>
    <cellStyle name="40% - Accent6 2 3 2" xfId="19610"/>
    <cellStyle name="40% - Accent6 2 3 2 10" xfId="19611"/>
    <cellStyle name="40% - Accent6 2 3 2 10 2" xfId="19612"/>
    <cellStyle name="40% - Accent6 2 3 2 11" xfId="19613"/>
    <cellStyle name="40% - Accent6 2 3 2 12" xfId="19614"/>
    <cellStyle name="40% - Accent6 2 3 2 13" xfId="19615"/>
    <cellStyle name="40% - Accent6 2 3 2 14" xfId="19616"/>
    <cellStyle name="40% - Accent6 2 3 2 2" xfId="19617"/>
    <cellStyle name="40% - Accent6 2 3 2 2 2" xfId="19618"/>
    <cellStyle name="40% - Accent6 2 3 2 2 2 2" xfId="19619"/>
    <cellStyle name="40% - Accent6 2 3 2 2 2 2 2" xfId="19620"/>
    <cellStyle name="40% - Accent6 2 3 2 2 2 3" xfId="19621"/>
    <cellStyle name="40% - Accent6 2 3 2 2 2 4" xfId="19622"/>
    <cellStyle name="40% - Accent6 2 3 2 2 3" xfId="19623"/>
    <cellStyle name="40% - Accent6 2 3 2 2 3 2" xfId="19624"/>
    <cellStyle name="40% - Accent6 2 3 2 2 4" xfId="19625"/>
    <cellStyle name="40% - Accent6 2 3 2 2 5" xfId="19626"/>
    <cellStyle name="40% - Accent6 2 3 2 2 6" xfId="19627"/>
    <cellStyle name="40% - Accent6 2 3 2 2_Essbase BS Tax Accounts EOY" xfId="19628"/>
    <cellStyle name="40% - Accent6 2 3 2 3" xfId="19629"/>
    <cellStyle name="40% - Accent6 2 3 2 3 2" xfId="19630"/>
    <cellStyle name="40% - Accent6 2 3 2 3 2 2" xfId="19631"/>
    <cellStyle name="40% - Accent6 2 3 2 3 2 2 2" xfId="19632"/>
    <cellStyle name="40% - Accent6 2 3 2 3 2 2 3" xfId="19633"/>
    <cellStyle name="40% - Accent6 2 3 2 3 2 2_Essbase BS Tax Accounts EOY" xfId="19634"/>
    <cellStyle name="40% - Accent6 2 3 2 3 2 3" xfId="19635"/>
    <cellStyle name="40% - Accent6 2 3 2 3 2 4" xfId="19636"/>
    <cellStyle name="40% - Accent6 2 3 2 3 2_Essbase BS Tax Accounts EOY" xfId="19637"/>
    <cellStyle name="40% - Accent6 2 3 2 3 3" xfId="19638"/>
    <cellStyle name="40% - Accent6 2 3 2 3 3 2" xfId="19639"/>
    <cellStyle name="40% - Accent6 2 3 2 3 3 3" xfId="19640"/>
    <cellStyle name="40% - Accent6 2 3 2 3 3_Essbase BS Tax Accounts EOY" xfId="19641"/>
    <cellStyle name="40% - Accent6 2 3 2 3 4" xfId="19642"/>
    <cellStyle name="40% - Accent6 2 3 2 3 5" xfId="19643"/>
    <cellStyle name="40% - Accent6 2 3 2 3_Essbase BS Tax Accounts EOY" xfId="19644"/>
    <cellStyle name="40% - Accent6 2 3 2 4" xfId="19645"/>
    <cellStyle name="40% - Accent6 2 3 2 4 2" xfId="19646"/>
    <cellStyle name="40% - Accent6 2 3 2 4 2 2" xfId="19647"/>
    <cellStyle name="40% - Accent6 2 3 2 4 2 3" xfId="19648"/>
    <cellStyle name="40% - Accent6 2 3 2 4 2_Essbase BS Tax Accounts EOY" xfId="19649"/>
    <cellStyle name="40% - Accent6 2 3 2 4 3" xfId="19650"/>
    <cellStyle name="40% - Accent6 2 3 2 4 4" xfId="19651"/>
    <cellStyle name="40% - Accent6 2 3 2 4_Essbase BS Tax Accounts EOY" xfId="19652"/>
    <cellStyle name="40% - Accent6 2 3 2 5" xfId="19653"/>
    <cellStyle name="40% - Accent6 2 3 2 5 2" xfId="19654"/>
    <cellStyle name="40% - Accent6 2 3 2 5 2 2" xfId="19655"/>
    <cellStyle name="40% - Accent6 2 3 2 5 2 3" xfId="19656"/>
    <cellStyle name="40% - Accent6 2 3 2 5 3" xfId="19657"/>
    <cellStyle name="40% - Accent6 2 3 2 5 4" xfId="19658"/>
    <cellStyle name="40% - Accent6 2 3 2 5_Essbase BS Tax Accounts EOY" xfId="19659"/>
    <cellStyle name="40% - Accent6 2 3 2 6" xfId="19660"/>
    <cellStyle name="40% - Accent6 2 3 2 6 2" xfId="19661"/>
    <cellStyle name="40% - Accent6 2 3 2 6 2 2" xfId="19662"/>
    <cellStyle name="40% - Accent6 2 3 2 6 3" xfId="19663"/>
    <cellStyle name="40% - Accent6 2 3 2 6 4" xfId="19664"/>
    <cellStyle name="40% - Accent6 2 3 2 7" xfId="19665"/>
    <cellStyle name="40% - Accent6 2 3 2 7 2" xfId="19666"/>
    <cellStyle name="40% - Accent6 2 3 2 7 2 2" xfId="19667"/>
    <cellStyle name="40% - Accent6 2 3 2 7 3" xfId="19668"/>
    <cellStyle name="40% - Accent6 2 3 2 7 4" xfId="19669"/>
    <cellStyle name="40% - Accent6 2 3 2 7_Essbase BS Tax Accounts EOY" xfId="19670"/>
    <cellStyle name="40% - Accent6 2 3 2 8" xfId="19671"/>
    <cellStyle name="40% - Accent6 2 3 2 8 2" xfId="19672"/>
    <cellStyle name="40% - Accent6 2 3 2 8 2 2" xfId="19673"/>
    <cellStyle name="40% - Accent6 2 3 2 8 3" xfId="19674"/>
    <cellStyle name="40% - Accent6 2 3 2 8 4" xfId="19675"/>
    <cellStyle name="40% - Accent6 2 3 2 8_Essbase BS Tax Accounts EOY" xfId="19676"/>
    <cellStyle name="40% - Accent6 2 3 2 9" xfId="19677"/>
    <cellStyle name="40% - Accent6 2 3 2 9 2" xfId="19678"/>
    <cellStyle name="40% - Accent6 2 3 2 9 2 2" xfId="19679"/>
    <cellStyle name="40% - Accent6 2 3 2 9 3" xfId="19680"/>
    <cellStyle name="40% - Accent6 2 3 2 9 4" xfId="19681"/>
    <cellStyle name="40% - Accent6 2 3 2 9_Essbase BS Tax Accounts EOY" xfId="19682"/>
    <cellStyle name="40% - Accent6 2 3 2_Basis Info" xfId="19683"/>
    <cellStyle name="40% - Accent6 2 3 3" xfId="19684"/>
    <cellStyle name="40% - Accent6 2 3 3 2" xfId="19685"/>
    <cellStyle name="40% - Accent6 2 3 3 3" xfId="19686"/>
    <cellStyle name="40% - Accent6 2 3 3 4" xfId="19687"/>
    <cellStyle name="40% - Accent6 2 3 3_Essbase BS Tax Accounts EOY" xfId="19688"/>
    <cellStyle name="40% - Accent6 2 3 4" xfId="19689"/>
    <cellStyle name="40% - Accent6 2 3 4 2" xfId="19690"/>
    <cellStyle name="40% - Accent6 2 3 4 2 2" xfId="19691"/>
    <cellStyle name="40% - Accent6 2 3 4 2 2 2" xfId="19692"/>
    <cellStyle name="40% - Accent6 2 3 4 2 3" xfId="19693"/>
    <cellStyle name="40% - Accent6 2 3 4 3" xfId="19694"/>
    <cellStyle name="40% - Accent6 2 3 4 3 2" xfId="19695"/>
    <cellStyle name="40% - Accent6 2 3 5" xfId="19696"/>
    <cellStyle name="40% - Accent6 2 3 5 2" xfId="19697"/>
    <cellStyle name="40% - Accent6 2 3 5 2 2" xfId="19698"/>
    <cellStyle name="40% - Accent6 2 3 5 2 2 2" xfId="19699"/>
    <cellStyle name="40% - Accent6 2 3 5 2 2 3" xfId="19700"/>
    <cellStyle name="40% - Accent6 2 3 5 2 2_Essbase BS Tax Accounts EOY" xfId="19701"/>
    <cellStyle name="40% - Accent6 2 3 5 2 3" xfId="19702"/>
    <cellStyle name="40% - Accent6 2 3 5 2 4" xfId="19703"/>
    <cellStyle name="40% - Accent6 2 3 5 2_Essbase BS Tax Accounts EOY" xfId="19704"/>
    <cellStyle name="40% - Accent6 2 3 5 3" xfId="19705"/>
    <cellStyle name="40% - Accent6 2 3 5 3 2" xfId="19706"/>
    <cellStyle name="40% - Accent6 2 3 5 3 3" xfId="19707"/>
    <cellStyle name="40% - Accent6 2 3 5 3_Essbase BS Tax Accounts EOY" xfId="19708"/>
    <cellStyle name="40% - Accent6 2 3 5 4" xfId="19709"/>
    <cellStyle name="40% - Accent6 2 3 5 5" xfId="19710"/>
    <cellStyle name="40% - Accent6 2 3 5_Essbase BS Tax Accounts EOY" xfId="19711"/>
    <cellStyle name="40% - Accent6 2 3 6" xfId="19712"/>
    <cellStyle name="40% - Accent6 2 3 6 2" xfId="19713"/>
    <cellStyle name="40% - Accent6 2 3 6 2 2" xfId="19714"/>
    <cellStyle name="40% - Accent6 2 3 6 2 3" xfId="19715"/>
    <cellStyle name="40% - Accent6 2 3 6 2_Essbase BS Tax Accounts EOY" xfId="19716"/>
    <cellStyle name="40% - Accent6 2 3 6 3" xfId="19717"/>
    <cellStyle name="40% - Accent6 2 3 6 4" xfId="19718"/>
    <cellStyle name="40% - Accent6 2 3 6 5" xfId="19719"/>
    <cellStyle name="40% - Accent6 2 3 6_Essbase BS Tax Accounts EOY" xfId="19720"/>
    <cellStyle name="40% - Accent6 2 3 7" xfId="19721"/>
    <cellStyle name="40% - Accent6 2 3 7 2" xfId="19722"/>
    <cellStyle name="40% - Accent6 2 3 7 2 2" xfId="19723"/>
    <cellStyle name="40% - Accent6 2 3 7 2 3" xfId="19724"/>
    <cellStyle name="40% - Accent6 2 3 7 3" xfId="19725"/>
    <cellStyle name="40% - Accent6 2 3 7 4" xfId="19726"/>
    <cellStyle name="40% - Accent6 2 3 7_Essbase BS Tax Accounts EOY" xfId="19727"/>
    <cellStyle name="40% - Accent6 2 3 8" xfId="19728"/>
    <cellStyle name="40% - Accent6 2 3 8 2" xfId="19729"/>
    <cellStyle name="40% - Accent6 2 3 8 2 2" xfId="19730"/>
    <cellStyle name="40% - Accent6 2 3 8 3" xfId="19731"/>
    <cellStyle name="40% - Accent6 2 3 8 4" xfId="19732"/>
    <cellStyle name="40% - Accent6 2 3 9" xfId="19733"/>
    <cellStyle name="40% - Accent6 2 3 9 2" xfId="19734"/>
    <cellStyle name="40% - Accent6 2 3 9 2 2" xfId="19735"/>
    <cellStyle name="40% - Accent6 2 3 9 3" xfId="19736"/>
    <cellStyle name="40% - Accent6 2 3 9 4" xfId="19737"/>
    <cellStyle name="40% - Accent6 2 3_Basis Info" xfId="19738"/>
    <cellStyle name="40% - Accent6 2 4" xfId="19739"/>
    <cellStyle name="40% - Accent6 2 4 2" xfId="19740"/>
    <cellStyle name="40% - Accent6 2 5" xfId="19741"/>
    <cellStyle name="40% - Accent6 2 5 2" xfId="19742"/>
    <cellStyle name="40% - Accent6 2 5 2 2" xfId="19743"/>
    <cellStyle name="40% - Accent6 2 5 2 2 2" xfId="19744"/>
    <cellStyle name="40% - Accent6 2 5 2 3" xfId="19745"/>
    <cellStyle name="40% - Accent6 2 5 2 4" xfId="19746"/>
    <cellStyle name="40% - Accent6 2 5 3" xfId="19747"/>
    <cellStyle name="40% - Accent6 2 5 3 2" xfId="19748"/>
    <cellStyle name="40% - Accent6 2 5 3 3" xfId="19749"/>
    <cellStyle name="40% - Accent6 2 5 3_Essbase BS Tax Accounts EOY" xfId="19750"/>
    <cellStyle name="40% - Accent6 2 5 4" xfId="19751"/>
    <cellStyle name="40% - Accent6 2 5 5" xfId="19752"/>
    <cellStyle name="40% - Accent6 2 5 6" xfId="19753"/>
    <cellStyle name="40% - Accent6 2 5_Essbase BS Tax Accounts EOY" xfId="19754"/>
    <cellStyle name="40% - Accent6 2 6" xfId="19755"/>
    <cellStyle name="40% - Accent6 2 6 2" xfId="19756"/>
    <cellStyle name="40% - Accent6 2 6 2 2" xfId="19757"/>
    <cellStyle name="40% - Accent6 2 6 3" xfId="19758"/>
    <cellStyle name="40% - Accent6 2 7" xfId="19759"/>
    <cellStyle name="40% - Accent6 2 7 2" xfId="19760"/>
    <cellStyle name="40% - Accent6 2 7 2 2" xfId="19761"/>
    <cellStyle name="40% - Accent6 2 7 2 3" xfId="19762"/>
    <cellStyle name="40% - Accent6 2 7 2_Essbase BS Tax Accounts EOY" xfId="19763"/>
    <cellStyle name="40% - Accent6 2 7 3" xfId="19764"/>
    <cellStyle name="40% - Accent6 2 7 4" xfId="19765"/>
    <cellStyle name="40% - Accent6 2 7 5" xfId="19766"/>
    <cellStyle name="40% - Accent6 2 7 6" xfId="19767"/>
    <cellStyle name="40% - Accent6 2 7_Essbase BS Tax Accounts EOY" xfId="19768"/>
    <cellStyle name="40% - Accent6 2 8" xfId="19769"/>
    <cellStyle name="40% - Accent6 2 8 2" xfId="19770"/>
    <cellStyle name="40% - Accent6 2 8 2 2" xfId="19771"/>
    <cellStyle name="40% - Accent6 2 8 2 3" xfId="19772"/>
    <cellStyle name="40% - Accent6 2 8 2_Essbase BS Tax Accounts EOY" xfId="19773"/>
    <cellStyle name="40% - Accent6 2 8 3" xfId="19774"/>
    <cellStyle name="40% - Accent6 2 8 4" xfId="19775"/>
    <cellStyle name="40% - Accent6 2 8 5" xfId="19776"/>
    <cellStyle name="40% - Accent6 2 8 6" xfId="19777"/>
    <cellStyle name="40% - Accent6 2 8_Essbase BS Tax Accounts EOY" xfId="19778"/>
    <cellStyle name="40% - Accent6 2 9" xfId="19779"/>
    <cellStyle name="40% - Accent6 2 9 2" xfId="19780"/>
    <cellStyle name="40% - Accent6 2 9 2 2" xfId="19781"/>
    <cellStyle name="40% - Accent6 2 9 2 3" xfId="19782"/>
    <cellStyle name="40% - Accent6 2 9 2_Essbase BS Tax Accounts EOY" xfId="19783"/>
    <cellStyle name="40% - Accent6 2 9 3" xfId="19784"/>
    <cellStyle name="40% - Accent6 2 9 4" xfId="19785"/>
    <cellStyle name="40% - Accent6 2 9 5" xfId="19786"/>
    <cellStyle name="40% - Accent6 2 9_Essbase BS Tax Accounts EOY" xfId="19787"/>
    <cellStyle name="40% - Accent6 2_10-1 BS" xfId="19788"/>
    <cellStyle name="40% - Accent6 20" xfId="19789"/>
    <cellStyle name="40% - Accent6 20 2" xfId="19790"/>
    <cellStyle name="40% - Accent6 20 2 2" xfId="19791"/>
    <cellStyle name="40% - Accent6 20 2 3" xfId="19792"/>
    <cellStyle name="40% - Accent6 20 2 4" xfId="19793"/>
    <cellStyle name="40% - Accent6 20 2_Essbase BS Tax Accounts EOY" xfId="19794"/>
    <cellStyle name="40% - Accent6 20 3" xfId="19795"/>
    <cellStyle name="40% - Accent6 20 3 2" xfId="19796"/>
    <cellStyle name="40% - Accent6 20 4" xfId="19797"/>
    <cellStyle name="40% - Accent6 20 4 2" xfId="19798"/>
    <cellStyle name="40% - Accent6 20 4 3" xfId="19799"/>
    <cellStyle name="40% - Accent6 20 4 4" xfId="19800"/>
    <cellStyle name="40% - Accent6 20 4_Essbase BS Tax Accounts EOY" xfId="19801"/>
    <cellStyle name="40% - Accent6 20 5" xfId="19802"/>
    <cellStyle name="40% - Accent6 20_Essbase BS Tax Accounts EOY" xfId="19803"/>
    <cellStyle name="40% - Accent6 21" xfId="19804"/>
    <cellStyle name="40% - Accent6 21 2" xfId="19805"/>
    <cellStyle name="40% - Accent6 21 2 2" xfId="19806"/>
    <cellStyle name="40% - Accent6 21 2 3" xfId="19807"/>
    <cellStyle name="40% - Accent6 21 2 4" xfId="19808"/>
    <cellStyle name="40% - Accent6 21 2_Essbase BS Tax Accounts EOY" xfId="19809"/>
    <cellStyle name="40% - Accent6 21 3" xfId="19810"/>
    <cellStyle name="40% - Accent6 21 3 2" xfId="19811"/>
    <cellStyle name="40% - Accent6 21 4" xfId="19812"/>
    <cellStyle name="40% - Accent6 21 4 2" xfId="19813"/>
    <cellStyle name="40% - Accent6 21 4 3" xfId="19814"/>
    <cellStyle name="40% - Accent6 21 4 4" xfId="19815"/>
    <cellStyle name="40% - Accent6 21 4_Essbase BS Tax Accounts EOY" xfId="19816"/>
    <cellStyle name="40% - Accent6 21 5" xfId="19817"/>
    <cellStyle name="40% - Accent6 21_Essbase BS Tax Accounts EOY" xfId="19818"/>
    <cellStyle name="40% - Accent6 22" xfId="19819"/>
    <cellStyle name="40% - Accent6 22 2" xfId="19820"/>
    <cellStyle name="40% - Accent6 22 2 2" xfId="19821"/>
    <cellStyle name="40% - Accent6 22 2 3" xfId="19822"/>
    <cellStyle name="40% - Accent6 22 2 4" xfId="19823"/>
    <cellStyle name="40% - Accent6 22 2_Essbase BS Tax Accounts EOY" xfId="19824"/>
    <cellStyle name="40% - Accent6 22 3" xfId="19825"/>
    <cellStyle name="40% - Accent6 22 3 2" xfId="19826"/>
    <cellStyle name="40% - Accent6 22 4" xfId="19827"/>
    <cellStyle name="40% - Accent6 22 4 2" xfId="19828"/>
    <cellStyle name="40% - Accent6 22 4 3" xfId="19829"/>
    <cellStyle name="40% - Accent6 22 4 4" xfId="19830"/>
    <cellStyle name="40% - Accent6 22 4_Essbase BS Tax Accounts EOY" xfId="19831"/>
    <cellStyle name="40% - Accent6 22 5" xfId="19832"/>
    <cellStyle name="40% - Accent6 22_Essbase BS Tax Accounts EOY" xfId="19833"/>
    <cellStyle name="40% - Accent6 23" xfId="19834"/>
    <cellStyle name="40% - Accent6 23 2" xfId="19835"/>
    <cellStyle name="40% - Accent6 23 2 2" xfId="19836"/>
    <cellStyle name="40% - Accent6 23 3" xfId="19837"/>
    <cellStyle name="40% - Accent6 23 3 2" xfId="19838"/>
    <cellStyle name="40% - Accent6 23 3 3" xfId="19839"/>
    <cellStyle name="40% - Accent6 23 3 4" xfId="19840"/>
    <cellStyle name="40% - Accent6 23 3_Essbase BS Tax Accounts EOY" xfId="19841"/>
    <cellStyle name="40% - Accent6 23 4" xfId="19842"/>
    <cellStyle name="40% - Accent6 23_Essbase BS Tax Accounts EOY" xfId="19843"/>
    <cellStyle name="40% - Accent6 24" xfId="19844"/>
    <cellStyle name="40% - Accent6 24 10" xfId="19845"/>
    <cellStyle name="40% - Accent6 24 11" xfId="19846"/>
    <cellStyle name="40% - Accent6 24 11 2" xfId="19847"/>
    <cellStyle name="40% - Accent6 24 11 2 2" xfId="19848"/>
    <cellStyle name="40% - Accent6 24 11 2 3" xfId="19849"/>
    <cellStyle name="40% - Accent6 24 11 2_Essbase BS Tax Accounts EOY" xfId="19850"/>
    <cellStyle name="40% - Accent6 24 11 3" xfId="19851"/>
    <cellStyle name="40% - Accent6 24 11 4" xfId="19852"/>
    <cellStyle name="40% - Accent6 24 11_Essbase BS Tax Accounts EOY" xfId="19853"/>
    <cellStyle name="40% - Accent6 24 12" xfId="19854"/>
    <cellStyle name="40% - Accent6 24 12 2" xfId="19855"/>
    <cellStyle name="40% - Accent6 24 12 2 2" xfId="19856"/>
    <cellStyle name="40% - Accent6 24 12 2 3" xfId="19857"/>
    <cellStyle name="40% - Accent6 24 12 2_Essbase BS Tax Accounts EOY" xfId="19858"/>
    <cellStyle name="40% - Accent6 24 12 3" xfId="19859"/>
    <cellStyle name="40% - Accent6 24 12 4" xfId="19860"/>
    <cellStyle name="40% - Accent6 24 12_Essbase BS Tax Accounts EOY" xfId="19861"/>
    <cellStyle name="40% - Accent6 24 13" xfId="19862"/>
    <cellStyle name="40% - Accent6 24 14" xfId="19863"/>
    <cellStyle name="40% - Accent6 24 15" xfId="19864"/>
    <cellStyle name="40% - Accent6 24 2" xfId="19865"/>
    <cellStyle name="40% - Accent6 24 2 2" xfId="19866"/>
    <cellStyle name="40% - Accent6 24 2 3" xfId="19867"/>
    <cellStyle name="40% - Accent6 24 2 4" xfId="19868"/>
    <cellStyle name="40% - Accent6 24 2_Essbase BS Tax Accounts EOY" xfId="19869"/>
    <cellStyle name="40% - Accent6 24 3" xfId="19870"/>
    <cellStyle name="40% - Accent6 24 3 2" xfId="19871"/>
    <cellStyle name="40% - Accent6 24 3 2 2" xfId="19872"/>
    <cellStyle name="40% - Accent6 24 3 2 2 2" xfId="19873"/>
    <cellStyle name="40% - Accent6 24 3 2 2 2 2" xfId="19874"/>
    <cellStyle name="40% - Accent6 24 3 2 2 2 3" xfId="19875"/>
    <cellStyle name="40% - Accent6 24 3 2 2 2_Essbase BS Tax Accounts EOY" xfId="19876"/>
    <cellStyle name="40% - Accent6 24 3 2 2 3" xfId="19877"/>
    <cellStyle name="40% - Accent6 24 3 2 2 4" xfId="19878"/>
    <cellStyle name="40% - Accent6 24 3 2 2_Essbase BS Tax Accounts EOY" xfId="19879"/>
    <cellStyle name="40% - Accent6 24 3 2 3" xfId="19880"/>
    <cellStyle name="40% - Accent6 24 3 2 3 2" xfId="19881"/>
    <cellStyle name="40% - Accent6 24 3 2 3 3" xfId="19882"/>
    <cellStyle name="40% - Accent6 24 3 2 3_Essbase BS Tax Accounts EOY" xfId="19883"/>
    <cellStyle name="40% - Accent6 24 3 2 4" xfId="19884"/>
    <cellStyle name="40% - Accent6 24 3 2 5" xfId="19885"/>
    <cellStyle name="40% - Accent6 24 3 2_Essbase BS Tax Accounts EOY" xfId="19886"/>
    <cellStyle name="40% - Accent6 24 3 3" xfId="19887"/>
    <cellStyle name="40% - Accent6 24 3 3 2" xfId="19888"/>
    <cellStyle name="40% - Accent6 24 3 3 2 2" xfId="19889"/>
    <cellStyle name="40% - Accent6 24 3 3 2 3" xfId="19890"/>
    <cellStyle name="40% - Accent6 24 3 3 2_Essbase BS Tax Accounts EOY" xfId="19891"/>
    <cellStyle name="40% - Accent6 24 3 3 3" xfId="19892"/>
    <cellStyle name="40% - Accent6 24 3 3 4" xfId="19893"/>
    <cellStyle name="40% - Accent6 24 3 3_Essbase BS Tax Accounts EOY" xfId="19894"/>
    <cellStyle name="40% - Accent6 24 3 4" xfId="19895"/>
    <cellStyle name="40% - Accent6 24 3 4 2" xfId="19896"/>
    <cellStyle name="40% - Accent6 24 3 4 3" xfId="19897"/>
    <cellStyle name="40% - Accent6 24 3 4_Essbase BS Tax Accounts EOY" xfId="19898"/>
    <cellStyle name="40% - Accent6 24 3 5" xfId="19899"/>
    <cellStyle name="40% - Accent6 24 3 6" xfId="19900"/>
    <cellStyle name="40% - Accent6 24 3 7" xfId="19901"/>
    <cellStyle name="40% - Accent6 24 3_Essbase BS Tax Accounts EOY" xfId="19902"/>
    <cellStyle name="40% - Accent6 24 4" xfId="19903"/>
    <cellStyle name="40% - Accent6 24 4 2" xfId="19904"/>
    <cellStyle name="40% - Accent6 24 4 2 2" xfId="19905"/>
    <cellStyle name="40% - Accent6 24 4 2 2 2" xfId="19906"/>
    <cellStyle name="40% - Accent6 24 4 2 2 3" xfId="19907"/>
    <cellStyle name="40% - Accent6 24 4 2 2_Essbase BS Tax Accounts EOY" xfId="19908"/>
    <cellStyle name="40% - Accent6 24 4 2 3" xfId="19909"/>
    <cellStyle name="40% - Accent6 24 4 2 4" xfId="19910"/>
    <cellStyle name="40% - Accent6 24 4 2_Essbase BS Tax Accounts EOY" xfId="19911"/>
    <cellStyle name="40% - Accent6 24 4 3" xfId="19912"/>
    <cellStyle name="40% - Accent6 24 4 3 2" xfId="19913"/>
    <cellStyle name="40% - Accent6 24 4 3 3" xfId="19914"/>
    <cellStyle name="40% - Accent6 24 4 3_Essbase BS Tax Accounts EOY" xfId="19915"/>
    <cellStyle name="40% - Accent6 24 4 4" xfId="19916"/>
    <cellStyle name="40% - Accent6 24 4 5" xfId="19917"/>
    <cellStyle name="40% - Accent6 24 4_Essbase BS Tax Accounts EOY" xfId="19918"/>
    <cellStyle name="40% - Accent6 24 5" xfId="19919"/>
    <cellStyle name="40% - Accent6 24 6" xfId="19920"/>
    <cellStyle name="40% - Accent6 24 7" xfId="19921"/>
    <cellStyle name="40% - Accent6 24 8" xfId="19922"/>
    <cellStyle name="40% - Accent6 24 9" xfId="19923"/>
    <cellStyle name="40% - Accent6 24_Basis Detail" xfId="19924"/>
    <cellStyle name="40% - Accent6 25" xfId="19925"/>
    <cellStyle name="40% - Accent6 25 10" xfId="19926"/>
    <cellStyle name="40% - Accent6 25 11" xfId="19927"/>
    <cellStyle name="40% - Accent6 25 12" xfId="19928"/>
    <cellStyle name="40% - Accent6 25 2" xfId="19929"/>
    <cellStyle name="40% - Accent6 25 2 2" xfId="19930"/>
    <cellStyle name="40% - Accent6 25 2 3" xfId="19931"/>
    <cellStyle name="40% - Accent6 25 2 4" xfId="19932"/>
    <cellStyle name="40% - Accent6 25 2 5" xfId="19933"/>
    <cellStyle name="40% - Accent6 25 2_Essbase BS Tax Accounts EOY" xfId="19934"/>
    <cellStyle name="40% - Accent6 25 3" xfId="19935"/>
    <cellStyle name="40% - Accent6 25 3 2" xfId="19936"/>
    <cellStyle name="40% - Accent6 25 4" xfId="19937"/>
    <cellStyle name="40% - Accent6 25 4 2" xfId="19938"/>
    <cellStyle name="40% - Accent6 25 4 3" xfId="19939"/>
    <cellStyle name="40% - Accent6 25 4 4" xfId="19940"/>
    <cellStyle name="40% - Accent6 25 4 5" xfId="19941"/>
    <cellStyle name="40% - Accent6 25 4_Essbase BS Tax Accounts EOY" xfId="19942"/>
    <cellStyle name="40% - Accent6 25 5" xfId="19943"/>
    <cellStyle name="40% - Accent6 25 5 2" xfId="19944"/>
    <cellStyle name="40% - Accent6 25 5 2 2" xfId="19945"/>
    <cellStyle name="40% - Accent6 25 5 2 2 2" xfId="19946"/>
    <cellStyle name="40% - Accent6 25 5 2 2 2 2" xfId="19947"/>
    <cellStyle name="40% - Accent6 25 5 2 2 2 3" xfId="19948"/>
    <cellStyle name="40% - Accent6 25 5 2 2 2_Essbase BS Tax Accounts EOY" xfId="19949"/>
    <cellStyle name="40% - Accent6 25 5 2 2 3" xfId="19950"/>
    <cellStyle name="40% - Accent6 25 5 2 2 4" xfId="19951"/>
    <cellStyle name="40% - Accent6 25 5 2 2_Essbase BS Tax Accounts EOY" xfId="19952"/>
    <cellStyle name="40% - Accent6 25 5 2 3" xfId="19953"/>
    <cellStyle name="40% - Accent6 25 5 2 3 2" xfId="19954"/>
    <cellStyle name="40% - Accent6 25 5 2 3 3" xfId="19955"/>
    <cellStyle name="40% - Accent6 25 5 2 3_Essbase BS Tax Accounts EOY" xfId="19956"/>
    <cellStyle name="40% - Accent6 25 5 2 4" xfId="19957"/>
    <cellStyle name="40% - Accent6 25 5 2 5" xfId="19958"/>
    <cellStyle name="40% - Accent6 25 5 2_Essbase BS Tax Accounts EOY" xfId="19959"/>
    <cellStyle name="40% - Accent6 25 5 3" xfId="19960"/>
    <cellStyle name="40% - Accent6 25 5 3 2" xfId="19961"/>
    <cellStyle name="40% - Accent6 25 5 3 2 2" xfId="19962"/>
    <cellStyle name="40% - Accent6 25 5 3 2 3" xfId="19963"/>
    <cellStyle name="40% - Accent6 25 5 3 2_Essbase BS Tax Accounts EOY" xfId="19964"/>
    <cellStyle name="40% - Accent6 25 5 3 3" xfId="19965"/>
    <cellStyle name="40% - Accent6 25 5 3 4" xfId="19966"/>
    <cellStyle name="40% - Accent6 25 5 3_Essbase BS Tax Accounts EOY" xfId="19967"/>
    <cellStyle name="40% - Accent6 25 5 4" xfId="19968"/>
    <cellStyle name="40% - Accent6 25 5 4 2" xfId="19969"/>
    <cellStyle name="40% - Accent6 25 5 4 3" xfId="19970"/>
    <cellStyle name="40% - Accent6 25 5 4_Essbase BS Tax Accounts EOY" xfId="19971"/>
    <cellStyle name="40% - Accent6 25 5 5" xfId="19972"/>
    <cellStyle name="40% - Accent6 25 5 6" xfId="19973"/>
    <cellStyle name="40% - Accent6 25 5 7" xfId="19974"/>
    <cellStyle name="40% - Accent6 25 5_Essbase BS Tax Accounts EOY" xfId="19975"/>
    <cellStyle name="40% - Accent6 25 6" xfId="19976"/>
    <cellStyle name="40% - Accent6 25 6 2" xfId="19977"/>
    <cellStyle name="40% - Accent6 25 6 2 2" xfId="19978"/>
    <cellStyle name="40% - Accent6 25 6 2 2 2" xfId="19979"/>
    <cellStyle name="40% - Accent6 25 6 2 2 3" xfId="19980"/>
    <cellStyle name="40% - Accent6 25 6 2 2_Essbase BS Tax Accounts EOY" xfId="19981"/>
    <cellStyle name="40% - Accent6 25 6 2 3" xfId="19982"/>
    <cellStyle name="40% - Accent6 25 6 2 4" xfId="19983"/>
    <cellStyle name="40% - Accent6 25 6 2_Essbase BS Tax Accounts EOY" xfId="19984"/>
    <cellStyle name="40% - Accent6 25 6 3" xfId="19985"/>
    <cellStyle name="40% - Accent6 25 6 3 2" xfId="19986"/>
    <cellStyle name="40% - Accent6 25 6 3 3" xfId="19987"/>
    <cellStyle name="40% - Accent6 25 6 3_Essbase BS Tax Accounts EOY" xfId="19988"/>
    <cellStyle name="40% - Accent6 25 6 4" xfId="19989"/>
    <cellStyle name="40% - Accent6 25 6 5" xfId="19990"/>
    <cellStyle name="40% - Accent6 25 6 6" xfId="19991"/>
    <cellStyle name="40% - Accent6 25 6_Essbase BS Tax Accounts EOY" xfId="19992"/>
    <cellStyle name="40% - Accent6 25 7" xfId="19993"/>
    <cellStyle name="40% - Accent6 25 7 2" xfId="19994"/>
    <cellStyle name="40% - Accent6 25 7 2 2" xfId="19995"/>
    <cellStyle name="40% - Accent6 25 7 2 3" xfId="19996"/>
    <cellStyle name="40% - Accent6 25 7 2_Essbase BS Tax Accounts EOY" xfId="19997"/>
    <cellStyle name="40% - Accent6 25 7 3" xfId="19998"/>
    <cellStyle name="40% - Accent6 25 7 4" xfId="19999"/>
    <cellStyle name="40% - Accent6 25 7_Essbase BS Tax Accounts EOY" xfId="20000"/>
    <cellStyle name="40% - Accent6 25 8" xfId="20001"/>
    <cellStyle name="40% - Accent6 25 8 2" xfId="20002"/>
    <cellStyle name="40% - Accent6 25 8 2 2" xfId="20003"/>
    <cellStyle name="40% - Accent6 25 8 2 3" xfId="20004"/>
    <cellStyle name="40% - Accent6 25 8 2_Essbase BS Tax Accounts EOY" xfId="20005"/>
    <cellStyle name="40% - Accent6 25 8 3" xfId="20006"/>
    <cellStyle name="40% - Accent6 25 8 4" xfId="20007"/>
    <cellStyle name="40% - Accent6 25 8_Essbase BS Tax Accounts EOY" xfId="20008"/>
    <cellStyle name="40% - Accent6 25 9" xfId="20009"/>
    <cellStyle name="40% - Accent6 25_Basis Detail" xfId="20010"/>
    <cellStyle name="40% - Accent6 26" xfId="20011"/>
    <cellStyle name="40% - Accent6 26 10" xfId="20012"/>
    <cellStyle name="40% - Accent6 26 11" xfId="20013"/>
    <cellStyle name="40% - Accent6 26 2" xfId="20014"/>
    <cellStyle name="40% - Accent6 26 2 2" xfId="20015"/>
    <cellStyle name="40% - Accent6 26 2 2 2" xfId="20016"/>
    <cellStyle name="40% - Accent6 26 2 2 2 2" xfId="20017"/>
    <cellStyle name="40% - Accent6 26 2 2 2 3" xfId="20018"/>
    <cellStyle name="40% - Accent6 26 2 2 2_Essbase BS Tax Accounts EOY" xfId="20019"/>
    <cellStyle name="40% - Accent6 26 2 2 3" xfId="20020"/>
    <cellStyle name="40% - Accent6 26 2 2 4" xfId="20021"/>
    <cellStyle name="40% - Accent6 26 2 2_Essbase BS Tax Accounts EOY" xfId="20022"/>
    <cellStyle name="40% - Accent6 26 2 3" xfId="20023"/>
    <cellStyle name="40% - Accent6 26 2 3 2" xfId="20024"/>
    <cellStyle name="40% - Accent6 26 2 3 2 2" xfId="20025"/>
    <cellStyle name="40% - Accent6 26 2 3 3" xfId="20026"/>
    <cellStyle name="40% - Accent6 26 2 3 4" xfId="20027"/>
    <cellStyle name="40% - Accent6 26 2 3_Essbase BS Tax Accounts EOY" xfId="20028"/>
    <cellStyle name="40% - Accent6 26 2 4" xfId="20029"/>
    <cellStyle name="40% - Accent6 26 2 4 2" xfId="20030"/>
    <cellStyle name="40% - Accent6 26 2 5" xfId="20031"/>
    <cellStyle name="40% - Accent6 26 2 6" xfId="20032"/>
    <cellStyle name="40% - Accent6 26 2 7" xfId="20033"/>
    <cellStyle name="40% - Accent6 26 2_Essbase BS Tax Accounts EOY" xfId="20034"/>
    <cellStyle name="40% - Accent6 26 3" xfId="20035"/>
    <cellStyle name="40% - Accent6 26 3 2" xfId="20036"/>
    <cellStyle name="40% - Accent6 26 3 2 2" xfId="20037"/>
    <cellStyle name="40% - Accent6 26 3 2 3" xfId="20038"/>
    <cellStyle name="40% - Accent6 26 3 2_Essbase BS Tax Accounts EOY" xfId="20039"/>
    <cellStyle name="40% - Accent6 26 3 3" xfId="20040"/>
    <cellStyle name="40% - Accent6 26 3 4" xfId="20041"/>
    <cellStyle name="40% - Accent6 26 3_Essbase BS Tax Accounts EOY" xfId="20042"/>
    <cellStyle name="40% - Accent6 26 4" xfId="20043"/>
    <cellStyle name="40% - Accent6 26 4 2" xfId="20044"/>
    <cellStyle name="40% - Accent6 26 4 2 2" xfId="20045"/>
    <cellStyle name="40% - Accent6 26 4 2 3" xfId="20046"/>
    <cellStyle name="40% - Accent6 26 4 3" xfId="20047"/>
    <cellStyle name="40% - Accent6 26 4 4" xfId="20048"/>
    <cellStyle name="40% - Accent6 26 4_Essbase BS Tax Accounts EOY" xfId="20049"/>
    <cellStyle name="40% - Accent6 26 5" xfId="20050"/>
    <cellStyle name="40% - Accent6 26 5 2" xfId="20051"/>
    <cellStyle name="40% - Accent6 26 5 2 2" xfId="20052"/>
    <cellStyle name="40% - Accent6 26 5 3" xfId="20053"/>
    <cellStyle name="40% - Accent6 26 5 4" xfId="20054"/>
    <cellStyle name="40% - Accent6 26 6" xfId="20055"/>
    <cellStyle name="40% - Accent6 26 6 2" xfId="20056"/>
    <cellStyle name="40% - Accent6 26 6 2 2" xfId="20057"/>
    <cellStyle name="40% - Accent6 26 6 3" xfId="20058"/>
    <cellStyle name="40% - Accent6 26 6 4" xfId="20059"/>
    <cellStyle name="40% - Accent6 26 6_Essbase BS Tax Accounts EOY" xfId="20060"/>
    <cellStyle name="40% - Accent6 26 7" xfId="20061"/>
    <cellStyle name="40% - Accent6 26 7 2" xfId="20062"/>
    <cellStyle name="40% - Accent6 26 7 2 2" xfId="20063"/>
    <cellStyle name="40% - Accent6 26 7 3" xfId="20064"/>
    <cellStyle name="40% - Accent6 26 7 4" xfId="20065"/>
    <cellStyle name="40% - Accent6 26 7_Essbase BS Tax Accounts EOY" xfId="20066"/>
    <cellStyle name="40% - Accent6 26 8" xfId="20067"/>
    <cellStyle name="40% - Accent6 26 8 2" xfId="20068"/>
    <cellStyle name="40% - Accent6 26 8 2 2" xfId="20069"/>
    <cellStyle name="40% - Accent6 26 8 3" xfId="20070"/>
    <cellStyle name="40% - Accent6 26 8 4" xfId="20071"/>
    <cellStyle name="40% - Accent6 26 8_Essbase BS Tax Accounts EOY" xfId="20072"/>
    <cellStyle name="40% - Accent6 26 9" xfId="20073"/>
    <cellStyle name="40% - Accent6 26 9 2" xfId="20074"/>
    <cellStyle name="40% - Accent6 26_Essbase BS Tax Accounts EOY" xfId="20075"/>
    <cellStyle name="40% - Accent6 27" xfId="20076"/>
    <cellStyle name="40% - Accent6 27 2" xfId="20077"/>
    <cellStyle name="40% - Accent6 27 2 2" xfId="20078"/>
    <cellStyle name="40% - Accent6 27 2 2 2" xfId="20079"/>
    <cellStyle name="40% - Accent6 27 2 3" xfId="20080"/>
    <cellStyle name="40% - Accent6 27 2 4" xfId="20081"/>
    <cellStyle name="40% - Accent6 27 2 5" xfId="20082"/>
    <cellStyle name="40% - Accent6 27 3" xfId="20083"/>
    <cellStyle name="40% - Accent6 27 3 2" xfId="20084"/>
    <cellStyle name="40% - Accent6 27 3 3" xfId="20085"/>
    <cellStyle name="40% - Accent6 27 3_Essbase BS Tax Accounts EOY" xfId="20086"/>
    <cellStyle name="40% - Accent6 27 4" xfId="20087"/>
    <cellStyle name="40% - Accent6 27 5" xfId="20088"/>
    <cellStyle name="40% - Accent6 27 6" xfId="20089"/>
    <cellStyle name="40% - Accent6 27_Essbase BS Tax Accounts EOY" xfId="20090"/>
    <cellStyle name="40% - Accent6 28" xfId="20091"/>
    <cellStyle name="40% - Accent6 28 2" xfId="20092"/>
    <cellStyle name="40% - Accent6 28 2 2" xfId="20093"/>
    <cellStyle name="40% - Accent6 28 2 2 2" xfId="20094"/>
    <cellStyle name="40% - Accent6 28 2 3" xfId="20095"/>
    <cellStyle name="40% - Accent6 28 2 4" xfId="20096"/>
    <cellStyle name="40% - Accent6 28 3" xfId="20097"/>
    <cellStyle name="40% - Accent6 28 3 2" xfId="20098"/>
    <cellStyle name="40% - Accent6 28 4" xfId="20099"/>
    <cellStyle name="40% - Accent6 28 5" xfId="20100"/>
    <cellStyle name="40% - Accent6 28 6" xfId="20101"/>
    <cellStyle name="40% - Accent6 28_Essbase BS Tax Accounts EOY" xfId="20102"/>
    <cellStyle name="40% - Accent6 29" xfId="20103"/>
    <cellStyle name="40% - Accent6 29 2" xfId="20104"/>
    <cellStyle name="40% - Accent6 29 2 2" xfId="20105"/>
    <cellStyle name="40% - Accent6 29 2 3" xfId="20106"/>
    <cellStyle name="40% - Accent6 29 3" xfId="20107"/>
    <cellStyle name="40% - Accent6 29 4" xfId="20108"/>
    <cellStyle name="40% - Accent6 29 5" xfId="20109"/>
    <cellStyle name="40% - Accent6 29_Essbase BS Tax Accounts EOY" xfId="20110"/>
    <cellStyle name="40% - Accent6 3" xfId="20111"/>
    <cellStyle name="40% - Accent6 3 2" xfId="20112"/>
    <cellStyle name="40% - Accent6 3 2 10" xfId="20113"/>
    <cellStyle name="40% - Accent6 3 2 2" xfId="20114"/>
    <cellStyle name="40% - Accent6 3 2 2 2" xfId="20115"/>
    <cellStyle name="40% - Accent6 3 2 2 2 2" xfId="20116"/>
    <cellStyle name="40% - Accent6 3 2 2 3" xfId="20117"/>
    <cellStyle name="40% - Accent6 3 2 2_Essbase BS Tax Accounts EOY" xfId="20118"/>
    <cellStyle name="40% - Accent6 3 2 3" xfId="20119"/>
    <cellStyle name="40% - Accent6 3 2 3 2" xfId="20120"/>
    <cellStyle name="40% - Accent6 3 2 3 2 2" xfId="20121"/>
    <cellStyle name="40% - Accent6 3 2 4" xfId="20122"/>
    <cellStyle name="40% - Accent6 3 2 4 2" xfId="20123"/>
    <cellStyle name="40% - Accent6 3 2 4 2 2" xfId="20124"/>
    <cellStyle name="40% - Accent6 3 2 4 3" xfId="20125"/>
    <cellStyle name="40% - Accent6 3 2 4 4" xfId="20126"/>
    <cellStyle name="40% - Accent6 3 2 5" xfId="20127"/>
    <cellStyle name="40% - Accent6 3 2 5 2" xfId="20128"/>
    <cellStyle name="40% - Accent6 3 2 5 2 2" xfId="20129"/>
    <cellStyle name="40% - Accent6 3 2 5 3" xfId="20130"/>
    <cellStyle name="40% - Accent6 3 2 5 4" xfId="20131"/>
    <cellStyle name="40% - Accent6 3 2 5_Essbase BS Tax Accounts EOY" xfId="20132"/>
    <cellStyle name="40% - Accent6 3 2 6" xfId="20133"/>
    <cellStyle name="40% - Accent6 3 2 6 2" xfId="20134"/>
    <cellStyle name="40% - Accent6 3 2 6 2 2" xfId="20135"/>
    <cellStyle name="40% - Accent6 3 2 6 3" xfId="20136"/>
    <cellStyle name="40% - Accent6 3 2 7" xfId="20137"/>
    <cellStyle name="40% - Accent6 3 2 7 2" xfId="20138"/>
    <cellStyle name="40% - Accent6 3 2 8" xfId="20139"/>
    <cellStyle name="40% - Accent6 3 2 9" xfId="20140"/>
    <cellStyle name="40% - Accent6 3 2_Basis Info" xfId="20141"/>
    <cellStyle name="40% - Accent6 3 3" xfId="20142"/>
    <cellStyle name="40% - Accent6 3 3 2" xfId="20143"/>
    <cellStyle name="40% - Accent6 3 3 2 2" xfId="20144"/>
    <cellStyle name="40% - Accent6 3 3 2 3" xfId="20145"/>
    <cellStyle name="40% - Accent6 3 3 2 4" xfId="20146"/>
    <cellStyle name="40% - Accent6 3 3 2_Essbase BS Tax Accounts EOY" xfId="20147"/>
    <cellStyle name="40% - Accent6 3 3 3" xfId="20148"/>
    <cellStyle name="40% - Accent6 3 3 4" xfId="20149"/>
    <cellStyle name="40% - Accent6 3 3 4 2" xfId="20150"/>
    <cellStyle name="40% - Accent6 3 3 5" xfId="20151"/>
    <cellStyle name="40% - Accent6 3 3 6" xfId="20152"/>
    <cellStyle name="40% - Accent6 3 3_Essbase BS Tax Accounts EOY" xfId="20153"/>
    <cellStyle name="40% - Accent6 3 4" xfId="20154"/>
    <cellStyle name="40% - Accent6 3 4 2" xfId="20155"/>
    <cellStyle name="40% - Accent6 3 4 2 2" xfId="20156"/>
    <cellStyle name="40% - Accent6 3 4 2 3" xfId="20157"/>
    <cellStyle name="40% - Accent6 3 4 2_Essbase BS Tax Accounts EOY" xfId="20158"/>
    <cellStyle name="40% - Accent6 3 4_Essbase BS Tax Accounts EOY" xfId="20159"/>
    <cellStyle name="40% - Accent6 3 5" xfId="20160"/>
    <cellStyle name="40% - Accent6 3 5 2" xfId="20161"/>
    <cellStyle name="40% - Accent6 3 5 2 2" xfId="20162"/>
    <cellStyle name="40% - Accent6 3 5 2 2 2" xfId="20163"/>
    <cellStyle name="40% - Accent6 3 5 2 3" xfId="20164"/>
    <cellStyle name="40% - Accent6 3 5 2 4" xfId="20165"/>
    <cellStyle name="40% - Accent6 3 5 3" xfId="20166"/>
    <cellStyle name="40% - Accent6 3 5 3 2" xfId="20167"/>
    <cellStyle name="40% - Accent6 3 5 3 3" xfId="20168"/>
    <cellStyle name="40% - Accent6 3 5 3_Essbase BS Tax Accounts EOY" xfId="20169"/>
    <cellStyle name="40% - Accent6 3 5 4" xfId="20170"/>
    <cellStyle name="40% - Accent6 3 5 5" xfId="20171"/>
    <cellStyle name="40% - Accent6 3 5 6" xfId="20172"/>
    <cellStyle name="40% - Accent6 3 5 7" xfId="20173"/>
    <cellStyle name="40% - Accent6 3 5_Essbase BS Tax Accounts EOY" xfId="20174"/>
    <cellStyle name="40% - Accent6 3 6" xfId="20175"/>
    <cellStyle name="40% - Accent6 3 6 2" xfId="20176"/>
    <cellStyle name="40% - Accent6 3 6 2 2" xfId="20177"/>
    <cellStyle name="40% - Accent6 3 6 3" xfId="20178"/>
    <cellStyle name="40% - Accent6 3 6 4" xfId="20179"/>
    <cellStyle name="40% - Accent6 3 6 5" xfId="20180"/>
    <cellStyle name="40% - Accent6 3 6_Essbase BS Tax Accounts EOY" xfId="20181"/>
    <cellStyle name="40% - Accent6 3 7" xfId="20182"/>
    <cellStyle name="40% - Accent6 3 7 2" xfId="20183"/>
    <cellStyle name="40% - Accent6 3 7 2 2" xfId="20184"/>
    <cellStyle name="40% - Accent6 3 7 3" xfId="20185"/>
    <cellStyle name="40% - Accent6 3 7 4" xfId="20186"/>
    <cellStyle name="40% - Accent6 3 7_Essbase BS Tax Accounts EOY" xfId="20187"/>
    <cellStyle name="40% - Accent6 3 8" xfId="20188"/>
    <cellStyle name="40% - Accent6 3 8 2" xfId="20189"/>
    <cellStyle name="40% - Accent6 3 8 2 2" xfId="20190"/>
    <cellStyle name="40% - Accent6 3 8 3" xfId="20191"/>
    <cellStyle name="40% - Accent6 3 8 4" xfId="20192"/>
    <cellStyle name="40% - Accent6 3 8_Essbase BS Tax Accounts EOY" xfId="20193"/>
    <cellStyle name="40% - Accent6 3 9" xfId="20194"/>
    <cellStyle name="40% - Accent6 3 9 2" xfId="20195"/>
    <cellStyle name="40% - Accent6 3_Cap Software Basis Adj" xfId="20196"/>
    <cellStyle name="40% - Accent6 30" xfId="20197"/>
    <cellStyle name="40% - Accent6 30 2" xfId="20198"/>
    <cellStyle name="40% - Accent6 30 2 2" xfId="20199"/>
    <cellStyle name="40% - Accent6 30 2 3" xfId="20200"/>
    <cellStyle name="40% - Accent6 30 3" xfId="20201"/>
    <cellStyle name="40% - Accent6 30 4" xfId="20202"/>
    <cellStyle name="40% - Accent6 30 5" xfId="20203"/>
    <cellStyle name="40% - Accent6 30_Essbase BS Tax Accounts EOY" xfId="20204"/>
    <cellStyle name="40% - Accent6 31" xfId="20205"/>
    <cellStyle name="40% - Accent6 31 2" xfId="20206"/>
    <cellStyle name="40% - Accent6 31 2 2" xfId="20207"/>
    <cellStyle name="40% - Accent6 31 2 2 2" xfId="20208"/>
    <cellStyle name="40% - Accent6 31 2 2 2 2" xfId="20209"/>
    <cellStyle name="40% - Accent6 31 2 2 2 3" xfId="20210"/>
    <cellStyle name="40% - Accent6 31 2 2 2_Essbase BS Tax Accounts EOY" xfId="20211"/>
    <cellStyle name="40% - Accent6 31 2 2 3" xfId="20212"/>
    <cellStyle name="40% - Accent6 31 2 2 4" xfId="20213"/>
    <cellStyle name="40% - Accent6 31 2 2_Essbase BS Tax Accounts EOY" xfId="20214"/>
    <cellStyle name="40% - Accent6 31 2 3" xfId="20215"/>
    <cellStyle name="40% - Accent6 31 2 3 2" xfId="20216"/>
    <cellStyle name="40% - Accent6 31 2 3 3" xfId="20217"/>
    <cellStyle name="40% - Accent6 31 2 3_Essbase BS Tax Accounts EOY" xfId="20218"/>
    <cellStyle name="40% - Accent6 31 2 4" xfId="20219"/>
    <cellStyle name="40% - Accent6 31 2 5" xfId="20220"/>
    <cellStyle name="40% - Accent6 31 2_Essbase BS Tax Accounts EOY" xfId="20221"/>
    <cellStyle name="40% - Accent6 31 3" xfId="20222"/>
    <cellStyle name="40% - Accent6 31 3 2" xfId="20223"/>
    <cellStyle name="40% - Accent6 31 3 2 2" xfId="20224"/>
    <cellStyle name="40% - Accent6 31 3 2 3" xfId="20225"/>
    <cellStyle name="40% - Accent6 31 3 2_Essbase BS Tax Accounts EOY" xfId="20226"/>
    <cellStyle name="40% - Accent6 31 3 3" xfId="20227"/>
    <cellStyle name="40% - Accent6 31 3 4" xfId="20228"/>
    <cellStyle name="40% - Accent6 31 3_Essbase BS Tax Accounts EOY" xfId="20229"/>
    <cellStyle name="40% - Accent6 31 4" xfId="20230"/>
    <cellStyle name="40% - Accent6 31 4 2" xfId="20231"/>
    <cellStyle name="40% - Accent6 31 4 3" xfId="20232"/>
    <cellStyle name="40% - Accent6 31 4_Essbase BS Tax Accounts EOY" xfId="20233"/>
    <cellStyle name="40% - Accent6 31 5" xfId="20234"/>
    <cellStyle name="40% - Accent6 31 5 2" xfId="20235"/>
    <cellStyle name="40% - Accent6 31 5 3" xfId="20236"/>
    <cellStyle name="40% - Accent6 31 5_Essbase BS Tax Accounts EOY" xfId="20237"/>
    <cellStyle name="40% - Accent6 31 6" xfId="20238"/>
    <cellStyle name="40% - Accent6 31 7" xfId="20239"/>
    <cellStyle name="40% - Accent6 31_Essbase BS Tax Accounts EOY" xfId="20240"/>
    <cellStyle name="40% - Accent6 32" xfId="20241"/>
    <cellStyle name="40% - Accent6 32 2" xfId="20242"/>
    <cellStyle name="40% - Accent6 32 2 2" xfId="20243"/>
    <cellStyle name="40% - Accent6 32 2 2 2" xfId="20244"/>
    <cellStyle name="40% - Accent6 32 2 2 2 2" xfId="20245"/>
    <cellStyle name="40% - Accent6 32 2 2 2 3" xfId="20246"/>
    <cellStyle name="40% - Accent6 32 2 2 2_Essbase BS Tax Accounts EOY" xfId="20247"/>
    <cellStyle name="40% - Accent6 32 2 2 3" xfId="20248"/>
    <cellStyle name="40% - Accent6 32 2 2 4" xfId="20249"/>
    <cellStyle name="40% - Accent6 32 2 2_Essbase BS Tax Accounts EOY" xfId="20250"/>
    <cellStyle name="40% - Accent6 32 2 3" xfId="20251"/>
    <cellStyle name="40% - Accent6 32 2 3 2" xfId="20252"/>
    <cellStyle name="40% - Accent6 32 2 3 3" xfId="20253"/>
    <cellStyle name="40% - Accent6 32 2 3_Essbase BS Tax Accounts EOY" xfId="20254"/>
    <cellStyle name="40% - Accent6 32 2 4" xfId="20255"/>
    <cellStyle name="40% - Accent6 32 2 5" xfId="20256"/>
    <cellStyle name="40% - Accent6 32 2_Essbase BS Tax Accounts EOY" xfId="20257"/>
    <cellStyle name="40% - Accent6 32 3" xfId="20258"/>
    <cellStyle name="40% - Accent6 32 3 2" xfId="20259"/>
    <cellStyle name="40% - Accent6 32 3 2 2" xfId="20260"/>
    <cellStyle name="40% - Accent6 32 3 2 3" xfId="20261"/>
    <cellStyle name="40% - Accent6 32 3 2_Essbase BS Tax Accounts EOY" xfId="20262"/>
    <cellStyle name="40% - Accent6 32 3 3" xfId="20263"/>
    <cellStyle name="40% - Accent6 32 3 4" xfId="20264"/>
    <cellStyle name="40% - Accent6 32 3_Essbase BS Tax Accounts EOY" xfId="20265"/>
    <cellStyle name="40% - Accent6 32 4" xfId="20266"/>
    <cellStyle name="40% - Accent6 32 4 2" xfId="20267"/>
    <cellStyle name="40% - Accent6 32 4 3" xfId="20268"/>
    <cellStyle name="40% - Accent6 32 4_Essbase BS Tax Accounts EOY" xfId="20269"/>
    <cellStyle name="40% - Accent6 32 5" xfId="20270"/>
    <cellStyle name="40% - Accent6 32 5 2" xfId="20271"/>
    <cellStyle name="40% - Accent6 32 5 3" xfId="20272"/>
    <cellStyle name="40% - Accent6 32 5_Essbase BS Tax Accounts EOY" xfId="20273"/>
    <cellStyle name="40% - Accent6 32 6" xfId="20274"/>
    <cellStyle name="40% - Accent6 32 7" xfId="20275"/>
    <cellStyle name="40% - Accent6 32_Essbase BS Tax Accounts EOY" xfId="20276"/>
    <cellStyle name="40% - Accent6 33" xfId="20277"/>
    <cellStyle name="40% - Accent6 33 2" xfId="20278"/>
    <cellStyle name="40% - Accent6 33 2 2" xfId="20279"/>
    <cellStyle name="40% - Accent6 33 2 2 2" xfId="20280"/>
    <cellStyle name="40% - Accent6 33 2 2 2 2" xfId="20281"/>
    <cellStyle name="40% - Accent6 33 2 2 2 3" xfId="20282"/>
    <cellStyle name="40% - Accent6 33 2 2 2_Essbase BS Tax Accounts EOY" xfId="20283"/>
    <cellStyle name="40% - Accent6 33 2 2 3" xfId="20284"/>
    <cellStyle name="40% - Accent6 33 2 2 4" xfId="20285"/>
    <cellStyle name="40% - Accent6 33 2 2_Essbase BS Tax Accounts EOY" xfId="20286"/>
    <cellStyle name="40% - Accent6 33 2 3" xfId="20287"/>
    <cellStyle name="40% - Accent6 33 2 3 2" xfId="20288"/>
    <cellStyle name="40% - Accent6 33 2 3 3" xfId="20289"/>
    <cellStyle name="40% - Accent6 33 2 3_Essbase BS Tax Accounts EOY" xfId="20290"/>
    <cellStyle name="40% - Accent6 33 2 4" xfId="20291"/>
    <cellStyle name="40% - Accent6 33 2 5" xfId="20292"/>
    <cellStyle name="40% - Accent6 33 2_Essbase BS Tax Accounts EOY" xfId="20293"/>
    <cellStyle name="40% - Accent6 33 3" xfId="20294"/>
    <cellStyle name="40% - Accent6 33 3 2" xfId="20295"/>
    <cellStyle name="40% - Accent6 33 3 2 2" xfId="20296"/>
    <cellStyle name="40% - Accent6 33 3 2 3" xfId="20297"/>
    <cellStyle name="40% - Accent6 33 3 2_Essbase BS Tax Accounts EOY" xfId="20298"/>
    <cellStyle name="40% - Accent6 33 3 3" xfId="20299"/>
    <cellStyle name="40% - Accent6 33 3 4" xfId="20300"/>
    <cellStyle name="40% - Accent6 33 3_Essbase BS Tax Accounts EOY" xfId="20301"/>
    <cellStyle name="40% - Accent6 33 4" xfId="20302"/>
    <cellStyle name="40% - Accent6 33 4 2" xfId="20303"/>
    <cellStyle name="40% - Accent6 33 4 3" xfId="20304"/>
    <cellStyle name="40% - Accent6 33 4_Essbase BS Tax Accounts EOY" xfId="20305"/>
    <cellStyle name="40% - Accent6 33 5" xfId="20306"/>
    <cellStyle name="40% - Accent6 33 5 2" xfId="20307"/>
    <cellStyle name="40% - Accent6 33 5 3" xfId="20308"/>
    <cellStyle name="40% - Accent6 33 5_Essbase BS Tax Accounts EOY" xfId="20309"/>
    <cellStyle name="40% - Accent6 33 6" xfId="20310"/>
    <cellStyle name="40% - Accent6 33 7" xfId="20311"/>
    <cellStyle name="40% - Accent6 33_Essbase BS Tax Accounts EOY" xfId="20312"/>
    <cellStyle name="40% - Accent6 34" xfId="20313"/>
    <cellStyle name="40% - Accent6 34 2" xfId="20314"/>
    <cellStyle name="40% - Accent6 34 2 2" xfId="20315"/>
    <cellStyle name="40% - Accent6 34 2 2 2" xfId="20316"/>
    <cellStyle name="40% - Accent6 34 2 2 3" xfId="20317"/>
    <cellStyle name="40% - Accent6 34 2 2_Essbase BS Tax Accounts EOY" xfId="20318"/>
    <cellStyle name="40% - Accent6 34 2 3" xfId="20319"/>
    <cellStyle name="40% - Accent6 34 2 4" xfId="20320"/>
    <cellStyle name="40% - Accent6 34 2_Essbase BS Tax Accounts EOY" xfId="20321"/>
    <cellStyle name="40% - Accent6 34 3" xfId="20322"/>
    <cellStyle name="40% - Accent6 34 3 2" xfId="20323"/>
    <cellStyle name="40% - Accent6 34 3 3" xfId="20324"/>
    <cellStyle name="40% - Accent6 34 3_Essbase BS Tax Accounts EOY" xfId="20325"/>
    <cellStyle name="40% - Accent6 34 4" xfId="20326"/>
    <cellStyle name="40% - Accent6 34 4 2" xfId="20327"/>
    <cellStyle name="40% - Accent6 34 5" xfId="20328"/>
    <cellStyle name="40% - Accent6 34 6" xfId="20329"/>
    <cellStyle name="40% - Accent6 34_Essbase BS Tax Accounts EOY" xfId="20330"/>
    <cellStyle name="40% - Accent6 35" xfId="20331"/>
    <cellStyle name="40% - Accent6 35 2" xfId="20332"/>
    <cellStyle name="40% - Accent6 35 2 2" xfId="20333"/>
    <cellStyle name="40% - Accent6 35 2 2 2" xfId="20334"/>
    <cellStyle name="40% - Accent6 35 2 2 3" xfId="20335"/>
    <cellStyle name="40% - Accent6 35 2 2_Essbase BS Tax Accounts EOY" xfId="20336"/>
    <cellStyle name="40% - Accent6 35 2 3" xfId="20337"/>
    <cellStyle name="40% - Accent6 35 2 4" xfId="20338"/>
    <cellStyle name="40% - Accent6 35 2_Essbase BS Tax Accounts EOY" xfId="20339"/>
    <cellStyle name="40% - Accent6 35 3" xfId="20340"/>
    <cellStyle name="40% - Accent6 35 3 2" xfId="20341"/>
    <cellStyle name="40% - Accent6 35 3 3" xfId="20342"/>
    <cellStyle name="40% - Accent6 35 3_Essbase BS Tax Accounts EOY" xfId="20343"/>
    <cellStyle name="40% - Accent6 35 4" xfId="20344"/>
    <cellStyle name="40% - Accent6 35 5" xfId="20345"/>
    <cellStyle name="40% - Accent6 35_Essbase BS Tax Accounts EOY" xfId="20346"/>
    <cellStyle name="40% - Accent6 36" xfId="20347"/>
    <cellStyle name="40% - Accent6 36 2" xfId="20348"/>
    <cellStyle name="40% - Accent6 36 2 2" xfId="20349"/>
    <cellStyle name="40% - Accent6 36 2 2 2" xfId="20350"/>
    <cellStyle name="40% - Accent6 36 2 2 3" xfId="20351"/>
    <cellStyle name="40% - Accent6 36 2 2_Essbase BS Tax Accounts EOY" xfId="20352"/>
    <cellStyle name="40% - Accent6 36 2 3" xfId="20353"/>
    <cellStyle name="40% - Accent6 36 2 4" xfId="20354"/>
    <cellStyle name="40% - Accent6 36 2_Essbase BS Tax Accounts EOY" xfId="20355"/>
    <cellStyle name="40% - Accent6 36 3" xfId="20356"/>
    <cellStyle name="40% - Accent6 36 3 2" xfId="20357"/>
    <cellStyle name="40% - Accent6 36 3 3" xfId="20358"/>
    <cellStyle name="40% - Accent6 36 3_Essbase BS Tax Accounts EOY" xfId="20359"/>
    <cellStyle name="40% - Accent6 36 4" xfId="20360"/>
    <cellStyle name="40% - Accent6 36 5" xfId="20361"/>
    <cellStyle name="40% - Accent6 36_Essbase BS Tax Accounts EOY" xfId="20362"/>
    <cellStyle name="40% - Accent6 37" xfId="20363"/>
    <cellStyle name="40% - Accent6 37 2" xfId="20364"/>
    <cellStyle name="40% - Accent6 37 2 2" xfId="20365"/>
    <cellStyle name="40% - Accent6 37 2 2 2" xfId="20366"/>
    <cellStyle name="40% - Accent6 37 2 2 3" xfId="20367"/>
    <cellStyle name="40% - Accent6 37 2 2_Essbase BS Tax Accounts EOY" xfId="20368"/>
    <cellStyle name="40% - Accent6 37 2 3" xfId="20369"/>
    <cellStyle name="40% - Accent6 37 2 4" xfId="20370"/>
    <cellStyle name="40% - Accent6 37 2_Essbase BS Tax Accounts EOY" xfId="20371"/>
    <cellStyle name="40% - Accent6 37 3" xfId="20372"/>
    <cellStyle name="40% - Accent6 37 3 2" xfId="20373"/>
    <cellStyle name="40% - Accent6 37 3 3" xfId="20374"/>
    <cellStyle name="40% - Accent6 37 3_Essbase BS Tax Accounts EOY" xfId="20375"/>
    <cellStyle name="40% - Accent6 37 4" xfId="20376"/>
    <cellStyle name="40% - Accent6 37 5" xfId="20377"/>
    <cellStyle name="40% - Accent6 37_Essbase BS Tax Accounts EOY" xfId="20378"/>
    <cellStyle name="40% - Accent6 38" xfId="20379"/>
    <cellStyle name="40% - Accent6 38 2" xfId="20380"/>
    <cellStyle name="40% - Accent6 38 2 2" xfId="20381"/>
    <cellStyle name="40% - Accent6 38 2 2 2" xfId="20382"/>
    <cellStyle name="40% - Accent6 38 2 2 3" xfId="20383"/>
    <cellStyle name="40% - Accent6 38 2 2_Essbase BS Tax Accounts EOY" xfId="20384"/>
    <cellStyle name="40% - Accent6 38 2 3" xfId="20385"/>
    <cellStyle name="40% - Accent6 38 2 4" xfId="20386"/>
    <cellStyle name="40% - Accent6 38 2_Essbase BS Tax Accounts EOY" xfId="20387"/>
    <cellStyle name="40% - Accent6 38 3" xfId="20388"/>
    <cellStyle name="40% - Accent6 38 3 2" xfId="20389"/>
    <cellStyle name="40% - Accent6 38 3 3" xfId="20390"/>
    <cellStyle name="40% - Accent6 38 3_Essbase BS Tax Accounts EOY" xfId="20391"/>
    <cellStyle name="40% - Accent6 38 4" xfId="20392"/>
    <cellStyle name="40% - Accent6 38 5" xfId="20393"/>
    <cellStyle name="40% - Accent6 38_Essbase BS Tax Accounts EOY" xfId="20394"/>
    <cellStyle name="40% - Accent6 39" xfId="20395"/>
    <cellStyle name="40% - Accent6 39 2" xfId="20396"/>
    <cellStyle name="40% - Accent6 39 2 2" xfId="20397"/>
    <cellStyle name="40% - Accent6 39 2 2 2" xfId="20398"/>
    <cellStyle name="40% - Accent6 39 2 2 3" xfId="20399"/>
    <cellStyle name="40% - Accent6 39 2 2_Essbase BS Tax Accounts EOY" xfId="20400"/>
    <cellStyle name="40% - Accent6 39 2 3" xfId="20401"/>
    <cellStyle name="40% - Accent6 39 2 4" xfId="20402"/>
    <cellStyle name="40% - Accent6 39 2_Essbase BS Tax Accounts EOY" xfId="20403"/>
    <cellStyle name="40% - Accent6 39 3" xfId="20404"/>
    <cellStyle name="40% - Accent6 39 3 2" xfId="20405"/>
    <cellStyle name="40% - Accent6 39 3 3" xfId="20406"/>
    <cellStyle name="40% - Accent6 39 3_Essbase BS Tax Accounts EOY" xfId="20407"/>
    <cellStyle name="40% - Accent6 39 4" xfId="20408"/>
    <cellStyle name="40% - Accent6 39 5" xfId="20409"/>
    <cellStyle name="40% - Accent6 39_Essbase BS Tax Accounts EOY" xfId="20410"/>
    <cellStyle name="40% - Accent6 4" xfId="20411"/>
    <cellStyle name="40% - Accent6 4 10" xfId="20412"/>
    <cellStyle name="40% - Accent6 4 10 2" xfId="20413"/>
    <cellStyle name="40% - Accent6 4 10 2 2" xfId="20414"/>
    <cellStyle name="40% - Accent6 4 10 3" xfId="20415"/>
    <cellStyle name="40% - Accent6 4 11" xfId="20416"/>
    <cellStyle name="40% - Accent6 4 11 2" xfId="20417"/>
    <cellStyle name="40% - Accent6 4 11 2 2" xfId="20418"/>
    <cellStyle name="40% - Accent6 4 11 3" xfId="20419"/>
    <cellStyle name="40% - Accent6 4 12" xfId="20420"/>
    <cellStyle name="40% - Accent6 4 12 2" xfId="20421"/>
    <cellStyle name="40% - Accent6 4 12 2 2" xfId="20422"/>
    <cellStyle name="40% - Accent6 4 12 3" xfId="20423"/>
    <cellStyle name="40% - Accent6 4 13" xfId="20424"/>
    <cellStyle name="40% - Accent6 4 13 2" xfId="20425"/>
    <cellStyle name="40% - Accent6 4 2" xfId="20426"/>
    <cellStyle name="40% - Accent6 4 2 2" xfId="20427"/>
    <cellStyle name="40% - Accent6 4 2 2 2" xfId="20428"/>
    <cellStyle name="40% - Accent6 4 2 2 3" xfId="20429"/>
    <cellStyle name="40% - Accent6 4 2 2 4" xfId="20430"/>
    <cellStyle name="40% - Accent6 4 2 2_Essbase BS Tax Accounts EOY" xfId="20431"/>
    <cellStyle name="40% - Accent6 4 2 3" xfId="20432"/>
    <cellStyle name="40% - Accent6 4 2 4" xfId="20433"/>
    <cellStyle name="40% - Accent6 4 2 5" xfId="20434"/>
    <cellStyle name="40% - Accent6 4 2 6" xfId="20435"/>
    <cellStyle name="40% - Accent6 4 2 7" xfId="20436"/>
    <cellStyle name="40% - Accent6 4 2_Basis Info" xfId="20437"/>
    <cellStyle name="40% - Accent6 4 3" xfId="20438"/>
    <cellStyle name="40% - Accent6 4 3 2" xfId="20439"/>
    <cellStyle name="40% - Accent6 4 4" xfId="20440"/>
    <cellStyle name="40% - Accent6 4 4 2" xfId="20441"/>
    <cellStyle name="40% - Accent6 4 4 3" xfId="20442"/>
    <cellStyle name="40% - Accent6 4 4 3 2" xfId="20443"/>
    <cellStyle name="40% - Accent6 4 4 3 3" xfId="20444"/>
    <cellStyle name="40% - Accent6 4 4 3_Essbase BS Tax Accounts EOY" xfId="20445"/>
    <cellStyle name="40% - Accent6 4 4 4" xfId="20446"/>
    <cellStyle name="40% - Accent6 4 4_Essbase BS Tax Accounts EOY" xfId="20447"/>
    <cellStyle name="40% - Accent6 4 5" xfId="20448"/>
    <cellStyle name="40% - Accent6 4 5 2" xfId="20449"/>
    <cellStyle name="40% - Accent6 4 5 2 2" xfId="20450"/>
    <cellStyle name="40% - Accent6 4 5 2 2 2" xfId="20451"/>
    <cellStyle name="40% - Accent6 4 5 2 3" xfId="20452"/>
    <cellStyle name="40% - Accent6 4 5 3" xfId="20453"/>
    <cellStyle name="40% - Accent6 4 5 3 2" xfId="20454"/>
    <cellStyle name="40% - Accent6 4 5 4" xfId="20455"/>
    <cellStyle name="40% - Accent6 4 5 5" xfId="20456"/>
    <cellStyle name="40% - Accent6 4 5 6" xfId="20457"/>
    <cellStyle name="40% - Accent6 4 5_Essbase BS Tax Accounts EOY" xfId="20458"/>
    <cellStyle name="40% - Accent6 4 6" xfId="20459"/>
    <cellStyle name="40% - Accent6 4 6 2" xfId="20460"/>
    <cellStyle name="40% - Accent6 4 6 2 2" xfId="20461"/>
    <cellStyle name="40% - Accent6 4 6 3" xfId="20462"/>
    <cellStyle name="40% - Accent6 4 6 4" xfId="20463"/>
    <cellStyle name="40% - Accent6 4 6_Essbase BS Tax Accounts EOY" xfId="20464"/>
    <cellStyle name="40% - Accent6 4 7" xfId="20465"/>
    <cellStyle name="40% - Accent6 4 7 2" xfId="20466"/>
    <cellStyle name="40% - Accent6 4 7 2 2" xfId="20467"/>
    <cellStyle name="40% - Accent6 4 7 3" xfId="20468"/>
    <cellStyle name="40% - Accent6 4 7 4" xfId="20469"/>
    <cellStyle name="40% - Accent6 4 7_Essbase BS Tax Accounts EOY" xfId="20470"/>
    <cellStyle name="40% - Accent6 4 8" xfId="20471"/>
    <cellStyle name="40% - Accent6 4 8 2" xfId="20472"/>
    <cellStyle name="40% - Accent6 4 8 2 2" xfId="20473"/>
    <cellStyle name="40% - Accent6 4 8 3" xfId="20474"/>
    <cellStyle name="40% - Accent6 4 8 4" xfId="20475"/>
    <cellStyle name="40% - Accent6 4 8_Essbase BS Tax Accounts EOY" xfId="20476"/>
    <cellStyle name="40% - Accent6 4 9" xfId="20477"/>
    <cellStyle name="40% - Accent6 4 9 2" xfId="20478"/>
    <cellStyle name="40% - Accent6 4 9 2 2" xfId="20479"/>
    <cellStyle name="40% - Accent6 4 9 3" xfId="20480"/>
    <cellStyle name="40% - Accent6 4 9 4" xfId="20481"/>
    <cellStyle name="40% - Accent6 4 9_Essbase BS Tax Accounts EOY" xfId="20482"/>
    <cellStyle name="40% - Accent6 4_Cap Software Basis Adj" xfId="20483"/>
    <cellStyle name="40% - Accent6 40" xfId="20484"/>
    <cellStyle name="40% - Accent6 40 2" xfId="20485"/>
    <cellStyle name="40% - Accent6 40 2 2" xfId="20486"/>
    <cellStyle name="40% - Accent6 40 2 2 2" xfId="20487"/>
    <cellStyle name="40% - Accent6 40 2 2 3" xfId="20488"/>
    <cellStyle name="40% - Accent6 40 2 2_Essbase BS Tax Accounts EOY" xfId="20489"/>
    <cellStyle name="40% - Accent6 40 2 3" xfId="20490"/>
    <cellStyle name="40% - Accent6 40 2 4" xfId="20491"/>
    <cellStyle name="40% - Accent6 40 2_Essbase BS Tax Accounts EOY" xfId="20492"/>
    <cellStyle name="40% - Accent6 40 3" xfId="20493"/>
    <cellStyle name="40% - Accent6 40 3 2" xfId="20494"/>
    <cellStyle name="40% - Accent6 40 3 3" xfId="20495"/>
    <cellStyle name="40% - Accent6 40 3_Essbase BS Tax Accounts EOY" xfId="20496"/>
    <cellStyle name="40% - Accent6 40 4" xfId="20497"/>
    <cellStyle name="40% - Accent6 40 5" xfId="20498"/>
    <cellStyle name="40% - Accent6 40_Essbase BS Tax Accounts EOY" xfId="20499"/>
    <cellStyle name="40% - Accent6 41" xfId="20500"/>
    <cellStyle name="40% - Accent6 41 2" xfId="20501"/>
    <cellStyle name="40% - Accent6 41 2 2" xfId="20502"/>
    <cellStyle name="40% - Accent6 41 2 2 2" xfId="20503"/>
    <cellStyle name="40% - Accent6 41 2 2 3" xfId="20504"/>
    <cellStyle name="40% - Accent6 41 2 2_Essbase BS Tax Accounts EOY" xfId="20505"/>
    <cellStyle name="40% - Accent6 41 2 3" xfId="20506"/>
    <cellStyle name="40% - Accent6 41 2 4" xfId="20507"/>
    <cellStyle name="40% - Accent6 41 2_Essbase BS Tax Accounts EOY" xfId="20508"/>
    <cellStyle name="40% - Accent6 41 3" xfId="20509"/>
    <cellStyle name="40% - Accent6 41 3 2" xfId="20510"/>
    <cellStyle name="40% - Accent6 41 3 3" xfId="20511"/>
    <cellStyle name="40% - Accent6 41 3_Essbase BS Tax Accounts EOY" xfId="20512"/>
    <cellStyle name="40% - Accent6 41 4" xfId="20513"/>
    <cellStyle name="40% - Accent6 41 5" xfId="20514"/>
    <cellStyle name="40% - Accent6 41_Essbase BS Tax Accounts EOY" xfId="20515"/>
    <cellStyle name="40% - Accent6 42" xfId="20516"/>
    <cellStyle name="40% - Accent6 42 2" xfId="20517"/>
    <cellStyle name="40% - Accent6 42 2 2" xfId="20518"/>
    <cellStyle name="40% - Accent6 42 2 2 2" xfId="20519"/>
    <cellStyle name="40% - Accent6 42 2 2 3" xfId="20520"/>
    <cellStyle name="40% - Accent6 42 2 2_Essbase BS Tax Accounts EOY" xfId="20521"/>
    <cellStyle name="40% - Accent6 42 2 3" xfId="20522"/>
    <cellStyle name="40% - Accent6 42 2 4" xfId="20523"/>
    <cellStyle name="40% - Accent6 42 2_Essbase BS Tax Accounts EOY" xfId="20524"/>
    <cellStyle name="40% - Accent6 42 3" xfId="20525"/>
    <cellStyle name="40% - Accent6 42 3 2" xfId="20526"/>
    <cellStyle name="40% - Accent6 42 3 3" xfId="20527"/>
    <cellStyle name="40% - Accent6 42 3_Essbase BS Tax Accounts EOY" xfId="20528"/>
    <cellStyle name="40% - Accent6 42 4" xfId="20529"/>
    <cellStyle name="40% - Accent6 42 5" xfId="20530"/>
    <cellStyle name="40% - Accent6 42_Essbase BS Tax Accounts EOY" xfId="20531"/>
    <cellStyle name="40% - Accent6 43" xfId="20532"/>
    <cellStyle name="40% - Accent6 43 2" xfId="20533"/>
    <cellStyle name="40% - Accent6 43 2 2" xfId="20534"/>
    <cellStyle name="40% - Accent6 43 2 2 2" xfId="20535"/>
    <cellStyle name="40% - Accent6 43 2 2 3" xfId="20536"/>
    <cellStyle name="40% - Accent6 43 2 2_Essbase BS Tax Accounts EOY" xfId="20537"/>
    <cellStyle name="40% - Accent6 43 2 3" xfId="20538"/>
    <cellStyle name="40% - Accent6 43 2 4" xfId="20539"/>
    <cellStyle name="40% - Accent6 43 2_Essbase BS Tax Accounts EOY" xfId="20540"/>
    <cellStyle name="40% - Accent6 43 3" xfId="20541"/>
    <cellStyle name="40% - Accent6 43 3 2" xfId="20542"/>
    <cellStyle name="40% - Accent6 43 3 3" xfId="20543"/>
    <cellStyle name="40% - Accent6 43 3_Essbase BS Tax Accounts EOY" xfId="20544"/>
    <cellStyle name="40% - Accent6 43 4" xfId="20545"/>
    <cellStyle name="40% - Accent6 43 5" xfId="20546"/>
    <cellStyle name="40% - Accent6 43_Essbase BS Tax Accounts EOY" xfId="20547"/>
    <cellStyle name="40% - Accent6 44" xfId="20548"/>
    <cellStyle name="40% - Accent6 44 2" xfId="20549"/>
    <cellStyle name="40% - Accent6 44 2 2" xfId="20550"/>
    <cellStyle name="40% - Accent6 44 2 2 2" xfId="20551"/>
    <cellStyle name="40% - Accent6 44 2 2 3" xfId="20552"/>
    <cellStyle name="40% - Accent6 44 2 2_Essbase BS Tax Accounts EOY" xfId="20553"/>
    <cellStyle name="40% - Accent6 44 2 3" xfId="20554"/>
    <cellStyle name="40% - Accent6 44 2 4" xfId="20555"/>
    <cellStyle name="40% - Accent6 44 2_Essbase BS Tax Accounts EOY" xfId="20556"/>
    <cellStyle name="40% - Accent6 44 3" xfId="20557"/>
    <cellStyle name="40% - Accent6 44 3 2" xfId="20558"/>
    <cellStyle name="40% - Accent6 44 3 3" xfId="20559"/>
    <cellStyle name="40% - Accent6 44 3_Essbase BS Tax Accounts EOY" xfId="20560"/>
    <cellStyle name="40% - Accent6 44 4" xfId="20561"/>
    <cellStyle name="40% - Accent6 44 5" xfId="20562"/>
    <cellStyle name="40% - Accent6 44_Essbase BS Tax Accounts EOY" xfId="20563"/>
    <cellStyle name="40% - Accent6 45" xfId="20564"/>
    <cellStyle name="40% - Accent6 45 2" xfId="20565"/>
    <cellStyle name="40% - Accent6 45 2 2" xfId="20566"/>
    <cellStyle name="40% - Accent6 45 2 2 2" xfId="20567"/>
    <cellStyle name="40% - Accent6 45 2 2 3" xfId="20568"/>
    <cellStyle name="40% - Accent6 45 2 2_Essbase BS Tax Accounts EOY" xfId="20569"/>
    <cellStyle name="40% - Accent6 45 2 3" xfId="20570"/>
    <cellStyle name="40% - Accent6 45 2 4" xfId="20571"/>
    <cellStyle name="40% - Accent6 45 2_Essbase BS Tax Accounts EOY" xfId="20572"/>
    <cellStyle name="40% - Accent6 45 3" xfId="20573"/>
    <cellStyle name="40% - Accent6 45 3 2" xfId="20574"/>
    <cellStyle name="40% - Accent6 45 3 3" xfId="20575"/>
    <cellStyle name="40% - Accent6 45 3_Essbase BS Tax Accounts EOY" xfId="20576"/>
    <cellStyle name="40% - Accent6 45 4" xfId="20577"/>
    <cellStyle name="40% - Accent6 45 5" xfId="20578"/>
    <cellStyle name="40% - Accent6 45_Essbase BS Tax Accounts EOY" xfId="20579"/>
    <cellStyle name="40% - Accent6 46" xfId="20580"/>
    <cellStyle name="40% - Accent6 46 2" xfId="20581"/>
    <cellStyle name="40% - Accent6 46 2 2" xfId="20582"/>
    <cellStyle name="40% - Accent6 46 2 2 2" xfId="20583"/>
    <cellStyle name="40% - Accent6 46 2 2 3" xfId="20584"/>
    <cellStyle name="40% - Accent6 46 2 2_Essbase BS Tax Accounts EOY" xfId="20585"/>
    <cellStyle name="40% - Accent6 46 2 3" xfId="20586"/>
    <cellStyle name="40% - Accent6 46 2 4" xfId="20587"/>
    <cellStyle name="40% - Accent6 46 2_Essbase BS Tax Accounts EOY" xfId="20588"/>
    <cellStyle name="40% - Accent6 46 3" xfId="20589"/>
    <cellStyle name="40% - Accent6 46 3 2" xfId="20590"/>
    <cellStyle name="40% - Accent6 46 3 3" xfId="20591"/>
    <cellStyle name="40% - Accent6 46 3_Essbase BS Tax Accounts EOY" xfId="20592"/>
    <cellStyle name="40% - Accent6 46 4" xfId="20593"/>
    <cellStyle name="40% - Accent6 46 5" xfId="20594"/>
    <cellStyle name="40% - Accent6 46_Essbase BS Tax Accounts EOY" xfId="20595"/>
    <cellStyle name="40% - Accent6 47" xfId="20596"/>
    <cellStyle name="40% - Accent6 47 2" xfId="20597"/>
    <cellStyle name="40% - Accent6 47 2 2" xfId="20598"/>
    <cellStyle name="40% - Accent6 47 2 2 2" xfId="20599"/>
    <cellStyle name="40% - Accent6 47 2 2 3" xfId="20600"/>
    <cellStyle name="40% - Accent6 47 2 2_Essbase BS Tax Accounts EOY" xfId="20601"/>
    <cellStyle name="40% - Accent6 47 2 3" xfId="20602"/>
    <cellStyle name="40% - Accent6 47 2 4" xfId="20603"/>
    <cellStyle name="40% - Accent6 47 2_Essbase BS Tax Accounts EOY" xfId="20604"/>
    <cellStyle name="40% - Accent6 47 3" xfId="20605"/>
    <cellStyle name="40% - Accent6 47 3 2" xfId="20606"/>
    <cellStyle name="40% - Accent6 47 3 3" xfId="20607"/>
    <cellStyle name="40% - Accent6 47 3_Essbase BS Tax Accounts EOY" xfId="20608"/>
    <cellStyle name="40% - Accent6 47 4" xfId="20609"/>
    <cellStyle name="40% - Accent6 47 5" xfId="20610"/>
    <cellStyle name="40% - Accent6 47_Essbase BS Tax Accounts EOY" xfId="20611"/>
    <cellStyle name="40% - Accent6 48" xfId="20612"/>
    <cellStyle name="40% - Accent6 48 2" xfId="20613"/>
    <cellStyle name="40% - Accent6 48 2 2" xfId="20614"/>
    <cellStyle name="40% - Accent6 48 2 2 2" xfId="20615"/>
    <cellStyle name="40% - Accent6 48 2 2 3" xfId="20616"/>
    <cellStyle name="40% - Accent6 48 2 2_Essbase BS Tax Accounts EOY" xfId="20617"/>
    <cellStyle name="40% - Accent6 48 2 3" xfId="20618"/>
    <cellStyle name="40% - Accent6 48 2 4" xfId="20619"/>
    <cellStyle name="40% - Accent6 48 2_Essbase BS Tax Accounts EOY" xfId="20620"/>
    <cellStyle name="40% - Accent6 48 3" xfId="20621"/>
    <cellStyle name="40% - Accent6 48 3 2" xfId="20622"/>
    <cellStyle name="40% - Accent6 48 3 3" xfId="20623"/>
    <cellStyle name="40% - Accent6 48 3_Essbase BS Tax Accounts EOY" xfId="20624"/>
    <cellStyle name="40% - Accent6 48 4" xfId="20625"/>
    <cellStyle name="40% - Accent6 48 5" xfId="20626"/>
    <cellStyle name="40% - Accent6 48_Essbase BS Tax Accounts EOY" xfId="20627"/>
    <cellStyle name="40% - Accent6 49" xfId="20628"/>
    <cellStyle name="40% - Accent6 49 2" xfId="20629"/>
    <cellStyle name="40% - Accent6 49 2 2" xfId="20630"/>
    <cellStyle name="40% - Accent6 49 2 2 2" xfId="20631"/>
    <cellStyle name="40% - Accent6 49 2 2 3" xfId="20632"/>
    <cellStyle name="40% - Accent6 49 2 2_Essbase BS Tax Accounts EOY" xfId="20633"/>
    <cellStyle name="40% - Accent6 49 2 3" xfId="20634"/>
    <cellStyle name="40% - Accent6 49 2 4" xfId="20635"/>
    <cellStyle name="40% - Accent6 49 2_Essbase BS Tax Accounts EOY" xfId="20636"/>
    <cellStyle name="40% - Accent6 49 3" xfId="20637"/>
    <cellStyle name="40% - Accent6 49 3 2" xfId="20638"/>
    <cellStyle name="40% - Accent6 49 3 3" xfId="20639"/>
    <cellStyle name="40% - Accent6 49 3_Essbase BS Tax Accounts EOY" xfId="20640"/>
    <cellStyle name="40% - Accent6 49 4" xfId="20641"/>
    <cellStyle name="40% - Accent6 49 5" xfId="20642"/>
    <cellStyle name="40% - Accent6 49_Essbase BS Tax Accounts EOY" xfId="20643"/>
    <cellStyle name="40% - Accent6 5" xfId="20644"/>
    <cellStyle name="40% - Accent6 5 2" xfId="20645"/>
    <cellStyle name="40% - Accent6 5 2 2" xfId="20646"/>
    <cellStyle name="40% - Accent6 5 2 2 2" xfId="20647"/>
    <cellStyle name="40% - Accent6 5 2 2 2 2" xfId="20648"/>
    <cellStyle name="40% - Accent6 5 2 2 2_Essbase BS Tax Accounts EOY" xfId="20649"/>
    <cellStyle name="40% - Accent6 5 2 2_Essbase BS Tax Accounts EOY" xfId="20650"/>
    <cellStyle name="40% - Accent6 5 2 3" xfId="20651"/>
    <cellStyle name="40% - Accent6 5 2 3 2" xfId="20652"/>
    <cellStyle name="40% - Accent6 5 2 3 2 2" xfId="20653"/>
    <cellStyle name="40% - Accent6 5 2 3 2_Essbase BS Tax Accounts EOY" xfId="20654"/>
    <cellStyle name="40% - Accent6 5 2 3_Essbase BS Tax Accounts EOY" xfId="20655"/>
    <cellStyle name="40% - Accent6 5 2 4" xfId="20656"/>
    <cellStyle name="40% - Accent6 5 2 4 2" xfId="20657"/>
    <cellStyle name="40% - Accent6 5 2 4_Essbase BS Tax Accounts EOY" xfId="20658"/>
    <cellStyle name="40% - Accent6 5 2 5" xfId="20659"/>
    <cellStyle name="40% - Accent6 5 2_Essbase BS Tax Accounts EOY" xfId="20660"/>
    <cellStyle name="40% - Accent6 5 3" xfId="20661"/>
    <cellStyle name="40% - Accent6 5 3 2" xfId="20662"/>
    <cellStyle name="40% - Accent6 5 3 2 2" xfId="20663"/>
    <cellStyle name="40% - Accent6 5 3 2_Essbase BS Tax Accounts EOY" xfId="20664"/>
    <cellStyle name="40% - Accent6 5 3_Essbase BS Tax Accounts EOY" xfId="20665"/>
    <cellStyle name="40% - Accent6 5 4" xfId="20666"/>
    <cellStyle name="40% - Accent6 5 4 2" xfId="20667"/>
    <cellStyle name="40% - Accent6 5 4 2 2" xfId="20668"/>
    <cellStyle name="40% - Accent6 5 4 2 3" xfId="20669"/>
    <cellStyle name="40% - Accent6 5 4 2_Essbase BS Tax Accounts EOY" xfId="20670"/>
    <cellStyle name="40% - Accent6 5 4 3" xfId="20671"/>
    <cellStyle name="40% - Accent6 5 4_Essbase BS Tax Accounts EOY" xfId="20672"/>
    <cellStyle name="40% - Accent6 5 5" xfId="20673"/>
    <cellStyle name="40% - Accent6 5 5 2" xfId="20674"/>
    <cellStyle name="40% - Accent6 5 5 3" xfId="20675"/>
    <cellStyle name="40% - Accent6 5 5_Essbase BS Tax Accounts EOY" xfId="20676"/>
    <cellStyle name="40% - Accent6 5_Cap Software Basis Adj" xfId="20677"/>
    <cellStyle name="40% - Accent6 50" xfId="20678"/>
    <cellStyle name="40% - Accent6 50 2" xfId="20679"/>
    <cellStyle name="40% - Accent6 50 2 2" xfId="20680"/>
    <cellStyle name="40% - Accent6 50 2 2 2" xfId="20681"/>
    <cellStyle name="40% - Accent6 50 2 2 3" xfId="20682"/>
    <cellStyle name="40% - Accent6 50 2 2_Essbase BS Tax Accounts EOY" xfId="20683"/>
    <cellStyle name="40% - Accent6 50 2 3" xfId="20684"/>
    <cellStyle name="40% - Accent6 50 2 4" xfId="20685"/>
    <cellStyle name="40% - Accent6 50 2_Essbase BS Tax Accounts EOY" xfId="20686"/>
    <cellStyle name="40% - Accent6 50 3" xfId="20687"/>
    <cellStyle name="40% - Accent6 50 3 2" xfId="20688"/>
    <cellStyle name="40% - Accent6 50 3 3" xfId="20689"/>
    <cellStyle name="40% - Accent6 50 3_Essbase BS Tax Accounts EOY" xfId="20690"/>
    <cellStyle name="40% - Accent6 50 4" xfId="20691"/>
    <cellStyle name="40% - Accent6 50 5" xfId="20692"/>
    <cellStyle name="40% - Accent6 50_Essbase BS Tax Accounts EOY" xfId="20693"/>
    <cellStyle name="40% - Accent6 51" xfId="20694"/>
    <cellStyle name="40% - Accent6 51 2" xfId="20695"/>
    <cellStyle name="40% - Accent6 51 2 2" xfId="20696"/>
    <cellStyle name="40% - Accent6 51 2 2 2" xfId="20697"/>
    <cellStyle name="40% - Accent6 51 2 2 3" xfId="20698"/>
    <cellStyle name="40% - Accent6 51 2 2_Essbase BS Tax Accounts EOY" xfId="20699"/>
    <cellStyle name="40% - Accent6 51 2 3" xfId="20700"/>
    <cellStyle name="40% - Accent6 51 2 4" xfId="20701"/>
    <cellStyle name="40% - Accent6 51 2_Essbase BS Tax Accounts EOY" xfId="20702"/>
    <cellStyle name="40% - Accent6 51 3" xfId="20703"/>
    <cellStyle name="40% - Accent6 51 3 2" xfId="20704"/>
    <cellStyle name="40% - Accent6 51 3 3" xfId="20705"/>
    <cellStyle name="40% - Accent6 51 3_Essbase BS Tax Accounts EOY" xfId="20706"/>
    <cellStyle name="40% - Accent6 51 4" xfId="20707"/>
    <cellStyle name="40% - Accent6 51 5" xfId="20708"/>
    <cellStyle name="40% - Accent6 51_Essbase BS Tax Accounts EOY" xfId="20709"/>
    <cellStyle name="40% - Accent6 52" xfId="20710"/>
    <cellStyle name="40% - Accent6 52 2" xfId="20711"/>
    <cellStyle name="40% - Accent6 52 2 2" xfId="20712"/>
    <cellStyle name="40% - Accent6 52 2 2 2" xfId="20713"/>
    <cellStyle name="40% - Accent6 52 2 2 3" xfId="20714"/>
    <cellStyle name="40% - Accent6 52 2 2_Essbase BS Tax Accounts EOY" xfId="20715"/>
    <cellStyle name="40% - Accent6 52 2 3" xfId="20716"/>
    <cellStyle name="40% - Accent6 52 2 4" xfId="20717"/>
    <cellStyle name="40% - Accent6 52 2_Essbase BS Tax Accounts EOY" xfId="20718"/>
    <cellStyle name="40% - Accent6 52 3" xfId="20719"/>
    <cellStyle name="40% - Accent6 52 3 2" xfId="20720"/>
    <cellStyle name="40% - Accent6 52 3 3" xfId="20721"/>
    <cellStyle name="40% - Accent6 52 3_Essbase BS Tax Accounts EOY" xfId="20722"/>
    <cellStyle name="40% - Accent6 52 4" xfId="20723"/>
    <cellStyle name="40% - Accent6 52 5" xfId="20724"/>
    <cellStyle name="40% - Accent6 52_Essbase BS Tax Accounts EOY" xfId="20725"/>
    <cellStyle name="40% - Accent6 53" xfId="20726"/>
    <cellStyle name="40% - Accent6 53 2" xfId="20727"/>
    <cellStyle name="40% - Accent6 53 2 2" xfId="20728"/>
    <cellStyle name="40% - Accent6 53 2 2 2" xfId="20729"/>
    <cellStyle name="40% - Accent6 53 2 2 3" xfId="20730"/>
    <cellStyle name="40% - Accent6 53 2 2_Essbase BS Tax Accounts EOY" xfId="20731"/>
    <cellStyle name="40% - Accent6 53 2 3" xfId="20732"/>
    <cellStyle name="40% - Accent6 53 2 4" xfId="20733"/>
    <cellStyle name="40% - Accent6 53 2_Essbase BS Tax Accounts EOY" xfId="20734"/>
    <cellStyle name="40% - Accent6 53 3" xfId="20735"/>
    <cellStyle name="40% - Accent6 53 3 2" xfId="20736"/>
    <cellStyle name="40% - Accent6 53 3 3" xfId="20737"/>
    <cellStyle name="40% - Accent6 53 3_Essbase BS Tax Accounts EOY" xfId="20738"/>
    <cellStyle name="40% - Accent6 53 4" xfId="20739"/>
    <cellStyle name="40% - Accent6 53 5" xfId="20740"/>
    <cellStyle name="40% - Accent6 53_Essbase BS Tax Accounts EOY" xfId="20741"/>
    <cellStyle name="40% - Accent6 54" xfId="20742"/>
    <cellStyle name="40% - Accent6 54 2" xfId="20743"/>
    <cellStyle name="40% - Accent6 54 2 2" xfId="20744"/>
    <cellStyle name="40% - Accent6 54 2 2 2" xfId="20745"/>
    <cellStyle name="40% - Accent6 54 2 2 3" xfId="20746"/>
    <cellStyle name="40% - Accent6 54 2 2_Essbase BS Tax Accounts EOY" xfId="20747"/>
    <cellStyle name="40% - Accent6 54 2 3" xfId="20748"/>
    <cellStyle name="40% - Accent6 54 2 4" xfId="20749"/>
    <cellStyle name="40% - Accent6 54 2_Essbase BS Tax Accounts EOY" xfId="20750"/>
    <cellStyle name="40% - Accent6 54 3" xfId="20751"/>
    <cellStyle name="40% - Accent6 54 3 2" xfId="20752"/>
    <cellStyle name="40% - Accent6 54 3 3" xfId="20753"/>
    <cellStyle name="40% - Accent6 54 3_Essbase BS Tax Accounts EOY" xfId="20754"/>
    <cellStyle name="40% - Accent6 54 4" xfId="20755"/>
    <cellStyle name="40% - Accent6 54 5" xfId="20756"/>
    <cellStyle name="40% - Accent6 54_Essbase BS Tax Accounts EOY" xfId="20757"/>
    <cellStyle name="40% - Accent6 55" xfId="20758"/>
    <cellStyle name="40% - Accent6 55 2" xfId="20759"/>
    <cellStyle name="40% - Accent6 55 2 2" xfId="20760"/>
    <cellStyle name="40% - Accent6 55 2 2 2" xfId="20761"/>
    <cellStyle name="40% - Accent6 55 2 2 3" xfId="20762"/>
    <cellStyle name="40% - Accent6 55 2 2_Essbase BS Tax Accounts EOY" xfId="20763"/>
    <cellStyle name="40% - Accent6 55 2 3" xfId="20764"/>
    <cellStyle name="40% - Accent6 55 2 4" xfId="20765"/>
    <cellStyle name="40% - Accent6 55 2_Essbase BS Tax Accounts EOY" xfId="20766"/>
    <cellStyle name="40% - Accent6 55 3" xfId="20767"/>
    <cellStyle name="40% - Accent6 55 3 2" xfId="20768"/>
    <cellStyle name="40% - Accent6 55 3 3" xfId="20769"/>
    <cellStyle name="40% - Accent6 55 3_Essbase BS Tax Accounts EOY" xfId="20770"/>
    <cellStyle name="40% - Accent6 55 4" xfId="20771"/>
    <cellStyle name="40% - Accent6 55 5" xfId="20772"/>
    <cellStyle name="40% - Accent6 55_Essbase BS Tax Accounts EOY" xfId="20773"/>
    <cellStyle name="40% - Accent6 56" xfId="20774"/>
    <cellStyle name="40% - Accent6 56 2" xfId="20775"/>
    <cellStyle name="40% - Accent6 56 2 2" xfId="20776"/>
    <cellStyle name="40% - Accent6 56 2 2 2" xfId="20777"/>
    <cellStyle name="40% - Accent6 56 2 2 3" xfId="20778"/>
    <cellStyle name="40% - Accent6 56 2 2_Essbase BS Tax Accounts EOY" xfId="20779"/>
    <cellStyle name="40% - Accent6 56 2 3" xfId="20780"/>
    <cellStyle name="40% - Accent6 56 2 4" xfId="20781"/>
    <cellStyle name="40% - Accent6 56 2_Essbase BS Tax Accounts EOY" xfId="20782"/>
    <cellStyle name="40% - Accent6 56 3" xfId="20783"/>
    <cellStyle name="40% - Accent6 56 3 2" xfId="20784"/>
    <cellStyle name="40% - Accent6 56 3 3" xfId="20785"/>
    <cellStyle name="40% - Accent6 56 3_Essbase BS Tax Accounts EOY" xfId="20786"/>
    <cellStyle name="40% - Accent6 56 4" xfId="20787"/>
    <cellStyle name="40% - Accent6 56 5" xfId="20788"/>
    <cellStyle name="40% - Accent6 56_Essbase BS Tax Accounts EOY" xfId="20789"/>
    <cellStyle name="40% - Accent6 57" xfId="20790"/>
    <cellStyle name="40% - Accent6 57 2" xfId="20791"/>
    <cellStyle name="40% - Accent6 57 2 2" xfId="20792"/>
    <cellStyle name="40% - Accent6 57 2 3" xfId="20793"/>
    <cellStyle name="40% - Accent6 57 2_Essbase BS Tax Accounts EOY" xfId="20794"/>
    <cellStyle name="40% - Accent6 57 3" xfId="20795"/>
    <cellStyle name="40% - Accent6 57 4" xfId="20796"/>
    <cellStyle name="40% - Accent6 57_Essbase BS Tax Accounts EOY" xfId="20797"/>
    <cellStyle name="40% - Accent6 58" xfId="20798"/>
    <cellStyle name="40% - Accent6 58 2" xfId="20799"/>
    <cellStyle name="40% - Accent6 58 2 2" xfId="20800"/>
    <cellStyle name="40% - Accent6 58 2 3" xfId="20801"/>
    <cellStyle name="40% - Accent6 58 2_Essbase BS Tax Accounts EOY" xfId="20802"/>
    <cellStyle name="40% - Accent6 58 3" xfId="20803"/>
    <cellStyle name="40% - Accent6 58 4" xfId="20804"/>
    <cellStyle name="40% - Accent6 58_Essbase BS Tax Accounts EOY" xfId="20805"/>
    <cellStyle name="40% - Accent6 59" xfId="20806"/>
    <cellStyle name="40% - Accent6 59 2" xfId="20807"/>
    <cellStyle name="40% - Accent6 59 2 2" xfId="20808"/>
    <cellStyle name="40% - Accent6 59 2 3" xfId="20809"/>
    <cellStyle name="40% - Accent6 59 2_Essbase BS Tax Accounts EOY" xfId="20810"/>
    <cellStyle name="40% - Accent6 59 3" xfId="20811"/>
    <cellStyle name="40% - Accent6 59 4" xfId="20812"/>
    <cellStyle name="40% - Accent6 59_Essbase BS Tax Accounts EOY" xfId="20813"/>
    <cellStyle name="40% - Accent6 6" xfId="20814"/>
    <cellStyle name="40% - Accent6 6 2" xfId="20815"/>
    <cellStyle name="40% - Accent6 6 2 2" xfId="20816"/>
    <cellStyle name="40% - Accent6 6 2 2 2" xfId="20817"/>
    <cellStyle name="40% - Accent6 6 2 2 2 2" xfId="20818"/>
    <cellStyle name="40% - Accent6 6 2 2 2 2 2" xfId="20819"/>
    <cellStyle name="40% - Accent6 6 2 2 2 2_Essbase BS Tax Accounts EOY" xfId="20820"/>
    <cellStyle name="40% - Accent6 6 2 2 2_Essbase BS Tax Accounts EOY" xfId="20821"/>
    <cellStyle name="40% - Accent6 6 2 2 3" xfId="20822"/>
    <cellStyle name="40% - Accent6 6 2 2 3 2" xfId="20823"/>
    <cellStyle name="40% - Accent6 6 2 2 3_Essbase BS Tax Accounts EOY" xfId="20824"/>
    <cellStyle name="40% - Accent6 6 2 2 4" xfId="20825"/>
    <cellStyle name="40% - Accent6 6 2 2 5" xfId="20826"/>
    <cellStyle name="40% - Accent6 6 2 2_Essbase BS Tax Accounts EOY" xfId="20827"/>
    <cellStyle name="40% - Accent6 6 2 3" xfId="20828"/>
    <cellStyle name="40% - Accent6 6 2 3 2" xfId="20829"/>
    <cellStyle name="40% - Accent6 6 2 3 2 2" xfId="20830"/>
    <cellStyle name="40% - Accent6 6 2 3 2 2 2" xfId="20831"/>
    <cellStyle name="40% - Accent6 6 2 3 2 2_Essbase BS Tax Accounts EOY" xfId="20832"/>
    <cellStyle name="40% - Accent6 6 2 3 2_Essbase BS Tax Accounts EOY" xfId="20833"/>
    <cellStyle name="40% - Accent6 6 2 3 3" xfId="20834"/>
    <cellStyle name="40% - Accent6 6 2 3 3 2" xfId="20835"/>
    <cellStyle name="40% - Accent6 6 2 3 3_Essbase BS Tax Accounts EOY" xfId="20836"/>
    <cellStyle name="40% - Accent6 6 2 3 4" xfId="20837"/>
    <cellStyle name="40% - Accent6 6 2 3 5" xfId="20838"/>
    <cellStyle name="40% - Accent6 6 2 3_Essbase BS Tax Accounts EOY" xfId="20839"/>
    <cellStyle name="40% - Accent6 6 2 4" xfId="20840"/>
    <cellStyle name="40% - Accent6 6 2 4 2" xfId="20841"/>
    <cellStyle name="40% - Accent6 6 2 4 2 2" xfId="20842"/>
    <cellStyle name="40% - Accent6 6 2 4 2_Essbase BS Tax Accounts EOY" xfId="20843"/>
    <cellStyle name="40% - Accent6 6 2 4_Essbase BS Tax Accounts EOY" xfId="20844"/>
    <cellStyle name="40% - Accent6 6 2 5" xfId="20845"/>
    <cellStyle name="40% - Accent6 6 2 5 2" xfId="20846"/>
    <cellStyle name="40% - Accent6 6 2 5 2 2" xfId="20847"/>
    <cellStyle name="40% - Accent6 6 2 5 2_Essbase BS Tax Accounts EOY" xfId="20848"/>
    <cellStyle name="40% - Accent6 6 2 5 3" xfId="20849"/>
    <cellStyle name="40% - Accent6 6 2 5_Essbase BS Tax Accounts EOY" xfId="20850"/>
    <cellStyle name="40% - Accent6 6 2 6" xfId="20851"/>
    <cellStyle name="40% - Accent6 6 2 6 2" xfId="20852"/>
    <cellStyle name="40% - Accent6 6 2 6_Essbase BS Tax Accounts EOY" xfId="20853"/>
    <cellStyle name="40% - Accent6 6 2 7" xfId="20854"/>
    <cellStyle name="40% - Accent6 6 2 8" xfId="20855"/>
    <cellStyle name="40% - Accent6 6 2 9" xfId="20856"/>
    <cellStyle name="40% - Accent6 6 2_Basis Info" xfId="20857"/>
    <cellStyle name="40% - Accent6 6 3" xfId="20858"/>
    <cellStyle name="40% - Accent6 6 3 2" xfId="20859"/>
    <cellStyle name="40% - Accent6 6 3 2 2" xfId="20860"/>
    <cellStyle name="40% - Accent6 6 3 2_Essbase BS Tax Accounts EOY" xfId="20861"/>
    <cellStyle name="40% - Accent6 6 3_Essbase BS Tax Accounts EOY" xfId="20862"/>
    <cellStyle name="40% - Accent6 6 4" xfId="20863"/>
    <cellStyle name="40% - Accent6 6 4 2" xfId="20864"/>
    <cellStyle name="40% - Accent6 6 4 2 2" xfId="20865"/>
    <cellStyle name="40% - Accent6 6 4 2 2 2" xfId="20866"/>
    <cellStyle name="40% - Accent6 6 4 2 2_Essbase BS Tax Accounts EOY" xfId="20867"/>
    <cellStyle name="40% - Accent6 6 4 2_Essbase BS Tax Accounts EOY" xfId="20868"/>
    <cellStyle name="40% - Accent6 6 4 3" xfId="20869"/>
    <cellStyle name="40% - Accent6 6 4 3 2" xfId="20870"/>
    <cellStyle name="40% - Accent6 6 4 3_Essbase BS Tax Accounts EOY" xfId="20871"/>
    <cellStyle name="40% - Accent6 6 4 4" xfId="20872"/>
    <cellStyle name="40% - Accent6 6 4 5" xfId="20873"/>
    <cellStyle name="40% - Accent6 6 4_Essbase BS Tax Accounts EOY" xfId="20874"/>
    <cellStyle name="40% - Accent6 6 5" xfId="20875"/>
    <cellStyle name="40% - Accent6 6 5 2" xfId="20876"/>
    <cellStyle name="40% - Accent6 6 5_Essbase BS Tax Accounts EOY" xfId="20877"/>
    <cellStyle name="40% - Accent6 6 6" xfId="20878"/>
    <cellStyle name="40% - Accent6 6 6 2" xfId="20879"/>
    <cellStyle name="40% - Accent6 6 6 3" xfId="20880"/>
    <cellStyle name="40% - Accent6 6 6_Essbase BS Tax Accounts EOY" xfId="20881"/>
    <cellStyle name="40% - Accent6 6 7" xfId="20882"/>
    <cellStyle name="40% - Accent6 6 7 2" xfId="20883"/>
    <cellStyle name="40% - Accent6 6 7 3" xfId="20884"/>
    <cellStyle name="40% - Accent6 6 7_Essbase BS Tax Accounts EOY" xfId="20885"/>
    <cellStyle name="40% - Accent6 6_Essbase BS Tax Accounts EOY" xfId="20886"/>
    <cellStyle name="40% - Accent6 60" xfId="20887"/>
    <cellStyle name="40% - Accent6 60 2" xfId="20888"/>
    <cellStyle name="40% - Accent6 60 2 2" xfId="20889"/>
    <cellStyle name="40% - Accent6 60 2 3" xfId="20890"/>
    <cellStyle name="40% - Accent6 60 2_Essbase BS Tax Accounts EOY" xfId="20891"/>
    <cellStyle name="40% - Accent6 60 3" xfId="20892"/>
    <cellStyle name="40% - Accent6 60 4" xfId="20893"/>
    <cellStyle name="40% - Accent6 60_Essbase BS Tax Accounts EOY" xfId="20894"/>
    <cellStyle name="40% - Accent6 61" xfId="20895"/>
    <cellStyle name="40% - Accent6 61 2" xfId="20896"/>
    <cellStyle name="40% - Accent6 61 2 2" xfId="20897"/>
    <cellStyle name="40% - Accent6 61 2 3" xfId="20898"/>
    <cellStyle name="40% - Accent6 61 2_Essbase BS Tax Accounts EOY" xfId="20899"/>
    <cellStyle name="40% - Accent6 61 3" xfId="20900"/>
    <cellStyle name="40% - Accent6 61 4" xfId="20901"/>
    <cellStyle name="40% - Accent6 61_Essbase BS Tax Accounts EOY" xfId="20902"/>
    <cellStyle name="40% - Accent6 62" xfId="20903"/>
    <cellStyle name="40% - Accent6 62 2" xfId="20904"/>
    <cellStyle name="40% - Accent6 62 2 2" xfId="20905"/>
    <cellStyle name="40% - Accent6 62 2 3" xfId="20906"/>
    <cellStyle name="40% - Accent6 62 2_Essbase BS Tax Accounts EOY" xfId="20907"/>
    <cellStyle name="40% - Accent6 62 3" xfId="20908"/>
    <cellStyle name="40% - Accent6 62 4" xfId="20909"/>
    <cellStyle name="40% - Accent6 62_Essbase BS Tax Accounts EOY" xfId="20910"/>
    <cellStyle name="40% - Accent6 63" xfId="20911"/>
    <cellStyle name="40% - Accent6 63 2" xfId="20912"/>
    <cellStyle name="40% - Accent6 63 2 2" xfId="20913"/>
    <cellStyle name="40% - Accent6 63 2 3" xfId="20914"/>
    <cellStyle name="40% - Accent6 63 2_Essbase BS Tax Accounts EOY" xfId="20915"/>
    <cellStyle name="40% - Accent6 63 3" xfId="20916"/>
    <cellStyle name="40% - Accent6 63 4" xfId="20917"/>
    <cellStyle name="40% - Accent6 63_Essbase BS Tax Accounts EOY" xfId="20918"/>
    <cellStyle name="40% - Accent6 64" xfId="20919"/>
    <cellStyle name="40% - Accent6 64 2" xfId="20920"/>
    <cellStyle name="40% - Accent6 64 2 2" xfId="20921"/>
    <cellStyle name="40% - Accent6 64 2 3" xfId="20922"/>
    <cellStyle name="40% - Accent6 64 2_Essbase BS Tax Accounts EOY" xfId="20923"/>
    <cellStyle name="40% - Accent6 64 3" xfId="20924"/>
    <cellStyle name="40% - Accent6 64 4" xfId="20925"/>
    <cellStyle name="40% - Accent6 64_Essbase BS Tax Accounts EOY" xfId="20926"/>
    <cellStyle name="40% - Accent6 65" xfId="20927"/>
    <cellStyle name="40% - Accent6 65 2" xfId="20928"/>
    <cellStyle name="40% - Accent6 65 2 2" xfId="20929"/>
    <cellStyle name="40% - Accent6 65 2 3" xfId="20930"/>
    <cellStyle name="40% - Accent6 65 2_Essbase BS Tax Accounts EOY" xfId="20931"/>
    <cellStyle name="40% - Accent6 65 3" xfId="20932"/>
    <cellStyle name="40% - Accent6 65 4" xfId="20933"/>
    <cellStyle name="40% - Accent6 65_Essbase BS Tax Accounts EOY" xfId="20934"/>
    <cellStyle name="40% - Accent6 66" xfId="20935"/>
    <cellStyle name="40% - Accent6 66 2" xfId="20936"/>
    <cellStyle name="40% - Accent6 66 2 2" xfId="20937"/>
    <cellStyle name="40% - Accent6 66 2 3" xfId="20938"/>
    <cellStyle name="40% - Accent6 66 2_Essbase BS Tax Accounts EOY" xfId="20939"/>
    <cellStyle name="40% - Accent6 66 3" xfId="20940"/>
    <cellStyle name="40% - Accent6 66 4" xfId="20941"/>
    <cellStyle name="40% - Accent6 66_Essbase BS Tax Accounts EOY" xfId="20942"/>
    <cellStyle name="40% - Accent6 67" xfId="20943"/>
    <cellStyle name="40% - Accent6 67 2" xfId="20944"/>
    <cellStyle name="40% - Accent6 67 2 2" xfId="20945"/>
    <cellStyle name="40% - Accent6 67 2 3" xfId="20946"/>
    <cellStyle name="40% - Accent6 67 2_Essbase BS Tax Accounts EOY" xfId="20947"/>
    <cellStyle name="40% - Accent6 67 3" xfId="20948"/>
    <cellStyle name="40% - Accent6 67 4" xfId="20949"/>
    <cellStyle name="40% - Accent6 67_Essbase BS Tax Accounts EOY" xfId="20950"/>
    <cellStyle name="40% - Accent6 68" xfId="20951"/>
    <cellStyle name="40% - Accent6 68 2" xfId="20952"/>
    <cellStyle name="40% - Accent6 68 2 2" xfId="20953"/>
    <cellStyle name="40% - Accent6 68 2 3" xfId="20954"/>
    <cellStyle name="40% - Accent6 68 2_Essbase BS Tax Accounts EOY" xfId="20955"/>
    <cellStyle name="40% - Accent6 68 3" xfId="20956"/>
    <cellStyle name="40% - Accent6 68 4" xfId="20957"/>
    <cellStyle name="40% - Accent6 68_Essbase BS Tax Accounts EOY" xfId="20958"/>
    <cellStyle name="40% - Accent6 69" xfId="20959"/>
    <cellStyle name="40% - Accent6 69 2" xfId="20960"/>
    <cellStyle name="40% - Accent6 69 2 2" xfId="20961"/>
    <cellStyle name="40% - Accent6 69 2 3" xfId="20962"/>
    <cellStyle name="40% - Accent6 69 2_Essbase BS Tax Accounts EOY" xfId="20963"/>
    <cellStyle name="40% - Accent6 69 3" xfId="20964"/>
    <cellStyle name="40% - Accent6 69 4" xfId="20965"/>
    <cellStyle name="40% - Accent6 69_Essbase BS Tax Accounts EOY" xfId="20966"/>
    <cellStyle name="40% - Accent6 7" xfId="20967"/>
    <cellStyle name="40% - Accent6 7 2" xfId="20968"/>
    <cellStyle name="40% - Accent6 7 2 2" xfId="20969"/>
    <cellStyle name="40% - Accent6 7 2 2 2" xfId="20970"/>
    <cellStyle name="40% - Accent6 7 2 2 2 2" xfId="20971"/>
    <cellStyle name="40% - Accent6 7 2 2 2_Essbase BS Tax Accounts EOY" xfId="20972"/>
    <cellStyle name="40% - Accent6 7 2 2_Essbase BS Tax Accounts EOY" xfId="20973"/>
    <cellStyle name="40% - Accent6 7 2 3" xfId="20974"/>
    <cellStyle name="40% - Accent6 7 2 3 2" xfId="20975"/>
    <cellStyle name="40% - Accent6 7 2 3 2 2" xfId="20976"/>
    <cellStyle name="40% - Accent6 7 2 3 2_Essbase BS Tax Accounts EOY" xfId="20977"/>
    <cellStyle name="40% - Accent6 7 2 3_Essbase BS Tax Accounts EOY" xfId="20978"/>
    <cellStyle name="40% - Accent6 7 2 4" xfId="20979"/>
    <cellStyle name="40% - Accent6 7 2 4 2" xfId="20980"/>
    <cellStyle name="40% - Accent6 7 2 4_Essbase BS Tax Accounts EOY" xfId="20981"/>
    <cellStyle name="40% - Accent6 7 2 5" xfId="20982"/>
    <cellStyle name="40% - Accent6 7 2_Essbase BS Tax Accounts EOY" xfId="20983"/>
    <cellStyle name="40% - Accent6 7 3" xfId="20984"/>
    <cellStyle name="40% - Accent6 7 3 2" xfId="20985"/>
    <cellStyle name="40% - Accent6 7 3 2 2" xfId="20986"/>
    <cellStyle name="40% - Accent6 7 3 2_Essbase BS Tax Accounts EOY" xfId="20987"/>
    <cellStyle name="40% - Accent6 7 3_Essbase BS Tax Accounts EOY" xfId="20988"/>
    <cellStyle name="40% - Accent6 7 4" xfId="20989"/>
    <cellStyle name="40% - Accent6 7 4 2" xfId="20990"/>
    <cellStyle name="40% - Accent6 7 4 2 2" xfId="20991"/>
    <cellStyle name="40% - Accent6 7 4 2 2 2" xfId="20992"/>
    <cellStyle name="40% - Accent6 7 4 2 2_Essbase BS Tax Accounts EOY" xfId="20993"/>
    <cellStyle name="40% - Accent6 7 4 2_Essbase BS Tax Accounts EOY" xfId="20994"/>
    <cellStyle name="40% - Accent6 7 4 3" xfId="20995"/>
    <cellStyle name="40% - Accent6 7 4 3 2" xfId="20996"/>
    <cellStyle name="40% - Accent6 7 4 3_Essbase BS Tax Accounts EOY" xfId="20997"/>
    <cellStyle name="40% - Accent6 7 4 4" xfId="20998"/>
    <cellStyle name="40% - Accent6 7 4 5" xfId="20999"/>
    <cellStyle name="40% - Accent6 7 4_Essbase BS Tax Accounts EOY" xfId="21000"/>
    <cellStyle name="40% - Accent6 7 5" xfId="21001"/>
    <cellStyle name="40% - Accent6 7 5 2" xfId="21002"/>
    <cellStyle name="40% - Accent6 7 5_Essbase BS Tax Accounts EOY" xfId="21003"/>
    <cellStyle name="40% - Accent6 7 6" xfId="21004"/>
    <cellStyle name="40% - Accent6 7 6 2" xfId="21005"/>
    <cellStyle name="40% - Accent6 7 6 3" xfId="21006"/>
    <cellStyle name="40% - Accent6 7 6_Essbase BS Tax Accounts EOY" xfId="21007"/>
    <cellStyle name="40% - Accent6 7_Essbase BS Tax Accounts EOY" xfId="21008"/>
    <cellStyle name="40% - Accent6 70" xfId="21009"/>
    <cellStyle name="40% - Accent6 70 2" xfId="21010"/>
    <cellStyle name="40% - Accent6 70 2 2" xfId="21011"/>
    <cellStyle name="40% - Accent6 70 3" xfId="21012"/>
    <cellStyle name="40% - Accent6 70 4" xfId="21013"/>
    <cellStyle name="40% - Accent6 70_Essbase BS Tax Accounts EOY" xfId="21014"/>
    <cellStyle name="40% - Accent6 71" xfId="21015"/>
    <cellStyle name="40% - Accent6 71 2" xfId="21016"/>
    <cellStyle name="40% - Accent6 71 2 2" xfId="21017"/>
    <cellStyle name="40% - Accent6 71 3" xfId="21018"/>
    <cellStyle name="40% - Accent6 71 4" xfId="21019"/>
    <cellStyle name="40% - Accent6 71_Essbase BS Tax Accounts EOY" xfId="21020"/>
    <cellStyle name="40% - Accent6 72" xfId="21021"/>
    <cellStyle name="40% - Accent6 72 2" xfId="21022"/>
    <cellStyle name="40% - Accent6 72 2 2" xfId="21023"/>
    <cellStyle name="40% - Accent6 72 3" xfId="21024"/>
    <cellStyle name="40% - Accent6 72 4" xfId="21025"/>
    <cellStyle name="40% - Accent6 72_Essbase BS Tax Accounts EOY" xfId="21026"/>
    <cellStyle name="40% - Accent6 73" xfId="21027"/>
    <cellStyle name="40% - Accent6 73 2" xfId="21028"/>
    <cellStyle name="40% - Accent6 73 2 2" xfId="21029"/>
    <cellStyle name="40% - Accent6 73 3" xfId="21030"/>
    <cellStyle name="40% - Accent6 73 4" xfId="21031"/>
    <cellStyle name="40% - Accent6 73_Essbase BS Tax Accounts EOY" xfId="21032"/>
    <cellStyle name="40% - Accent6 74" xfId="21033"/>
    <cellStyle name="40% - Accent6 74 2" xfId="21034"/>
    <cellStyle name="40% - Accent6 74 2 2" xfId="21035"/>
    <cellStyle name="40% - Accent6 74 3" xfId="21036"/>
    <cellStyle name="40% - Accent6 74 4" xfId="21037"/>
    <cellStyle name="40% - Accent6 74_Essbase BS Tax Accounts EOY" xfId="21038"/>
    <cellStyle name="40% - Accent6 75" xfId="21039"/>
    <cellStyle name="40% - Accent6 75 2" xfId="21040"/>
    <cellStyle name="40% - Accent6 75 2 2" xfId="21041"/>
    <cellStyle name="40% - Accent6 75 3" xfId="21042"/>
    <cellStyle name="40% - Accent6 75 4" xfId="21043"/>
    <cellStyle name="40% - Accent6 75_Essbase BS Tax Accounts EOY" xfId="21044"/>
    <cellStyle name="40% - Accent6 76" xfId="21045"/>
    <cellStyle name="40% - Accent6 76 2" xfId="21046"/>
    <cellStyle name="40% - Accent6 76 2 2" xfId="21047"/>
    <cellStyle name="40% - Accent6 76 3" xfId="21048"/>
    <cellStyle name="40% - Accent6 76 4" xfId="21049"/>
    <cellStyle name="40% - Accent6 76_Essbase BS Tax Accounts EOY" xfId="21050"/>
    <cellStyle name="40% - Accent6 77" xfId="21051"/>
    <cellStyle name="40% - Accent6 77 2" xfId="21052"/>
    <cellStyle name="40% - Accent6 77 2 2" xfId="21053"/>
    <cellStyle name="40% - Accent6 77 3" xfId="21054"/>
    <cellStyle name="40% - Accent6 77 4" xfId="21055"/>
    <cellStyle name="40% - Accent6 77_Essbase BS Tax Accounts EOY" xfId="21056"/>
    <cellStyle name="40% - Accent6 78" xfId="21057"/>
    <cellStyle name="40% - Accent6 78 2" xfId="21058"/>
    <cellStyle name="40% - Accent6 78 2 2" xfId="21059"/>
    <cellStyle name="40% - Accent6 78 3" xfId="21060"/>
    <cellStyle name="40% - Accent6 78 4" xfId="21061"/>
    <cellStyle name="40% - Accent6 78_Essbase BS Tax Accounts EOY" xfId="21062"/>
    <cellStyle name="40% - Accent6 79" xfId="21063"/>
    <cellStyle name="40% - Accent6 79 2" xfId="21064"/>
    <cellStyle name="40% - Accent6 79 2 2" xfId="21065"/>
    <cellStyle name="40% - Accent6 79 3" xfId="21066"/>
    <cellStyle name="40% - Accent6 79 4" xfId="21067"/>
    <cellStyle name="40% - Accent6 79_Essbase BS Tax Accounts EOY" xfId="21068"/>
    <cellStyle name="40% - Accent6 8" xfId="21069"/>
    <cellStyle name="40% - Accent6 8 2" xfId="21070"/>
    <cellStyle name="40% - Accent6 8 2 2" xfId="21071"/>
    <cellStyle name="40% - Accent6 8 2 2 2" xfId="21072"/>
    <cellStyle name="40% - Accent6 8 2 2 2 2" xfId="21073"/>
    <cellStyle name="40% - Accent6 8 2 2 2_Essbase BS Tax Accounts EOY" xfId="21074"/>
    <cellStyle name="40% - Accent6 8 2 2_Essbase BS Tax Accounts EOY" xfId="21075"/>
    <cellStyle name="40% - Accent6 8 2 3" xfId="21076"/>
    <cellStyle name="40% - Accent6 8 2 3 2" xfId="21077"/>
    <cellStyle name="40% - Accent6 8 2 3 2 2" xfId="21078"/>
    <cellStyle name="40% - Accent6 8 2 3 2_Essbase BS Tax Accounts EOY" xfId="21079"/>
    <cellStyle name="40% - Accent6 8 2 3_Essbase BS Tax Accounts EOY" xfId="21080"/>
    <cellStyle name="40% - Accent6 8 2 4" xfId="21081"/>
    <cellStyle name="40% - Accent6 8 2 4 2" xfId="21082"/>
    <cellStyle name="40% - Accent6 8 2 4_Essbase BS Tax Accounts EOY" xfId="21083"/>
    <cellStyle name="40% - Accent6 8 2 5" xfId="21084"/>
    <cellStyle name="40% - Accent6 8 2_Essbase BS Tax Accounts EOY" xfId="21085"/>
    <cellStyle name="40% - Accent6 8 3" xfId="21086"/>
    <cellStyle name="40% - Accent6 8 3 2" xfId="21087"/>
    <cellStyle name="40% - Accent6 8 3 2 2" xfId="21088"/>
    <cellStyle name="40% - Accent6 8 3 2_Essbase BS Tax Accounts EOY" xfId="21089"/>
    <cellStyle name="40% - Accent6 8 3_Essbase BS Tax Accounts EOY" xfId="21090"/>
    <cellStyle name="40% - Accent6 8 4" xfId="21091"/>
    <cellStyle name="40% - Accent6 8 4 2" xfId="21092"/>
    <cellStyle name="40% - Accent6 8 4 2 2" xfId="21093"/>
    <cellStyle name="40% - Accent6 8 4 2 2 2" xfId="21094"/>
    <cellStyle name="40% - Accent6 8 4 2 2_Essbase BS Tax Accounts EOY" xfId="21095"/>
    <cellStyle name="40% - Accent6 8 4 2_Essbase BS Tax Accounts EOY" xfId="21096"/>
    <cellStyle name="40% - Accent6 8 4 3" xfId="21097"/>
    <cellStyle name="40% - Accent6 8 4 3 2" xfId="21098"/>
    <cellStyle name="40% - Accent6 8 4 3_Essbase BS Tax Accounts EOY" xfId="21099"/>
    <cellStyle name="40% - Accent6 8 4 4" xfId="21100"/>
    <cellStyle name="40% - Accent6 8 4 5" xfId="21101"/>
    <cellStyle name="40% - Accent6 8 4_Essbase BS Tax Accounts EOY" xfId="21102"/>
    <cellStyle name="40% - Accent6 8 5" xfId="21103"/>
    <cellStyle name="40% - Accent6 8 5 2" xfId="21104"/>
    <cellStyle name="40% - Accent6 8 5_Essbase BS Tax Accounts EOY" xfId="21105"/>
    <cellStyle name="40% - Accent6 8 6" xfId="21106"/>
    <cellStyle name="40% - Accent6 8 6 2" xfId="21107"/>
    <cellStyle name="40% - Accent6 8 6 3" xfId="21108"/>
    <cellStyle name="40% - Accent6 8 6_Essbase BS Tax Accounts EOY" xfId="21109"/>
    <cellStyle name="40% - Accent6 8_Essbase BS Tax Accounts EOY" xfId="21110"/>
    <cellStyle name="40% - Accent6 80" xfId="21111"/>
    <cellStyle name="40% - Accent6 80 2" xfId="21112"/>
    <cellStyle name="40% - Accent6 80 2 2" xfId="21113"/>
    <cellStyle name="40% - Accent6 80 3" xfId="21114"/>
    <cellStyle name="40% - Accent6 80 4" xfId="21115"/>
    <cellStyle name="40% - Accent6 80_Essbase BS Tax Accounts EOY" xfId="21116"/>
    <cellStyle name="40% - Accent6 81" xfId="21117"/>
    <cellStyle name="40% - Accent6 81 2" xfId="21118"/>
    <cellStyle name="40% - Accent6 81 2 2" xfId="21119"/>
    <cellStyle name="40% - Accent6 81 3" xfId="21120"/>
    <cellStyle name="40% - Accent6 81 4" xfId="21121"/>
    <cellStyle name="40% - Accent6 81_Essbase BS Tax Accounts EOY" xfId="21122"/>
    <cellStyle name="40% - Accent6 82" xfId="21123"/>
    <cellStyle name="40% - Accent6 82 2" xfId="21124"/>
    <cellStyle name="40% - Accent6 82 2 2" xfId="21125"/>
    <cellStyle name="40% - Accent6 82 3" xfId="21126"/>
    <cellStyle name="40% - Accent6 82 4" xfId="21127"/>
    <cellStyle name="40% - Accent6 82_Essbase BS Tax Accounts EOY" xfId="21128"/>
    <cellStyle name="40% - Accent6 83" xfId="21129"/>
    <cellStyle name="40% - Accent6 83 2" xfId="21130"/>
    <cellStyle name="40% - Accent6 83 2 2" xfId="21131"/>
    <cellStyle name="40% - Accent6 83 3" xfId="21132"/>
    <cellStyle name="40% - Accent6 83 4" xfId="21133"/>
    <cellStyle name="40% - Accent6 83_Essbase BS Tax Accounts EOY" xfId="21134"/>
    <cellStyle name="40% - Accent6 84" xfId="21135"/>
    <cellStyle name="40% - Accent6 84 2" xfId="21136"/>
    <cellStyle name="40% - Accent6 84 2 2" xfId="21137"/>
    <cellStyle name="40% - Accent6 84 3" xfId="21138"/>
    <cellStyle name="40% - Accent6 85" xfId="21139"/>
    <cellStyle name="40% - Accent6 85 2" xfId="21140"/>
    <cellStyle name="40% - Accent6 85 2 2" xfId="21141"/>
    <cellStyle name="40% - Accent6 85 3" xfId="21142"/>
    <cellStyle name="40% - Accent6 86" xfId="21143"/>
    <cellStyle name="40% - Accent6 86 2" xfId="21144"/>
    <cellStyle name="40% - Accent6 86 2 2" xfId="21145"/>
    <cellStyle name="40% - Accent6 86 3" xfId="21146"/>
    <cellStyle name="40% - Accent6 87" xfId="21147"/>
    <cellStyle name="40% - Accent6 87 2" xfId="21148"/>
    <cellStyle name="40% - Accent6 87 2 2" xfId="21149"/>
    <cellStyle name="40% - Accent6 87 3" xfId="21150"/>
    <cellStyle name="40% - Accent6 88" xfId="21151"/>
    <cellStyle name="40% - Accent6 88 2" xfId="21152"/>
    <cellStyle name="40% - Accent6 88 2 2" xfId="21153"/>
    <cellStyle name="40% - Accent6 88 3" xfId="21154"/>
    <cellStyle name="40% - Accent6 89" xfId="21155"/>
    <cellStyle name="40% - Accent6 89 2" xfId="21156"/>
    <cellStyle name="40% - Accent6 89 2 2" xfId="21157"/>
    <cellStyle name="40% - Accent6 89 3" xfId="21158"/>
    <cellStyle name="40% - Accent6 9" xfId="21159"/>
    <cellStyle name="40% - Accent6 9 2" xfId="21160"/>
    <cellStyle name="40% - Accent6 9 2 2" xfId="21161"/>
    <cellStyle name="40% - Accent6 9 2 2 2" xfId="21162"/>
    <cellStyle name="40% - Accent6 9 2 2 2 2" xfId="21163"/>
    <cellStyle name="40% - Accent6 9 2 2 2_Essbase BS Tax Accounts EOY" xfId="21164"/>
    <cellStyle name="40% - Accent6 9 2 2_Essbase BS Tax Accounts EOY" xfId="21165"/>
    <cellStyle name="40% - Accent6 9 2 3" xfId="21166"/>
    <cellStyle name="40% - Accent6 9 2 3 2" xfId="21167"/>
    <cellStyle name="40% - Accent6 9 2 3 2 2" xfId="21168"/>
    <cellStyle name="40% - Accent6 9 2 3 2_Essbase BS Tax Accounts EOY" xfId="21169"/>
    <cellStyle name="40% - Accent6 9 2 3_Essbase BS Tax Accounts EOY" xfId="21170"/>
    <cellStyle name="40% - Accent6 9 2 4" xfId="21171"/>
    <cellStyle name="40% - Accent6 9 2 4 2" xfId="21172"/>
    <cellStyle name="40% - Accent6 9 2 4_Essbase BS Tax Accounts EOY" xfId="21173"/>
    <cellStyle name="40% - Accent6 9 2 5" xfId="21174"/>
    <cellStyle name="40% - Accent6 9 2_Essbase BS Tax Accounts EOY" xfId="21175"/>
    <cellStyle name="40% - Accent6 9 3" xfId="21176"/>
    <cellStyle name="40% - Accent6 9 3 2" xfId="21177"/>
    <cellStyle name="40% - Accent6 9 3 2 2" xfId="21178"/>
    <cellStyle name="40% - Accent6 9 3 2_Essbase BS Tax Accounts EOY" xfId="21179"/>
    <cellStyle name="40% - Accent6 9 3_Essbase BS Tax Accounts EOY" xfId="21180"/>
    <cellStyle name="40% - Accent6 9 4" xfId="21181"/>
    <cellStyle name="40% - Accent6 9 4 2" xfId="21182"/>
    <cellStyle name="40% - Accent6 9 4 2 2" xfId="21183"/>
    <cellStyle name="40% - Accent6 9 4 2 2 2" xfId="21184"/>
    <cellStyle name="40% - Accent6 9 4 2 2_Essbase BS Tax Accounts EOY" xfId="21185"/>
    <cellStyle name="40% - Accent6 9 4 2_Essbase BS Tax Accounts EOY" xfId="21186"/>
    <cellStyle name="40% - Accent6 9 4 3" xfId="21187"/>
    <cellStyle name="40% - Accent6 9 4 3 2" xfId="21188"/>
    <cellStyle name="40% - Accent6 9 4 3_Essbase BS Tax Accounts EOY" xfId="21189"/>
    <cellStyle name="40% - Accent6 9 4 4" xfId="21190"/>
    <cellStyle name="40% - Accent6 9 4 5" xfId="21191"/>
    <cellStyle name="40% - Accent6 9 4_Essbase BS Tax Accounts EOY" xfId="21192"/>
    <cellStyle name="40% - Accent6 9 5" xfId="21193"/>
    <cellStyle name="40% - Accent6 9 5 2" xfId="21194"/>
    <cellStyle name="40% - Accent6 9 5_Essbase BS Tax Accounts EOY" xfId="21195"/>
    <cellStyle name="40% - Accent6 9 6" xfId="21196"/>
    <cellStyle name="40% - Accent6 9 6 2" xfId="21197"/>
    <cellStyle name="40% - Accent6 9 6 3" xfId="21198"/>
    <cellStyle name="40% - Accent6 9 6_Essbase BS Tax Accounts EOY" xfId="21199"/>
    <cellStyle name="40% - Accent6 9_Essbase BS Tax Accounts EOY" xfId="21200"/>
    <cellStyle name="40% - Accent6 90" xfId="21201"/>
    <cellStyle name="40% - Accent6 90 2" xfId="21202"/>
    <cellStyle name="40% - Accent6 90 2 2" xfId="21203"/>
    <cellStyle name="40% - Accent6 90 3" xfId="21204"/>
    <cellStyle name="40% - Accent6 91" xfId="21205"/>
    <cellStyle name="40% - Accent6 91 2" xfId="21206"/>
    <cellStyle name="40% - Accent6 91 2 2" xfId="21207"/>
    <cellStyle name="40% - Accent6 91 3" xfId="21208"/>
    <cellStyle name="40% - Accent6 92" xfId="21209"/>
    <cellStyle name="40% - Accent6 92 2" xfId="21210"/>
    <cellStyle name="40% - Accent6 92 2 2" xfId="21211"/>
    <cellStyle name="40% - Accent6 92 3" xfId="21212"/>
    <cellStyle name="40% - Accent6 93" xfId="21213"/>
    <cellStyle name="40% - Accent6 93 2" xfId="21214"/>
    <cellStyle name="40% - Accent6 93 2 2" xfId="21215"/>
    <cellStyle name="40% - Accent6 93 3" xfId="21216"/>
    <cellStyle name="40% - Accent6 94" xfId="21217"/>
    <cellStyle name="40% - Accent6 94 2" xfId="21218"/>
    <cellStyle name="40% - Accent6 94 2 2" xfId="21219"/>
    <cellStyle name="40% - Accent6 94 3" xfId="21220"/>
    <cellStyle name="40% - Accent6 95" xfId="21221"/>
    <cellStyle name="40% - Accent6 95 2" xfId="21222"/>
    <cellStyle name="40% - Accent6 95 2 2" xfId="21223"/>
    <cellStyle name="40% - Accent6 95 3" xfId="21224"/>
    <cellStyle name="40% - Accent6 96" xfId="21225"/>
    <cellStyle name="40% - Accent6 96 2" xfId="21226"/>
    <cellStyle name="40% - Accent6 96 2 2" xfId="21227"/>
    <cellStyle name="40% - Accent6 96 3" xfId="21228"/>
    <cellStyle name="40% - Accent6 97" xfId="21229"/>
    <cellStyle name="40% - Accent6 97 2" xfId="21230"/>
    <cellStyle name="40% - Accent6 97 2 2" xfId="21231"/>
    <cellStyle name="40% - Accent6 97 3" xfId="21232"/>
    <cellStyle name="40% - Accent6 98" xfId="21233"/>
    <cellStyle name="40% - Accent6 98 2" xfId="21234"/>
    <cellStyle name="40% - Accent6 98 2 2" xfId="21235"/>
    <cellStyle name="40% - Accent6 98 3" xfId="21236"/>
    <cellStyle name="40% - Accent6 99" xfId="21237"/>
    <cellStyle name="40% - Accent6 99 2" xfId="21238"/>
    <cellStyle name="40% - Accent6 99 2 2" xfId="21239"/>
    <cellStyle name="40% - Accent6 99 3" xfId="21240"/>
    <cellStyle name="60% - Accent1" xfId="13" builtinId="32" customBuiltin="1"/>
    <cellStyle name="60% - Accent1 10" xfId="21241"/>
    <cellStyle name="60% - Accent1 10 2" xfId="21242"/>
    <cellStyle name="60% - Accent1 10 2 2" xfId="21243"/>
    <cellStyle name="60% - Accent1 10 2 2 2" xfId="21244"/>
    <cellStyle name="60% - Accent1 10 2 2 2 2" xfId="21245"/>
    <cellStyle name="60% - Accent1 10 2 2 2_Essbase BS Tax Accounts EOY" xfId="21246"/>
    <cellStyle name="60% - Accent1 10 2 2_Essbase BS Tax Accounts EOY" xfId="21247"/>
    <cellStyle name="60% - Accent1 10 2 3" xfId="21248"/>
    <cellStyle name="60% - Accent1 10 2 3 2" xfId="21249"/>
    <cellStyle name="60% - Accent1 10 2 3 2 2" xfId="21250"/>
    <cellStyle name="60% - Accent1 10 2 3 2_Essbase BS Tax Accounts EOY" xfId="21251"/>
    <cellStyle name="60% - Accent1 10 2 3_Essbase BS Tax Accounts EOY" xfId="21252"/>
    <cellStyle name="60% - Accent1 10 2 4" xfId="21253"/>
    <cellStyle name="60% - Accent1 10 2 4 2" xfId="21254"/>
    <cellStyle name="60% - Accent1 10 2 4_Essbase BS Tax Accounts EOY" xfId="21255"/>
    <cellStyle name="60% - Accent1 10 2 5" xfId="21256"/>
    <cellStyle name="60% - Accent1 10 2_Essbase BS Tax Accounts EOY" xfId="21257"/>
    <cellStyle name="60% - Accent1 10 3" xfId="21258"/>
    <cellStyle name="60% - Accent1 10 3 2" xfId="21259"/>
    <cellStyle name="60% - Accent1 10 3 2 2" xfId="21260"/>
    <cellStyle name="60% - Accent1 10 3 2_Essbase BS Tax Accounts EOY" xfId="21261"/>
    <cellStyle name="60% - Accent1 10 3_Essbase BS Tax Accounts EOY" xfId="21262"/>
    <cellStyle name="60% - Accent1 10 4" xfId="21263"/>
    <cellStyle name="60% - Accent1 10 4 2" xfId="21264"/>
    <cellStyle name="60% - Accent1 10 4 2 2" xfId="21265"/>
    <cellStyle name="60% - Accent1 10 4 2 2 2" xfId="21266"/>
    <cellStyle name="60% - Accent1 10 4 2 2_Essbase BS Tax Accounts EOY" xfId="21267"/>
    <cellStyle name="60% - Accent1 10 4 2_Essbase BS Tax Accounts EOY" xfId="21268"/>
    <cellStyle name="60% - Accent1 10 4 3" xfId="21269"/>
    <cellStyle name="60% - Accent1 10 4 3 2" xfId="21270"/>
    <cellStyle name="60% - Accent1 10 4 3_Essbase BS Tax Accounts EOY" xfId="21271"/>
    <cellStyle name="60% - Accent1 10 4 4" xfId="21272"/>
    <cellStyle name="60% - Accent1 10 4 5" xfId="21273"/>
    <cellStyle name="60% - Accent1 10 4_Essbase BS Tax Accounts EOY" xfId="21274"/>
    <cellStyle name="60% - Accent1 10 5" xfId="21275"/>
    <cellStyle name="60% - Accent1 10 5 2" xfId="21276"/>
    <cellStyle name="60% - Accent1 10 5_Essbase BS Tax Accounts EOY" xfId="21277"/>
    <cellStyle name="60% - Accent1 10_Essbase BS Tax Accounts EOY" xfId="21278"/>
    <cellStyle name="60% - Accent1 100" xfId="21279"/>
    <cellStyle name="60% - Accent1 101" xfId="21280"/>
    <cellStyle name="60% - Accent1 102" xfId="21281"/>
    <cellStyle name="60% - Accent1 11" xfId="21282"/>
    <cellStyle name="60% - Accent1 11 2" xfId="21283"/>
    <cellStyle name="60% - Accent1 11 2 2" xfId="21284"/>
    <cellStyle name="60% - Accent1 11 2 2 2" xfId="21285"/>
    <cellStyle name="60% - Accent1 11 2 2 2 2" xfId="21286"/>
    <cellStyle name="60% - Accent1 11 2 2 2_Essbase BS Tax Accounts EOY" xfId="21287"/>
    <cellStyle name="60% - Accent1 11 2 2_Essbase BS Tax Accounts EOY" xfId="21288"/>
    <cellStyle name="60% - Accent1 11 2 3" xfId="21289"/>
    <cellStyle name="60% - Accent1 11 2 3 2" xfId="21290"/>
    <cellStyle name="60% - Accent1 11 2 3 2 2" xfId="21291"/>
    <cellStyle name="60% - Accent1 11 2 3 2_Essbase BS Tax Accounts EOY" xfId="21292"/>
    <cellStyle name="60% - Accent1 11 2 3_Essbase BS Tax Accounts EOY" xfId="21293"/>
    <cellStyle name="60% - Accent1 11 2 4" xfId="21294"/>
    <cellStyle name="60% - Accent1 11 2 4 2" xfId="21295"/>
    <cellStyle name="60% - Accent1 11 2 4_Essbase BS Tax Accounts EOY" xfId="21296"/>
    <cellStyle name="60% - Accent1 11 2 5" xfId="21297"/>
    <cellStyle name="60% - Accent1 11 2_Essbase BS Tax Accounts EOY" xfId="21298"/>
    <cellStyle name="60% - Accent1 11 3" xfId="21299"/>
    <cellStyle name="60% - Accent1 11 3 2" xfId="21300"/>
    <cellStyle name="60% - Accent1 11 3 2 2" xfId="21301"/>
    <cellStyle name="60% - Accent1 11 3 2_Essbase BS Tax Accounts EOY" xfId="21302"/>
    <cellStyle name="60% - Accent1 11 3_Essbase BS Tax Accounts EOY" xfId="21303"/>
    <cellStyle name="60% - Accent1 11 4" xfId="21304"/>
    <cellStyle name="60% - Accent1 11 4 2" xfId="21305"/>
    <cellStyle name="60% - Accent1 11 4 2 2" xfId="21306"/>
    <cellStyle name="60% - Accent1 11 4 2 2 2" xfId="21307"/>
    <cellStyle name="60% - Accent1 11 4 2 2_Essbase BS Tax Accounts EOY" xfId="21308"/>
    <cellStyle name="60% - Accent1 11 4 2_Essbase BS Tax Accounts EOY" xfId="21309"/>
    <cellStyle name="60% - Accent1 11 4 3" xfId="21310"/>
    <cellStyle name="60% - Accent1 11 4 3 2" xfId="21311"/>
    <cellStyle name="60% - Accent1 11 4 3_Essbase BS Tax Accounts EOY" xfId="21312"/>
    <cellStyle name="60% - Accent1 11 4 4" xfId="21313"/>
    <cellStyle name="60% - Accent1 11 4 5" xfId="21314"/>
    <cellStyle name="60% - Accent1 11 4_Essbase BS Tax Accounts EOY" xfId="21315"/>
    <cellStyle name="60% - Accent1 11 5" xfId="21316"/>
    <cellStyle name="60% - Accent1 11 5 2" xfId="21317"/>
    <cellStyle name="60% - Accent1 11 5_Essbase BS Tax Accounts EOY" xfId="21318"/>
    <cellStyle name="60% - Accent1 11_Essbase BS Tax Accounts EOY" xfId="21319"/>
    <cellStyle name="60% - Accent1 12" xfId="21320"/>
    <cellStyle name="60% - Accent1 12 2" xfId="21321"/>
    <cellStyle name="60% - Accent1 12 2 2" xfId="21322"/>
    <cellStyle name="60% - Accent1 12 2 2 2" xfId="21323"/>
    <cellStyle name="60% - Accent1 12 2 2 2 2" xfId="21324"/>
    <cellStyle name="60% - Accent1 12 2 2 2_Essbase BS Tax Accounts EOY" xfId="21325"/>
    <cellStyle name="60% - Accent1 12 2 2_Essbase BS Tax Accounts EOY" xfId="21326"/>
    <cellStyle name="60% - Accent1 12 2 3" xfId="21327"/>
    <cellStyle name="60% - Accent1 12 2 3 2" xfId="21328"/>
    <cellStyle name="60% - Accent1 12 2 3 2 2" xfId="21329"/>
    <cellStyle name="60% - Accent1 12 2 3 2_Essbase BS Tax Accounts EOY" xfId="21330"/>
    <cellStyle name="60% - Accent1 12 2 3_Essbase BS Tax Accounts EOY" xfId="21331"/>
    <cellStyle name="60% - Accent1 12 2 4" xfId="21332"/>
    <cellStyle name="60% - Accent1 12 2 4 2" xfId="21333"/>
    <cellStyle name="60% - Accent1 12 2 4_Essbase BS Tax Accounts EOY" xfId="21334"/>
    <cellStyle name="60% - Accent1 12 2 5" xfId="21335"/>
    <cellStyle name="60% - Accent1 12 2_Essbase BS Tax Accounts EOY" xfId="21336"/>
    <cellStyle name="60% - Accent1 12 3" xfId="21337"/>
    <cellStyle name="60% - Accent1 12 3 2" xfId="21338"/>
    <cellStyle name="60% - Accent1 12 3 2 2" xfId="21339"/>
    <cellStyle name="60% - Accent1 12 3 2_Essbase BS Tax Accounts EOY" xfId="21340"/>
    <cellStyle name="60% - Accent1 12 3_Essbase BS Tax Accounts EOY" xfId="21341"/>
    <cellStyle name="60% - Accent1 12 4" xfId="21342"/>
    <cellStyle name="60% - Accent1 12 4 2" xfId="21343"/>
    <cellStyle name="60% - Accent1 12 4 2 2" xfId="21344"/>
    <cellStyle name="60% - Accent1 12 4 2 2 2" xfId="21345"/>
    <cellStyle name="60% - Accent1 12 4 2 2_Essbase BS Tax Accounts EOY" xfId="21346"/>
    <cellStyle name="60% - Accent1 12 4 2_Essbase BS Tax Accounts EOY" xfId="21347"/>
    <cellStyle name="60% - Accent1 12 4 3" xfId="21348"/>
    <cellStyle name="60% - Accent1 12 4 3 2" xfId="21349"/>
    <cellStyle name="60% - Accent1 12 4 3_Essbase BS Tax Accounts EOY" xfId="21350"/>
    <cellStyle name="60% - Accent1 12 4 4" xfId="21351"/>
    <cellStyle name="60% - Accent1 12 4 5" xfId="21352"/>
    <cellStyle name="60% - Accent1 12 4_Essbase BS Tax Accounts EOY" xfId="21353"/>
    <cellStyle name="60% - Accent1 12 5" xfId="21354"/>
    <cellStyle name="60% - Accent1 12 5 2" xfId="21355"/>
    <cellStyle name="60% - Accent1 12 5_Essbase BS Tax Accounts EOY" xfId="21356"/>
    <cellStyle name="60% - Accent1 12_Essbase BS Tax Accounts EOY" xfId="21357"/>
    <cellStyle name="60% - Accent1 13" xfId="21358"/>
    <cellStyle name="60% - Accent1 13 2" xfId="21359"/>
    <cellStyle name="60% - Accent1 13 2 2" xfId="21360"/>
    <cellStyle name="60% - Accent1 13 2 2 2" xfId="21361"/>
    <cellStyle name="60% - Accent1 13 2 2 2 2" xfId="21362"/>
    <cellStyle name="60% - Accent1 13 2 2 2_Essbase BS Tax Accounts EOY" xfId="21363"/>
    <cellStyle name="60% - Accent1 13 2 2_Essbase BS Tax Accounts EOY" xfId="21364"/>
    <cellStyle name="60% - Accent1 13 2 3" xfId="21365"/>
    <cellStyle name="60% - Accent1 13 2 3 2" xfId="21366"/>
    <cellStyle name="60% - Accent1 13 2 3 2 2" xfId="21367"/>
    <cellStyle name="60% - Accent1 13 2 3 2_Essbase BS Tax Accounts EOY" xfId="21368"/>
    <cellStyle name="60% - Accent1 13 2 3_Essbase BS Tax Accounts EOY" xfId="21369"/>
    <cellStyle name="60% - Accent1 13 2 4" xfId="21370"/>
    <cellStyle name="60% - Accent1 13 2 4 2" xfId="21371"/>
    <cellStyle name="60% - Accent1 13 2 4_Essbase BS Tax Accounts EOY" xfId="21372"/>
    <cellStyle name="60% - Accent1 13 2 5" xfId="21373"/>
    <cellStyle name="60% - Accent1 13 2_Essbase BS Tax Accounts EOY" xfId="21374"/>
    <cellStyle name="60% - Accent1 13 3" xfId="21375"/>
    <cellStyle name="60% - Accent1 13 3 2" xfId="21376"/>
    <cellStyle name="60% - Accent1 13 3 2 2" xfId="21377"/>
    <cellStyle name="60% - Accent1 13 3 2_Essbase BS Tax Accounts EOY" xfId="21378"/>
    <cellStyle name="60% - Accent1 13 3_Essbase BS Tax Accounts EOY" xfId="21379"/>
    <cellStyle name="60% - Accent1 13 4" xfId="21380"/>
    <cellStyle name="60% - Accent1 13 4 2" xfId="21381"/>
    <cellStyle name="60% - Accent1 13 4 2 2" xfId="21382"/>
    <cellStyle name="60% - Accent1 13 4 2 2 2" xfId="21383"/>
    <cellStyle name="60% - Accent1 13 4 2 2_Essbase BS Tax Accounts EOY" xfId="21384"/>
    <cellStyle name="60% - Accent1 13 4 2_Essbase BS Tax Accounts EOY" xfId="21385"/>
    <cellStyle name="60% - Accent1 13 4 3" xfId="21386"/>
    <cellStyle name="60% - Accent1 13 4 3 2" xfId="21387"/>
    <cellStyle name="60% - Accent1 13 4 3_Essbase BS Tax Accounts EOY" xfId="21388"/>
    <cellStyle name="60% - Accent1 13 4 4" xfId="21389"/>
    <cellStyle name="60% - Accent1 13 4 5" xfId="21390"/>
    <cellStyle name="60% - Accent1 13 4_Essbase BS Tax Accounts EOY" xfId="21391"/>
    <cellStyle name="60% - Accent1 13 5" xfId="21392"/>
    <cellStyle name="60% - Accent1 13 5 2" xfId="21393"/>
    <cellStyle name="60% - Accent1 13 5_Essbase BS Tax Accounts EOY" xfId="21394"/>
    <cellStyle name="60% - Accent1 13_Essbase BS Tax Accounts EOY" xfId="21395"/>
    <cellStyle name="60% - Accent1 14" xfId="21396"/>
    <cellStyle name="60% - Accent1 14 2" xfId="21397"/>
    <cellStyle name="60% - Accent1 14 2 2" xfId="21398"/>
    <cellStyle name="60% - Accent1 14 2 2 2" xfId="21399"/>
    <cellStyle name="60% - Accent1 14 2 2 2 2" xfId="21400"/>
    <cellStyle name="60% - Accent1 14 2 2 2_Essbase BS Tax Accounts EOY" xfId="21401"/>
    <cellStyle name="60% - Accent1 14 2 2_Essbase BS Tax Accounts EOY" xfId="21402"/>
    <cellStyle name="60% - Accent1 14 2 3" xfId="21403"/>
    <cellStyle name="60% - Accent1 14 2 3 2" xfId="21404"/>
    <cellStyle name="60% - Accent1 14 2 3 2 2" xfId="21405"/>
    <cellStyle name="60% - Accent1 14 2 3 2_Essbase BS Tax Accounts EOY" xfId="21406"/>
    <cellStyle name="60% - Accent1 14 2 3_Essbase BS Tax Accounts EOY" xfId="21407"/>
    <cellStyle name="60% - Accent1 14 2 4" xfId="21408"/>
    <cellStyle name="60% - Accent1 14 2 4 2" xfId="21409"/>
    <cellStyle name="60% - Accent1 14 2 4_Essbase BS Tax Accounts EOY" xfId="21410"/>
    <cellStyle name="60% - Accent1 14 2 5" xfId="21411"/>
    <cellStyle name="60% - Accent1 14 2_Essbase BS Tax Accounts EOY" xfId="21412"/>
    <cellStyle name="60% - Accent1 14 3" xfId="21413"/>
    <cellStyle name="60% - Accent1 14 3 2" xfId="21414"/>
    <cellStyle name="60% - Accent1 14 3 2 2" xfId="21415"/>
    <cellStyle name="60% - Accent1 14 3 2_Essbase BS Tax Accounts EOY" xfId="21416"/>
    <cellStyle name="60% - Accent1 14 3_Essbase BS Tax Accounts EOY" xfId="21417"/>
    <cellStyle name="60% - Accent1 14 4" xfId="21418"/>
    <cellStyle name="60% - Accent1 14 4 2" xfId="21419"/>
    <cellStyle name="60% - Accent1 14 4 2 2" xfId="21420"/>
    <cellStyle name="60% - Accent1 14 4 2 2 2" xfId="21421"/>
    <cellStyle name="60% - Accent1 14 4 2 2_Essbase BS Tax Accounts EOY" xfId="21422"/>
    <cellStyle name="60% - Accent1 14 4 2_Essbase BS Tax Accounts EOY" xfId="21423"/>
    <cellStyle name="60% - Accent1 14 4 3" xfId="21424"/>
    <cellStyle name="60% - Accent1 14 4 3 2" xfId="21425"/>
    <cellStyle name="60% - Accent1 14 4 3_Essbase BS Tax Accounts EOY" xfId="21426"/>
    <cellStyle name="60% - Accent1 14 4 4" xfId="21427"/>
    <cellStyle name="60% - Accent1 14 4 5" xfId="21428"/>
    <cellStyle name="60% - Accent1 14 4_Essbase BS Tax Accounts EOY" xfId="21429"/>
    <cellStyle name="60% - Accent1 14 5" xfId="21430"/>
    <cellStyle name="60% - Accent1 14 5 2" xfId="21431"/>
    <cellStyle name="60% - Accent1 14 5_Essbase BS Tax Accounts EOY" xfId="21432"/>
    <cellStyle name="60% - Accent1 14_Essbase BS Tax Accounts EOY" xfId="21433"/>
    <cellStyle name="60% - Accent1 15" xfId="21434"/>
    <cellStyle name="60% - Accent1 15 2" xfId="21435"/>
    <cellStyle name="60% - Accent1 15 2 2" xfId="21436"/>
    <cellStyle name="60% - Accent1 15 2 2 2" xfId="21437"/>
    <cellStyle name="60% - Accent1 15 2 2 2 2" xfId="21438"/>
    <cellStyle name="60% - Accent1 15 2 2 2_Essbase BS Tax Accounts EOY" xfId="21439"/>
    <cellStyle name="60% - Accent1 15 2 2_Essbase BS Tax Accounts EOY" xfId="21440"/>
    <cellStyle name="60% - Accent1 15 2 3" xfId="21441"/>
    <cellStyle name="60% - Accent1 15 2 3 2" xfId="21442"/>
    <cellStyle name="60% - Accent1 15 2 3 2 2" xfId="21443"/>
    <cellStyle name="60% - Accent1 15 2 3 2_Essbase BS Tax Accounts EOY" xfId="21444"/>
    <cellStyle name="60% - Accent1 15 2 3_Essbase BS Tax Accounts EOY" xfId="21445"/>
    <cellStyle name="60% - Accent1 15 2 4" xfId="21446"/>
    <cellStyle name="60% - Accent1 15 2 4 2" xfId="21447"/>
    <cellStyle name="60% - Accent1 15 2 4_Essbase BS Tax Accounts EOY" xfId="21448"/>
    <cellStyle name="60% - Accent1 15 2 5" xfId="21449"/>
    <cellStyle name="60% - Accent1 15 2_Essbase BS Tax Accounts EOY" xfId="21450"/>
    <cellStyle name="60% - Accent1 15 3" xfId="21451"/>
    <cellStyle name="60% - Accent1 15 3 2" xfId="21452"/>
    <cellStyle name="60% - Accent1 15 3 2 2" xfId="21453"/>
    <cellStyle name="60% - Accent1 15 3 2_Essbase BS Tax Accounts EOY" xfId="21454"/>
    <cellStyle name="60% - Accent1 15 3_Essbase BS Tax Accounts EOY" xfId="21455"/>
    <cellStyle name="60% - Accent1 15 4" xfId="21456"/>
    <cellStyle name="60% - Accent1 15 4 2" xfId="21457"/>
    <cellStyle name="60% - Accent1 15 4 2 2" xfId="21458"/>
    <cellStyle name="60% - Accent1 15 4 2 2 2" xfId="21459"/>
    <cellStyle name="60% - Accent1 15 4 2 2_Essbase BS Tax Accounts EOY" xfId="21460"/>
    <cellStyle name="60% - Accent1 15 4 2_Essbase BS Tax Accounts EOY" xfId="21461"/>
    <cellStyle name="60% - Accent1 15 4 3" xfId="21462"/>
    <cellStyle name="60% - Accent1 15 4 3 2" xfId="21463"/>
    <cellStyle name="60% - Accent1 15 4 3_Essbase BS Tax Accounts EOY" xfId="21464"/>
    <cellStyle name="60% - Accent1 15 4 4" xfId="21465"/>
    <cellStyle name="60% - Accent1 15 4 5" xfId="21466"/>
    <cellStyle name="60% - Accent1 15 4_Essbase BS Tax Accounts EOY" xfId="21467"/>
    <cellStyle name="60% - Accent1 15 5" xfId="21468"/>
    <cellStyle name="60% - Accent1 15 5 2" xfId="21469"/>
    <cellStyle name="60% - Accent1 15 5_Essbase BS Tax Accounts EOY" xfId="21470"/>
    <cellStyle name="60% - Accent1 15_Essbase BS Tax Accounts EOY" xfId="21471"/>
    <cellStyle name="60% - Accent1 16" xfId="21472"/>
    <cellStyle name="60% - Accent1 16 2" xfId="21473"/>
    <cellStyle name="60% - Accent1 16 2 2" xfId="21474"/>
    <cellStyle name="60% - Accent1 16 2 2 2" xfId="21475"/>
    <cellStyle name="60% - Accent1 16 2 2 2 2" xfId="21476"/>
    <cellStyle name="60% - Accent1 16 2 2 2_Essbase BS Tax Accounts EOY" xfId="21477"/>
    <cellStyle name="60% - Accent1 16 2 2_Essbase BS Tax Accounts EOY" xfId="21478"/>
    <cellStyle name="60% - Accent1 16 2 3" xfId="21479"/>
    <cellStyle name="60% - Accent1 16 2 3 2" xfId="21480"/>
    <cellStyle name="60% - Accent1 16 2 3 2 2" xfId="21481"/>
    <cellStyle name="60% - Accent1 16 2 3 2_Essbase BS Tax Accounts EOY" xfId="21482"/>
    <cellStyle name="60% - Accent1 16 2 3_Essbase BS Tax Accounts EOY" xfId="21483"/>
    <cellStyle name="60% - Accent1 16 2 4" xfId="21484"/>
    <cellStyle name="60% - Accent1 16 2 4 2" xfId="21485"/>
    <cellStyle name="60% - Accent1 16 2 4_Essbase BS Tax Accounts EOY" xfId="21486"/>
    <cellStyle name="60% - Accent1 16 2 5" xfId="21487"/>
    <cellStyle name="60% - Accent1 16 2_Essbase BS Tax Accounts EOY" xfId="21488"/>
    <cellStyle name="60% - Accent1 16 3" xfId="21489"/>
    <cellStyle name="60% - Accent1 16 3 2" xfId="21490"/>
    <cellStyle name="60% - Accent1 16 3 2 2" xfId="21491"/>
    <cellStyle name="60% - Accent1 16 3 2_Essbase BS Tax Accounts EOY" xfId="21492"/>
    <cellStyle name="60% - Accent1 16 3_Essbase BS Tax Accounts EOY" xfId="21493"/>
    <cellStyle name="60% - Accent1 16 4" xfId="21494"/>
    <cellStyle name="60% - Accent1 16 4 2" xfId="21495"/>
    <cellStyle name="60% - Accent1 16 4 2 2" xfId="21496"/>
    <cellStyle name="60% - Accent1 16 4 2 2 2" xfId="21497"/>
    <cellStyle name="60% - Accent1 16 4 2 2_Essbase BS Tax Accounts EOY" xfId="21498"/>
    <cellStyle name="60% - Accent1 16 4 2_Essbase BS Tax Accounts EOY" xfId="21499"/>
    <cellStyle name="60% - Accent1 16 4 3" xfId="21500"/>
    <cellStyle name="60% - Accent1 16 4 3 2" xfId="21501"/>
    <cellStyle name="60% - Accent1 16 4 3_Essbase BS Tax Accounts EOY" xfId="21502"/>
    <cellStyle name="60% - Accent1 16 4 4" xfId="21503"/>
    <cellStyle name="60% - Accent1 16 4 5" xfId="21504"/>
    <cellStyle name="60% - Accent1 16 4_Essbase BS Tax Accounts EOY" xfId="21505"/>
    <cellStyle name="60% - Accent1 16 5" xfId="21506"/>
    <cellStyle name="60% - Accent1 16 5 2" xfId="21507"/>
    <cellStyle name="60% - Accent1 16 5_Essbase BS Tax Accounts EOY" xfId="21508"/>
    <cellStyle name="60% - Accent1 16_Essbase BS Tax Accounts EOY" xfId="21509"/>
    <cellStyle name="60% - Accent1 17" xfId="21510"/>
    <cellStyle name="60% - Accent1 17 2" xfId="21511"/>
    <cellStyle name="60% - Accent1 17 2 2" xfId="21512"/>
    <cellStyle name="60% - Accent1 17 2 2 2" xfId="21513"/>
    <cellStyle name="60% - Accent1 17 2 2 2 2" xfId="21514"/>
    <cellStyle name="60% - Accent1 17 2 2 2_Essbase BS Tax Accounts EOY" xfId="21515"/>
    <cellStyle name="60% - Accent1 17 2 2_Essbase BS Tax Accounts EOY" xfId="21516"/>
    <cellStyle name="60% - Accent1 17 2 3" xfId="21517"/>
    <cellStyle name="60% - Accent1 17 2 3 2" xfId="21518"/>
    <cellStyle name="60% - Accent1 17 2 3 2 2" xfId="21519"/>
    <cellStyle name="60% - Accent1 17 2 3 2_Essbase BS Tax Accounts EOY" xfId="21520"/>
    <cellStyle name="60% - Accent1 17 2 3_Essbase BS Tax Accounts EOY" xfId="21521"/>
    <cellStyle name="60% - Accent1 17 2 4" xfId="21522"/>
    <cellStyle name="60% - Accent1 17 2 4 2" xfId="21523"/>
    <cellStyle name="60% - Accent1 17 2 4_Essbase BS Tax Accounts EOY" xfId="21524"/>
    <cellStyle name="60% - Accent1 17 2 5" xfId="21525"/>
    <cellStyle name="60% - Accent1 17 2_Essbase BS Tax Accounts EOY" xfId="21526"/>
    <cellStyle name="60% - Accent1 17 3" xfId="21527"/>
    <cellStyle name="60% - Accent1 17 3 2" xfId="21528"/>
    <cellStyle name="60% - Accent1 17 3 2 2" xfId="21529"/>
    <cellStyle name="60% - Accent1 17 3 2_Essbase BS Tax Accounts EOY" xfId="21530"/>
    <cellStyle name="60% - Accent1 17 3_Essbase BS Tax Accounts EOY" xfId="21531"/>
    <cellStyle name="60% - Accent1 17 4" xfId="21532"/>
    <cellStyle name="60% - Accent1 17 4 2" xfId="21533"/>
    <cellStyle name="60% - Accent1 17 4 2 2" xfId="21534"/>
    <cellStyle name="60% - Accent1 17 4 2 2 2" xfId="21535"/>
    <cellStyle name="60% - Accent1 17 4 2 2_Essbase BS Tax Accounts EOY" xfId="21536"/>
    <cellStyle name="60% - Accent1 17 4 2_Essbase BS Tax Accounts EOY" xfId="21537"/>
    <cellStyle name="60% - Accent1 17 4 3" xfId="21538"/>
    <cellStyle name="60% - Accent1 17 4 3 2" xfId="21539"/>
    <cellStyle name="60% - Accent1 17 4 3_Essbase BS Tax Accounts EOY" xfId="21540"/>
    <cellStyle name="60% - Accent1 17 4 4" xfId="21541"/>
    <cellStyle name="60% - Accent1 17 4 5" xfId="21542"/>
    <cellStyle name="60% - Accent1 17 4_Essbase BS Tax Accounts EOY" xfId="21543"/>
    <cellStyle name="60% - Accent1 17 5" xfId="21544"/>
    <cellStyle name="60% - Accent1 17 5 2" xfId="21545"/>
    <cellStyle name="60% - Accent1 17 5_Essbase BS Tax Accounts EOY" xfId="21546"/>
    <cellStyle name="60% - Accent1 17_Essbase BS Tax Accounts EOY" xfId="21547"/>
    <cellStyle name="60% - Accent1 18" xfId="21548"/>
    <cellStyle name="60% - Accent1 18 2" xfId="21549"/>
    <cellStyle name="60% - Accent1 18 2 2" xfId="21550"/>
    <cellStyle name="60% - Accent1 18 2 2 2" xfId="21551"/>
    <cellStyle name="60% - Accent1 18 2 2 2 2" xfId="21552"/>
    <cellStyle name="60% - Accent1 18 2 2 2_Essbase BS Tax Accounts EOY" xfId="21553"/>
    <cellStyle name="60% - Accent1 18 2 2_Essbase BS Tax Accounts EOY" xfId="21554"/>
    <cellStyle name="60% - Accent1 18 2 3" xfId="21555"/>
    <cellStyle name="60% - Accent1 18 2 3 2" xfId="21556"/>
    <cellStyle name="60% - Accent1 18 2 3 2 2" xfId="21557"/>
    <cellStyle name="60% - Accent1 18 2 3 2_Essbase BS Tax Accounts EOY" xfId="21558"/>
    <cellStyle name="60% - Accent1 18 2 3_Essbase BS Tax Accounts EOY" xfId="21559"/>
    <cellStyle name="60% - Accent1 18 2 4" xfId="21560"/>
    <cellStyle name="60% - Accent1 18 2 4 2" xfId="21561"/>
    <cellStyle name="60% - Accent1 18 2 4_Essbase BS Tax Accounts EOY" xfId="21562"/>
    <cellStyle name="60% - Accent1 18 2 5" xfId="21563"/>
    <cellStyle name="60% - Accent1 18 2_Essbase BS Tax Accounts EOY" xfId="21564"/>
    <cellStyle name="60% - Accent1 18 3" xfId="21565"/>
    <cellStyle name="60% - Accent1 18 3 2" xfId="21566"/>
    <cellStyle name="60% - Accent1 18 3 2 2" xfId="21567"/>
    <cellStyle name="60% - Accent1 18 3 2_Essbase BS Tax Accounts EOY" xfId="21568"/>
    <cellStyle name="60% - Accent1 18 3_Essbase BS Tax Accounts EOY" xfId="21569"/>
    <cellStyle name="60% - Accent1 18 4" xfId="21570"/>
    <cellStyle name="60% - Accent1 18 4 2" xfId="21571"/>
    <cellStyle name="60% - Accent1 18 4 2 2" xfId="21572"/>
    <cellStyle name="60% - Accent1 18 4 2 2 2" xfId="21573"/>
    <cellStyle name="60% - Accent1 18 4 2 2_Essbase BS Tax Accounts EOY" xfId="21574"/>
    <cellStyle name="60% - Accent1 18 4 2_Essbase BS Tax Accounts EOY" xfId="21575"/>
    <cellStyle name="60% - Accent1 18 4 3" xfId="21576"/>
    <cellStyle name="60% - Accent1 18 4 3 2" xfId="21577"/>
    <cellStyle name="60% - Accent1 18 4 3_Essbase BS Tax Accounts EOY" xfId="21578"/>
    <cellStyle name="60% - Accent1 18 4 4" xfId="21579"/>
    <cellStyle name="60% - Accent1 18 4 5" xfId="21580"/>
    <cellStyle name="60% - Accent1 18 4_Essbase BS Tax Accounts EOY" xfId="21581"/>
    <cellStyle name="60% - Accent1 18 5" xfId="21582"/>
    <cellStyle name="60% - Accent1 18 5 2" xfId="21583"/>
    <cellStyle name="60% - Accent1 18 5_Essbase BS Tax Accounts EOY" xfId="21584"/>
    <cellStyle name="60% - Accent1 18_Essbase BS Tax Accounts EOY" xfId="21585"/>
    <cellStyle name="60% - Accent1 19" xfId="21586"/>
    <cellStyle name="60% - Accent1 19 2" xfId="21587"/>
    <cellStyle name="60% - Accent1 19 2 2" xfId="21588"/>
    <cellStyle name="60% - Accent1 19 2 2 2" xfId="21589"/>
    <cellStyle name="60% - Accent1 19 2 2 2 2" xfId="21590"/>
    <cellStyle name="60% - Accent1 19 2 2 2_Essbase BS Tax Accounts EOY" xfId="21591"/>
    <cellStyle name="60% - Accent1 19 2 2_Essbase BS Tax Accounts EOY" xfId="21592"/>
    <cellStyle name="60% - Accent1 19 2 3" xfId="21593"/>
    <cellStyle name="60% - Accent1 19 2 3 2" xfId="21594"/>
    <cellStyle name="60% - Accent1 19 2 3 2 2" xfId="21595"/>
    <cellStyle name="60% - Accent1 19 2 3 2_Essbase BS Tax Accounts EOY" xfId="21596"/>
    <cellStyle name="60% - Accent1 19 2 3_Essbase BS Tax Accounts EOY" xfId="21597"/>
    <cellStyle name="60% - Accent1 19 2 4" xfId="21598"/>
    <cellStyle name="60% - Accent1 19 2 4 2" xfId="21599"/>
    <cellStyle name="60% - Accent1 19 2 4_Essbase BS Tax Accounts EOY" xfId="21600"/>
    <cellStyle name="60% - Accent1 19 2 5" xfId="21601"/>
    <cellStyle name="60% - Accent1 19 2_Essbase BS Tax Accounts EOY" xfId="21602"/>
    <cellStyle name="60% - Accent1 19 3" xfId="21603"/>
    <cellStyle name="60% - Accent1 19 3 2" xfId="21604"/>
    <cellStyle name="60% - Accent1 19 3 2 2" xfId="21605"/>
    <cellStyle name="60% - Accent1 19 3 2_Essbase BS Tax Accounts EOY" xfId="21606"/>
    <cellStyle name="60% - Accent1 19 3_Essbase BS Tax Accounts EOY" xfId="21607"/>
    <cellStyle name="60% - Accent1 19 4" xfId="21608"/>
    <cellStyle name="60% - Accent1 19 4 2" xfId="21609"/>
    <cellStyle name="60% - Accent1 19 4 2 2" xfId="21610"/>
    <cellStyle name="60% - Accent1 19 4 2 2 2" xfId="21611"/>
    <cellStyle name="60% - Accent1 19 4 2 2_Essbase BS Tax Accounts EOY" xfId="21612"/>
    <cellStyle name="60% - Accent1 19 4 2_Essbase BS Tax Accounts EOY" xfId="21613"/>
    <cellStyle name="60% - Accent1 19 4 3" xfId="21614"/>
    <cellStyle name="60% - Accent1 19 4 3 2" xfId="21615"/>
    <cellStyle name="60% - Accent1 19 4 3_Essbase BS Tax Accounts EOY" xfId="21616"/>
    <cellStyle name="60% - Accent1 19 4 4" xfId="21617"/>
    <cellStyle name="60% - Accent1 19 4 5" xfId="21618"/>
    <cellStyle name="60% - Accent1 19 4_Essbase BS Tax Accounts EOY" xfId="21619"/>
    <cellStyle name="60% - Accent1 19 5" xfId="21620"/>
    <cellStyle name="60% - Accent1 19 5 2" xfId="21621"/>
    <cellStyle name="60% - Accent1 19 5_Essbase BS Tax Accounts EOY" xfId="21622"/>
    <cellStyle name="60% - Accent1 19_Essbase BS Tax Accounts EOY" xfId="21623"/>
    <cellStyle name="60% - Accent1 2" xfId="21624"/>
    <cellStyle name="60% - Accent1 2 10" xfId="58767"/>
    <cellStyle name="60% - Accent1 2 2" xfId="21625"/>
    <cellStyle name="60% - Accent1 2 2 10" xfId="21626"/>
    <cellStyle name="60% - Accent1 2 2 2" xfId="21627"/>
    <cellStyle name="60% - Accent1 2 2 2 2" xfId="21628"/>
    <cellStyle name="60% - Accent1 2 2 2 2 2" xfId="21629"/>
    <cellStyle name="60% - Accent1 2 2 2 2_Essbase BS Tax Accounts EOY" xfId="21630"/>
    <cellStyle name="60% - Accent1 2 2 2_Essbase BS Tax Accounts EOY" xfId="21631"/>
    <cellStyle name="60% - Accent1 2 2 3" xfId="21632"/>
    <cellStyle name="60% - Accent1 2 2 3 2" xfId="21633"/>
    <cellStyle name="60% - Accent1 2 2 3 2 2" xfId="21634"/>
    <cellStyle name="60% - Accent1 2 2 3 2 2 2" xfId="21635"/>
    <cellStyle name="60% - Accent1 2 2 3 2 2_Essbase BS Tax Accounts EOY" xfId="21636"/>
    <cellStyle name="60% - Accent1 2 2 3 2_Essbase BS Tax Accounts EOY" xfId="21637"/>
    <cellStyle name="60% - Accent1 2 2 3 3" xfId="21638"/>
    <cellStyle name="60% - Accent1 2 2 3 3 2" xfId="21639"/>
    <cellStyle name="60% - Accent1 2 2 3 3_Essbase BS Tax Accounts EOY" xfId="21640"/>
    <cellStyle name="60% - Accent1 2 2 3 4" xfId="21641"/>
    <cellStyle name="60% - Accent1 2 2 3 5" xfId="21642"/>
    <cellStyle name="60% - Accent1 2 2 3_Essbase BS Tax Accounts EOY" xfId="21643"/>
    <cellStyle name="60% - Accent1 2 2 4" xfId="21644"/>
    <cellStyle name="60% - Accent1 2 2 4 2" xfId="21645"/>
    <cellStyle name="60% - Accent1 2 2 4 2 2" xfId="21646"/>
    <cellStyle name="60% - Accent1 2 2 4 2 2 2" xfId="21647"/>
    <cellStyle name="60% - Accent1 2 2 4 2 2_Essbase BS Tax Accounts EOY" xfId="21648"/>
    <cellStyle name="60% - Accent1 2 2 4 2_Essbase BS Tax Accounts EOY" xfId="21649"/>
    <cellStyle name="60% - Accent1 2 2 4 3" xfId="21650"/>
    <cellStyle name="60% - Accent1 2 2 4 3 2" xfId="21651"/>
    <cellStyle name="60% - Accent1 2 2 4 3_Essbase BS Tax Accounts EOY" xfId="21652"/>
    <cellStyle name="60% - Accent1 2 2 4 4" xfId="21653"/>
    <cellStyle name="60% - Accent1 2 2 4 5" xfId="21654"/>
    <cellStyle name="60% - Accent1 2 2 4_Essbase BS Tax Accounts EOY" xfId="21655"/>
    <cellStyle name="60% - Accent1 2 2 5" xfId="21656"/>
    <cellStyle name="60% - Accent1 2 2 5 2" xfId="21657"/>
    <cellStyle name="60% - Accent1 2 2 5 2 2" xfId="21658"/>
    <cellStyle name="60% - Accent1 2 2 5 2_Essbase BS Tax Accounts EOY" xfId="21659"/>
    <cellStyle name="60% - Accent1 2 2 5_Essbase BS Tax Accounts EOY" xfId="21660"/>
    <cellStyle name="60% - Accent1 2 2 6" xfId="21661"/>
    <cellStyle name="60% - Accent1 2 2 6 2" xfId="21662"/>
    <cellStyle name="60% - Accent1 2 2 6 2 2" xfId="21663"/>
    <cellStyle name="60% - Accent1 2 2 6 2_Essbase BS Tax Accounts EOY" xfId="21664"/>
    <cellStyle name="60% - Accent1 2 2 6_Essbase BS Tax Accounts EOY" xfId="21665"/>
    <cellStyle name="60% - Accent1 2 2 7" xfId="21666"/>
    <cellStyle name="60% - Accent1 2 2 7 2" xfId="21667"/>
    <cellStyle name="60% - Accent1 2 2 7_Essbase BS Tax Accounts EOY" xfId="21668"/>
    <cellStyle name="60% - Accent1 2 2 8" xfId="21669"/>
    <cellStyle name="60% - Accent1 2 2 9" xfId="21670"/>
    <cellStyle name="60% - Accent1 2 2_Basis Info" xfId="21671"/>
    <cellStyle name="60% - Accent1 2 3" xfId="21672"/>
    <cellStyle name="60% - Accent1 2 3 2" xfId="21673"/>
    <cellStyle name="60% - Accent1 2 3 2 2" xfId="21674"/>
    <cellStyle name="60% - Accent1 2 3 2 2 2" xfId="21675"/>
    <cellStyle name="60% - Accent1 2 3 2 2 2 2" xfId="21676"/>
    <cellStyle name="60% - Accent1 2 3 2 2 2_Essbase BS Tax Accounts EOY" xfId="21677"/>
    <cellStyle name="60% - Accent1 2 3 2 2_Essbase BS Tax Accounts EOY" xfId="21678"/>
    <cellStyle name="60% - Accent1 2 3 2 3" xfId="21679"/>
    <cellStyle name="60% - Accent1 2 3 2 3 2" xfId="21680"/>
    <cellStyle name="60% - Accent1 2 3 2 3 2 2" xfId="21681"/>
    <cellStyle name="60% - Accent1 2 3 2 3 2_Essbase BS Tax Accounts EOY" xfId="21682"/>
    <cellStyle name="60% - Accent1 2 3 2 3_Essbase BS Tax Accounts EOY" xfId="21683"/>
    <cellStyle name="60% - Accent1 2 3 2 4" xfId="21684"/>
    <cellStyle name="60% - Accent1 2 3 2 4 2" xfId="21685"/>
    <cellStyle name="60% - Accent1 2 3 2 4_Essbase BS Tax Accounts EOY" xfId="21686"/>
    <cellStyle name="60% - Accent1 2 3 2 5" xfId="21687"/>
    <cellStyle name="60% - Accent1 2 3 2 6" xfId="21688"/>
    <cellStyle name="60% - Accent1 2 3 2 7" xfId="21689"/>
    <cellStyle name="60% - Accent1 2 3 2_Essbase BS Tax Accounts EOY" xfId="21690"/>
    <cellStyle name="60% - Accent1 2 3 3" xfId="21691"/>
    <cellStyle name="60% - Accent1 2 3 3 2" xfId="21692"/>
    <cellStyle name="60% - Accent1 2 3 3 2 2" xfId="21693"/>
    <cellStyle name="60% - Accent1 2 3 3 2_Essbase BS Tax Accounts EOY" xfId="21694"/>
    <cellStyle name="60% - Accent1 2 3 3_Essbase BS Tax Accounts EOY" xfId="21695"/>
    <cellStyle name="60% - Accent1 2 3 4" xfId="21696"/>
    <cellStyle name="60% - Accent1 2 3 4 2" xfId="21697"/>
    <cellStyle name="60% - Accent1 2 3 4 2 2" xfId="21698"/>
    <cellStyle name="60% - Accent1 2 3 4 2_Essbase BS Tax Accounts EOY" xfId="21699"/>
    <cellStyle name="60% - Accent1 2 3 4_Essbase BS Tax Accounts EOY" xfId="21700"/>
    <cellStyle name="60% - Accent1 2 3 5" xfId="21701"/>
    <cellStyle name="60% - Accent1 2 3 5 2" xfId="21702"/>
    <cellStyle name="60% - Accent1 2 3 5 2 2" xfId="21703"/>
    <cellStyle name="60% - Accent1 2 3 5 2_Essbase BS Tax Accounts EOY" xfId="21704"/>
    <cellStyle name="60% - Accent1 2 3 5 3" xfId="21705"/>
    <cellStyle name="60% - Accent1 2 3 5_Essbase BS Tax Accounts EOY" xfId="21706"/>
    <cellStyle name="60% - Accent1 2 3 6" xfId="21707"/>
    <cellStyle name="60% - Accent1 2 3 6 2" xfId="21708"/>
    <cellStyle name="60% - Accent1 2 3 6_Essbase BS Tax Accounts EOY" xfId="21709"/>
    <cellStyle name="60% - Accent1 2 3 7" xfId="21710"/>
    <cellStyle name="60% - Accent1 2 3 8" xfId="21711"/>
    <cellStyle name="60% - Accent1 2 3_Basis Info" xfId="21712"/>
    <cellStyle name="60% - Accent1 2 4" xfId="21713"/>
    <cellStyle name="60% - Accent1 2 4 2" xfId="21714"/>
    <cellStyle name="60% - Accent1 2 4 2 2" xfId="21715"/>
    <cellStyle name="60% - Accent1 2 4 2_Essbase BS Tax Accounts EOY" xfId="21716"/>
    <cellStyle name="60% - Accent1 2 4 3" xfId="21717"/>
    <cellStyle name="60% - Accent1 2 4_Essbase BS Tax Accounts EOY" xfId="21718"/>
    <cellStyle name="60% - Accent1 2 5" xfId="21719"/>
    <cellStyle name="60% - Accent1 2 5 2" xfId="21720"/>
    <cellStyle name="60% - Accent1 2 5 2 2" xfId="21721"/>
    <cellStyle name="60% - Accent1 2 5 2 2 2" xfId="21722"/>
    <cellStyle name="60% - Accent1 2 5 2 2_Essbase BS Tax Accounts EOY" xfId="21723"/>
    <cellStyle name="60% - Accent1 2 5 2_Essbase BS Tax Accounts EOY" xfId="21724"/>
    <cellStyle name="60% - Accent1 2 5 3" xfId="21725"/>
    <cellStyle name="60% - Accent1 2 5 3 2" xfId="21726"/>
    <cellStyle name="60% - Accent1 2 5 3_Essbase BS Tax Accounts EOY" xfId="21727"/>
    <cellStyle name="60% - Accent1 2 5 4" xfId="21728"/>
    <cellStyle name="60% - Accent1 2 5 5" xfId="21729"/>
    <cellStyle name="60% - Accent1 2 5 6" xfId="21730"/>
    <cellStyle name="60% - Accent1 2 5_Essbase BS Tax Accounts EOY" xfId="21731"/>
    <cellStyle name="60% - Accent1 2 6" xfId="21732"/>
    <cellStyle name="60% - Accent1 2 6 2" xfId="21733"/>
    <cellStyle name="60% - Accent1 2 6 2 2" xfId="21734"/>
    <cellStyle name="60% - Accent1 2 6 2_Essbase BS Tax Accounts EOY" xfId="21735"/>
    <cellStyle name="60% - Accent1 2 6 3" xfId="21736"/>
    <cellStyle name="60% - Accent1 2 6_Essbase BS Tax Accounts EOY" xfId="21737"/>
    <cellStyle name="60% - Accent1 2 7" xfId="21738"/>
    <cellStyle name="60% - Accent1 2 7 2" xfId="21739"/>
    <cellStyle name="60% - Accent1 2 7_Essbase BS Tax Accounts EOY" xfId="21740"/>
    <cellStyle name="60% - Accent1 2 8" xfId="21741"/>
    <cellStyle name="60% - Accent1 2 9" xfId="21742"/>
    <cellStyle name="60% - Accent1 2_10-1 BS" xfId="21743"/>
    <cellStyle name="60% - Accent1 20" xfId="21744"/>
    <cellStyle name="60% - Accent1 20 2" xfId="21745"/>
    <cellStyle name="60% - Accent1 20 2 2" xfId="21746"/>
    <cellStyle name="60% - Accent1 20 2 2 2" xfId="21747"/>
    <cellStyle name="60% - Accent1 20 2 2 2 2" xfId="21748"/>
    <cellStyle name="60% - Accent1 20 2 2 2_Essbase BS Tax Accounts EOY" xfId="21749"/>
    <cellStyle name="60% - Accent1 20 2 2_Essbase BS Tax Accounts EOY" xfId="21750"/>
    <cellStyle name="60% - Accent1 20 2 3" xfId="21751"/>
    <cellStyle name="60% - Accent1 20 2 3 2" xfId="21752"/>
    <cellStyle name="60% - Accent1 20 2 3 2 2" xfId="21753"/>
    <cellStyle name="60% - Accent1 20 2 3 2_Essbase BS Tax Accounts EOY" xfId="21754"/>
    <cellStyle name="60% - Accent1 20 2 3_Essbase BS Tax Accounts EOY" xfId="21755"/>
    <cellStyle name="60% - Accent1 20 2 4" xfId="21756"/>
    <cellStyle name="60% - Accent1 20 2 4 2" xfId="21757"/>
    <cellStyle name="60% - Accent1 20 2 4_Essbase BS Tax Accounts EOY" xfId="21758"/>
    <cellStyle name="60% - Accent1 20 2 5" xfId="21759"/>
    <cellStyle name="60% - Accent1 20 2_Essbase BS Tax Accounts EOY" xfId="21760"/>
    <cellStyle name="60% - Accent1 20 3" xfId="21761"/>
    <cellStyle name="60% - Accent1 20 3 2" xfId="21762"/>
    <cellStyle name="60% - Accent1 20 3 2 2" xfId="21763"/>
    <cellStyle name="60% - Accent1 20 3 2_Essbase BS Tax Accounts EOY" xfId="21764"/>
    <cellStyle name="60% - Accent1 20 3_Essbase BS Tax Accounts EOY" xfId="21765"/>
    <cellStyle name="60% - Accent1 20 4" xfId="21766"/>
    <cellStyle name="60% - Accent1 20 4 2" xfId="21767"/>
    <cellStyle name="60% - Accent1 20 4_Essbase BS Tax Accounts EOY" xfId="21768"/>
    <cellStyle name="60% - Accent1 20_Essbase BS Tax Accounts EOY" xfId="21769"/>
    <cellStyle name="60% - Accent1 21" xfId="21770"/>
    <cellStyle name="60% - Accent1 21 2" xfId="21771"/>
    <cellStyle name="60% - Accent1 21 2 2" xfId="21772"/>
    <cellStyle name="60% - Accent1 21 2 2 2" xfId="21773"/>
    <cellStyle name="60% - Accent1 21 2 2_Essbase BS Tax Accounts EOY" xfId="21774"/>
    <cellStyle name="60% - Accent1 21 2_Essbase BS Tax Accounts EOY" xfId="21775"/>
    <cellStyle name="60% - Accent1 21 3" xfId="21776"/>
    <cellStyle name="60% - Accent1 21 3 2" xfId="21777"/>
    <cellStyle name="60% - Accent1 21 3 2 2" xfId="21778"/>
    <cellStyle name="60% - Accent1 21 3 2_Essbase BS Tax Accounts EOY" xfId="21779"/>
    <cellStyle name="60% - Accent1 21 3_Essbase BS Tax Accounts EOY" xfId="21780"/>
    <cellStyle name="60% - Accent1 21 4" xfId="21781"/>
    <cellStyle name="60% - Accent1 21 4 2" xfId="21782"/>
    <cellStyle name="60% - Accent1 21 4_Essbase BS Tax Accounts EOY" xfId="21783"/>
    <cellStyle name="60% - Accent1 21_Essbase BS Tax Accounts EOY" xfId="21784"/>
    <cellStyle name="60% - Accent1 22" xfId="21785"/>
    <cellStyle name="60% - Accent1 22 2" xfId="21786"/>
    <cellStyle name="60% - Accent1 22 2 2" xfId="21787"/>
    <cellStyle name="60% - Accent1 22 2 2 2" xfId="21788"/>
    <cellStyle name="60% - Accent1 22 2 2_Essbase BS Tax Accounts EOY" xfId="21789"/>
    <cellStyle name="60% - Accent1 22 2_Essbase BS Tax Accounts EOY" xfId="21790"/>
    <cellStyle name="60% - Accent1 22 3" xfId="21791"/>
    <cellStyle name="60% - Accent1 22 3 2" xfId="21792"/>
    <cellStyle name="60% - Accent1 22 3 2 2" xfId="21793"/>
    <cellStyle name="60% - Accent1 22 3 2_Essbase BS Tax Accounts EOY" xfId="21794"/>
    <cellStyle name="60% - Accent1 22 3_Essbase BS Tax Accounts EOY" xfId="21795"/>
    <cellStyle name="60% - Accent1 22 4" xfId="21796"/>
    <cellStyle name="60% - Accent1 22 4 2" xfId="21797"/>
    <cellStyle name="60% - Accent1 22 4_Essbase BS Tax Accounts EOY" xfId="21798"/>
    <cellStyle name="60% - Accent1 22_Essbase BS Tax Accounts EOY" xfId="21799"/>
    <cellStyle name="60% - Accent1 23" xfId="21800"/>
    <cellStyle name="60% - Accent1 23 2" xfId="21801"/>
    <cellStyle name="60% - Accent1 23 2 2" xfId="21802"/>
    <cellStyle name="60% - Accent1 23 2 2 2" xfId="21803"/>
    <cellStyle name="60% - Accent1 23 2 2_Essbase BS Tax Accounts EOY" xfId="21804"/>
    <cellStyle name="60% - Accent1 23 2_Essbase BS Tax Accounts EOY" xfId="21805"/>
    <cellStyle name="60% - Accent1 23 3" xfId="21806"/>
    <cellStyle name="60% - Accent1 23 3 2" xfId="21807"/>
    <cellStyle name="60% - Accent1 23 3 2 2" xfId="21808"/>
    <cellStyle name="60% - Accent1 23 3 2_Essbase BS Tax Accounts EOY" xfId="21809"/>
    <cellStyle name="60% - Accent1 23 3_Essbase BS Tax Accounts EOY" xfId="21810"/>
    <cellStyle name="60% - Accent1 23 4" xfId="21811"/>
    <cellStyle name="60% - Accent1 23 4 2" xfId="21812"/>
    <cellStyle name="60% - Accent1 23 4 2 2" xfId="21813"/>
    <cellStyle name="60% - Accent1 23 4 2_Essbase BS Tax Accounts EOY" xfId="21814"/>
    <cellStyle name="60% - Accent1 23 4_Essbase BS Tax Accounts EOY" xfId="21815"/>
    <cellStyle name="60% - Accent1 23 5" xfId="21816"/>
    <cellStyle name="60% - Accent1 23 5 2" xfId="21817"/>
    <cellStyle name="60% - Accent1 23 5_Essbase BS Tax Accounts EOY" xfId="21818"/>
    <cellStyle name="60% - Accent1 23_Essbase BS Tax Accounts EOY" xfId="21819"/>
    <cellStyle name="60% - Accent1 24" xfId="21820"/>
    <cellStyle name="60% - Accent1 24 2" xfId="21821"/>
    <cellStyle name="60% - Accent1 24 2 2" xfId="21822"/>
    <cellStyle name="60% - Accent1 24 2 2 2" xfId="21823"/>
    <cellStyle name="60% - Accent1 24 2 2 2 2" xfId="21824"/>
    <cellStyle name="60% - Accent1 24 2 2 2_Essbase BS Tax Accounts EOY" xfId="21825"/>
    <cellStyle name="60% - Accent1 24 2 2_Essbase BS Tax Accounts EOY" xfId="21826"/>
    <cellStyle name="60% - Accent1 24 2 3" xfId="21827"/>
    <cellStyle name="60% - Accent1 24 2 3 2" xfId="21828"/>
    <cellStyle name="60% - Accent1 24 2 3_Essbase BS Tax Accounts EOY" xfId="21829"/>
    <cellStyle name="60% - Accent1 24 2 4" xfId="21830"/>
    <cellStyle name="60% - Accent1 24 2 5" xfId="21831"/>
    <cellStyle name="60% - Accent1 24 2 6" xfId="21832"/>
    <cellStyle name="60% - Accent1 24 2 7" xfId="21833"/>
    <cellStyle name="60% - Accent1 24 2_Essbase BS Tax Accounts EOY" xfId="21834"/>
    <cellStyle name="60% - Accent1 24 3" xfId="21835"/>
    <cellStyle name="60% - Accent1 24 3 2" xfId="21836"/>
    <cellStyle name="60% - Accent1 24 3 2 2" xfId="21837"/>
    <cellStyle name="60% - Accent1 24 3 2_Essbase BS Tax Accounts EOY" xfId="21838"/>
    <cellStyle name="60% - Accent1 24 3 3" xfId="21839"/>
    <cellStyle name="60% - Accent1 24 3_Essbase BS Tax Accounts EOY" xfId="21840"/>
    <cellStyle name="60% - Accent1 24 4" xfId="21841"/>
    <cellStyle name="60% - Accent1 24 4 2" xfId="21842"/>
    <cellStyle name="60% - Accent1 24 4_Essbase BS Tax Accounts EOY" xfId="21843"/>
    <cellStyle name="60% - Accent1 24 5" xfId="21844"/>
    <cellStyle name="60% - Accent1 24 5 2" xfId="21845"/>
    <cellStyle name="60% - Accent1 24 5_Essbase BS Tax Accounts EOY" xfId="21846"/>
    <cellStyle name="60% - Accent1 24 6" xfId="21847"/>
    <cellStyle name="60% - Accent1 24 7" xfId="21848"/>
    <cellStyle name="60% - Accent1 24_Basis Detail" xfId="21849"/>
    <cellStyle name="60% - Accent1 25" xfId="21850"/>
    <cellStyle name="60% - Accent1 25 2" xfId="21851"/>
    <cellStyle name="60% - Accent1 25 2 2" xfId="21852"/>
    <cellStyle name="60% - Accent1 25 2 2 2" xfId="21853"/>
    <cellStyle name="60% - Accent1 25 2 2_Essbase BS Tax Accounts EOY" xfId="21854"/>
    <cellStyle name="60% - Accent1 25 2 3" xfId="21855"/>
    <cellStyle name="60% - Accent1 25 2 4" xfId="21856"/>
    <cellStyle name="60% - Accent1 25 2_Essbase BS Tax Accounts EOY" xfId="21857"/>
    <cellStyle name="60% - Accent1 25 3" xfId="21858"/>
    <cellStyle name="60% - Accent1 25 3 2" xfId="21859"/>
    <cellStyle name="60% - Accent1 25 3 2 2" xfId="21860"/>
    <cellStyle name="60% - Accent1 25 3 2_Essbase BS Tax Accounts EOY" xfId="21861"/>
    <cellStyle name="60% - Accent1 25 3 3" xfId="21862"/>
    <cellStyle name="60% - Accent1 25 3_Essbase BS Tax Accounts EOY" xfId="21863"/>
    <cellStyle name="60% - Accent1 25 4" xfId="21864"/>
    <cellStyle name="60% - Accent1 25 4 2" xfId="21865"/>
    <cellStyle name="60% - Accent1 25 4_Essbase BS Tax Accounts EOY" xfId="21866"/>
    <cellStyle name="60% - Accent1 25 5" xfId="21867"/>
    <cellStyle name="60% - Accent1 25 6" xfId="21868"/>
    <cellStyle name="60% - Accent1 25_Essbase BS Tax Accounts EOY" xfId="21869"/>
    <cellStyle name="60% - Accent1 26" xfId="21870"/>
    <cellStyle name="60% - Accent1 26 2" xfId="21871"/>
    <cellStyle name="60% - Accent1 26 2 2" xfId="21872"/>
    <cellStyle name="60% - Accent1 26 2 2 2" xfId="21873"/>
    <cellStyle name="60% - Accent1 26 2 2_Essbase BS Tax Accounts EOY" xfId="21874"/>
    <cellStyle name="60% - Accent1 26 2 3" xfId="21875"/>
    <cellStyle name="60% - Accent1 26 2_Essbase BS Tax Accounts EOY" xfId="21876"/>
    <cellStyle name="60% - Accent1 26 3" xfId="21877"/>
    <cellStyle name="60% - Accent1 26 3 2" xfId="21878"/>
    <cellStyle name="60% - Accent1 26 3_Essbase BS Tax Accounts EOY" xfId="21879"/>
    <cellStyle name="60% - Accent1 26 4" xfId="21880"/>
    <cellStyle name="60% - Accent1 26 5" xfId="21881"/>
    <cellStyle name="60% - Accent1 26 6" xfId="21882"/>
    <cellStyle name="60% - Accent1 26_Essbase BS Tax Accounts EOY" xfId="21883"/>
    <cellStyle name="60% - Accent1 27" xfId="21884"/>
    <cellStyle name="60% - Accent1 27 2" xfId="21885"/>
    <cellStyle name="60% - Accent1 27 2 2" xfId="21886"/>
    <cellStyle name="60% - Accent1 27 2 2 2" xfId="21887"/>
    <cellStyle name="60% - Accent1 27 2 2_Essbase BS Tax Accounts EOY" xfId="21888"/>
    <cellStyle name="60% - Accent1 27 2_Essbase BS Tax Accounts EOY" xfId="21889"/>
    <cellStyle name="60% - Accent1 27 3" xfId="21890"/>
    <cellStyle name="60% - Accent1 27 3 2" xfId="21891"/>
    <cellStyle name="60% - Accent1 27 3_Essbase BS Tax Accounts EOY" xfId="21892"/>
    <cellStyle name="60% - Accent1 27 4" xfId="21893"/>
    <cellStyle name="60% - Accent1 27 5" xfId="21894"/>
    <cellStyle name="60% - Accent1 27_Essbase BS Tax Accounts EOY" xfId="21895"/>
    <cellStyle name="60% - Accent1 28" xfId="21896"/>
    <cellStyle name="60% - Accent1 28 2" xfId="21897"/>
    <cellStyle name="60% - Accent1 28 2 2" xfId="21898"/>
    <cellStyle name="60% - Accent1 28 2_Essbase BS Tax Accounts EOY" xfId="21899"/>
    <cellStyle name="60% - Accent1 28_Essbase BS Tax Accounts EOY" xfId="21900"/>
    <cellStyle name="60% - Accent1 29" xfId="21901"/>
    <cellStyle name="60% - Accent1 29 2" xfId="21902"/>
    <cellStyle name="60% - Accent1 29 2 2" xfId="21903"/>
    <cellStyle name="60% - Accent1 29 2_Essbase BS Tax Accounts EOY" xfId="21904"/>
    <cellStyle name="60% - Accent1 29_Essbase BS Tax Accounts EOY" xfId="21905"/>
    <cellStyle name="60% - Accent1 3" xfId="21906"/>
    <cellStyle name="60% - Accent1 3 2" xfId="21907"/>
    <cellStyle name="60% - Accent1 3 2 2" xfId="21908"/>
    <cellStyle name="60% - Accent1 3 2 2 2" xfId="21909"/>
    <cellStyle name="60% - Accent1 3 2 2 2 2" xfId="21910"/>
    <cellStyle name="60% - Accent1 3 2 2 2_Essbase BS Tax Accounts EOY" xfId="21911"/>
    <cellStyle name="60% - Accent1 3 2 2_Essbase BS Tax Accounts EOY" xfId="21912"/>
    <cellStyle name="60% - Accent1 3 2 3" xfId="21913"/>
    <cellStyle name="60% - Accent1 3 2 3 2" xfId="21914"/>
    <cellStyle name="60% - Accent1 3 2 3 2 2" xfId="21915"/>
    <cellStyle name="60% - Accent1 3 2 3 2_Essbase BS Tax Accounts EOY" xfId="21916"/>
    <cellStyle name="60% - Accent1 3 2 3_Essbase BS Tax Accounts EOY" xfId="21917"/>
    <cellStyle name="60% - Accent1 3 2 4" xfId="21918"/>
    <cellStyle name="60% - Accent1 3 2 4 2" xfId="21919"/>
    <cellStyle name="60% - Accent1 3 2 4_Essbase BS Tax Accounts EOY" xfId="21920"/>
    <cellStyle name="60% - Accent1 3 2 5" xfId="21921"/>
    <cellStyle name="60% - Accent1 3 2 6" xfId="21922"/>
    <cellStyle name="60% - Accent1 3 2_Essbase BS Tax Accounts EOY" xfId="21923"/>
    <cellStyle name="60% - Accent1 3 3" xfId="21924"/>
    <cellStyle name="60% - Accent1 3 3 2" xfId="21925"/>
    <cellStyle name="60% - Accent1 3 3 2 2" xfId="21926"/>
    <cellStyle name="60% - Accent1 3 3 2_Essbase BS Tax Accounts EOY" xfId="21927"/>
    <cellStyle name="60% - Accent1 3 3_Essbase BS Tax Accounts EOY" xfId="21928"/>
    <cellStyle name="60% - Accent1 3 4" xfId="21929"/>
    <cellStyle name="60% - Accent1 3 4 2" xfId="21930"/>
    <cellStyle name="60% - Accent1 3 4_Essbase BS Tax Accounts EOY" xfId="21931"/>
    <cellStyle name="60% - Accent1 3 5" xfId="21932"/>
    <cellStyle name="60% - Accent1 3_Essbase BS Tax Accounts EOY" xfId="21933"/>
    <cellStyle name="60% - Accent1 30" xfId="21934"/>
    <cellStyle name="60% - Accent1 30 2" xfId="21935"/>
    <cellStyle name="60% - Accent1 30 2 2" xfId="21936"/>
    <cellStyle name="60% - Accent1 30 2_Essbase BS Tax Accounts EOY" xfId="21937"/>
    <cellStyle name="60% - Accent1 30_Essbase BS Tax Accounts EOY" xfId="21938"/>
    <cellStyle name="60% - Accent1 31" xfId="21939"/>
    <cellStyle name="60% - Accent1 31 2" xfId="21940"/>
    <cellStyle name="60% - Accent1 31 2 2" xfId="21941"/>
    <cellStyle name="60% - Accent1 31 2_Essbase BS Tax Accounts EOY" xfId="21942"/>
    <cellStyle name="60% - Accent1 31_Essbase BS Tax Accounts EOY" xfId="21943"/>
    <cellStyle name="60% - Accent1 32" xfId="21944"/>
    <cellStyle name="60% - Accent1 32 2" xfId="21945"/>
    <cellStyle name="60% - Accent1 32 2 2" xfId="21946"/>
    <cellStyle name="60% - Accent1 32 2_Essbase BS Tax Accounts EOY" xfId="21947"/>
    <cellStyle name="60% - Accent1 32_Essbase BS Tax Accounts EOY" xfId="21948"/>
    <cellStyle name="60% - Accent1 33" xfId="21949"/>
    <cellStyle name="60% - Accent1 33 2" xfId="21950"/>
    <cellStyle name="60% - Accent1 33 2 2" xfId="21951"/>
    <cellStyle name="60% - Accent1 33 2_Essbase BS Tax Accounts EOY" xfId="21952"/>
    <cellStyle name="60% - Accent1 33_Essbase BS Tax Accounts EOY" xfId="21953"/>
    <cellStyle name="60% - Accent1 34" xfId="21954"/>
    <cellStyle name="60% - Accent1 34 2" xfId="21955"/>
    <cellStyle name="60% - Accent1 34 2 2" xfId="21956"/>
    <cellStyle name="60% - Accent1 34 2_Essbase BS Tax Accounts EOY" xfId="21957"/>
    <cellStyle name="60% - Accent1 34_Essbase BS Tax Accounts EOY" xfId="21958"/>
    <cellStyle name="60% - Accent1 35" xfId="21959"/>
    <cellStyle name="60% - Accent1 35 2" xfId="21960"/>
    <cellStyle name="60% - Accent1 35 2 2" xfId="21961"/>
    <cellStyle name="60% - Accent1 35 2_Essbase BS Tax Accounts EOY" xfId="21962"/>
    <cellStyle name="60% - Accent1 35_Essbase BS Tax Accounts EOY" xfId="21963"/>
    <cellStyle name="60% - Accent1 36" xfId="21964"/>
    <cellStyle name="60% - Accent1 36 2" xfId="21965"/>
    <cellStyle name="60% - Accent1 36 2 2" xfId="21966"/>
    <cellStyle name="60% - Accent1 36 2_Essbase BS Tax Accounts EOY" xfId="21967"/>
    <cellStyle name="60% - Accent1 36_Essbase BS Tax Accounts EOY" xfId="21968"/>
    <cellStyle name="60% - Accent1 37" xfId="21969"/>
    <cellStyle name="60% - Accent1 37 2" xfId="21970"/>
    <cellStyle name="60% - Accent1 37 2 2" xfId="21971"/>
    <cellStyle name="60% - Accent1 37 2_Essbase BS Tax Accounts EOY" xfId="21972"/>
    <cellStyle name="60% - Accent1 37_Essbase BS Tax Accounts EOY" xfId="21973"/>
    <cellStyle name="60% - Accent1 38" xfId="21974"/>
    <cellStyle name="60% - Accent1 38 2" xfId="21975"/>
    <cellStyle name="60% - Accent1 38 2 2" xfId="21976"/>
    <cellStyle name="60% - Accent1 38 2_Essbase BS Tax Accounts EOY" xfId="21977"/>
    <cellStyle name="60% - Accent1 38_Essbase BS Tax Accounts EOY" xfId="21978"/>
    <cellStyle name="60% - Accent1 39" xfId="21979"/>
    <cellStyle name="60% - Accent1 39 2" xfId="21980"/>
    <cellStyle name="60% - Accent1 39 2 2" xfId="21981"/>
    <cellStyle name="60% - Accent1 39 2_Essbase BS Tax Accounts EOY" xfId="21982"/>
    <cellStyle name="60% - Accent1 39_Essbase BS Tax Accounts EOY" xfId="21983"/>
    <cellStyle name="60% - Accent1 4" xfId="21984"/>
    <cellStyle name="60% - Accent1 4 2" xfId="21985"/>
    <cellStyle name="60% - Accent1 4 2 2" xfId="21986"/>
    <cellStyle name="60% - Accent1 4 2 2 2" xfId="21987"/>
    <cellStyle name="60% - Accent1 4 2 2 2 2" xfId="21988"/>
    <cellStyle name="60% - Accent1 4 2 2 2_Essbase BS Tax Accounts EOY" xfId="21989"/>
    <cellStyle name="60% - Accent1 4 2 2_Essbase BS Tax Accounts EOY" xfId="21990"/>
    <cellStyle name="60% - Accent1 4 2 3" xfId="21991"/>
    <cellStyle name="60% - Accent1 4 2 3 2" xfId="21992"/>
    <cellStyle name="60% - Accent1 4 2 3 2 2" xfId="21993"/>
    <cellStyle name="60% - Accent1 4 2 3 2_Essbase BS Tax Accounts EOY" xfId="21994"/>
    <cellStyle name="60% - Accent1 4 2 3_Essbase BS Tax Accounts EOY" xfId="21995"/>
    <cellStyle name="60% - Accent1 4 2 4" xfId="21996"/>
    <cellStyle name="60% - Accent1 4 2 4 2" xfId="21997"/>
    <cellStyle name="60% - Accent1 4 2 4_Essbase BS Tax Accounts EOY" xfId="21998"/>
    <cellStyle name="60% - Accent1 4 2 5" xfId="21999"/>
    <cellStyle name="60% - Accent1 4 2 6" xfId="22000"/>
    <cellStyle name="60% - Accent1 4 2 7" xfId="22001"/>
    <cellStyle name="60% - Accent1 4 2_Essbase BS Tax Accounts EOY" xfId="22002"/>
    <cellStyle name="60% - Accent1 4 3" xfId="22003"/>
    <cellStyle name="60% - Accent1 4 3 2" xfId="22004"/>
    <cellStyle name="60% - Accent1 4 3 2 2" xfId="22005"/>
    <cellStyle name="60% - Accent1 4 3 2_Essbase BS Tax Accounts EOY" xfId="22006"/>
    <cellStyle name="60% - Accent1 4 3_Essbase BS Tax Accounts EOY" xfId="22007"/>
    <cellStyle name="60% - Accent1 4 4" xfId="22008"/>
    <cellStyle name="60% - Accent1 4 4 2" xfId="22009"/>
    <cellStyle name="60% - Accent1 4 4_Essbase BS Tax Accounts EOY" xfId="22010"/>
    <cellStyle name="60% - Accent1 4_Essbase BS Tax Accounts EOY" xfId="22011"/>
    <cellStyle name="60% - Accent1 40" xfId="22012"/>
    <cellStyle name="60% - Accent1 40 2" xfId="22013"/>
    <cellStyle name="60% - Accent1 40 2 2" xfId="22014"/>
    <cellStyle name="60% - Accent1 40 2_Essbase BS Tax Accounts EOY" xfId="22015"/>
    <cellStyle name="60% - Accent1 40_Essbase BS Tax Accounts EOY" xfId="22016"/>
    <cellStyle name="60% - Accent1 41" xfId="22017"/>
    <cellStyle name="60% - Accent1 41 2" xfId="22018"/>
    <cellStyle name="60% - Accent1 41 2 2" xfId="22019"/>
    <cellStyle name="60% - Accent1 41 2_Essbase BS Tax Accounts EOY" xfId="22020"/>
    <cellStyle name="60% - Accent1 41_Essbase BS Tax Accounts EOY" xfId="22021"/>
    <cellStyle name="60% - Accent1 42" xfId="22022"/>
    <cellStyle name="60% - Accent1 42 2" xfId="22023"/>
    <cellStyle name="60% - Accent1 42 2 2" xfId="22024"/>
    <cellStyle name="60% - Accent1 42 2_Essbase BS Tax Accounts EOY" xfId="22025"/>
    <cellStyle name="60% - Accent1 42_Essbase BS Tax Accounts EOY" xfId="22026"/>
    <cellStyle name="60% - Accent1 43" xfId="22027"/>
    <cellStyle name="60% - Accent1 43 2" xfId="22028"/>
    <cellStyle name="60% - Accent1 43 2 2" xfId="22029"/>
    <cellStyle name="60% - Accent1 43 2_Essbase BS Tax Accounts EOY" xfId="22030"/>
    <cellStyle name="60% - Accent1 43_Essbase BS Tax Accounts EOY" xfId="22031"/>
    <cellStyle name="60% - Accent1 44" xfId="22032"/>
    <cellStyle name="60% - Accent1 44 2" xfId="22033"/>
    <cellStyle name="60% - Accent1 44 2 2" xfId="22034"/>
    <cellStyle name="60% - Accent1 44 2_Essbase BS Tax Accounts EOY" xfId="22035"/>
    <cellStyle name="60% - Accent1 44_Essbase BS Tax Accounts EOY" xfId="22036"/>
    <cellStyle name="60% - Accent1 45" xfId="22037"/>
    <cellStyle name="60% - Accent1 45 2" xfId="22038"/>
    <cellStyle name="60% - Accent1 45 2 2" xfId="22039"/>
    <cellStyle name="60% - Accent1 45 2_Essbase BS Tax Accounts EOY" xfId="22040"/>
    <cellStyle name="60% - Accent1 45_Essbase BS Tax Accounts EOY" xfId="22041"/>
    <cellStyle name="60% - Accent1 46" xfId="22042"/>
    <cellStyle name="60% - Accent1 46 2" xfId="22043"/>
    <cellStyle name="60% - Accent1 46 2 2" xfId="22044"/>
    <cellStyle name="60% - Accent1 46 2_Essbase BS Tax Accounts EOY" xfId="22045"/>
    <cellStyle name="60% - Accent1 46_Essbase BS Tax Accounts EOY" xfId="22046"/>
    <cellStyle name="60% - Accent1 47" xfId="22047"/>
    <cellStyle name="60% - Accent1 47 2" xfId="22048"/>
    <cellStyle name="60% - Accent1 47 2 2" xfId="22049"/>
    <cellStyle name="60% - Accent1 47 2_Essbase BS Tax Accounts EOY" xfId="22050"/>
    <cellStyle name="60% - Accent1 47_Essbase BS Tax Accounts EOY" xfId="22051"/>
    <cellStyle name="60% - Accent1 48" xfId="22052"/>
    <cellStyle name="60% - Accent1 48 2" xfId="22053"/>
    <cellStyle name="60% - Accent1 48 2 2" xfId="22054"/>
    <cellStyle name="60% - Accent1 48 2_Essbase BS Tax Accounts EOY" xfId="22055"/>
    <cellStyle name="60% - Accent1 48_Essbase BS Tax Accounts EOY" xfId="22056"/>
    <cellStyle name="60% - Accent1 49" xfId="22057"/>
    <cellStyle name="60% - Accent1 49 2" xfId="22058"/>
    <cellStyle name="60% - Accent1 49 2 2" xfId="22059"/>
    <cellStyle name="60% - Accent1 49 2_Essbase BS Tax Accounts EOY" xfId="22060"/>
    <cellStyle name="60% - Accent1 49_Essbase BS Tax Accounts EOY" xfId="22061"/>
    <cellStyle name="60% - Accent1 5" xfId="22062"/>
    <cellStyle name="60% - Accent1 5 2" xfId="22063"/>
    <cellStyle name="60% - Accent1 5 2 2" xfId="22064"/>
    <cellStyle name="60% - Accent1 5 2 2 2" xfId="22065"/>
    <cellStyle name="60% - Accent1 5 2 2 2 2" xfId="22066"/>
    <cellStyle name="60% - Accent1 5 2 2 2_Essbase BS Tax Accounts EOY" xfId="22067"/>
    <cellStyle name="60% - Accent1 5 2 2_Essbase BS Tax Accounts EOY" xfId="22068"/>
    <cellStyle name="60% - Accent1 5 2 3" xfId="22069"/>
    <cellStyle name="60% - Accent1 5 2 3 2" xfId="22070"/>
    <cellStyle name="60% - Accent1 5 2 3 2 2" xfId="22071"/>
    <cellStyle name="60% - Accent1 5 2 3 2_Essbase BS Tax Accounts EOY" xfId="22072"/>
    <cellStyle name="60% - Accent1 5 2 3_Essbase BS Tax Accounts EOY" xfId="22073"/>
    <cellStyle name="60% - Accent1 5 2 4" xfId="22074"/>
    <cellStyle name="60% - Accent1 5 2 4 2" xfId="22075"/>
    <cellStyle name="60% - Accent1 5 2 4_Essbase BS Tax Accounts EOY" xfId="22076"/>
    <cellStyle name="60% - Accent1 5 2 5" xfId="22077"/>
    <cellStyle name="60% - Accent1 5 2_Essbase BS Tax Accounts EOY" xfId="22078"/>
    <cellStyle name="60% - Accent1 5 3" xfId="22079"/>
    <cellStyle name="60% - Accent1 5 3 2" xfId="22080"/>
    <cellStyle name="60% - Accent1 5 3 2 2" xfId="22081"/>
    <cellStyle name="60% - Accent1 5 3 2_Essbase BS Tax Accounts EOY" xfId="22082"/>
    <cellStyle name="60% - Accent1 5 3_Essbase BS Tax Accounts EOY" xfId="22083"/>
    <cellStyle name="60% - Accent1 5 4" xfId="22084"/>
    <cellStyle name="60% - Accent1 5 4 2" xfId="22085"/>
    <cellStyle name="60% - Accent1 5 4_Essbase BS Tax Accounts EOY" xfId="22086"/>
    <cellStyle name="60% - Accent1 5_Essbase BS Tax Accounts EOY" xfId="22087"/>
    <cellStyle name="60% - Accent1 50" xfId="22088"/>
    <cellStyle name="60% - Accent1 50 2" xfId="22089"/>
    <cellStyle name="60% - Accent1 50 2 2" xfId="22090"/>
    <cellStyle name="60% - Accent1 50 2_Essbase BS Tax Accounts EOY" xfId="22091"/>
    <cellStyle name="60% - Accent1 50_Essbase BS Tax Accounts EOY" xfId="22092"/>
    <cellStyle name="60% - Accent1 51" xfId="22093"/>
    <cellStyle name="60% - Accent1 51 2" xfId="22094"/>
    <cellStyle name="60% - Accent1 51 2 2" xfId="22095"/>
    <cellStyle name="60% - Accent1 51 2_Essbase BS Tax Accounts EOY" xfId="22096"/>
    <cellStyle name="60% - Accent1 51_Essbase BS Tax Accounts EOY" xfId="22097"/>
    <cellStyle name="60% - Accent1 52" xfId="22098"/>
    <cellStyle name="60% - Accent1 52 2" xfId="22099"/>
    <cellStyle name="60% - Accent1 52 2 2" xfId="22100"/>
    <cellStyle name="60% - Accent1 52 2_Essbase BS Tax Accounts EOY" xfId="22101"/>
    <cellStyle name="60% - Accent1 52_Essbase BS Tax Accounts EOY" xfId="22102"/>
    <cellStyle name="60% - Accent1 53" xfId="22103"/>
    <cellStyle name="60% - Accent1 53 2" xfId="22104"/>
    <cellStyle name="60% - Accent1 53 2 2" xfId="22105"/>
    <cellStyle name="60% - Accent1 53 2_Essbase BS Tax Accounts EOY" xfId="22106"/>
    <cellStyle name="60% - Accent1 53_Essbase BS Tax Accounts EOY" xfId="22107"/>
    <cellStyle name="60% - Accent1 54" xfId="22108"/>
    <cellStyle name="60% - Accent1 54 2" xfId="22109"/>
    <cellStyle name="60% - Accent1 54 2 2" xfId="22110"/>
    <cellStyle name="60% - Accent1 54 2_Essbase BS Tax Accounts EOY" xfId="22111"/>
    <cellStyle name="60% - Accent1 54_Essbase BS Tax Accounts EOY" xfId="22112"/>
    <cellStyle name="60% - Accent1 55" xfId="22113"/>
    <cellStyle name="60% - Accent1 55 2" xfId="22114"/>
    <cellStyle name="60% - Accent1 55 2 2" xfId="22115"/>
    <cellStyle name="60% - Accent1 55 2_Essbase BS Tax Accounts EOY" xfId="22116"/>
    <cellStyle name="60% - Accent1 55_Essbase BS Tax Accounts EOY" xfId="22117"/>
    <cellStyle name="60% - Accent1 56" xfId="22118"/>
    <cellStyle name="60% - Accent1 56 2" xfId="22119"/>
    <cellStyle name="60% - Accent1 56 2 2" xfId="22120"/>
    <cellStyle name="60% - Accent1 56 2_Essbase BS Tax Accounts EOY" xfId="22121"/>
    <cellStyle name="60% - Accent1 56_Essbase BS Tax Accounts EOY" xfId="22122"/>
    <cellStyle name="60% - Accent1 57" xfId="22123"/>
    <cellStyle name="60% - Accent1 57 2" xfId="22124"/>
    <cellStyle name="60% - Accent1 57 2 2" xfId="22125"/>
    <cellStyle name="60% - Accent1 57 2_Essbase BS Tax Accounts EOY" xfId="22126"/>
    <cellStyle name="60% - Accent1 57_Essbase BS Tax Accounts EOY" xfId="22127"/>
    <cellStyle name="60% - Accent1 58" xfId="22128"/>
    <cellStyle name="60% - Accent1 58 2" xfId="22129"/>
    <cellStyle name="60% - Accent1 58 2 2" xfId="22130"/>
    <cellStyle name="60% - Accent1 58 2_Essbase BS Tax Accounts EOY" xfId="22131"/>
    <cellStyle name="60% - Accent1 58_Essbase BS Tax Accounts EOY" xfId="22132"/>
    <cellStyle name="60% - Accent1 59" xfId="22133"/>
    <cellStyle name="60% - Accent1 59 2" xfId="22134"/>
    <cellStyle name="60% - Accent1 59 2 2" xfId="22135"/>
    <cellStyle name="60% - Accent1 59 2_Essbase BS Tax Accounts EOY" xfId="22136"/>
    <cellStyle name="60% - Accent1 59_Essbase BS Tax Accounts EOY" xfId="22137"/>
    <cellStyle name="60% - Accent1 6" xfId="22138"/>
    <cellStyle name="60% - Accent1 6 2" xfId="22139"/>
    <cellStyle name="60% - Accent1 6 2 2" xfId="22140"/>
    <cellStyle name="60% - Accent1 6 2 2 2" xfId="22141"/>
    <cellStyle name="60% - Accent1 6 2 2_Essbase BS Tax Accounts EOY" xfId="22142"/>
    <cellStyle name="60% - Accent1 6 2_Essbase BS Tax Accounts EOY" xfId="22143"/>
    <cellStyle name="60% - Accent1 6 3" xfId="22144"/>
    <cellStyle name="60% - Accent1 6 3 2" xfId="22145"/>
    <cellStyle name="60% - Accent1 6 3 2 2" xfId="22146"/>
    <cellStyle name="60% - Accent1 6 3 2_Essbase BS Tax Accounts EOY" xfId="22147"/>
    <cellStyle name="60% - Accent1 6 3_Essbase BS Tax Accounts EOY" xfId="22148"/>
    <cellStyle name="60% - Accent1 6 4" xfId="22149"/>
    <cellStyle name="60% - Accent1 6 4 2" xfId="22150"/>
    <cellStyle name="60% - Accent1 6 4_Essbase BS Tax Accounts EOY" xfId="22151"/>
    <cellStyle name="60% - Accent1 6_Essbase BS Tax Accounts EOY" xfId="22152"/>
    <cellStyle name="60% - Accent1 60" xfId="22153"/>
    <cellStyle name="60% - Accent1 60 2" xfId="22154"/>
    <cellStyle name="60% - Accent1 60 2 2" xfId="22155"/>
    <cellStyle name="60% - Accent1 60 2_Essbase BS Tax Accounts EOY" xfId="22156"/>
    <cellStyle name="60% - Accent1 60 3" xfId="22157"/>
    <cellStyle name="60% - Accent1 60_Essbase BS Tax Accounts EOY" xfId="22158"/>
    <cellStyle name="60% - Accent1 61" xfId="22159"/>
    <cellStyle name="60% - Accent1 61 2" xfId="22160"/>
    <cellStyle name="60% - Accent1 61_Essbase BS Tax Accounts EOY" xfId="22161"/>
    <cellStyle name="60% - Accent1 62" xfId="22162"/>
    <cellStyle name="60% - Accent1 62 2" xfId="22163"/>
    <cellStyle name="60% - Accent1 62_Essbase BS Tax Accounts EOY" xfId="22164"/>
    <cellStyle name="60% - Accent1 63" xfId="22165"/>
    <cellStyle name="60% - Accent1 64" xfId="22166"/>
    <cellStyle name="60% - Accent1 65" xfId="22167"/>
    <cellStyle name="60% - Accent1 66" xfId="22168"/>
    <cellStyle name="60% - Accent1 67" xfId="22169"/>
    <cellStyle name="60% - Accent1 68" xfId="22170"/>
    <cellStyle name="60% - Accent1 69" xfId="22171"/>
    <cellStyle name="60% - Accent1 7" xfId="22172"/>
    <cellStyle name="60% - Accent1 7 2" xfId="22173"/>
    <cellStyle name="60% - Accent1 7 2 2" xfId="22174"/>
    <cellStyle name="60% - Accent1 7 2 2 2" xfId="22175"/>
    <cellStyle name="60% - Accent1 7 2 2_Essbase BS Tax Accounts EOY" xfId="22176"/>
    <cellStyle name="60% - Accent1 7 2_Essbase BS Tax Accounts EOY" xfId="22177"/>
    <cellStyle name="60% - Accent1 7 3" xfId="22178"/>
    <cellStyle name="60% - Accent1 7 3 2" xfId="22179"/>
    <cellStyle name="60% - Accent1 7 3 2 2" xfId="22180"/>
    <cellStyle name="60% - Accent1 7 3 2_Essbase BS Tax Accounts EOY" xfId="22181"/>
    <cellStyle name="60% - Accent1 7 3_Essbase BS Tax Accounts EOY" xfId="22182"/>
    <cellStyle name="60% - Accent1 7 4" xfId="22183"/>
    <cellStyle name="60% - Accent1 7 4 2" xfId="22184"/>
    <cellStyle name="60% - Accent1 7 4_Essbase BS Tax Accounts EOY" xfId="22185"/>
    <cellStyle name="60% - Accent1 7_Essbase BS Tax Accounts EOY" xfId="22186"/>
    <cellStyle name="60% - Accent1 70" xfId="22187"/>
    <cellStyle name="60% - Accent1 71" xfId="22188"/>
    <cellStyle name="60% - Accent1 72" xfId="22189"/>
    <cellStyle name="60% - Accent1 73" xfId="22190"/>
    <cellStyle name="60% - Accent1 74" xfId="22191"/>
    <cellStyle name="60% - Accent1 75" xfId="22192"/>
    <cellStyle name="60% - Accent1 76" xfId="22193"/>
    <cellStyle name="60% - Accent1 77" xfId="22194"/>
    <cellStyle name="60% - Accent1 78" xfId="22195"/>
    <cellStyle name="60% - Accent1 79" xfId="22196"/>
    <cellStyle name="60% - Accent1 8" xfId="22197"/>
    <cellStyle name="60% - Accent1 8 2" xfId="22198"/>
    <cellStyle name="60% - Accent1 8 2 2" xfId="22199"/>
    <cellStyle name="60% - Accent1 8 2 2 2" xfId="22200"/>
    <cellStyle name="60% - Accent1 8 2 2_Essbase BS Tax Accounts EOY" xfId="22201"/>
    <cellStyle name="60% - Accent1 8 2_Essbase BS Tax Accounts EOY" xfId="22202"/>
    <cellStyle name="60% - Accent1 8 3" xfId="22203"/>
    <cellStyle name="60% - Accent1 8 3 2" xfId="22204"/>
    <cellStyle name="60% - Accent1 8 3 2 2" xfId="22205"/>
    <cellStyle name="60% - Accent1 8 3 2_Essbase BS Tax Accounts EOY" xfId="22206"/>
    <cellStyle name="60% - Accent1 8 3_Essbase BS Tax Accounts EOY" xfId="22207"/>
    <cellStyle name="60% - Accent1 8 4" xfId="22208"/>
    <cellStyle name="60% - Accent1 8 4 2" xfId="22209"/>
    <cellStyle name="60% - Accent1 8 4_Essbase BS Tax Accounts EOY" xfId="22210"/>
    <cellStyle name="60% - Accent1 8_Essbase BS Tax Accounts EOY" xfId="22211"/>
    <cellStyle name="60% - Accent1 80" xfId="22212"/>
    <cellStyle name="60% - Accent1 81" xfId="22213"/>
    <cellStyle name="60% - Accent1 82" xfId="22214"/>
    <cellStyle name="60% - Accent1 83" xfId="22215"/>
    <cellStyle name="60% - Accent1 84" xfId="22216"/>
    <cellStyle name="60% - Accent1 85" xfId="22217"/>
    <cellStyle name="60% - Accent1 86" xfId="22218"/>
    <cellStyle name="60% - Accent1 87" xfId="22219"/>
    <cellStyle name="60% - Accent1 88" xfId="22220"/>
    <cellStyle name="60% - Accent1 89" xfId="22221"/>
    <cellStyle name="60% - Accent1 9" xfId="22222"/>
    <cellStyle name="60% - Accent1 9 2" xfId="22223"/>
    <cellStyle name="60% - Accent1 9 2 2" xfId="22224"/>
    <cellStyle name="60% - Accent1 9 2 2 2" xfId="22225"/>
    <cellStyle name="60% - Accent1 9 2 2_Essbase BS Tax Accounts EOY" xfId="22226"/>
    <cellStyle name="60% - Accent1 9 2_Essbase BS Tax Accounts EOY" xfId="22227"/>
    <cellStyle name="60% - Accent1 9 3" xfId="22228"/>
    <cellStyle name="60% - Accent1 9 3 2" xfId="22229"/>
    <cellStyle name="60% - Accent1 9 3 2 2" xfId="22230"/>
    <cellStyle name="60% - Accent1 9 3 2_Essbase BS Tax Accounts EOY" xfId="22231"/>
    <cellStyle name="60% - Accent1 9 3_Essbase BS Tax Accounts EOY" xfId="22232"/>
    <cellStyle name="60% - Accent1 9 4" xfId="22233"/>
    <cellStyle name="60% - Accent1 9 4 2" xfId="22234"/>
    <cellStyle name="60% - Accent1 9 4_Essbase BS Tax Accounts EOY" xfId="22235"/>
    <cellStyle name="60% - Accent1 9_Essbase BS Tax Accounts EOY" xfId="22236"/>
    <cellStyle name="60% - Accent1 90" xfId="22237"/>
    <cellStyle name="60% - Accent1 91" xfId="22238"/>
    <cellStyle name="60% - Accent1 92" xfId="22239"/>
    <cellStyle name="60% - Accent1 93" xfId="22240"/>
    <cellStyle name="60% - Accent1 94" xfId="22241"/>
    <cellStyle name="60% - Accent1 95" xfId="22242"/>
    <cellStyle name="60% - Accent1 96" xfId="22243"/>
    <cellStyle name="60% - Accent1 97" xfId="22244"/>
    <cellStyle name="60% - Accent1 98" xfId="22245"/>
    <cellStyle name="60% - Accent1 99" xfId="22246"/>
    <cellStyle name="60% - Accent2" xfId="14" builtinId="36" customBuiltin="1"/>
    <cellStyle name="60% - Accent2 10" xfId="22247"/>
    <cellStyle name="60% - Accent2 10 2" xfId="22248"/>
    <cellStyle name="60% - Accent2 10 2 2" xfId="22249"/>
    <cellStyle name="60% - Accent2 10 2 2 2" xfId="22250"/>
    <cellStyle name="60% - Accent2 10 2 2_Essbase BS Tax Accounts EOY" xfId="22251"/>
    <cellStyle name="60% - Accent2 10 2_Essbase BS Tax Accounts EOY" xfId="22252"/>
    <cellStyle name="60% - Accent2 10 3" xfId="22253"/>
    <cellStyle name="60% - Accent2 10 3 2" xfId="22254"/>
    <cellStyle name="60% - Accent2 10 3 2 2" xfId="22255"/>
    <cellStyle name="60% - Accent2 10 3 2_Essbase BS Tax Accounts EOY" xfId="22256"/>
    <cellStyle name="60% - Accent2 10 3_Essbase BS Tax Accounts EOY" xfId="22257"/>
    <cellStyle name="60% - Accent2 10 4" xfId="22258"/>
    <cellStyle name="60% - Accent2 10 4 2" xfId="22259"/>
    <cellStyle name="60% - Accent2 10 4_Essbase BS Tax Accounts EOY" xfId="22260"/>
    <cellStyle name="60% - Accent2 10_Essbase BS Tax Accounts EOY" xfId="22261"/>
    <cellStyle name="60% - Accent2 100" xfId="22262"/>
    <cellStyle name="60% - Accent2 101" xfId="22263"/>
    <cellStyle name="60% - Accent2 102" xfId="22264"/>
    <cellStyle name="60% - Accent2 11" xfId="22265"/>
    <cellStyle name="60% - Accent2 11 2" xfId="22266"/>
    <cellStyle name="60% - Accent2 11 2 2" xfId="22267"/>
    <cellStyle name="60% - Accent2 11 2 2 2" xfId="22268"/>
    <cellStyle name="60% - Accent2 11 2 2_Essbase BS Tax Accounts EOY" xfId="22269"/>
    <cellStyle name="60% - Accent2 11 2_Essbase BS Tax Accounts EOY" xfId="22270"/>
    <cellStyle name="60% - Accent2 11 3" xfId="22271"/>
    <cellStyle name="60% - Accent2 11 3 2" xfId="22272"/>
    <cellStyle name="60% - Accent2 11 3 2 2" xfId="22273"/>
    <cellStyle name="60% - Accent2 11 3 2_Essbase BS Tax Accounts EOY" xfId="22274"/>
    <cellStyle name="60% - Accent2 11 3_Essbase BS Tax Accounts EOY" xfId="22275"/>
    <cellStyle name="60% - Accent2 11 4" xfId="22276"/>
    <cellStyle name="60% - Accent2 11 4 2" xfId="22277"/>
    <cellStyle name="60% - Accent2 11 4_Essbase BS Tax Accounts EOY" xfId="22278"/>
    <cellStyle name="60% - Accent2 11_Essbase BS Tax Accounts EOY" xfId="22279"/>
    <cellStyle name="60% - Accent2 12" xfId="22280"/>
    <cellStyle name="60% - Accent2 12 2" xfId="22281"/>
    <cellStyle name="60% - Accent2 12 2 2" xfId="22282"/>
    <cellStyle name="60% - Accent2 12 2 2 2" xfId="22283"/>
    <cellStyle name="60% - Accent2 12 2 2_Essbase BS Tax Accounts EOY" xfId="22284"/>
    <cellStyle name="60% - Accent2 12 2_Essbase BS Tax Accounts EOY" xfId="22285"/>
    <cellStyle name="60% - Accent2 12 3" xfId="22286"/>
    <cellStyle name="60% - Accent2 12 3 2" xfId="22287"/>
    <cellStyle name="60% - Accent2 12 3 2 2" xfId="22288"/>
    <cellStyle name="60% - Accent2 12 3 2_Essbase BS Tax Accounts EOY" xfId="22289"/>
    <cellStyle name="60% - Accent2 12 3_Essbase BS Tax Accounts EOY" xfId="22290"/>
    <cellStyle name="60% - Accent2 12 4" xfId="22291"/>
    <cellStyle name="60% - Accent2 12 4 2" xfId="22292"/>
    <cellStyle name="60% - Accent2 12 4_Essbase BS Tax Accounts EOY" xfId="22293"/>
    <cellStyle name="60% - Accent2 12_Essbase BS Tax Accounts EOY" xfId="22294"/>
    <cellStyle name="60% - Accent2 13" xfId="22295"/>
    <cellStyle name="60% - Accent2 13 2" xfId="22296"/>
    <cellStyle name="60% - Accent2 13 2 2" xfId="22297"/>
    <cellStyle name="60% - Accent2 13 2 2 2" xfId="22298"/>
    <cellStyle name="60% - Accent2 13 2 2_Essbase BS Tax Accounts EOY" xfId="22299"/>
    <cellStyle name="60% - Accent2 13 2_Essbase BS Tax Accounts EOY" xfId="22300"/>
    <cellStyle name="60% - Accent2 13 3" xfId="22301"/>
    <cellStyle name="60% - Accent2 13 3 2" xfId="22302"/>
    <cellStyle name="60% - Accent2 13 3 2 2" xfId="22303"/>
    <cellStyle name="60% - Accent2 13 3 2_Essbase BS Tax Accounts EOY" xfId="22304"/>
    <cellStyle name="60% - Accent2 13 3_Essbase BS Tax Accounts EOY" xfId="22305"/>
    <cellStyle name="60% - Accent2 13 4" xfId="22306"/>
    <cellStyle name="60% - Accent2 13 4 2" xfId="22307"/>
    <cellStyle name="60% - Accent2 13 4_Essbase BS Tax Accounts EOY" xfId="22308"/>
    <cellStyle name="60% - Accent2 13_Essbase BS Tax Accounts EOY" xfId="22309"/>
    <cellStyle name="60% - Accent2 14" xfId="22310"/>
    <cellStyle name="60% - Accent2 14 2" xfId="22311"/>
    <cellStyle name="60% - Accent2 14 2 2" xfId="22312"/>
    <cellStyle name="60% - Accent2 14 2 2 2" xfId="22313"/>
    <cellStyle name="60% - Accent2 14 2 2_Essbase BS Tax Accounts EOY" xfId="22314"/>
    <cellStyle name="60% - Accent2 14 2_Essbase BS Tax Accounts EOY" xfId="22315"/>
    <cellStyle name="60% - Accent2 14 3" xfId="22316"/>
    <cellStyle name="60% - Accent2 14 3 2" xfId="22317"/>
    <cellStyle name="60% - Accent2 14 3 2 2" xfId="22318"/>
    <cellStyle name="60% - Accent2 14 3 2_Essbase BS Tax Accounts EOY" xfId="22319"/>
    <cellStyle name="60% - Accent2 14 3_Essbase BS Tax Accounts EOY" xfId="22320"/>
    <cellStyle name="60% - Accent2 14 4" xfId="22321"/>
    <cellStyle name="60% - Accent2 14 4 2" xfId="22322"/>
    <cellStyle name="60% - Accent2 14 4_Essbase BS Tax Accounts EOY" xfId="22323"/>
    <cellStyle name="60% - Accent2 14_Essbase BS Tax Accounts EOY" xfId="22324"/>
    <cellStyle name="60% - Accent2 15" xfId="22325"/>
    <cellStyle name="60% - Accent2 15 2" xfId="22326"/>
    <cellStyle name="60% - Accent2 15 2 2" xfId="22327"/>
    <cellStyle name="60% - Accent2 15 2 2 2" xfId="22328"/>
    <cellStyle name="60% - Accent2 15 2 2_Essbase BS Tax Accounts EOY" xfId="22329"/>
    <cellStyle name="60% - Accent2 15 2_Essbase BS Tax Accounts EOY" xfId="22330"/>
    <cellStyle name="60% - Accent2 15 3" xfId="22331"/>
    <cellStyle name="60% - Accent2 15 3 2" xfId="22332"/>
    <cellStyle name="60% - Accent2 15 3 2 2" xfId="22333"/>
    <cellStyle name="60% - Accent2 15 3 2_Essbase BS Tax Accounts EOY" xfId="22334"/>
    <cellStyle name="60% - Accent2 15 3_Essbase BS Tax Accounts EOY" xfId="22335"/>
    <cellStyle name="60% - Accent2 15 4" xfId="22336"/>
    <cellStyle name="60% - Accent2 15 4 2" xfId="22337"/>
    <cellStyle name="60% - Accent2 15 4_Essbase BS Tax Accounts EOY" xfId="22338"/>
    <cellStyle name="60% - Accent2 15_Essbase BS Tax Accounts EOY" xfId="22339"/>
    <cellStyle name="60% - Accent2 16" xfId="22340"/>
    <cellStyle name="60% - Accent2 16 2" xfId="22341"/>
    <cellStyle name="60% - Accent2 16 2 2" xfId="22342"/>
    <cellStyle name="60% - Accent2 16 2 2 2" xfId="22343"/>
    <cellStyle name="60% - Accent2 16 2 2_Essbase BS Tax Accounts EOY" xfId="22344"/>
    <cellStyle name="60% - Accent2 16 2_Essbase BS Tax Accounts EOY" xfId="22345"/>
    <cellStyle name="60% - Accent2 16 3" xfId="22346"/>
    <cellStyle name="60% - Accent2 16 3 2" xfId="22347"/>
    <cellStyle name="60% - Accent2 16 3 2 2" xfId="22348"/>
    <cellStyle name="60% - Accent2 16 3 2_Essbase BS Tax Accounts EOY" xfId="22349"/>
    <cellStyle name="60% - Accent2 16 3_Essbase BS Tax Accounts EOY" xfId="22350"/>
    <cellStyle name="60% - Accent2 16 4" xfId="22351"/>
    <cellStyle name="60% - Accent2 16 4 2" xfId="22352"/>
    <cellStyle name="60% - Accent2 16 4_Essbase BS Tax Accounts EOY" xfId="22353"/>
    <cellStyle name="60% - Accent2 16_Essbase BS Tax Accounts EOY" xfId="22354"/>
    <cellStyle name="60% - Accent2 17" xfId="22355"/>
    <cellStyle name="60% - Accent2 17 2" xfId="22356"/>
    <cellStyle name="60% - Accent2 17 2 2" xfId="22357"/>
    <cellStyle name="60% - Accent2 17 2 2 2" xfId="22358"/>
    <cellStyle name="60% - Accent2 17 2 2_Essbase BS Tax Accounts EOY" xfId="22359"/>
    <cellStyle name="60% - Accent2 17 2_Essbase BS Tax Accounts EOY" xfId="22360"/>
    <cellStyle name="60% - Accent2 17 3" xfId="22361"/>
    <cellStyle name="60% - Accent2 17 3 2" xfId="22362"/>
    <cellStyle name="60% - Accent2 17 3 2 2" xfId="22363"/>
    <cellStyle name="60% - Accent2 17 3 2_Essbase BS Tax Accounts EOY" xfId="22364"/>
    <cellStyle name="60% - Accent2 17 3_Essbase BS Tax Accounts EOY" xfId="22365"/>
    <cellStyle name="60% - Accent2 17 4" xfId="22366"/>
    <cellStyle name="60% - Accent2 17 4 2" xfId="22367"/>
    <cellStyle name="60% - Accent2 17 4_Essbase BS Tax Accounts EOY" xfId="22368"/>
    <cellStyle name="60% - Accent2 17_Essbase BS Tax Accounts EOY" xfId="22369"/>
    <cellStyle name="60% - Accent2 18" xfId="22370"/>
    <cellStyle name="60% - Accent2 18 2" xfId="22371"/>
    <cellStyle name="60% - Accent2 18 2 2" xfId="22372"/>
    <cellStyle name="60% - Accent2 18 2 2 2" xfId="22373"/>
    <cellStyle name="60% - Accent2 18 2 2_Essbase BS Tax Accounts EOY" xfId="22374"/>
    <cellStyle name="60% - Accent2 18 2_Essbase BS Tax Accounts EOY" xfId="22375"/>
    <cellStyle name="60% - Accent2 18 3" xfId="22376"/>
    <cellStyle name="60% - Accent2 18 3 2" xfId="22377"/>
    <cellStyle name="60% - Accent2 18 3 2 2" xfId="22378"/>
    <cellStyle name="60% - Accent2 18 3 2_Essbase BS Tax Accounts EOY" xfId="22379"/>
    <cellStyle name="60% - Accent2 18 3_Essbase BS Tax Accounts EOY" xfId="22380"/>
    <cellStyle name="60% - Accent2 18 4" xfId="22381"/>
    <cellStyle name="60% - Accent2 18 4 2" xfId="22382"/>
    <cellStyle name="60% - Accent2 18 4_Essbase BS Tax Accounts EOY" xfId="22383"/>
    <cellStyle name="60% - Accent2 18_Essbase BS Tax Accounts EOY" xfId="22384"/>
    <cellStyle name="60% - Accent2 19" xfId="22385"/>
    <cellStyle name="60% - Accent2 19 2" xfId="22386"/>
    <cellStyle name="60% - Accent2 19 2 2" xfId="22387"/>
    <cellStyle name="60% - Accent2 19 2 2 2" xfId="22388"/>
    <cellStyle name="60% - Accent2 19 2 2_Essbase BS Tax Accounts EOY" xfId="22389"/>
    <cellStyle name="60% - Accent2 19 2_Essbase BS Tax Accounts EOY" xfId="22390"/>
    <cellStyle name="60% - Accent2 19 3" xfId="22391"/>
    <cellStyle name="60% - Accent2 19 3 2" xfId="22392"/>
    <cellStyle name="60% - Accent2 19 3 2 2" xfId="22393"/>
    <cellStyle name="60% - Accent2 19 3 2_Essbase BS Tax Accounts EOY" xfId="22394"/>
    <cellStyle name="60% - Accent2 19 3_Essbase BS Tax Accounts EOY" xfId="22395"/>
    <cellStyle name="60% - Accent2 19 4" xfId="22396"/>
    <cellStyle name="60% - Accent2 19 4 2" xfId="22397"/>
    <cellStyle name="60% - Accent2 19 4_Essbase BS Tax Accounts EOY" xfId="22398"/>
    <cellStyle name="60% - Accent2 19_Essbase BS Tax Accounts EOY" xfId="22399"/>
    <cellStyle name="60% - Accent2 2" xfId="22400"/>
    <cellStyle name="60% - Accent2 2 2" xfId="22401"/>
    <cellStyle name="60% - Accent2 2 2 2" xfId="22402"/>
    <cellStyle name="60% - Accent2 2 2 2 2" xfId="22403"/>
    <cellStyle name="60% - Accent2 2 2 2 2 2" xfId="22404"/>
    <cellStyle name="60% - Accent2 2 2 2 2_Essbase BS Tax Accounts EOY" xfId="22405"/>
    <cellStyle name="60% - Accent2 2 2 2_Essbase BS Tax Accounts EOY" xfId="22406"/>
    <cellStyle name="60% - Accent2 2 2 3" xfId="22407"/>
    <cellStyle name="60% - Accent2 2 2 3 2" xfId="22408"/>
    <cellStyle name="60% - Accent2 2 2 3 2 2" xfId="22409"/>
    <cellStyle name="60% - Accent2 2 2 3 2_Essbase BS Tax Accounts EOY" xfId="22410"/>
    <cellStyle name="60% - Accent2 2 2 3_Essbase BS Tax Accounts EOY" xfId="22411"/>
    <cellStyle name="60% - Accent2 2 2 4" xfId="22412"/>
    <cellStyle name="60% - Accent2 2 2 4 2" xfId="22413"/>
    <cellStyle name="60% - Accent2 2 2 4 2 2" xfId="22414"/>
    <cellStyle name="60% - Accent2 2 2 4 2_Essbase BS Tax Accounts EOY" xfId="22415"/>
    <cellStyle name="60% - Accent2 2 2 4_Essbase BS Tax Accounts EOY" xfId="22416"/>
    <cellStyle name="60% - Accent2 2 2 5" xfId="22417"/>
    <cellStyle name="60% - Accent2 2 2 5 2" xfId="22418"/>
    <cellStyle name="60% - Accent2 2 2 5_Essbase BS Tax Accounts EOY" xfId="22419"/>
    <cellStyle name="60% - Accent2 2 2 6" xfId="22420"/>
    <cellStyle name="60% - Accent2 2 2 7" xfId="22421"/>
    <cellStyle name="60% - Accent2 2 2 8" xfId="22422"/>
    <cellStyle name="60% - Accent2 2 2_Basis Info" xfId="22423"/>
    <cellStyle name="60% - Accent2 2 3" xfId="22424"/>
    <cellStyle name="60% - Accent2 2 3 2" xfId="22425"/>
    <cellStyle name="60% - Accent2 2 3 2 2" xfId="22426"/>
    <cellStyle name="60% - Accent2 2 3 2 2 2" xfId="22427"/>
    <cellStyle name="60% - Accent2 2 3 2 2_Essbase BS Tax Accounts EOY" xfId="22428"/>
    <cellStyle name="60% - Accent2 2 3 2_Essbase BS Tax Accounts EOY" xfId="22429"/>
    <cellStyle name="60% - Accent2 2 3 3" xfId="22430"/>
    <cellStyle name="60% - Accent2 2 3 3 2" xfId="22431"/>
    <cellStyle name="60% - Accent2 2 3 3 2 2" xfId="22432"/>
    <cellStyle name="60% - Accent2 2 3 3 2_Essbase BS Tax Accounts EOY" xfId="22433"/>
    <cellStyle name="60% - Accent2 2 3 3_Essbase BS Tax Accounts EOY" xfId="22434"/>
    <cellStyle name="60% - Accent2 2 3 4" xfId="22435"/>
    <cellStyle name="60% - Accent2 2 3 4 2" xfId="22436"/>
    <cellStyle name="60% - Accent2 2 3 4 2 2" xfId="22437"/>
    <cellStyle name="60% - Accent2 2 3 4 2_Essbase BS Tax Accounts EOY" xfId="22438"/>
    <cellStyle name="60% - Accent2 2 3 4 3" xfId="22439"/>
    <cellStyle name="60% - Accent2 2 3 4_Essbase BS Tax Accounts EOY" xfId="22440"/>
    <cellStyle name="60% - Accent2 2 3 5" xfId="22441"/>
    <cellStyle name="60% - Accent2 2 3 5 2" xfId="22442"/>
    <cellStyle name="60% - Accent2 2 3 5_Essbase BS Tax Accounts EOY" xfId="22443"/>
    <cellStyle name="60% - Accent2 2 3 6" xfId="22444"/>
    <cellStyle name="60% - Accent2 2 3 6 2" xfId="22445"/>
    <cellStyle name="60% - Accent2 2 3 6_Essbase BS Tax Accounts EOY" xfId="22446"/>
    <cellStyle name="60% - Accent2 2 3 7" xfId="22447"/>
    <cellStyle name="60% - Accent2 2 3 8" xfId="22448"/>
    <cellStyle name="60% - Accent2 2 3_Basis Info" xfId="22449"/>
    <cellStyle name="60% - Accent2 2 4" xfId="22450"/>
    <cellStyle name="60% - Accent2 2 4 2" xfId="22451"/>
    <cellStyle name="60% - Accent2 2 4 2 2" xfId="22452"/>
    <cellStyle name="60% - Accent2 2 4 2_Essbase BS Tax Accounts EOY" xfId="22453"/>
    <cellStyle name="60% - Accent2 2 4 3" xfId="22454"/>
    <cellStyle name="60% - Accent2 2 4_Essbase BS Tax Accounts EOY" xfId="22455"/>
    <cellStyle name="60% - Accent2 2 5" xfId="22456"/>
    <cellStyle name="60% - Accent2 2 5 2" xfId="22457"/>
    <cellStyle name="60% - Accent2 2 5 3" xfId="22458"/>
    <cellStyle name="60% - Accent2 2 5_Essbase BS Tax Accounts EOY" xfId="22459"/>
    <cellStyle name="60% - Accent2 2 6" xfId="22460"/>
    <cellStyle name="60% - Accent2 2 6 2" xfId="22461"/>
    <cellStyle name="60% - Accent2 2 7" xfId="22462"/>
    <cellStyle name="60% - Accent2 2 8" xfId="22463"/>
    <cellStyle name="60% - Accent2 2 9" xfId="22464"/>
    <cellStyle name="60% - Accent2 2_10-1 BS" xfId="22465"/>
    <cellStyle name="60% - Accent2 20" xfId="22466"/>
    <cellStyle name="60% - Accent2 20 2" xfId="22467"/>
    <cellStyle name="60% - Accent2 20 2 2" xfId="22468"/>
    <cellStyle name="60% - Accent2 20 2 2 2" xfId="22469"/>
    <cellStyle name="60% - Accent2 20 2 2_Essbase BS Tax Accounts EOY" xfId="22470"/>
    <cellStyle name="60% - Accent2 20 2_Essbase BS Tax Accounts EOY" xfId="22471"/>
    <cellStyle name="60% - Accent2 20 3" xfId="22472"/>
    <cellStyle name="60% - Accent2 20 3 2" xfId="22473"/>
    <cellStyle name="60% - Accent2 20 3 2 2" xfId="22474"/>
    <cellStyle name="60% - Accent2 20 3 2_Essbase BS Tax Accounts EOY" xfId="22475"/>
    <cellStyle name="60% - Accent2 20 3_Essbase BS Tax Accounts EOY" xfId="22476"/>
    <cellStyle name="60% - Accent2 20 4" xfId="22477"/>
    <cellStyle name="60% - Accent2 20 4 2" xfId="22478"/>
    <cellStyle name="60% - Accent2 20 4_Essbase BS Tax Accounts EOY" xfId="22479"/>
    <cellStyle name="60% - Accent2 20_Essbase BS Tax Accounts EOY" xfId="22480"/>
    <cellStyle name="60% - Accent2 21" xfId="22481"/>
    <cellStyle name="60% - Accent2 21 2" xfId="22482"/>
    <cellStyle name="60% - Accent2 21 2 2" xfId="22483"/>
    <cellStyle name="60% - Accent2 21 2 2 2" xfId="22484"/>
    <cellStyle name="60% - Accent2 21 2 2_Essbase BS Tax Accounts EOY" xfId="22485"/>
    <cellStyle name="60% - Accent2 21 2_Essbase BS Tax Accounts EOY" xfId="22486"/>
    <cellStyle name="60% - Accent2 21 3" xfId="22487"/>
    <cellStyle name="60% - Accent2 21 3 2" xfId="22488"/>
    <cellStyle name="60% - Accent2 21 3 2 2" xfId="22489"/>
    <cellStyle name="60% - Accent2 21 3 2_Essbase BS Tax Accounts EOY" xfId="22490"/>
    <cellStyle name="60% - Accent2 21 3_Essbase BS Tax Accounts EOY" xfId="22491"/>
    <cellStyle name="60% - Accent2 21 4" xfId="22492"/>
    <cellStyle name="60% - Accent2 21 4 2" xfId="22493"/>
    <cellStyle name="60% - Accent2 21 4_Essbase BS Tax Accounts EOY" xfId="22494"/>
    <cellStyle name="60% - Accent2 21_Essbase BS Tax Accounts EOY" xfId="22495"/>
    <cellStyle name="60% - Accent2 22" xfId="22496"/>
    <cellStyle name="60% - Accent2 22 2" xfId="22497"/>
    <cellStyle name="60% - Accent2 22 2 2" xfId="22498"/>
    <cellStyle name="60% - Accent2 22 2 2 2" xfId="22499"/>
    <cellStyle name="60% - Accent2 22 2 2_Essbase BS Tax Accounts EOY" xfId="22500"/>
    <cellStyle name="60% - Accent2 22 2_Essbase BS Tax Accounts EOY" xfId="22501"/>
    <cellStyle name="60% - Accent2 22 3" xfId="22502"/>
    <cellStyle name="60% - Accent2 22 3 2" xfId="22503"/>
    <cellStyle name="60% - Accent2 22 3 2 2" xfId="22504"/>
    <cellStyle name="60% - Accent2 22 3 2_Essbase BS Tax Accounts EOY" xfId="22505"/>
    <cellStyle name="60% - Accent2 22 3_Essbase BS Tax Accounts EOY" xfId="22506"/>
    <cellStyle name="60% - Accent2 22 4" xfId="22507"/>
    <cellStyle name="60% - Accent2 22 4 2" xfId="22508"/>
    <cellStyle name="60% - Accent2 22 4_Essbase BS Tax Accounts EOY" xfId="22509"/>
    <cellStyle name="60% - Accent2 22_Essbase BS Tax Accounts EOY" xfId="22510"/>
    <cellStyle name="60% - Accent2 23" xfId="22511"/>
    <cellStyle name="60% - Accent2 23 2" xfId="22512"/>
    <cellStyle name="60% - Accent2 23 2 2" xfId="22513"/>
    <cellStyle name="60% - Accent2 23 2 2 2" xfId="22514"/>
    <cellStyle name="60% - Accent2 23 2 2_Essbase BS Tax Accounts EOY" xfId="22515"/>
    <cellStyle name="60% - Accent2 23 2_Essbase BS Tax Accounts EOY" xfId="22516"/>
    <cellStyle name="60% - Accent2 23 3" xfId="22517"/>
    <cellStyle name="60% - Accent2 23 3 2" xfId="22518"/>
    <cellStyle name="60% - Accent2 23 3 2 2" xfId="22519"/>
    <cellStyle name="60% - Accent2 23 3 2_Essbase BS Tax Accounts EOY" xfId="22520"/>
    <cellStyle name="60% - Accent2 23 3_Essbase BS Tax Accounts EOY" xfId="22521"/>
    <cellStyle name="60% - Accent2 23 4" xfId="22522"/>
    <cellStyle name="60% - Accent2 23 4 2" xfId="22523"/>
    <cellStyle name="60% - Accent2 23 4 2 2" xfId="22524"/>
    <cellStyle name="60% - Accent2 23 4 2_Essbase BS Tax Accounts EOY" xfId="22525"/>
    <cellStyle name="60% - Accent2 23 4_Essbase BS Tax Accounts EOY" xfId="22526"/>
    <cellStyle name="60% - Accent2 23 5" xfId="22527"/>
    <cellStyle name="60% - Accent2 23 5 2" xfId="22528"/>
    <cellStyle name="60% - Accent2 23 5_Essbase BS Tax Accounts EOY" xfId="22529"/>
    <cellStyle name="60% - Accent2 23_Essbase BS Tax Accounts EOY" xfId="22530"/>
    <cellStyle name="60% - Accent2 24" xfId="22531"/>
    <cellStyle name="60% - Accent2 24 2" xfId="22532"/>
    <cellStyle name="60% - Accent2 24 2 2" xfId="22533"/>
    <cellStyle name="60% - Accent2 24 2 2 2" xfId="22534"/>
    <cellStyle name="60% - Accent2 24 2 2 2 2" xfId="22535"/>
    <cellStyle name="60% - Accent2 24 2 2 2_Essbase BS Tax Accounts EOY" xfId="22536"/>
    <cellStyle name="60% - Accent2 24 2 2_Essbase BS Tax Accounts EOY" xfId="22537"/>
    <cellStyle name="60% - Accent2 24 2 3" xfId="22538"/>
    <cellStyle name="60% - Accent2 24 2 3 2" xfId="22539"/>
    <cellStyle name="60% - Accent2 24 2 3_Essbase BS Tax Accounts EOY" xfId="22540"/>
    <cellStyle name="60% - Accent2 24 2 4" xfId="22541"/>
    <cellStyle name="60% - Accent2 24 2 5" xfId="22542"/>
    <cellStyle name="60% - Accent2 24 2 6" xfId="22543"/>
    <cellStyle name="60% - Accent2 24 2 7" xfId="22544"/>
    <cellStyle name="60% - Accent2 24 2_Essbase BS Tax Accounts EOY" xfId="22545"/>
    <cellStyle name="60% - Accent2 24 3" xfId="22546"/>
    <cellStyle name="60% - Accent2 24 3 2" xfId="22547"/>
    <cellStyle name="60% - Accent2 24 3 2 2" xfId="22548"/>
    <cellStyle name="60% - Accent2 24 3 2_Essbase BS Tax Accounts EOY" xfId="22549"/>
    <cellStyle name="60% - Accent2 24 3 3" xfId="22550"/>
    <cellStyle name="60% - Accent2 24 3_Essbase BS Tax Accounts EOY" xfId="22551"/>
    <cellStyle name="60% - Accent2 24 4" xfId="22552"/>
    <cellStyle name="60% - Accent2 24 4 2" xfId="22553"/>
    <cellStyle name="60% - Accent2 24 4_Essbase BS Tax Accounts EOY" xfId="22554"/>
    <cellStyle name="60% - Accent2 24 5" xfId="22555"/>
    <cellStyle name="60% - Accent2 24 5 2" xfId="22556"/>
    <cellStyle name="60% - Accent2 24 5_Essbase BS Tax Accounts EOY" xfId="22557"/>
    <cellStyle name="60% - Accent2 24 6" xfId="22558"/>
    <cellStyle name="60% - Accent2 24 7" xfId="22559"/>
    <cellStyle name="60% - Accent2 24_Basis Detail" xfId="22560"/>
    <cellStyle name="60% - Accent2 25" xfId="22561"/>
    <cellStyle name="60% - Accent2 25 2" xfId="22562"/>
    <cellStyle name="60% - Accent2 25 2 2" xfId="22563"/>
    <cellStyle name="60% - Accent2 25 2 2 2" xfId="22564"/>
    <cellStyle name="60% - Accent2 25 2 2_Essbase BS Tax Accounts EOY" xfId="22565"/>
    <cellStyle name="60% - Accent2 25 2 3" xfId="22566"/>
    <cellStyle name="60% - Accent2 25 2 4" xfId="22567"/>
    <cellStyle name="60% - Accent2 25 2_Essbase BS Tax Accounts EOY" xfId="22568"/>
    <cellStyle name="60% - Accent2 25 3" xfId="22569"/>
    <cellStyle name="60% - Accent2 25 3 2" xfId="22570"/>
    <cellStyle name="60% - Accent2 25 3 2 2" xfId="22571"/>
    <cellStyle name="60% - Accent2 25 3 2_Essbase BS Tax Accounts EOY" xfId="22572"/>
    <cellStyle name="60% - Accent2 25 3 3" xfId="22573"/>
    <cellStyle name="60% - Accent2 25 3_Essbase BS Tax Accounts EOY" xfId="22574"/>
    <cellStyle name="60% - Accent2 25 4" xfId="22575"/>
    <cellStyle name="60% - Accent2 25 4 2" xfId="22576"/>
    <cellStyle name="60% - Accent2 25 4_Essbase BS Tax Accounts EOY" xfId="22577"/>
    <cellStyle name="60% - Accent2 25 5" xfId="22578"/>
    <cellStyle name="60% - Accent2 25 6" xfId="22579"/>
    <cellStyle name="60% - Accent2 25_Essbase BS Tax Accounts EOY" xfId="22580"/>
    <cellStyle name="60% - Accent2 26" xfId="22581"/>
    <cellStyle name="60% - Accent2 26 2" xfId="22582"/>
    <cellStyle name="60% - Accent2 26 2 2" xfId="22583"/>
    <cellStyle name="60% - Accent2 26 2 2 2" xfId="22584"/>
    <cellStyle name="60% - Accent2 26 2 2_Essbase BS Tax Accounts EOY" xfId="22585"/>
    <cellStyle name="60% - Accent2 26 2 3" xfId="22586"/>
    <cellStyle name="60% - Accent2 26 2_Essbase BS Tax Accounts EOY" xfId="22587"/>
    <cellStyle name="60% - Accent2 26 3" xfId="22588"/>
    <cellStyle name="60% - Accent2 26 3 2" xfId="22589"/>
    <cellStyle name="60% - Accent2 26 3_Essbase BS Tax Accounts EOY" xfId="22590"/>
    <cellStyle name="60% - Accent2 26 4" xfId="22591"/>
    <cellStyle name="60% - Accent2 26 5" xfId="22592"/>
    <cellStyle name="60% - Accent2 26 6" xfId="22593"/>
    <cellStyle name="60% - Accent2 26_Essbase BS Tax Accounts EOY" xfId="22594"/>
    <cellStyle name="60% - Accent2 27" xfId="22595"/>
    <cellStyle name="60% - Accent2 27 2" xfId="22596"/>
    <cellStyle name="60% - Accent2 27 2 2" xfId="22597"/>
    <cellStyle name="60% - Accent2 27 2 2 2" xfId="22598"/>
    <cellStyle name="60% - Accent2 27 2 2_Essbase BS Tax Accounts EOY" xfId="22599"/>
    <cellStyle name="60% - Accent2 27 2_Essbase BS Tax Accounts EOY" xfId="22600"/>
    <cellStyle name="60% - Accent2 27 3" xfId="22601"/>
    <cellStyle name="60% - Accent2 27 3 2" xfId="22602"/>
    <cellStyle name="60% - Accent2 27 3_Essbase BS Tax Accounts EOY" xfId="22603"/>
    <cellStyle name="60% - Accent2 27 4" xfId="22604"/>
    <cellStyle name="60% - Accent2 27 5" xfId="22605"/>
    <cellStyle name="60% - Accent2 27_Essbase BS Tax Accounts EOY" xfId="22606"/>
    <cellStyle name="60% - Accent2 28" xfId="22607"/>
    <cellStyle name="60% - Accent2 28 2" xfId="22608"/>
    <cellStyle name="60% - Accent2 28 2 2" xfId="22609"/>
    <cellStyle name="60% - Accent2 28 2_Essbase BS Tax Accounts EOY" xfId="22610"/>
    <cellStyle name="60% - Accent2 28_Essbase BS Tax Accounts EOY" xfId="22611"/>
    <cellStyle name="60% - Accent2 29" xfId="22612"/>
    <cellStyle name="60% - Accent2 29 2" xfId="22613"/>
    <cellStyle name="60% - Accent2 29 2 2" xfId="22614"/>
    <cellStyle name="60% - Accent2 29 2_Essbase BS Tax Accounts EOY" xfId="22615"/>
    <cellStyle name="60% - Accent2 29_Essbase BS Tax Accounts EOY" xfId="22616"/>
    <cellStyle name="60% - Accent2 3" xfId="22617"/>
    <cellStyle name="60% - Accent2 3 2" xfId="22618"/>
    <cellStyle name="60% - Accent2 3 2 2" xfId="22619"/>
    <cellStyle name="60% - Accent2 3 2 2 2" xfId="22620"/>
    <cellStyle name="60% - Accent2 3 2 2 2 2" xfId="22621"/>
    <cellStyle name="60% - Accent2 3 2 2 2_Essbase BS Tax Accounts EOY" xfId="22622"/>
    <cellStyle name="60% - Accent2 3 2 2_Essbase BS Tax Accounts EOY" xfId="22623"/>
    <cellStyle name="60% - Accent2 3 2 3" xfId="22624"/>
    <cellStyle name="60% - Accent2 3 2 3 2" xfId="22625"/>
    <cellStyle name="60% - Accent2 3 2 3 2 2" xfId="22626"/>
    <cellStyle name="60% - Accent2 3 2 3 2_Essbase BS Tax Accounts EOY" xfId="22627"/>
    <cellStyle name="60% - Accent2 3 2 3_Essbase BS Tax Accounts EOY" xfId="22628"/>
    <cellStyle name="60% - Accent2 3 2 4" xfId="22629"/>
    <cellStyle name="60% - Accent2 3 2 4 2" xfId="22630"/>
    <cellStyle name="60% - Accent2 3 2 4_Essbase BS Tax Accounts EOY" xfId="22631"/>
    <cellStyle name="60% - Accent2 3 2 5" xfId="22632"/>
    <cellStyle name="60% - Accent2 3 2 6" xfId="22633"/>
    <cellStyle name="60% - Accent2 3 2_Essbase BS Tax Accounts EOY" xfId="22634"/>
    <cellStyle name="60% - Accent2 3 3" xfId="22635"/>
    <cellStyle name="60% - Accent2 3 3 2" xfId="22636"/>
    <cellStyle name="60% - Accent2 3 3 2 2" xfId="22637"/>
    <cellStyle name="60% - Accent2 3 3 2_Essbase BS Tax Accounts EOY" xfId="22638"/>
    <cellStyle name="60% - Accent2 3 3_Essbase BS Tax Accounts EOY" xfId="22639"/>
    <cellStyle name="60% - Accent2 3 4" xfId="22640"/>
    <cellStyle name="60% - Accent2 3 4 2" xfId="22641"/>
    <cellStyle name="60% - Accent2 3 4_Essbase BS Tax Accounts EOY" xfId="22642"/>
    <cellStyle name="60% - Accent2 3 5" xfId="22643"/>
    <cellStyle name="60% - Accent2 3_Essbase BS Tax Accounts EOY" xfId="22644"/>
    <cellStyle name="60% - Accent2 30" xfId="22645"/>
    <cellStyle name="60% - Accent2 30 2" xfId="22646"/>
    <cellStyle name="60% - Accent2 30 2 2" xfId="22647"/>
    <cellStyle name="60% - Accent2 30 2_Essbase BS Tax Accounts EOY" xfId="22648"/>
    <cellStyle name="60% - Accent2 30_Essbase BS Tax Accounts EOY" xfId="22649"/>
    <cellStyle name="60% - Accent2 31" xfId="22650"/>
    <cellStyle name="60% - Accent2 31 2" xfId="22651"/>
    <cellStyle name="60% - Accent2 31 2 2" xfId="22652"/>
    <cellStyle name="60% - Accent2 31 2_Essbase BS Tax Accounts EOY" xfId="22653"/>
    <cellStyle name="60% - Accent2 31_Essbase BS Tax Accounts EOY" xfId="22654"/>
    <cellStyle name="60% - Accent2 32" xfId="22655"/>
    <cellStyle name="60% - Accent2 32 2" xfId="22656"/>
    <cellStyle name="60% - Accent2 32 2 2" xfId="22657"/>
    <cellStyle name="60% - Accent2 32 2_Essbase BS Tax Accounts EOY" xfId="22658"/>
    <cellStyle name="60% - Accent2 32_Essbase BS Tax Accounts EOY" xfId="22659"/>
    <cellStyle name="60% - Accent2 33" xfId="22660"/>
    <cellStyle name="60% - Accent2 33 2" xfId="22661"/>
    <cellStyle name="60% - Accent2 33 2 2" xfId="22662"/>
    <cellStyle name="60% - Accent2 33 2_Essbase BS Tax Accounts EOY" xfId="22663"/>
    <cellStyle name="60% - Accent2 33_Essbase BS Tax Accounts EOY" xfId="22664"/>
    <cellStyle name="60% - Accent2 34" xfId="22665"/>
    <cellStyle name="60% - Accent2 34 2" xfId="22666"/>
    <cellStyle name="60% - Accent2 34 2 2" xfId="22667"/>
    <cellStyle name="60% - Accent2 34 2_Essbase BS Tax Accounts EOY" xfId="22668"/>
    <cellStyle name="60% - Accent2 34_Essbase BS Tax Accounts EOY" xfId="22669"/>
    <cellStyle name="60% - Accent2 35" xfId="22670"/>
    <cellStyle name="60% - Accent2 35 2" xfId="22671"/>
    <cellStyle name="60% - Accent2 35 2 2" xfId="22672"/>
    <cellStyle name="60% - Accent2 35 2_Essbase BS Tax Accounts EOY" xfId="22673"/>
    <cellStyle name="60% - Accent2 35_Essbase BS Tax Accounts EOY" xfId="22674"/>
    <cellStyle name="60% - Accent2 36" xfId="22675"/>
    <cellStyle name="60% - Accent2 36 2" xfId="22676"/>
    <cellStyle name="60% - Accent2 36 2 2" xfId="22677"/>
    <cellStyle name="60% - Accent2 36 2_Essbase BS Tax Accounts EOY" xfId="22678"/>
    <cellStyle name="60% - Accent2 36_Essbase BS Tax Accounts EOY" xfId="22679"/>
    <cellStyle name="60% - Accent2 37" xfId="22680"/>
    <cellStyle name="60% - Accent2 37 2" xfId="22681"/>
    <cellStyle name="60% - Accent2 37 2 2" xfId="22682"/>
    <cellStyle name="60% - Accent2 37 2_Essbase BS Tax Accounts EOY" xfId="22683"/>
    <cellStyle name="60% - Accent2 37_Essbase BS Tax Accounts EOY" xfId="22684"/>
    <cellStyle name="60% - Accent2 38" xfId="22685"/>
    <cellStyle name="60% - Accent2 38 2" xfId="22686"/>
    <cellStyle name="60% - Accent2 38 2 2" xfId="22687"/>
    <cellStyle name="60% - Accent2 38 2_Essbase BS Tax Accounts EOY" xfId="22688"/>
    <cellStyle name="60% - Accent2 38_Essbase BS Tax Accounts EOY" xfId="22689"/>
    <cellStyle name="60% - Accent2 39" xfId="22690"/>
    <cellStyle name="60% - Accent2 39 2" xfId="22691"/>
    <cellStyle name="60% - Accent2 39 2 2" xfId="22692"/>
    <cellStyle name="60% - Accent2 39 2_Essbase BS Tax Accounts EOY" xfId="22693"/>
    <cellStyle name="60% - Accent2 39_Essbase BS Tax Accounts EOY" xfId="22694"/>
    <cellStyle name="60% - Accent2 4" xfId="22695"/>
    <cellStyle name="60% - Accent2 4 2" xfId="22696"/>
    <cellStyle name="60% - Accent2 4 2 2" xfId="22697"/>
    <cellStyle name="60% - Accent2 4 2 2 2" xfId="22698"/>
    <cellStyle name="60% - Accent2 4 2 2 2 2" xfId="22699"/>
    <cellStyle name="60% - Accent2 4 2 2 2_Essbase BS Tax Accounts EOY" xfId="22700"/>
    <cellStyle name="60% - Accent2 4 2 2_Essbase BS Tax Accounts EOY" xfId="22701"/>
    <cellStyle name="60% - Accent2 4 2 3" xfId="22702"/>
    <cellStyle name="60% - Accent2 4 2 3 2" xfId="22703"/>
    <cellStyle name="60% - Accent2 4 2 3 2 2" xfId="22704"/>
    <cellStyle name="60% - Accent2 4 2 3 2_Essbase BS Tax Accounts EOY" xfId="22705"/>
    <cellStyle name="60% - Accent2 4 2 3_Essbase BS Tax Accounts EOY" xfId="22706"/>
    <cellStyle name="60% - Accent2 4 2 4" xfId="22707"/>
    <cellStyle name="60% - Accent2 4 2 4 2" xfId="22708"/>
    <cellStyle name="60% - Accent2 4 2 4_Essbase BS Tax Accounts EOY" xfId="22709"/>
    <cellStyle name="60% - Accent2 4 2 5" xfId="22710"/>
    <cellStyle name="60% - Accent2 4 2 6" xfId="22711"/>
    <cellStyle name="60% - Accent2 4 2 7" xfId="22712"/>
    <cellStyle name="60% - Accent2 4 2_Essbase BS Tax Accounts EOY" xfId="22713"/>
    <cellStyle name="60% - Accent2 4 3" xfId="22714"/>
    <cellStyle name="60% - Accent2 4 3 2" xfId="22715"/>
    <cellStyle name="60% - Accent2 4 3 2 2" xfId="22716"/>
    <cellStyle name="60% - Accent2 4 3 2_Essbase BS Tax Accounts EOY" xfId="22717"/>
    <cellStyle name="60% - Accent2 4 3_Essbase BS Tax Accounts EOY" xfId="22718"/>
    <cellStyle name="60% - Accent2 4 4" xfId="22719"/>
    <cellStyle name="60% - Accent2 4 4 2" xfId="22720"/>
    <cellStyle name="60% - Accent2 4 4_Essbase BS Tax Accounts EOY" xfId="22721"/>
    <cellStyle name="60% - Accent2 4_Essbase BS Tax Accounts EOY" xfId="22722"/>
    <cellStyle name="60% - Accent2 40" xfId="22723"/>
    <cellStyle name="60% - Accent2 40 2" xfId="22724"/>
    <cellStyle name="60% - Accent2 40 2 2" xfId="22725"/>
    <cellStyle name="60% - Accent2 40 2_Essbase BS Tax Accounts EOY" xfId="22726"/>
    <cellStyle name="60% - Accent2 40_Essbase BS Tax Accounts EOY" xfId="22727"/>
    <cellStyle name="60% - Accent2 41" xfId="22728"/>
    <cellStyle name="60% - Accent2 41 2" xfId="22729"/>
    <cellStyle name="60% - Accent2 41 2 2" xfId="22730"/>
    <cellStyle name="60% - Accent2 41 2_Essbase BS Tax Accounts EOY" xfId="22731"/>
    <cellStyle name="60% - Accent2 41_Essbase BS Tax Accounts EOY" xfId="22732"/>
    <cellStyle name="60% - Accent2 42" xfId="22733"/>
    <cellStyle name="60% - Accent2 42 2" xfId="22734"/>
    <cellStyle name="60% - Accent2 42 2 2" xfId="22735"/>
    <cellStyle name="60% - Accent2 42 2_Essbase BS Tax Accounts EOY" xfId="22736"/>
    <cellStyle name="60% - Accent2 42_Essbase BS Tax Accounts EOY" xfId="22737"/>
    <cellStyle name="60% - Accent2 43" xfId="22738"/>
    <cellStyle name="60% - Accent2 43 2" xfId="22739"/>
    <cellStyle name="60% - Accent2 43 2 2" xfId="22740"/>
    <cellStyle name="60% - Accent2 43 2_Essbase BS Tax Accounts EOY" xfId="22741"/>
    <cellStyle name="60% - Accent2 43_Essbase BS Tax Accounts EOY" xfId="22742"/>
    <cellStyle name="60% - Accent2 44" xfId="22743"/>
    <cellStyle name="60% - Accent2 44 2" xfId="22744"/>
    <cellStyle name="60% - Accent2 44 2 2" xfId="22745"/>
    <cellStyle name="60% - Accent2 44 2_Essbase BS Tax Accounts EOY" xfId="22746"/>
    <cellStyle name="60% - Accent2 44_Essbase BS Tax Accounts EOY" xfId="22747"/>
    <cellStyle name="60% - Accent2 45" xfId="22748"/>
    <cellStyle name="60% - Accent2 45 2" xfId="22749"/>
    <cellStyle name="60% - Accent2 45 2 2" xfId="22750"/>
    <cellStyle name="60% - Accent2 45 2_Essbase BS Tax Accounts EOY" xfId="22751"/>
    <cellStyle name="60% - Accent2 45_Essbase BS Tax Accounts EOY" xfId="22752"/>
    <cellStyle name="60% - Accent2 46" xfId="22753"/>
    <cellStyle name="60% - Accent2 46 2" xfId="22754"/>
    <cellStyle name="60% - Accent2 46 2 2" xfId="22755"/>
    <cellStyle name="60% - Accent2 46 2_Essbase BS Tax Accounts EOY" xfId="22756"/>
    <cellStyle name="60% - Accent2 46_Essbase BS Tax Accounts EOY" xfId="22757"/>
    <cellStyle name="60% - Accent2 47" xfId="22758"/>
    <cellStyle name="60% - Accent2 47 2" xfId="22759"/>
    <cellStyle name="60% - Accent2 47 2 2" xfId="22760"/>
    <cellStyle name="60% - Accent2 47 2_Essbase BS Tax Accounts EOY" xfId="22761"/>
    <cellStyle name="60% - Accent2 47_Essbase BS Tax Accounts EOY" xfId="22762"/>
    <cellStyle name="60% - Accent2 48" xfId="22763"/>
    <cellStyle name="60% - Accent2 48 2" xfId="22764"/>
    <cellStyle name="60% - Accent2 48 2 2" xfId="22765"/>
    <cellStyle name="60% - Accent2 48 2_Essbase BS Tax Accounts EOY" xfId="22766"/>
    <cellStyle name="60% - Accent2 48_Essbase BS Tax Accounts EOY" xfId="22767"/>
    <cellStyle name="60% - Accent2 49" xfId="22768"/>
    <cellStyle name="60% - Accent2 49 2" xfId="22769"/>
    <cellStyle name="60% - Accent2 49 2 2" xfId="22770"/>
    <cellStyle name="60% - Accent2 49 2_Essbase BS Tax Accounts EOY" xfId="22771"/>
    <cellStyle name="60% - Accent2 49_Essbase BS Tax Accounts EOY" xfId="22772"/>
    <cellStyle name="60% - Accent2 5" xfId="22773"/>
    <cellStyle name="60% - Accent2 5 2" xfId="22774"/>
    <cellStyle name="60% - Accent2 5 2 2" xfId="22775"/>
    <cellStyle name="60% - Accent2 5 2 2 2" xfId="22776"/>
    <cellStyle name="60% - Accent2 5 2 2 2 2" xfId="22777"/>
    <cellStyle name="60% - Accent2 5 2 2 2_Essbase BS Tax Accounts EOY" xfId="22778"/>
    <cellStyle name="60% - Accent2 5 2 2_Essbase BS Tax Accounts EOY" xfId="22779"/>
    <cellStyle name="60% - Accent2 5 2 3" xfId="22780"/>
    <cellStyle name="60% - Accent2 5 2 3 2" xfId="22781"/>
    <cellStyle name="60% - Accent2 5 2 3 2 2" xfId="22782"/>
    <cellStyle name="60% - Accent2 5 2 3 2_Essbase BS Tax Accounts EOY" xfId="22783"/>
    <cellStyle name="60% - Accent2 5 2 3_Essbase BS Tax Accounts EOY" xfId="22784"/>
    <cellStyle name="60% - Accent2 5 2 4" xfId="22785"/>
    <cellStyle name="60% - Accent2 5 2 4 2" xfId="22786"/>
    <cellStyle name="60% - Accent2 5 2 4_Essbase BS Tax Accounts EOY" xfId="22787"/>
    <cellStyle name="60% - Accent2 5 2 5" xfId="22788"/>
    <cellStyle name="60% - Accent2 5 2_Essbase BS Tax Accounts EOY" xfId="22789"/>
    <cellStyle name="60% - Accent2 5 3" xfId="22790"/>
    <cellStyle name="60% - Accent2 5 3 2" xfId="22791"/>
    <cellStyle name="60% - Accent2 5 3 2 2" xfId="22792"/>
    <cellStyle name="60% - Accent2 5 3 2_Essbase BS Tax Accounts EOY" xfId="22793"/>
    <cellStyle name="60% - Accent2 5 3_Essbase BS Tax Accounts EOY" xfId="22794"/>
    <cellStyle name="60% - Accent2 5 4" xfId="22795"/>
    <cellStyle name="60% - Accent2 5 4 2" xfId="22796"/>
    <cellStyle name="60% - Accent2 5 4_Essbase BS Tax Accounts EOY" xfId="22797"/>
    <cellStyle name="60% - Accent2 5_Essbase BS Tax Accounts EOY" xfId="22798"/>
    <cellStyle name="60% - Accent2 50" xfId="22799"/>
    <cellStyle name="60% - Accent2 50 2" xfId="22800"/>
    <cellStyle name="60% - Accent2 50 2 2" xfId="22801"/>
    <cellStyle name="60% - Accent2 50 2_Essbase BS Tax Accounts EOY" xfId="22802"/>
    <cellStyle name="60% - Accent2 50_Essbase BS Tax Accounts EOY" xfId="22803"/>
    <cellStyle name="60% - Accent2 51" xfId="22804"/>
    <cellStyle name="60% - Accent2 51 2" xfId="22805"/>
    <cellStyle name="60% - Accent2 51 2 2" xfId="22806"/>
    <cellStyle name="60% - Accent2 51 2_Essbase BS Tax Accounts EOY" xfId="22807"/>
    <cellStyle name="60% - Accent2 51_Essbase BS Tax Accounts EOY" xfId="22808"/>
    <cellStyle name="60% - Accent2 52" xfId="22809"/>
    <cellStyle name="60% - Accent2 52 2" xfId="22810"/>
    <cellStyle name="60% - Accent2 52 2 2" xfId="22811"/>
    <cellStyle name="60% - Accent2 52 2_Essbase BS Tax Accounts EOY" xfId="22812"/>
    <cellStyle name="60% - Accent2 52_Essbase BS Tax Accounts EOY" xfId="22813"/>
    <cellStyle name="60% - Accent2 53" xfId="22814"/>
    <cellStyle name="60% - Accent2 53 2" xfId="22815"/>
    <cellStyle name="60% - Accent2 53 2 2" xfId="22816"/>
    <cellStyle name="60% - Accent2 53 2_Essbase BS Tax Accounts EOY" xfId="22817"/>
    <cellStyle name="60% - Accent2 53_Essbase BS Tax Accounts EOY" xfId="22818"/>
    <cellStyle name="60% - Accent2 54" xfId="22819"/>
    <cellStyle name="60% - Accent2 54 2" xfId="22820"/>
    <cellStyle name="60% - Accent2 54 2 2" xfId="22821"/>
    <cellStyle name="60% - Accent2 54 2_Essbase BS Tax Accounts EOY" xfId="22822"/>
    <cellStyle name="60% - Accent2 54_Essbase BS Tax Accounts EOY" xfId="22823"/>
    <cellStyle name="60% - Accent2 55" xfId="22824"/>
    <cellStyle name="60% - Accent2 55 2" xfId="22825"/>
    <cellStyle name="60% - Accent2 55 2 2" xfId="22826"/>
    <cellStyle name="60% - Accent2 55 2_Essbase BS Tax Accounts EOY" xfId="22827"/>
    <cellStyle name="60% - Accent2 55_Essbase BS Tax Accounts EOY" xfId="22828"/>
    <cellStyle name="60% - Accent2 56" xfId="22829"/>
    <cellStyle name="60% - Accent2 56 2" xfId="22830"/>
    <cellStyle name="60% - Accent2 56 2 2" xfId="22831"/>
    <cellStyle name="60% - Accent2 56 2_Essbase BS Tax Accounts EOY" xfId="22832"/>
    <cellStyle name="60% - Accent2 56_Essbase BS Tax Accounts EOY" xfId="22833"/>
    <cellStyle name="60% - Accent2 57" xfId="22834"/>
    <cellStyle name="60% - Accent2 57 2" xfId="22835"/>
    <cellStyle name="60% - Accent2 57 2 2" xfId="22836"/>
    <cellStyle name="60% - Accent2 57 2_Essbase BS Tax Accounts EOY" xfId="22837"/>
    <cellStyle name="60% - Accent2 57_Essbase BS Tax Accounts EOY" xfId="22838"/>
    <cellStyle name="60% - Accent2 58" xfId="22839"/>
    <cellStyle name="60% - Accent2 58 2" xfId="22840"/>
    <cellStyle name="60% - Accent2 58 2 2" xfId="22841"/>
    <cellStyle name="60% - Accent2 58 2_Essbase BS Tax Accounts EOY" xfId="22842"/>
    <cellStyle name="60% - Accent2 58_Essbase BS Tax Accounts EOY" xfId="22843"/>
    <cellStyle name="60% - Accent2 59" xfId="22844"/>
    <cellStyle name="60% - Accent2 59 2" xfId="22845"/>
    <cellStyle name="60% - Accent2 59 2 2" xfId="22846"/>
    <cellStyle name="60% - Accent2 59 2_Essbase BS Tax Accounts EOY" xfId="22847"/>
    <cellStyle name="60% - Accent2 59_Essbase BS Tax Accounts EOY" xfId="22848"/>
    <cellStyle name="60% - Accent2 6" xfId="22849"/>
    <cellStyle name="60% - Accent2 6 2" xfId="22850"/>
    <cellStyle name="60% - Accent2 6 2 2" xfId="22851"/>
    <cellStyle name="60% - Accent2 6 2 2 2" xfId="22852"/>
    <cellStyle name="60% - Accent2 6 2 2_Essbase BS Tax Accounts EOY" xfId="22853"/>
    <cellStyle name="60% - Accent2 6 2_Essbase BS Tax Accounts EOY" xfId="22854"/>
    <cellStyle name="60% - Accent2 6 3" xfId="22855"/>
    <cellStyle name="60% - Accent2 6 3 2" xfId="22856"/>
    <cellStyle name="60% - Accent2 6 3 2 2" xfId="22857"/>
    <cellStyle name="60% - Accent2 6 3 2_Essbase BS Tax Accounts EOY" xfId="22858"/>
    <cellStyle name="60% - Accent2 6 3_Essbase BS Tax Accounts EOY" xfId="22859"/>
    <cellStyle name="60% - Accent2 6 4" xfId="22860"/>
    <cellStyle name="60% - Accent2 6 4 2" xfId="22861"/>
    <cellStyle name="60% - Accent2 6 4_Essbase BS Tax Accounts EOY" xfId="22862"/>
    <cellStyle name="60% - Accent2 6_Essbase BS Tax Accounts EOY" xfId="22863"/>
    <cellStyle name="60% - Accent2 60" xfId="22864"/>
    <cellStyle name="60% - Accent2 60 2" xfId="22865"/>
    <cellStyle name="60% - Accent2 60 2 2" xfId="22866"/>
    <cellStyle name="60% - Accent2 60 2_Essbase BS Tax Accounts EOY" xfId="22867"/>
    <cellStyle name="60% - Accent2 60 3" xfId="22868"/>
    <cellStyle name="60% - Accent2 60_Essbase BS Tax Accounts EOY" xfId="22869"/>
    <cellStyle name="60% - Accent2 61" xfId="22870"/>
    <cellStyle name="60% - Accent2 61 2" xfId="22871"/>
    <cellStyle name="60% - Accent2 61_Essbase BS Tax Accounts EOY" xfId="22872"/>
    <cellStyle name="60% - Accent2 62" xfId="22873"/>
    <cellStyle name="60% - Accent2 62 2" xfId="22874"/>
    <cellStyle name="60% - Accent2 62_Essbase BS Tax Accounts EOY" xfId="22875"/>
    <cellStyle name="60% - Accent2 63" xfId="22876"/>
    <cellStyle name="60% - Accent2 64" xfId="22877"/>
    <cellStyle name="60% - Accent2 65" xfId="22878"/>
    <cellStyle name="60% - Accent2 66" xfId="22879"/>
    <cellStyle name="60% - Accent2 67" xfId="22880"/>
    <cellStyle name="60% - Accent2 68" xfId="22881"/>
    <cellStyle name="60% - Accent2 69" xfId="22882"/>
    <cellStyle name="60% - Accent2 7" xfId="22883"/>
    <cellStyle name="60% - Accent2 7 2" xfId="22884"/>
    <cellStyle name="60% - Accent2 7 2 2" xfId="22885"/>
    <cellStyle name="60% - Accent2 7 2 2 2" xfId="22886"/>
    <cellStyle name="60% - Accent2 7 2 2_Essbase BS Tax Accounts EOY" xfId="22887"/>
    <cellStyle name="60% - Accent2 7 2_Essbase BS Tax Accounts EOY" xfId="22888"/>
    <cellStyle name="60% - Accent2 7 3" xfId="22889"/>
    <cellStyle name="60% - Accent2 7 3 2" xfId="22890"/>
    <cellStyle name="60% - Accent2 7 3 2 2" xfId="22891"/>
    <cellStyle name="60% - Accent2 7 3 2_Essbase BS Tax Accounts EOY" xfId="22892"/>
    <cellStyle name="60% - Accent2 7 3_Essbase BS Tax Accounts EOY" xfId="22893"/>
    <cellStyle name="60% - Accent2 7 4" xfId="22894"/>
    <cellStyle name="60% - Accent2 7 4 2" xfId="22895"/>
    <cellStyle name="60% - Accent2 7 4_Essbase BS Tax Accounts EOY" xfId="22896"/>
    <cellStyle name="60% - Accent2 7_Essbase BS Tax Accounts EOY" xfId="22897"/>
    <cellStyle name="60% - Accent2 70" xfId="22898"/>
    <cellStyle name="60% - Accent2 71" xfId="22899"/>
    <cellStyle name="60% - Accent2 72" xfId="22900"/>
    <cellStyle name="60% - Accent2 73" xfId="22901"/>
    <cellStyle name="60% - Accent2 74" xfId="22902"/>
    <cellStyle name="60% - Accent2 75" xfId="22903"/>
    <cellStyle name="60% - Accent2 76" xfId="22904"/>
    <cellStyle name="60% - Accent2 77" xfId="22905"/>
    <cellStyle name="60% - Accent2 78" xfId="22906"/>
    <cellStyle name="60% - Accent2 79" xfId="22907"/>
    <cellStyle name="60% - Accent2 8" xfId="22908"/>
    <cellStyle name="60% - Accent2 8 2" xfId="22909"/>
    <cellStyle name="60% - Accent2 8 2 2" xfId="22910"/>
    <cellStyle name="60% - Accent2 8 2 2 2" xfId="22911"/>
    <cellStyle name="60% - Accent2 8 2 2_Essbase BS Tax Accounts EOY" xfId="22912"/>
    <cellStyle name="60% - Accent2 8 2_Essbase BS Tax Accounts EOY" xfId="22913"/>
    <cellStyle name="60% - Accent2 8 3" xfId="22914"/>
    <cellStyle name="60% - Accent2 8 3 2" xfId="22915"/>
    <cellStyle name="60% - Accent2 8 3 2 2" xfId="22916"/>
    <cellStyle name="60% - Accent2 8 3 2_Essbase BS Tax Accounts EOY" xfId="22917"/>
    <cellStyle name="60% - Accent2 8 3_Essbase BS Tax Accounts EOY" xfId="22918"/>
    <cellStyle name="60% - Accent2 8 4" xfId="22919"/>
    <cellStyle name="60% - Accent2 8 4 2" xfId="22920"/>
    <cellStyle name="60% - Accent2 8 4_Essbase BS Tax Accounts EOY" xfId="22921"/>
    <cellStyle name="60% - Accent2 8_Essbase BS Tax Accounts EOY" xfId="22922"/>
    <cellStyle name="60% - Accent2 80" xfId="22923"/>
    <cellStyle name="60% - Accent2 81" xfId="22924"/>
    <cellStyle name="60% - Accent2 82" xfId="22925"/>
    <cellStyle name="60% - Accent2 83" xfId="22926"/>
    <cellStyle name="60% - Accent2 84" xfId="22927"/>
    <cellStyle name="60% - Accent2 85" xfId="22928"/>
    <cellStyle name="60% - Accent2 86" xfId="22929"/>
    <cellStyle name="60% - Accent2 87" xfId="22930"/>
    <cellStyle name="60% - Accent2 88" xfId="22931"/>
    <cellStyle name="60% - Accent2 89" xfId="22932"/>
    <cellStyle name="60% - Accent2 9" xfId="22933"/>
    <cellStyle name="60% - Accent2 9 2" xfId="22934"/>
    <cellStyle name="60% - Accent2 9 2 2" xfId="22935"/>
    <cellStyle name="60% - Accent2 9 2 2 2" xfId="22936"/>
    <cellStyle name="60% - Accent2 9 2 2_Essbase BS Tax Accounts EOY" xfId="22937"/>
    <cellStyle name="60% - Accent2 9 2_Essbase BS Tax Accounts EOY" xfId="22938"/>
    <cellStyle name="60% - Accent2 9 3" xfId="22939"/>
    <cellStyle name="60% - Accent2 9 3 2" xfId="22940"/>
    <cellStyle name="60% - Accent2 9 3 2 2" xfId="22941"/>
    <cellStyle name="60% - Accent2 9 3 2_Essbase BS Tax Accounts EOY" xfId="22942"/>
    <cellStyle name="60% - Accent2 9 3_Essbase BS Tax Accounts EOY" xfId="22943"/>
    <cellStyle name="60% - Accent2 9 4" xfId="22944"/>
    <cellStyle name="60% - Accent2 9 4 2" xfId="22945"/>
    <cellStyle name="60% - Accent2 9 4_Essbase BS Tax Accounts EOY" xfId="22946"/>
    <cellStyle name="60% - Accent2 9_Essbase BS Tax Accounts EOY" xfId="22947"/>
    <cellStyle name="60% - Accent2 90" xfId="22948"/>
    <cellStyle name="60% - Accent2 91" xfId="22949"/>
    <cellStyle name="60% - Accent2 92" xfId="22950"/>
    <cellStyle name="60% - Accent2 93" xfId="22951"/>
    <cellStyle name="60% - Accent2 94" xfId="22952"/>
    <cellStyle name="60% - Accent2 95" xfId="22953"/>
    <cellStyle name="60% - Accent2 96" xfId="22954"/>
    <cellStyle name="60% - Accent2 97" xfId="22955"/>
    <cellStyle name="60% - Accent2 98" xfId="22956"/>
    <cellStyle name="60% - Accent2 99" xfId="22957"/>
    <cellStyle name="60% - Accent3" xfId="15" builtinId="40" customBuiltin="1"/>
    <cellStyle name="60% - Accent3 10" xfId="22958"/>
    <cellStyle name="60% - Accent3 10 2" xfId="22959"/>
    <cellStyle name="60% - Accent3 10 2 2" xfId="22960"/>
    <cellStyle name="60% - Accent3 10 2 2 2" xfId="22961"/>
    <cellStyle name="60% - Accent3 10 2 2_Essbase BS Tax Accounts EOY" xfId="22962"/>
    <cellStyle name="60% - Accent3 10 2_Essbase BS Tax Accounts EOY" xfId="22963"/>
    <cellStyle name="60% - Accent3 10 3" xfId="22964"/>
    <cellStyle name="60% - Accent3 10 3 2" xfId="22965"/>
    <cellStyle name="60% - Accent3 10 3 2 2" xfId="22966"/>
    <cellStyle name="60% - Accent3 10 3 2_Essbase BS Tax Accounts EOY" xfId="22967"/>
    <cellStyle name="60% - Accent3 10 3_Essbase BS Tax Accounts EOY" xfId="22968"/>
    <cellStyle name="60% - Accent3 10 4" xfId="22969"/>
    <cellStyle name="60% - Accent3 10 4 2" xfId="22970"/>
    <cellStyle name="60% - Accent3 10 4_Essbase BS Tax Accounts EOY" xfId="22971"/>
    <cellStyle name="60% - Accent3 10_Essbase BS Tax Accounts EOY" xfId="22972"/>
    <cellStyle name="60% - Accent3 100" xfId="22973"/>
    <cellStyle name="60% - Accent3 101" xfId="22974"/>
    <cellStyle name="60% - Accent3 102" xfId="22975"/>
    <cellStyle name="60% - Accent3 11" xfId="22976"/>
    <cellStyle name="60% - Accent3 11 2" xfId="22977"/>
    <cellStyle name="60% - Accent3 11 2 2" xfId="22978"/>
    <cellStyle name="60% - Accent3 11 2 2 2" xfId="22979"/>
    <cellStyle name="60% - Accent3 11 2 2_Essbase BS Tax Accounts EOY" xfId="22980"/>
    <cellStyle name="60% - Accent3 11 2_Essbase BS Tax Accounts EOY" xfId="22981"/>
    <cellStyle name="60% - Accent3 11 3" xfId="22982"/>
    <cellStyle name="60% - Accent3 11 3 2" xfId="22983"/>
    <cellStyle name="60% - Accent3 11 3 2 2" xfId="22984"/>
    <cellStyle name="60% - Accent3 11 3 2_Essbase BS Tax Accounts EOY" xfId="22985"/>
    <cellStyle name="60% - Accent3 11 3_Essbase BS Tax Accounts EOY" xfId="22986"/>
    <cellStyle name="60% - Accent3 11 4" xfId="22987"/>
    <cellStyle name="60% - Accent3 11 4 2" xfId="22988"/>
    <cellStyle name="60% - Accent3 11 4_Essbase BS Tax Accounts EOY" xfId="22989"/>
    <cellStyle name="60% - Accent3 11_Essbase BS Tax Accounts EOY" xfId="22990"/>
    <cellStyle name="60% - Accent3 12" xfId="22991"/>
    <cellStyle name="60% - Accent3 12 2" xfId="22992"/>
    <cellStyle name="60% - Accent3 12 2 2" xfId="22993"/>
    <cellStyle name="60% - Accent3 12 2 2 2" xfId="22994"/>
    <cellStyle name="60% - Accent3 12 2 2_Essbase BS Tax Accounts EOY" xfId="22995"/>
    <cellStyle name="60% - Accent3 12 2_Essbase BS Tax Accounts EOY" xfId="22996"/>
    <cellStyle name="60% - Accent3 12 3" xfId="22997"/>
    <cellStyle name="60% - Accent3 12 3 2" xfId="22998"/>
    <cellStyle name="60% - Accent3 12 3 2 2" xfId="22999"/>
    <cellStyle name="60% - Accent3 12 3 2_Essbase BS Tax Accounts EOY" xfId="23000"/>
    <cellStyle name="60% - Accent3 12 3_Essbase BS Tax Accounts EOY" xfId="23001"/>
    <cellStyle name="60% - Accent3 12 4" xfId="23002"/>
    <cellStyle name="60% - Accent3 12 4 2" xfId="23003"/>
    <cellStyle name="60% - Accent3 12 4_Essbase BS Tax Accounts EOY" xfId="23004"/>
    <cellStyle name="60% - Accent3 12_Essbase BS Tax Accounts EOY" xfId="23005"/>
    <cellStyle name="60% - Accent3 13" xfId="23006"/>
    <cellStyle name="60% - Accent3 13 2" xfId="23007"/>
    <cellStyle name="60% - Accent3 13 2 2" xfId="23008"/>
    <cellStyle name="60% - Accent3 13 2 2 2" xfId="23009"/>
    <cellStyle name="60% - Accent3 13 2 2_Essbase BS Tax Accounts EOY" xfId="23010"/>
    <cellStyle name="60% - Accent3 13 2_Essbase BS Tax Accounts EOY" xfId="23011"/>
    <cellStyle name="60% - Accent3 13 3" xfId="23012"/>
    <cellStyle name="60% - Accent3 13 3 2" xfId="23013"/>
    <cellStyle name="60% - Accent3 13 3 2 2" xfId="23014"/>
    <cellStyle name="60% - Accent3 13 3 2_Essbase BS Tax Accounts EOY" xfId="23015"/>
    <cellStyle name="60% - Accent3 13 3_Essbase BS Tax Accounts EOY" xfId="23016"/>
    <cellStyle name="60% - Accent3 13 4" xfId="23017"/>
    <cellStyle name="60% - Accent3 13 4 2" xfId="23018"/>
    <cellStyle name="60% - Accent3 13 4_Essbase BS Tax Accounts EOY" xfId="23019"/>
    <cellStyle name="60% - Accent3 13_Essbase BS Tax Accounts EOY" xfId="23020"/>
    <cellStyle name="60% - Accent3 14" xfId="23021"/>
    <cellStyle name="60% - Accent3 14 2" xfId="23022"/>
    <cellStyle name="60% - Accent3 14 2 2" xfId="23023"/>
    <cellStyle name="60% - Accent3 14 2 2 2" xfId="23024"/>
    <cellStyle name="60% - Accent3 14 2 2_Essbase BS Tax Accounts EOY" xfId="23025"/>
    <cellStyle name="60% - Accent3 14 2_Essbase BS Tax Accounts EOY" xfId="23026"/>
    <cellStyle name="60% - Accent3 14 3" xfId="23027"/>
    <cellStyle name="60% - Accent3 14 3 2" xfId="23028"/>
    <cellStyle name="60% - Accent3 14 3 2 2" xfId="23029"/>
    <cellStyle name="60% - Accent3 14 3 2_Essbase BS Tax Accounts EOY" xfId="23030"/>
    <cellStyle name="60% - Accent3 14 3_Essbase BS Tax Accounts EOY" xfId="23031"/>
    <cellStyle name="60% - Accent3 14 4" xfId="23032"/>
    <cellStyle name="60% - Accent3 14 4 2" xfId="23033"/>
    <cellStyle name="60% - Accent3 14 4_Essbase BS Tax Accounts EOY" xfId="23034"/>
    <cellStyle name="60% - Accent3 14_Essbase BS Tax Accounts EOY" xfId="23035"/>
    <cellStyle name="60% - Accent3 15" xfId="23036"/>
    <cellStyle name="60% - Accent3 15 2" xfId="23037"/>
    <cellStyle name="60% - Accent3 15 2 2" xfId="23038"/>
    <cellStyle name="60% - Accent3 15 2 2 2" xfId="23039"/>
    <cellStyle name="60% - Accent3 15 2 2_Essbase BS Tax Accounts EOY" xfId="23040"/>
    <cellStyle name="60% - Accent3 15 2_Essbase BS Tax Accounts EOY" xfId="23041"/>
    <cellStyle name="60% - Accent3 15 3" xfId="23042"/>
    <cellStyle name="60% - Accent3 15 3 2" xfId="23043"/>
    <cellStyle name="60% - Accent3 15 3 2 2" xfId="23044"/>
    <cellStyle name="60% - Accent3 15 3 2_Essbase BS Tax Accounts EOY" xfId="23045"/>
    <cellStyle name="60% - Accent3 15 3_Essbase BS Tax Accounts EOY" xfId="23046"/>
    <cellStyle name="60% - Accent3 15 4" xfId="23047"/>
    <cellStyle name="60% - Accent3 15 4 2" xfId="23048"/>
    <cellStyle name="60% - Accent3 15 4_Essbase BS Tax Accounts EOY" xfId="23049"/>
    <cellStyle name="60% - Accent3 15_Essbase BS Tax Accounts EOY" xfId="23050"/>
    <cellStyle name="60% - Accent3 16" xfId="23051"/>
    <cellStyle name="60% - Accent3 16 2" xfId="23052"/>
    <cellStyle name="60% - Accent3 16 2 2" xfId="23053"/>
    <cellStyle name="60% - Accent3 16 2 2 2" xfId="23054"/>
    <cellStyle name="60% - Accent3 16 2 2_Essbase BS Tax Accounts EOY" xfId="23055"/>
    <cellStyle name="60% - Accent3 16 2_Essbase BS Tax Accounts EOY" xfId="23056"/>
    <cellStyle name="60% - Accent3 16 3" xfId="23057"/>
    <cellStyle name="60% - Accent3 16 3 2" xfId="23058"/>
    <cellStyle name="60% - Accent3 16 3 2 2" xfId="23059"/>
    <cellStyle name="60% - Accent3 16 3 2_Essbase BS Tax Accounts EOY" xfId="23060"/>
    <cellStyle name="60% - Accent3 16 3_Essbase BS Tax Accounts EOY" xfId="23061"/>
    <cellStyle name="60% - Accent3 16 4" xfId="23062"/>
    <cellStyle name="60% - Accent3 16 4 2" xfId="23063"/>
    <cellStyle name="60% - Accent3 16 4_Essbase BS Tax Accounts EOY" xfId="23064"/>
    <cellStyle name="60% - Accent3 16_Essbase BS Tax Accounts EOY" xfId="23065"/>
    <cellStyle name="60% - Accent3 17" xfId="23066"/>
    <cellStyle name="60% - Accent3 17 2" xfId="23067"/>
    <cellStyle name="60% - Accent3 17 2 2" xfId="23068"/>
    <cellStyle name="60% - Accent3 17 2 2 2" xfId="23069"/>
    <cellStyle name="60% - Accent3 17 2 2_Essbase BS Tax Accounts EOY" xfId="23070"/>
    <cellStyle name="60% - Accent3 17 2_Essbase BS Tax Accounts EOY" xfId="23071"/>
    <cellStyle name="60% - Accent3 17 3" xfId="23072"/>
    <cellStyle name="60% - Accent3 17 3 2" xfId="23073"/>
    <cellStyle name="60% - Accent3 17 3 2 2" xfId="23074"/>
    <cellStyle name="60% - Accent3 17 3 2_Essbase BS Tax Accounts EOY" xfId="23075"/>
    <cellStyle name="60% - Accent3 17 3_Essbase BS Tax Accounts EOY" xfId="23076"/>
    <cellStyle name="60% - Accent3 17 4" xfId="23077"/>
    <cellStyle name="60% - Accent3 17 4 2" xfId="23078"/>
    <cellStyle name="60% - Accent3 17 4_Essbase BS Tax Accounts EOY" xfId="23079"/>
    <cellStyle name="60% - Accent3 17_Essbase BS Tax Accounts EOY" xfId="23080"/>
    <cellStyle name="60% - Accent3 18" xfId="23081"/>
    <cellStyle name="60% - Accent3 18 2" xfId="23082"/>
    <cellStyle name="60% - Accent3 18 2 2" xfId="23083"/>
    <cellStyle name="60% - Accent3 18 2 2 2" xfId="23084"/>
    <cellStyle name="60% - Accent3 18 2 2_Essbase BS Tax Accounts EOY" xfId="23085"/>
    <cellStyle name="60% - Accent3 18 2_Essbase BS Tax Accounts EOY" xfId="23086"/>
    <cellStyle name="60% - Accent3 18 3" xfId="23087"/>
    <cellStyle name="60% - Accent3 18 3 2" xfId="23088"/>
    <cellStyle name="60% - Accent3 18 3 2 2" xfId="23089"/>
    <cellStyle name="60% - Accent3 18 3 2_Essbase BS Tax Accounts EOY" xfId="23090"/>
    <cellStyle name="60% - Accent3 18 3_Essbase BS Tax Accounts EOY" xfId="23091"/>
    <cellStyle name="60% - Accent3 18 4" xfId="23092"/>
    <cellStyle name="60% - Accent3 18 4 2" xfId="23093"/>
    <cellStyle name="60% - Accent3 18 4_Essbase BS Tax Accounts EOY" xfId="23094"/>
    <cellStyle name="60% - Accent3 18_Essbase BS Tax Accounts EOY" xfId="23095"/>
    <cellStyle name="60% - Accent3 19" xfId="23096"/>
    <cellStyle name="60% - Accent3 19 2" xfId="23097"/>
    <cellStyle name="60% - Accent3 19 2 2" xfId="23098"/>
    <cellStyle name="60% - Accent3 19 2 2 2" xfId="23099"/>
    <cellStyle name="60% - Accent3 19 2 2_Essbase BS Tax Accounts EOY" xfId="23100"/>
    <cellStyle name="60% - Accent3 19 2_Essbase BS Tax Accounts EOY" xfId="23101"/>
    <cellStyle name="60% - Accent3 19 3" xfId="23102"/>
    <cellStyle name="60% - Accent3 19 3 2" xfId="23103"/>
    <cellStyle name="60% - Accent3 19 3 2 2" xfId="23104"/>
    <cellStyle name="60% - Accent3 19 3 2_Essbase BS Tax Accounts EOY" xfId="23105"/>
    <cellStyle name="60% - Accent3 19 3_Essbase BS Tax Accounts EOY" xfId="23106"/>
    <cellStyle name="60% - Accent3 19 4" xfId="23107"/>
    <cellStyle name="60% - Accent3 19 4 2" xfId="23108"/>
    <cellStyle name="60% - Accent3 19 4_Essbase BS Tax Accounts EOY" xfId="23109"/>
    <cellStyle name="60% - Accent3 19_Essbase BS Tax Accounts EOY" xfId="23110"/>
    <cellStyle name="60% - Accent3 2" xfId="23111"/>
    <cellStyle name="60% - Accent3 2 10" xfId="58768"/>
    <cellStyle name="60% - Accent3 2 2" xfId="23112"/>
    <cellStyle name="60% - Accent3 2 2 2" xfId="23113"/>
    <cellStyle name="60% - Accent3 2 2 2 2" xfId="23114"/>
    <cellStyle name="60% - Accent3 2 2 2 2 2" xfId="23115"/>
    <cellStyle name="60% - Accent3 2 2 2 2_Essbase BS Tax Accounts EOY" xfId="23116"/>
    <cellStyle name="60% - Accent3 2 2 2_Essbase BS Tax Accounts EOY" xfId="23117"/>
    <cellStyle name="60% - Accent3 2 2 3" xfId="23118"/>
    <cellStyle name="60% - Accent3 2 2 3 2" xfId="23119"/>
    <cellStyle name="60% - Accent3 2 2 3 2 2" xfId="23120"/>
    <cellStyle name="60% - Accent3 2 2 3 2_Essbase BS Tax Accounts EOY" xfId="23121"/>
    <cellStyle name="60% - Accent3 2 2 3_Essbase BS Tax Accounts EOY" xfId="23122"/>
    <cellStyle name="60% - Accent3 2 2 4" xfId="23123"/>
    <cellStyle name="60% - Accent3 2 2 4 2" xfId="23124"/>
    <cellStyle name="60% - Accent3 2 2 4 2 2" xfId="23125"/>
    <cellStyle name="60% - Accent3 2 2 4 2_Essbase BS Tax Accounts EOY" xfId="23126"/>
    <cellStyle name="60% - Accent3 2 2 4_Essbase BS Tax Accounts EOY" xfId="23127"/>
    <cellStyle name="60% - Accent3 2 2 5" xfId="23128"/>
    <cellStyle name="60% - Accent3 2 2 5 2" xfId="23129"/>
    <cellStyle name="60% - Accent3 2 2 5_Essbase BS Tax Accounts EOY" xfId="23130"/>
    <cellStyle name="60% - Accent3 2 2 6" xfId="23131"/>
    <cellStyle name="60% - Accent3 2 2 7" xfId="23132"/>
    <cellStyle name="60% - Accent3 2 2 8" xfId="23133"/>
    <cellStyle name="60% - Accent3 2 2_Basis Info" xfId="23134"/>
    <cellStyle name="60% - Accent3 2 3" xfId="23135"/>
    <cellStyle name="60% - Accent3 2 3 2" xfId="23136"/>
    <cellStyle name="60% - Accent3 2 3 2 2" xfId="23137"/>
    <cellStyle name="60% - Accent3 2 3 2 2 2" xfId="23138"/>
    <cellStyle name="60% - Accent3 2 3 2 2_Essbase BS Tax Accounts EOY" xfId="23139"/>
    <cellStyle name="60% - Accent3 2 3 2_Essbase BS Tax Accounts EOY" xfId="23140"/>
    <cellStyle name="60% - Accent3 2 3 3" xfId="23141"/>
    <cellStyle name="60% - Accent3 2 3 3 2" xfId="23142"/>
    <cellStyle name="60% - Accent3 2 3 3 2 2" xfId="23143"/>
    <cellStyle name="60% - Accent3 2 3 3 2_Essbase BS Tax Accounts EOY" xfId="23144"/>
    <cellStyle name="60% - Accent3 2 3 3_Essbase BS Tax Accounts EOY" xfId="23145"/>
    <cellStyle name="60% - Accent3 2 3 4" xfId="23146"/>
    <cellStyle name="60% - Accent3 2 3 4 2" xfId="23147"/>
    <cellStyle name="60% - Accent3 2 3 4 2 2" xfId="23148"/>
    <cellStyle name="60% - Accent3 2 3 4 2_Essbase BS Tax Accounts EOY" xfId="23149"/>
    <cellStyle name="60% - Accent3 2 3 4 3" xfId="23150"/>
    <cellStyle name="60% - Accent3 2 3 4_Essbase BS Tax Accounts EOY" xfId="23151"/>
    <cellStyle name="60% - Accent3 2 3 5" xfId="23152"/>
    <cellStyle name="60% - Accent3 2 3 5 2" xfId="23153"/>
    <cellStyle name="60% - Accent3 2 3 5_Essbase BS Tax Accounts EOY" xfId="23154"/>
    <cellStyle name="60% - Accent3 2 3 6" xfId="23155"/>
    <cellStyle name="60% - Accent3 2 3 6 2" xfId="23156"/>
    <cellStyle name="60% - Accent3 2 3 6_Essbase BS Tax Accounts EOY" xfId="23157"/>
    <cellStyle name="60% - Accent3 2 3 7" xfId="23158"/>
    <cellStyle name="60% - Accent3 2 3 8" xfId="23159"/>
    <cellStyle name="60% - Accent3 2 3_Basis Info" xfId="23160"/>
    <cellStyle name="60% - Accent3 2 4" xfId="23161"/>
    <cellStyle name="60% - Accent3 2 4 2" xfId="23162"/>
    <cellStyle name="60% - Accent3 2 4 2 2" xfId="23163"/>
    <cellStyle name="60% - Accent3 2 4 2_Essbase BS Tax Accounts EOY" xfId="23164"/>
    <cellStyle name="60% - Accent3 2 4 3" xfId="23165"/>
    <cellStyle name="60% - Accent3 2 4_Essbase BS Tax Accounts EOY" xfId="23166"/>
    <cellStyle name="60% - Accent3 2 5" xfId="23167"/>
    <cellStyle name="60% - Accent3 2 5 2" xfId="23168"/>
    <cellStyle name="60% - Accent3 2 5 3" xfId="23169"/>
    <cellStyle name="60% - Accent3 2 5_Essbase BS Tax Accounts EOY" xfId="23170"/>
    <cellStyle name="60% - Accent3 2 6" xfId="23171"/>
    <cellStyle name="60% - Accent3 2 6 2" xfId="23172"/>
    <cellStyle name="60% - Accent3 2 7" xfId="23173"/>
    <cellStyle name="60% - Accent3 2 8" xfId="23174"/>
    <cellStyle name="60% - Accent3 2 9" xfId="23175"/>
    <cellStyle name="60% - Accent3 2_10-1 BS" xfId="23176"/>
    <cellStyle name="60% - Accent3 20" xfId="23177"/>
    <cellStyle name="60% - Accent3 20 2" xfId="23178"/>
    <cellStyle name="60% - Accent3 20 2 2" xfId="23179"/>
    <cellStyle name="60% - Accent3 20 2 2 2" xfId="23180"/>
    <cellStyle name="60% - Accent3 20 2 2_Essbase BS Tax Accounts EOY" xfId="23181"/>
    <cellStyle name="60% - Accent3 20 2_Essbase BS Tax Accounts EOY" xfId="23182"/>
    <cellStyle name="60% - Accent3 20 3" xfId="23183"/>
    <cellStyle name="60% - Accent3 20 3 2" xfId="23184"/>
    <cellStyle name="60% - Accent3 20 3 2 2" xfId="23185"/>
    <cellStyle name="60% - Accent3 20 3 2_Essbase BS Tax Accounts EOY" xfId="23186"/>
    <cellStyle name="60% - Accent3 20 3_Essbase BS Tax Accounts EOY" xfId="23187"/>
    <cellStyle name="60% - Accent3 20 4" xfId="23188"/>
    <cellStyle name="60% - Accent3 20 4 2" xfId="23189"/>
    <cellStyle name="60% - Accent3 20 4_Essbase BS Tax Accounts EOY" xfId="23190"/>
    <cellStyle name="60% - Accent3 20_Essbase BS Tax Accounts EOY" xfId="23191"/>
    <cellStyle name="60% - Accent3 21" xfId="23192"/>
    <cellStyle name="60% - Accent3 21 2" xfId="23193"/>
    <cellStyle name="60% - Accent3 21 2 2" xfId="23194"/>
    <cellStyle name="60% - Accent3 21 2 2 2" xfId="23195"/>
    <cellStyle name="60% - Accent3 21 2 2_Essbase BS Tax Accounts EOY" xfId="23196"/>
    <cellStyle name="60% - Accent3 21 2_Essbase BS Tax Accounts EOY" xfId="23197"/>
    <cellStyle name="60% - Accent3 21 3" xfId="23198"/>
    <cellStyle name="60% - Accent3 21 3 2" xfId="23199"/>
    <cellStyle name="60% - Accent3 21 3 2 2" xfId="23200"/>
    <cellStyle name="60% - Accent3 21 3 2_Essbase BS Tax Accounts EOY" xfId="23201"/>
    <cellStyle name="60% - Accent3 21 3_Essbase BS Tax Accounts EOY" xfId="23202"/>
    <cellStyle name="60% - Accent3 21 4" xfId="23203"/>
    <cellStyle name="60% - Accent3 21 4 2" xfId="23204"/>
    <cellStyle name="60% - Accent3 21 4_Essbase BS Tax Accounts EOY" xfId="23205"/>
    <cellStyle name="60% - Accent3 21_Essbase BS Tax Accounts EOY" xfId="23206"/>
    <cellStyle name="60% - Accent3 22" xfId="23207"/>
    <cellStyle name="60% - Accent3 22 2" xfId="23208"/>
    <cellStyle name="60% - Accent3 22 2 2" xfId="23209"/>
    <cellStyle name="60% - Accent3 22 2 2 2" xfId="23210"/>
    <cellStyle name="60% - Accent3 22 2 2_Essbase BS Tax Accounts EOY" xfId="23211"/>
    <cellStyle name="60% - Accent3 22 2_Essbase BS Tax Accounts EOY" xfId="23212"/>
    <cellStyle name="60% - Accent3 22 3" xfId="23213"/>
    <cellStyle name="60% - Accent3 22 3 2" xfId="23214"/>
    <cellStyle name="60% - Accent3 22 3 2 2" xfId="23215"/>
    <cellStyle name="60% - Accent3 22 3 2_Essbase BS Tax Accounts EOY" xfId="23216"/>
    <cellStyle name="60% - Accent3 22 3_Essbase BS Tax Accounts EOY" xfId="23217"/>
    <cellStyle name="60% - Accent3 22 4" xfId="23218"/>
    <cellStyle name="60% - Accent3 22 4 2" xfId="23219"/>
    <cellStyle name="60% - Accent3 22 4_Essbase BS Tax Accounts EOY" xfId="23220"/>
    <cellStyle name="60% - Accent3 22_Essbase BS Tax Accounts EOY" xfId="23221"/>
    <cellStyle name="60% - Accent3 23" xfId="23222"/>
    <cellStyle name="60% - Accent3 23 2" xfId="23223"/>
    <cellStyle name="60% - Accent3 23 2 2" xfId="23224"/>
    <cellStyle name="60% - Accent3 23 2 2 2" xfId="23225"/>
    <cellStyle name="60% - Accent3 23 2 2_Essbase BS Tax Accounts EOY" xfId="23226"/>
    <cellStyle name="60% - Accent3 23 2_Essbase BS Tax Accounts EOY" xfId="23227"/>
    <cellStyle name="60% - Accent3 23 3" xfId="23228"/>
    <cellStyle name="60% - Accent3 23 3 2" xfId="23229"/>
    <cellStyle name="60% - Accent3 23 3 2 2" xfId="23230"/>
    <cellStyle name="60% - Accent3 23 3 2_Essbase BS Tax Accounts EOY" xfId="23231"/>
    <cellStyle name="60% - Accent3 23 3_Essbase BS Tax Accounts EOY" xfId="23232"/>
    <cellStyle name="60% - Accent3 23 4" xfId="23233"/>
    <cellStyle name="60% - Accent3 23 4 2" xfId="23234"/>
    <cellStyle name="60% - Accent3 23 4 2 2" xfId="23235"/>
    <cellStyle name="60% - Accent3 23 4 2_Essbase BS Tax Accounts EOY" xfId="23236"/>
    <cellStyle name="60% - Accent3 23 4_Essbase BS Tax Accounts EOY" xfId="23237"/>
    <cellStyle name="60% - Accent3 23 5" xfId="23238"/>
    <cellStyle name="60% - Accent3 23 5 2" xfId="23239"/>
    <cellStyle name="60% - Accent3 23 5_Essbase BS Tax Accounts EOY" xfId="23240"/>
    <cellStyle name="60% - Accent3 23_Essbase BS Tax Accounts EOY" xfId="23241"/>
    <cellStyle name="60% - Accent3 24" xfId="23242"/>
    <cellStyle name="60% - Accent3 24 2" xfId="23243"/>
    <cellStyle name="60% - Accent3 24 2 2" xfId="23244"/>
    <cellStyle name="60% - Accent3 24 2 2 2" xfId="23245"/>
    <cellStyle name="60% - Accent3 24 2 2 2 2" xfId="23246"/>
    <cellStyle name="60% - Accent3 24 2 2 2_Essbase BS Tax Accounts EOY" xfId="23247"/>
    <cellStyle name="60% - Accent3 24 2 2_Essbase BS Tax Accounts EOY" xfId="23248"/>
    <cellStyle name="60% - Accent3 24 2 3" xfId="23249"/>
    <cellStyle name="60% - Accent3 24 2 3 2" xfId="23250"/>
    <cellStyle name="60% - Accent3 24 2 3_Essbase BS Tax Accounts EOY" xfId="23251"/>
    <cellStyle name="60% - Accent3 24 2 4" xfId="23252"/>
    <cellStyle name="60% - Accent3 24 2 5" xfId="23253"/>
    <cellStyle name="60% - Accent3 24 2 6" xfId="23254"/>
    <cellStyle name="60% - Accent3 24 2 7" xfId="23255"/>
    <cellStyle name="60% - Accent3 24 2_Essbase BS Tax Accounts EOY" xfId="23256"/>
    <cellStyle name="60% - Accent3 24 3" xfId="23257"/>
    <cellStyle name="60% - Accent3 24 3 2" xfId="23258"/>
    <cellStyle name="60% - Accent3 24 3 2 2" xfId="23259"/>
    <cellStyle name="60% - Accent3 24 3 2_Essbase BS Tax Accounts EOY" xfId="23260"/>
    <cellStyle name="60% - Accent3 24 3 3" xfId="23261"/>
    <cellStyle name="60% - Accent3 24 3_Essbase BS Tax Accounts EOY" xfId="23262"/>
    <cellStyle name="60% - Accent3 24 4" xfId="23263"/>
    <cellStyle name="60% - Accent3 24 4 2" xfId="23264"/>
    <cellStyle name="60% - Accent3 24 4_Essbase BS Tax Accounts EOY" xfId="23265"/>
    <cellStyle name="60% - Accent3 24 5" xfId="23266"/>
    <cellStyle name="60% - Accent3 24 5 2" xfId="23267"/>
    <cellStyle name="60% - Accent3 24 5_Essbase BS Tax Accounts EOY" xfId="23268"/>
    <cellStyle name="60% - Accent3 24 6" xfId="23269"/>
    <cellStyle name="60% - Accent3 24 7" xfId="23270"/>
    <cellStyle name="60% - Accent3 24_Basis Detail" xfId="23271"/>
    <cellStyle name="60% - Accent3 25" xfId="23272"/>
    <cellStyle name="60% - Accent3 25 2" xfId="23273"/>
    <cellStyle name="60% - Accent3 25 2 2" xfId="23274"/>
    <cellStyle name="60% - Accent3 25 2 2 2" xfId="23275"/>
    <cellStyle name="60% - Accent3 25 2 2_Essbase BS Tax Accounts EOY" xfId="23276"/>
    <cellStyle name="60% - Accent3 25 2 3" xfId="23277"/>
    <cellStyle name="60% - Accent3 25 2 4" xfId="23278"/>
    <cellStyle name="60% - Accent3 25 2_Essbase BS Tax Accounts EOY" xfId="23279"/>
    <cellStyle name="60% - Accent3 25 3" xfId="23280"/>
    <cellStyle name="60% - Accent3 25 3 2" xfId="23281"/>
    <cellStyle name="60% - Accent3 25 3 2 2" xfId="23282"/>
    <cellStyle name="60% - Accent3 25 3 2_Essbase BS Tax Accounts EOY" xfId="23283"/>
    <cellStyle name="60% - Accent3 25 3 3" xfId="23284"/>
    <cellStyle name="60% - Accent3 25 3 4" xfId="23285"/>
    <cellStyle name="60% - Accent3 25 3_Essbase BS Tax Accounts EOY" xfId="23286"/>
    <cellStyle name="60% - Accent3 25 4" xfId="23287"/>
    <cellStyle name="60% - Accent3 25 4 2" xfId="23288"/>
    <cellStyle name="60% - Accent3 25 4_Essbase BS Tax Accounts EOY" xfId="23289"/>
    <cellStyle name="60% - Accent3 25 5" xfId="23290"/>
    <cellStyle name="60% - Accent3 25 6" xfId="23291"/>
    <cellStyle name="60% - Accent3 25_Essbase BS Tax Accounts EOY" xfId="23292"/>
    <cellStyle name="60% - Accent3 26" xfId="23293"/>
    <cellStyle name="60% - Accent3 26 2" xfId="23294"/>
    <cellStyle name="60% - Accent3 26 2 2" xfId="23295"/>
    <cellStyle name="60% - Accent3 26 2 2 2" xfId="23296"/>
    <cellStyle name="60% - Accent3 26 2 2_Essbase BS Tax Accounts EOY" xfId="23297"/>
    <cellStyle name="60% - Accent3 26 2 3" xfId="23298"/>
    <cellStyle name="60% - Accent3 26 2_Essbase BS Tax Accounts EOY" xfId="23299"/>
    <cellStyle name="60% - Accent3 26 3" xfId="23300"/>
    <cellStyle name="60% - Accent3 26 3 2" xfId="23301"/>
    <cellStyle name="60% - Accent3 26 3_Essbase BS Tax Accounts EOY" xfId="23302"/>
    <cellStyle name="60% - Accent3 26 4" xfId="23303"/>
    <cellStyle name="60% - Accent3 26 5" xfId="23304"/>
    <cellStyle name="60% - Accent3 26 6" xfId="23305"/>
    <cellStyle name="60% - Accent3 26_Essbase BS Tax Accounts EOY" xfId="23306"/>
    <cellStyle name="60% - Accent3 27" xfId="23307"/>
    <cellStyle name="60% - Accent3 27 2" xfId="23308"/>
    <cellStyle name="60% - Accent3 27 2 2" xfId="23309"/>
    <cellStyle name="60% - Accent3 27 2 2 2" xfId="23310"/>
    <cellStyle name="60% - Accent3 27 2 2_Essbase BS Tax Accounts EOY" xfId="23311"/>
    <cellStyle name="60% - Accent3 27 2_Essbase BS Tax Accounts EOY" xfId="23312"/>
    <cellStyle name="60% - Accent3 27 3" xfId="23313"/>
    <cellStyle name="60% - Accent3 27 3 2" xfId="23314"/>
    <cellStyle name="60% - Accent3 27 3_Essbase BS Tax Accounts EOY" xfId="23315"/>
    <cellStyle name="60% - Accent3 27 4" xfId="23316"/>
    <cellStyle name="60% - Accent3 27 5" xfId="23317"/>
    <cellStyle name="60% - Accent3 27_Essbase BS Tax Accounts EOY" xfId="23318"/>
    <cellStyle name="60% - Accent3 28" xfId="23319"/>
    <cellStyle name="60% - Accent3 28 2" xfId="23320"/>
    <cellStyle name="60% - Accent3 28 2 2" xfId="23321"/>
    <cellStyle name="60% - Accent3 28 2_Essbase BS Tax Accounts EOY" xfId="23322"/>
    <cellStyle name="60% - Accent3 28_Essbase BS Tax Accounts EOY" xfId="23323"/>
    <cellStyle name="60% - Accent3 29" xfId="23324"/>
    <cellStyle name="60% - Accent3 29 2" xfId="23325"/>
    <cellStyle name="60% - Accent3 29 2 2" xfId="23326"/>
    <cellStyle name="60% - Accent3 29 2_Essbase BS Tax Accounts EOY" xfId="23327"/>
    <cellStyle name="60% - Accent3 29_Essbase BS Tax Accounts EOY" xfId="23328"/>
    <cellStyle name="60% - Accent3 3" xfId="23329"/>
    <cellStyle name="60% - Accent3 3 2" xfId="23330"/>
    <cellStyle name="60% - Accent3 3 2 2" xfId="23331"/>
    <cellStyle name="60% - Accent3 3 2 2 2" xfId="23332"/>
    <cellStyle name="60% - Accent3 3 2 2 2 2" xfId="23333"/>
    <cellStyle name="60% - Accent3 3 2 2 2_Essbase BS Tax Accounts EOY" xfId="23334"/>
    <cellStyle name="60% - Accent3 3 2 2_Essbase BS Tax Accounts EOY" xfId="23335"/>
    <cellStyle name="60% - Accent3 3 2 3" xfId="23336"/>
    <cellStyle name="60% - Accent3 3 2 3 2" xfId="23337"/>
    <cellStyle name="60% - Accent3 3 2 3 2 2" xfId="23338"/>
    <cellStyle name="60% - Accent3 3 2 3 2_Essbase BS Tax Accounts EOY" xfId="23339"/>
    <cellStyle name="60% - Accent3 3 2 3_Essbase BS Tax Accounts EOY" xfId="23340"/>
    <cellStyle name="60% - Accent3 3 2 4" xfId="23341"/>
    <cellStyle name="60% - Accent3 3 2 4 2" xfId="23342"/>
    <cellStyle name="60% - Accent3 3 2 4_Essbase BS Tax Accounts EOY" xfId="23343"/>
    <cellStyle name="60% - Accent3 3 2 5" xfId="23344"/>
    <cellStyle name="60% - Accent3 3 2 6" xfId="23345"/>
    <cellStyle name="60% - Accent3 3 2_Essbase BS Tax Accounts EOY" xfId="23346"/>
    <cellStyle name="60% - Accent3 3 3" xfId="23347"/>
    <cellStyle name="60% - Accent3 3 3 2" xfId="23348"/>
    <cellStyle name="60% - Accent3 3 3 2 2" xfId="23349"/>
    <cellStyle name="60% - Accent3 3 3 2_Essbase BS Tax Accounts EOY" xfId="23350"/>
    <cellStyle name="60% - Accent3 3 3_Essbase BS Tax Accounts EOY" xfId="23351"/>
    <cellStyle name="60% - Accent3 3 4" xfId="23352"/>
    <cellStyle name="60% - Accent3 3 4 2" xfId="23353"/>
    <cellStyle name="60% - Accent3 3 4_Essbase BS Tax Accounts EOY" xfId="23354"/>
    <cellStyle name="60% - Accent3 3 5" xfId="23355"/>
    <cellStyle name="60% - Accent3 3_Essbase BS Tax Accounts EOY" xfId="23356"/>
    <cellStyle name="60% - Accent3 30" xfId="23357"/>
    <cellStyle name="60% - Accent3 30 2" xfId="23358"/>
    <cellStyle name="60% - Accent3 30 2 2" xfId="23359"/>
    <cellStyle name="60% - Accent3 30 2_Essbase BS Tax Accounts EOY" xfId="23360"/>
    <cellStyle name="60% - Accent3 30_Essbase BS Tax Accounts EOY" xfId="23361"/>
    <cellStyle name="60% - Accent3 31" xfId="23362"/>
    <cellStyle name="60% - Accent3 31 2" xfId="23363"/>
    <cellStyle name="60% - Accent3 31 2 2" xfId="23364"/>
    <cellStyle name="60% - Accent3 31 2_Essbase BS Tax Accounts EOY" xfId="23365"/>
    <cellStyle name="60% - Accent3 31_Essbase BS Tax Accounts EOY" xfId="23366"/>
    <cellStyle name="60% - Accent3 32" xfId="23367"/>
    <cellStyle name="60% - Accent3 32 2" xfId="23368"/>
    <cellStyle name="60% - Accent3 32 2 2" xfId="23369"/>
    <cellStyle name="60% - Accent3 32 2_Essbase BS Tax Accounts EOY" xfId="23370"/>
    <cellStyle name="60% - Accent3 32_Essbase BS Tax Accounts EOY" xfId="23371"/>
    <cellStyle name="60% - Accent3 33" xfId="23372"/>
    <cellStyle name="60% - Accent3 33 2" xfId="23373"/>
    <cellStyle name="60% - Accent3 33 2 2" xfId="23374"/>
    <cellStyle name="60% - Accent3 33 2_Essbase BS Tax Accounts EOY" xfId="23375"/>
    <cellStyle name="60% - Accent3 33_Essbase BS Tax Accounts EOY" xfId="23376"/>
    <cellStyle name="60% - Accent3 34" xfId="23377"/>
    <cellStyle name="60% - Accent3 34 2" xfId="23378"/>
    <cellStyle name="60% - Accent3 34 2 2" xfId="23379"/>
    <cellStyle name="60% - Accent3 34 2_Essbase BS Tax Accounts EOY" xfId="23380"/>
    <cellStyle name="60% - Accent3 34_Essbase BS Tax Accounts EOY" xfId="23381"/>
    <cellStyle name="60% - Accent3 35" xfId="23382"/>
    <cellStyle name="60% - Accent3 35 2" xfId="23383"/>
    <cellStyle name="60% - Accent3 35 2 2" xfId="23384"/>
    <cellStyle name="60% - Accent3 35 2_Essbase BS Tax Accounts EOY" xfId="23385"/>
    <cellStyle name="60% - Accent3 35_Essbase BS Tax Accounts EOY" xfId="23386"/>
    <cellStyle name="60% - Accent3 36" xfId="23387"/>
    <cellStyle name="60% - Accent3 36 2" xfId="23388"/>
    <cellStyle name="60% - Accent3 36 2 2" xfId="23389"/>
    <cellStyle name="60% - Accent3 36 2_Essbase BS Tax Accounts EOY" xfId="23390"/>
    <cellStyle name="60% - Accent3 36_Essbase BS Tax Accounts EOY" xfId="23391"/>
    <cellStyle name="60% - Accent3 37" xfId="23392"/>
    <cellStyle name="60% - Accent3 37 2" xfId="23393"/>
    <cellStyle name="60% - Accent3 37 2 2" xfId="23394"/>
    <cellStyle name="60% - Accent3 37 2_Essbase BS Tax Accounts EOY" xfId="23395"/>
    <cellStyle name="60% - Accent3 37_Essbase BS Tax Accounts EOY" xfId="23396"/>
    <cellStyle name="60% - Accent3 38" xfId="23397"/>
    <cellStyle name="60% - Accent3 38 2" xfId="23398"/>
    <cellStyle name="60% - Accent3 38 2 2" xfId="23399"/>
    <cellStyle name="60% - Accent3 38 2_Essbase BS Tax Accounts EOY" xfId="23400"/>
    <cellStyle name="60% - Accent3 38_Essbase BS Tax Accounts EOY" xfId="23401"/>
    <cellStyle name="60% - Accent3 39" xfId="23402"/>
    <cellStyle name="60% - Accent3 39 2" xfId="23403"/>
    <cellStyle name="60% - Accent3 39 2 2" xfId="23404"/>
    <cellStyle name="60% - Accent3 39 2_Essbase BS Tax Accounts EOY" xfId="23405"/>
    <cellStyle name="60% - Accent3 39_Essbase BS Tax Accounts EOY" xfId="23406"/>
    <cellStyle name="60% - Accent3 4" xfId="23407"/>
    <cellStyle name="60% - Accent3 4 2" xfId="23408"/>
    <cellStyle name="60% - Accent3 4 2 2" xfId="23409"/>
    <cellStyle name="60% - Accent3 4 2 2 2" xfId="23410"/>
    <cellStyle name="60% - Accent3 4 2 2 2 2" xfId="23411"/>
    <cellStyle name="60% - Accent3 4 2 2 2_Essbase BS Tax Accounts EOY" xfId="23412"/>
    <cellStyle name="60% - Accent3 4 2 2_Essbase BS Tax Accounts EOY" xfId="23413"/>
    <cellStyle name="60% - Accent3 4 2 3" xfId="23414"/>
    <cellStyle name="60% - Accent3 4 2 3 2" xfId="23415"/>
    <cellStyle name="60% - Accent3 4 2 3 2 2" xfId="23416"/>
    <cellStyle name="60% - Accent3 4 2 3 2_Essbase BS Tax Accounts EOY" xfId="23417"/>
    <cellStyle name="60% - Accent3 4 2 3_Essbase BS Tax Accounts EOY" xfId="23418"/>
    <cellStyle name="60% - Accent3 4 2 4" xfId="23419"/>
    <cellStyle name="60% - Accent3 4 2 4 2" xfId="23420"/>
    <cellStyle name="60% - Accent3 4 2 4_Essbase BS Tax Accounts EOY" xfId="23421"/>
    <cellStyle name="60% - Accent3 4 2 5" xfId="23422"/>
    <cellStyle name="60% - Accent3 4 2 6" xfId="23423"/>
    <cellStyle name="60% - Accent3 4 2 7" xfId="23424"/>
    <cellStyle name="60% - Accent3 4 2_Essbase BS Tax Accounts EOY" xfId="23425"/>
    <cellStyle name="60% - Accent3 4 3" xfId="23426"/>
    <cellStyle name="60% - Accent3 4 3 2" xfId="23427"/>
    <cellStyle name="60% - Accent3 4 3 2 2" xfId="23428"/>
    <cellStyle name="60% - Accent3 4 3 2_Essbase BS Tax Accounts EOY" xfId="23429"/>
    <cellStyle name="60% - Accent3 4 3_Essbase BS Tax Accounts EOY" xfId="23430"/>
    <cellStyle name="60% - Accent3 4 4" xfId="23431"/>
    <cellStyle name="60% - Accent3 4 4 2" xfId="23432"/>
    <cellStyle name="60% - Accent3 4 4_Essbase BS Tax Accounts EOY" xfId="23433"/>
    <cellStyle name="60% - Accent3 4_Essbase BS Tax Accounts EOY" xfId="23434"/>
    <cellStyle name="60% - Accent3 40" xfId="23435"/>
    <cellStyle name="60% - Accent3 40 2" xfId="23436"/>
    <cellStyle name="60% - Accent3 40 2 2" xfId="23437"/>
    <cellStyle name="60% - Accent3 40 2_Essbase BS Tax Accounts EOY" xfId="23438"/>
    <cellStyle name="60% - Accent3 40_Essbase BS Tax Accounts EOY" xfId="23439"/>
    <cellStyle name="60% - Accent3 41" xfId="23440"/>
    <cellStyle name="60% - Accent3 41 2" xfId="23441"/>
    <cellStyle name="60% - Accent3 41 2 2" xfId="23442"/>
    <cellStyle name="60% - Accent3 41 2_Essbase BS Tax Accounts EOY" xfId="23443"/>
    <cellStyle name="60% - Accent3 41_Essbase BS Tax Accounts EOY" xfId="23444"/>
    <cellStyle name="60% - Accent3 42" xfId="23445"/>
    <cellStyle name="60% - Accent3 42 2" xfId="23446"/>
    <cellStyle name="60% - Accent3 42 2 2" xfId="23447"/>
    <cellStyle name="60% - Accent3 42 2_Essbase BS Tax Accounts EOY" xfId="23448"/>
    <cellStyle name="60% - Accent3 42_Essbase BS Tax Accounts EOY" xfId="23449"/>
    <cellStyle name="60% - Accent3 43" xfId="23450"/>
    <cellStyle name="60% - Accent3 43 2" xfId="23451"/>
    <cellStyle name="60% - Accent3 43 2 2" xfId="23452"/>
    <cellStyle name="60% - Accent3 43 2_Essbase BS Tax Accounts EOY" xfId="23453"/>
    <cellStyle name="60% - Accent3 43_Essbase BS Tax Accounts EOY" xfId="23454"/>
    <cellStyle name="60% - Accent3 44" xfId="23455"/>
    <cellStyle name="60% - Accent3 44 2" xfId="23456"/>
    <cellStyle name="60% - Accent3 44 2 2" xfId="23457"/>
    <cellStyle name="60% - Accent3 44 2_Essbase BS Tax Accounts EOY" xfId="23458"/>
    <cellStyle name="60% - Accent3 44_Essbase BS Tax Accounts EOY" xfId="23459"/>
    <cellStyle name="60% - Accent3 45" xfId="23460"/>
    <cellStyle name="60% - Accent3 45 2" xfId="23461"/>
    <cellStyle name="60% - Accent3 45 2 2" xfId="23462"/>
    <cellStyle name="60% - Accent3 45 2_Essbase BS Tax Accounts EOY" xfId="23463"/>
    <cellStyle name="60% - Accent3 45_Essbase BS Tax Accounts EOY" xfId="23464"/>
    <cellStyle name="60% - Accent3 46" xfId="23465"/>
    <cellStyle name="60% - Accent3 46 2" xfId="23466"/>
    <cellStyle name="60% - Accent3 46 2 2" xfId="23467"/>
    <cellStyle name="60% - Accent3 46 2_Essbase BS Tax Accounts EOY" xfId="23468"/>
    <cellStyle name="60% - Accent3 46_Essbase BS Tax Accounts EOY" xfId="23469"/>
    <cellStyle name="60% - Accent3 47" xfId="23470"/>
    <cellStyle name="60% - Accent3 47 2" xfId="23471"/>
    <cellStyle name="60% - Accent3 47 2 2" xfId="23472"/>
    <cellStyle name="60% - Accent3 47 2_Essbase BS Tax Accounts EOY" xfId="23473"/>
    <cellStyle name="60% - Accent3 47_Essbase BS Tax Accounts EOY" xfId="23474"/>
    <cellStyle name="60% - Accent3 48" xfId="23475"/>
    <cellStyle name="60% - Accent3 48 2" xfId="23476"/>
    <cellStyle name="60% - Accent3 48 2 2" xfId="23477"/>
    <cellStyle name="60% - Accent3 48 2_Essbase BS Tax Accounts EOY" xfId="23478"/>
    <cellStyle name="60% - Accent3 48_Essbase BS Tax Accounts EOY" xfId="23479"/>
    <cellStyle name="60% - Accent3 49" xfId="23480"/>
    <cellStyle name="60% - Accent3 49 2" xfId="23481"/>
    <cellStyle name="60% - Accent3 49 2 2" xfId="23482"/>
    <cellStyle name="60% - Accent3 49 2_Essbase BS Tax Accounts EOY" xfId="23483"/>
    <cellStyle name="60% - Accent3 49_Essbase BS Tax Accounts EOY" xfId="23484"/>
    <cellStyle name="60% - Accent3 5" xfId="23485"/>
    <cellStyle name="60% - Accent3 5 2" xfId="23486"/>
    <cellStyle name="60% - Accent3 5 2 2" xfId="23487"/>
    <cellStyle name="60% - Accent3 5 2 2 2" xfId="23488"/>
    <cellStyle name="60% - Accent3 5 2 2 2 2" xfId="23489"/>
    <cellStyle name="60% - Accent3 5 2 2 2_Essbase BS Tax Accounts EOY" xfId="23490"/>
    <cellStyle name="60% - Accent3 5 2 2_Essbase BS Tax Accounts EOY" xfId="23491"/>
    <cellStyle name="60% - Accent3 5 2 3" xfId="23492"/>
    <cellStyle name="60% - Accent3 5 2 3 2" xfId="23493"/>
    <cellStyle name="60% - Accent3 5 2 3 2 2" xfId="23494"/>
    <cellStyle name="60% - Accent3 5 2 3 2_Essbase BS Tax Accounts EOY" xfId="23495"/>
    <cellStyle name="60% - Accent3 5 2 3_Essbase BS Tax Accounts EOY" xfId="23496"/>
    <cellStyle name="60% - Accent3 5 2 4" xfId="23497"/>
    <cellStyle name="60% - Accent3 5 2 4 2" xfId="23498"/>
    <cellStyle name="60% - Accent3 5 2 4_Essbase BS Tax Accounts EOY" xfId="23499"/>
    <cellStyle name="60% - Accent3 5 2 5" xfId="23500"/>
    <cellStyle name="60% - Accent3 5 2_Essbase BS Tax Accounts EOY" xfId="23501"/>
    <cellStyle name="60% - Accent3 5 3" xfId="23502"/>
    <cellStyle name="60% - Accent3 5 3 2" xfId="23503"/>
    <cellStyle name="60% - Accent3 5 3 2 2" xfId="23504"/>
    <cellStyle name="60% - Accent3 5 3 2_Essbase BS Tax Accounts EOY" xfId="23505"/>
    <cellStyle name="60% - Accent3 5 3_Essbase BS Tax Accounts EOY" xfId="23506"/>
    <cellStyle name="60% - Accent3 5 4" xfId="23507"/>
    <cellStyle name="60% - Accent3 5 4 2" xfId="23508"/>
    <cellStyle name="60% - Accent3 5 4_Essbase BS Tax Accounts EOY" xfId="23509"/>
    <cellStyle name="60% - Accent3 5_Essbase BS Tax Accounts EOY" xfId="23510"/>
    <cellStyle name="60% - Accent3 50" xfId="23511"/>
    <cellStyle name="60% - Accent3 50 2" xfId="23512"/>
    <cellStyle name="60% - Accent3 50 2 2" xfId="23513"/>
    <cellStyle name="60% - Accent3 50 2_Essbase BS Tax Accounts EOY" xfId="23514"/>
    <cellStyle name="60% - Accent3 50_Essbase BS Tax Accounts EOY" xfId="23515"/>
    <cellStyle name="60% - Accent3 51" xfId="23516"/>
    <cellStyle name="60% - Accent3 51 2" xfId="23517"/>
    <cellStyle name="60% - Accent3 51 2 2" xfId="23518"/>
    <cellStyle name="60% - Accent3 51 2_Essbase BS Tax Accounts EOY" xfId="23519"/>
    <cellStyle name="60% - Accent3 51_Essbase BS Tax Accounts EOY" xfId="23520"/>
    <cellStyle name="60% - Accent3 52" xfId="23521"/>
    <cellStyle name="60% - Accent3 52 2" xfId="23522"/>
    <cellStyle name="60% - Accent3 52 2 2" xfId="23523"/>
    <cellStyle name="60% - Accent3 52 2_Essbase BS Tax Accounts EOY" xfId="23524"/>
    <cellStyle name="60% - Accent3 52_Essbase BS Tax Accounts EOY" xfId="23525"/>
    <cellStyle name="60% - Accent3 53" xfId="23526"/>
    <cellStyle name="60% - Accent3 53 2" xfId="23527"/>
    <cellStyle name="60% - Accent3 53 2 2" xfId="23528"/>
    <cellStyle name="60% - Accent3 53 2_Essbase BS Tax Accounts EOY" xfId="23529"/>
    <cellStyle name="60% - Accent3 53_Essbase BS Tax Accounts EOY" xfId="23530"/>
    <cellStyle name="60% - Accent3 54" xfId="23531"/>
    <cellStyle name="60% - Accent3 54 2" xfId="23532"/>
    <cellStyle name="60% - Accent3 54 2 2" xfId="23533"/>
    <cellStyle name="60% - Accent3 54 2_Essbase BS Tax Accounts EOY" xfId="23534"/>
    <cellStyle name="60% - Accent3 54_Essbase BS Tax Accounts EOY" xfId="23535"/>
    <cellStyle name="60% - Accent3 55" xfId="23536"/>
    <cellStyle name="60% - Accent3 55 2" xfId="23537"/>
    <cellStyle name="60% - Accent3 55 2 2" xfId="23538"/>
    <cellStyle name="60% - Accent3 55 2_Essbase BS Tax Accounts EOY" xfId="23539"/>
    <cellStyle name="60% - Accent3 55_Essbase BS Tax Accounts EOY" xfId="23540"/>
    <cellStyle name="60% - Accent3 56" xfId="23541"/>
    <cellStyle name="60% - Accent3 56 2" xfId="23542"/>
    <cellStyle name="60% - Accent3 56 2 2" xfId="23543"/>
    <cellStyle name="60% - Accent3 56 2_Essbase BS Tax Accounts EOY" xfId="23544"/>
    <cellStyle name="60% - Accent3 56_Essbase BS Tax Accounts EOY" xfId="23545"/>
    <cellStyle name="60% - Accent3 57" xfId="23546"/>
    <cellStyle name="60% - Accent3 57 2" xfId="23547"/>
    <cellStyle name="60% - Accent3 57 2 2" xfId="23548"/>
    <cellStyle name="60% - Accent3 57 2_Essbase BS Tax Accounts EOY" xfId="23549"/>
    <cellStyle name="60% - Accent3 57_Essbase BS Tax Accounts EOY" xfId="23550"/>
    <cellStyle name="60% - Accent3 58" xfId="23551"/>
    <cellStyle name="60% - Accent3 58 2" xfId="23552"/>
    <cellStyle name="60% - Accent3 58 2 2" xfId="23553"/>
    <cellStyle name="60% - Accent3 58 2_Essbase BS Tax Accounts EOY" xfId="23554"/>
    <cellStyle name="60% - Accent3 58_Essbase BS Tax Accounts EOY" xfId="23555"/>
    <cellStyle name="60% - Accent3 59" xfId="23556"/>
    <cellStyle name="60% - Accent3 59 2" xfId="23557"/>
    <cellStyle name="60% - Accent3 59 2 2" xfId="23558"/>
    <cellStyle name="60% - Accent3 59 2_Essbase BS Tax Accounts EOY" xfId="23559"/>
    <cellStyle name="60% - Accent3 59_Essbase BS Tax Accounts EOY" xfId="23560"/>
    <cellStyle name="60% - Accent3 6" xfId="23561"/>
    <cellStyle name="60% - Accent3 6 2" xfId="23562"/>
    <cellStyle name="60% - Accent3 6 2 2" xfId="23563"/>
    <cellStyle name="60% - Accent3 6 2 2 2" xfId="23564"/>
    <cellStyle name="60% - Accent3 6 2 2_Essbase BS Tax Accounts EOY" xfId="23565"/>
    <cellStyle name="60% - Accent3 6 2_Essbase BS Tax Accounts EOY" xfId="23566"/>
    <cellStyle name="60% - Accent3 6 3" xfId="23567"/>
    <cellStyle name="60% - Accent3 6 3 2" xfId="23568"/>
    <cellStyle name="60% - Accent3 6 3 2 2" xfId="23569"/>
    <cellStyle name="60% - Accent3 6 3 2_Essbase BS Tax Accounts EOY" xfId="23570"/>
    <cellStyle name="60% - Accent3 6 3_Essbase BS Tax Accounts EOY" xfId="23571"/>
    <cellStyle name="60% - Accent3 6 4" xfId="23572"/>
    <cellStyle name="60% - Accent3 6 4 2" xfId="23573"/>
    <cellStyle name="60% - Accent3 6 4_Essbase BS Tax Accounts EOY" xfId="23574"/>
    <cellStyle name="60% - Accent3 6_Essbase BS Tax Accounts EOY" xfId="23575"/>
    <cellStyle name="60% - Accent3 60" xfId="23576"/>
    <cellStyle name="60% - Accent3 60 2" xfId="23577"/>
    <cellStyle name="60% - Accent3 60 2 2" xfId="23578"/>
    <cellStyle name="60% - Accent3 60 2_Essbase BS Tax Accounts EOY" xfId="23579"/>
    <cellStyle name="60% - Accent3 60 3" xfId="23580"/>
    <cellStyle name="60% - Accent3 60_Essbase BS Tax Accounts EOY" xfId="23581"/>
    <cellStyle name="60% - Accent3 61" xfId="23582"/>
    <cellStyle name="60% - Accent3 61 2" xfId="23583"/>
    <cellStyle name="60% - Accent3 61_Essbase BS Tax Accounts EOY" xfId="23584"/>
    <cellStyle name="60% - Accent3 62" xfId="23585"/>
    <cellStyle name="60% - Accent3 62 2" xfId="23586"/>
    <cellStyle name="60% - Accent3 62_Essbase BS Tax Accounts EOY" xfId="23587"/>
    <cellStyle name="60% - Accent3 63" xfId="23588"/>
    <cellStyle name="60% - Accent3 64" xfId="23589"/>
    <cellStyle name="60% - Accent3 65" xfId="23590"/>
    <cellStyle name="60% - Accent3 66" xfId="23591"/>
    <cellStyle name="60% - Accent3 67" xfId="23592"/>
    <cellStyle name="60% - Accent3 68" xfId="23593"/>
    <cellStyle name="60% - Accent3 69" xfId="23594"/>
    <cellStyle name="60% - Accent3 7" xfId="23595"/>
    <cellStyle name="60% - Accent3 7 2" xfId="23596"/>
    <cellStyle name="60% - Accent3 7 2 2" xfId="23597"/>
    <cellStyle name="60% - Accent3 7 2 2 2" xfId="23598"/>
    <cellStyle name="60% - Accent3 7 2 2_Essbase BS Tax Accounts EOY" xfId="23599"/>
    <cellStyle name="60% - Accent3 7 2_Essbase BS Tax Accounts EOY" xfId="23600"/>
    <cellStyle name="60% - Accent3 7 3" xfId="23601"/>
    <cellStyle name="60% - Accent3 7 3 2" xfId="23602"/>
    <cellStyle name="60% - Accent3 7 3 2 2" xfId="23603"/>
    <cellStyle name="60% - Accent3 7 3 2_Essbase BS Tax Accounts EOY" xfId="23604"/>
    <cellStyle name="60% - Accent3 7 3_Essbase BS Tax Accounts EOY" xfId="23605"/>
    <cellStyle name="60% - Accent3 7 4" xfId="23606"/>
    <cellStyle name="60% - Accent3 7 4 2" xfId="23607"/>
    <cellStyle name="60% - Accent3 7 4_Essbase BS Tax Accounts EOY" xfId="23608"/>
    <cellStyle name="60% - Accent3 7_Essbase BS Tax Accounts EOY" xfId="23609"/>
    <cellStyle name="60% - Accent3 70" xfId="23610"/>
    <cellStyle name="60% - Accent3 71" xfId="23611"/>
    <cellStyle name="60% - Accent3 72" xfId="23612"/>
    <cellStyle name="60% - Accent3 73" xfId="23613"/>
    <cellStyle name="60% - Accent3 74" xfId="23614"/>
    <cellStyle name="60% - Accent3 75" xfId="23615"/>
    <cellStyle name="60% - Accent3 76" xfId="23616"/>
    <cellStyle name="60% - Accent3 77" xfId="23617"/>
    <cellStyle name="60% - Accent3 78" xfId="23618"/>
    <cellStyle name="60% - Accent3 79" xfId="23619"/>
    <cellStyle name="60% - Accent3 8" xfId="23620"/>
    <cellStyle name="60% - Accent3 8 2" xfId="23621"/>
    <cellStyle name="60% - Accent3 8 2 2" xfId="23622"/>
    <cellStyle name="60% - Accent3 8 2 2 2" xfId="23623"/>
    <cellStyle name="60% - Accent3 8 2 2_Essbase BS Tax Accounts EOY" xfId="23624"/>
    <cellStyle name="60% - Accent3 8 2_Essbase BS Tax Accounts EOY" xfId="23625"/>
    <cellStyle name="60% - Accent3 8 3" xfId="23626"/>
    <cellStyle name="60% - Accent3 8 3 2" xfId="23627"/>
    <cellStyle name="60% - Accent3 8 3 2 2" xfId="23628"/>
    <cellStyle name="60% - Accent3 8 3 2_Essbase BS Tax Accounts EOY" xfId="23629"/>
    <cellStyle name="60% - Accent3 8 3_Essbase BS Tax Accounts EOY" xfId="23630"/>
    <cellStyle name="60% - Accent3 8 4" xfId="23631"/>
    <cellStyle name="60% - Accent3 8 4 2" xfId="23632"/>
    <cellStyle name="60% - Accent3 8 4_Essbase BS Tax Accounts EOY" xfId="23633"/>
    <cellStyle name="60% - Accent3 8_Essbase BS Tax Accounts EOY" xfId="23634"/>
    <cellStyle name="60% - Accent3 80" xfId="23635"/>
    <cellStyle name="60% - Accent3 81" xfId="23636"/>
    <cellStyle name="60% - Accent3 82" xfId="23637"/>
    <cellStyle name="60% - Accent3 83" xfId="23638"/>
    <cellStyle name="60% - Accent3 84" xfId="23639"/>
    <cellStyle name="60% - Accent3 85" xfId="23640"/>
    <cellStyle name="60% - Accent3 86" xfId="23641"/>
    <cellStyle name="60% - Accent3 87" xfId="23642"/>
    <cellStyle name="60% - Accent3 88" xfId="23643"/>
    <cellStyle name="60% - Accent3 89" xfId="23644"/>
    <cellStyle name="60% - Accent3 9" xfId="23645"/>
    <cellStyle name="60% - Accent3 9 2" xfId="23646"/>
    <cellStyle name="60% - Accent3 9 2 2" xfId="23647"/>
    <cellStyle name="60% - Accent3 9 2 2 2" xfId="23648"/>
    <cellStyle name="60% - Accent3 9 2 2_Essbase BS Tax Accounts EOY" xfId="23649"/>
    <cellStyle name="60% - Accent3 9 2_Essbase BS Tax Accounts EOY" xfId="23650"/>
    <cellStyle name="60% - Accent3 9 3" xfId="23651"/>
    <cellStyle name="60% - Accent3 9 3 2" xfId="23652"/>
    <cellStyle name="60% - Accent3 9 3 2 2" xfId="23653"/>
    <cellStyle name="60% - Accent3 9 3 2_Essbase BS Tax Accounts EOY" xfId="23654"/>
    <cellStyle name="60% - Accent3 9 3_Essbase BS Tax Accounts EOY" xfId="23655"/>
    <cellStyle name="60% - Accent3 9 4" xfId="23656"/>
    <cellStyle name="60% - Accent3 9 4 2" xfId="23657"/>
    <cellStyle name="60% - Accent3 9 4_Essbase BS Tax Accounts EOY" xfId="23658"/>
    <cellStyle name="60% - Accent3 9_Essbase BS Tax Accounts EOY" xfId="23659"/>
    <cellStyle name="60% - Accent3 90" xfId="23660"/>
    <cellStyle name="60% - Accent3 91" xfId="23661"/>
    <cellStyle name="60% - Accent3 92" xfId="23662"/>
    <cellStyle name="60% - Accent3 93" xfId="23663"/>
    <cellStyle name="60% - Accent3 94" xfId="23664"/>
    <cellStyle name="60% - Accent3 95" xfId="23665"/>
    <cellStyle name="60% - Accent3 96" xfId="23666"/>
    <cellStyle name="60% - Accent3 97" xfId="23667"/>
    <cellStyle name="60% - Accent3 98" xfId="23668"/>
    <cellStyle name="60% - Accent3 99" xfId="23669"/>
    <cellStyle name="60% - Accent4" xfId="16" builtinId="44" customBuiltin="1"/>
    <cellStyle name="60% - Accent4 10" xfId="23670"/>
    <cellStyle name="60% - Accent4 10 2" xfId="23671"/>
    <cellStyle name="60% - Accent4 10 2 2" xfId="23672"/>
    <cellStyle name="60% - Accent4 10 2 2 2" xfId="23673"/>
    <cellStyle name="60% - Accent4 10 2 2_Essbase BS Tax Accounts EOY" xfId="23674"/>
    <cellStyle name="60% - Accent4 10 2_Essbase BS Tax Accounts EOY" xfId="23675"/>
    <cellStyle name="60% - Accent4 10 3" xfId="23676"/>
    <cellStyle name="60% - Accent4 10 3 2" xfId="23677"/>
    <cellStyle name="60% - Accent4 10 3 2 2" xfId="23678"/>
    <cellStyle name="60% - Accent4 10 3 2_Essbase BS Tax Accounts EOY" xfId="23679"/>
    <cellStyle name="60% - Accent4 10 3_Essbase BS Tax Accounts EOY" xfId="23680"/>
    <cellStyle name="60% - Accent4 10 4" xfId="23681"/>
    <cellStyle name="60% - Accent4 10 4 2" xfId="23682"/>
    <cellStyle name="60% - Accent4 10 4_Essbase BS Tax Accounts EOY" xfId="23683"/>
    <cellStyle name="60% - Accent4 10_Essbase BS Tax Accounts EOY" xfId="23684"/>
    <cellStyle name="60% - Accent4 100" xfId="23685"/>
    <cellStyle name="60% - Accent4 101" xfId="23686"/>
    <cellStyle name="60% - Accent4 102" xfId="23687"/>
    <cellStyle name="60% - Accent4 11" xfId="23688"/>
    <cellStyle name="60% - Accent4 11 2" xfId="23689"/>
    <cellStyle name="60% - Accent4 11 2 2" xfId="23690"/>
    <cellStyle name="60% - Accent4 11 2 2 2" xfId="23691"/>
    <cellStyle name="60% - Accent4 11 2 2_Essbase BS Tax Accounts EOY" xfId="23692"/>
    <cellStyle name="60% - Accent4 11 2_Essbase BS Tax Accounts EOY" xfId="23693"/>
    <cellStyle name="60% - Accent4 11 3" xfId="23694"/>
    <cellStyle name="60% - Accent4 11 3 2" xfId="23695"/>
    <cellStyle name="60% - Accent4 11 3 2 2" xfId="23696"/>
    <cellStyle name="60% - Accent4 11 3 2_Essbase BS Tax Accounts EOY" xfId="23697"/>
    <cellStyle name="60% - Accent4 11 3_Essbase BS Tax Accounts EOY" xfId="23698"/>
    <cellStyle name="60% - Accent4 11 4" xfId="23699"/>
    <cellStyle name="60% - Accent4 11 4 2" xfId="23700"/>
    <cellStyle name="60% - Accent4 11 4_Essbase BS Tax Accounts EOY" xfId="23701"/>
    <cellStyle name="60% - Accent4 11_Essbase BS Tax Accounts EOY" xfId="23702"/>
    <cellStyle name="60% - Accent4 12" xfId="23703"/>
    <cellStyle name="60% - Accent4 12 2" xfId="23704"/>
    <cellStyle name="60% - Accent4 12 2 2" xfId="23705"/>
    <cellStyle name="60% - Accent4 12 2 2 2" xfId="23706"/>
    <cellStyle name="60% - Accent4 12 2 2_Essbase BS Tax Accounts EOY" xfId="23707"/>
    <cellStyle name="60% - Accent4 12 2_Essbase BS Tax Accounts EOY" xfId="23708"/>
    <cellStyle name="60% - Accent4 12 3" xfId="23709"/>
    <cellStyle name="60% - Accent4 12 3 2" xfId="23710"/>
    <cellStyle name="60% - Accent4 12 3 2 2" xfId="23711"/>
    <cellStyle name="60% - Accent4 12 3 2_Essbase BS Tax Accounts EOY" xfId="23712"/>
    <cellStyle name="60% - Accent4 12 3_Essbase BS Tax Accounts EOY" xfId="23713"/>
    <cellStyle name="60% - Accent4 12 4" xfId="23714"/>
    <cellStyle name="60% - Accent4 12 4 2" xfId="23715"/>
    <cellStyle name="60% - Accent4 12 4_Essbase BS Tax Accounts EOY" xfId="23716"/>
    <cellStyle name="60% - Accent4 12_Essbase BS Tax Accounts EOY" xfId="23717"/>
    <cellStyle name="60% - Accent4 13" xfId="23718"/>
    <cellStyle name="60% - Accent4 13 2" xfId="23719"/>
    <cellStyle name="60% - Accent4 13 2 2" xfId="23720"/>
    <cellStyle name="60% - Accent4 13 2 2 2" xfId="23721"/>
    <cellStyle name="60% - Accent4 13 2 2_Essbase BS Tax Accounts EOY" xfId="23722"/>
    <cellStyle name="60% - Accent4 13 2_Essbase BS Tax Accounts EOY" xfId="23723"/>
    <cellStyle name="60% - Accent4 13 3" xfId="23724"/>
    <cellStyle name="60% - Accent4 13 3 2" xfId="23725"/>
    <cellStyle name="60% - Accent4 13 3 2 2" xfId="23726"/>
    <cellStyle name="60% - Accent4 13 3 2_Essbase BS Tax Accounts EOY" xfId="23727"/>
    <cellStyle name="60% - Accent4 13 3_Essbase BS Tax Accounts EOY" xfId="23728"/>
    <cellStyle name="60% - Accent4 13 4" xfId="23729"/>
    <cellStyle name="60% - Accent4 13 4 2" xfId="23730"/>
    <cellStyle name="60% - Accent4 13 4_Essbase BS Tax Accounts EOY" xfId="23731"/>
    <cellStyle name="60% - Accent4 13_Essbase BS Tax Accounts EOY" xfId="23732"/>
    <cellStyle name="60% - Accent4 14" xfId="23733"/>
    <cellStyle name="60% - Accent4 14 2" xfId="23734"/>
    <cellStyle name="60% - Accent4 14 2 2" xfId="23735"/>
    <cellStyle name="60% - Accent4 14 2 2 2" xfId="23736"/>
    <cellStyle name="60% - Accent4 14 2 2_Essbase BS Tax Accounts EOY" xfId="23737"/>
    <cellStyle name="60% - Accent4 14 2_Essbase BS Tax Accounts EOY" xfId="23738"/>
    <cellStyle name="60% - Accent4 14 3" xfId="23739"/>
    <cellStyle name="60% - Accent4 14 3 2" xfId="23740"/>
    <cellStyle name="60% - Accent4 14 3 2 2" xfId="23741"/>
    <cellStyle name="60% - Accent4 14 3 2_Essbase BS Tax Accounts EOY" xfId="23742"/>
    <cellStyle name="60% - Accent4 14 3_Essbase BS Tax Accounts EOY" xfId="23743"/>
    <cellStyle name="60% - Accent4 14 4" xfId="23744"/>
    <cellStyle name="60% - Accent4 14 4 2" xfId="23745"/>
    <cellStyle name="60% - Accent4 14 4_Essbase BS Tax Accounts EOY" xfId="23746"/>
    <cellStyle name="60% - Accent4 14_Essbase BS Tax Accounts EOY" xfId="23747"/>
    <cellStyle name="60% - Accent4 15" xfId="23748"/>
    <cellStyle name="60% - Accent4 15 2" xfId="23749"/>
    <cellStyle name="60% - Accent4 15 2 2" xfId="23750"/>
    <cellStyle name="60% - Accent4 15 2 2 2" xfId="23751"/>
    <cellStyle name="60% - Accent4 15 2 2_Essbase BS Tax Accounts EOY" xfId="23752"/>
    <cellStyle name="60% - Accent4 15 2_Essbase BS Tax Accounts EOY" xfId="23753"/>
    <cellStyle name="60% - Accent4 15 3" xfId="23754"/>
    <cellStyle name="60% - Accent4 15 3 2" xfId="23755"/>
    <cellStyle name="60% - Accent4 15 3 2 2" xfId="23756"/>
    <cellStyle name="60% - Accent4 15 3 2_Essbase BS Tax Accounts EOY" xfId="23757"/>
    <cellStyle name="60% - Accent4 15 3_Essbase BS Tax Accounts EOY" xfId="23758"/>
    <cellStyle name="60% - Accent4 15 4" xfId="23759"/>
    <cellStyle name="60% - Accent4 15 4 2" xfId="23760"/>
    <cellStyle name="60% - Accent4 15 4_Essbase BS Tax Accounts EOY" xfId="23761"/>
    <cellStyle name="60% - Accent4 15_Essbase BS Tax Accounts EOY" xfId="23762"/>
    <cellStyle name="60% - Accent4 16" xfId="23763"/>
    <cellStyle name="60% - Accent4 16 2" xfId="23764"/>
    <cellStyle name="60% - Accent4 16 2 2" xfId="23765"/>
    <cellStyle name="60% - Accent4 16 2 2 2" xfId="23766"/>
    <cellStyle name="60% - Accent4 16 2 2_Essbase BS Tax Accounts EOY" xfId="23767"/>
    <cellStyle name="60% - Accent4 16 2_Essbase BS Tax Accounts EOY" xfId="23768"/>
    <cellStyle name="60% - Accent4 16 3" xfId="23769"/>
    <cellStyle name="60% - Accent4 16 3 2" xfId="23770"/>
    <cellStyle name="60% - Accent4 16 3 2 2" xfId="23771"/>
    <cellStyle name="60% - Accent4 16 3 2_Essbase BS Tax Accounts EOY" xfId="23772"/>
    <cellStyle name="60% - Accent4 16 3_Essbase BS Tax Accounts EOY" xfId="23773"/>
    <cellStyle name="60% - Accent4 16 4" xfId="23774"/>
    <cellStyle name="60% - Accent4 16 4 2" xfId="23775"/>
    <cellStyle name="60% - Accent4 16 4_Essbase BS Tax Accounts EOY" xfId="23776"/>
    <cellStyle name="60% - Accent4 16_Essbase BS Tax Accounts EOY" xfId="23777"/>
    <cellStyle name="60% - Accent4 17" xfId="23778"/>
    <cellStyle name="60% - Accent4 17 2" xfId="23779"/>
    <cellStyle name="60% - Accent4 17 2 2" xfId="23780"/>
    <cellStyle name="60% - Accent4 17 2 2 2" xfId="23781"/>
    <cellStyle name="60% - Accent4 17 2 2_Essbase BS Tax Accounts EOY" xfId="23782"/>
    <cellStyle name="60% - Accent4 17 2_Essbase BS Tax Accounts EOY" xfId="23783"/>
    <cellStyle name="60% - Accent4 17 3" xfId="23784"/>
    <cellStyle name="60% - Accent4 17 3 2" xfId="23785"/>
    <cellStyle name="60% - Accent4 17 3 2 2" xfId="23786"/>
    <cellStyle name="60% - Accent4 17 3 2_Essbase BS Tax Accounts EOY" xfId="23787"/>
    <cellStyle name="60% - Accent4 17 3_Essbase BS Tax Accounts EOY" xfId="23788"/>
    <cellStyle name="60% - Accent4 17 4" xfId="23789"/>
    <cellStyle name="60% - Accent4 17 4 2" xfId="23790"/>
    <cellStyle name="60% - Accent4 17 4_Essbase BS Tax Accounts EOY" xfId="23791"/>
    <cellStyle name="60% - Accent4 17_Essbase BS Tax Accounts EOY" xfId="23792"/>
    <cellStyle name="60% - Accent4 18" xfId="23793"/>
    <cellStyle name="60% - Accent4 18 2" xfId="23794"/>
    <cellStyle name="60% - Accent4 18 2 2" xfId="23795"/>
    <cellStyle name="60% - Accent4 18 2 2 2" xfId="23796"/>
    <cellStyle name="60% - Accent4 18 2 2_Essbase BS Tax Accounts EOY" xfId="23797"/>
    <cellStyle name="60% - Accent4 18 2_Essbase BS Tax Accounts EOY" xfId="23798"/>
    <cellStyle name="60% - Accent4 18 3" xfId="23799"/>
    <cellStyle name="60% - Accent4 18 3 2" xfId="23800"/>
    <cellStyle name="60% - Accent4 18 3 2 2" xfId="23801"/>
    <cellStyle name="60% - Accent4 18 3 2_Essbase BS Tax Accounts EOY" xfId="23802"/>
    <cellStyle name="60% - Accent4 18 3_Essbase BS Tax Accounts EOY" xfId="23803"/>
    <cellStyle name="60% - Accent4 18 4" xfId="23804"/>
    <cellStyle name="60% - Accent4 18 4 2" xfId="23805"/>
    <cellStyle name="60% - Accent4 18 4_Essbase BS Tax Accounts EOY" xfId="23806"/>
    <cellStyle name="60% - Accent4 18_Essbase BS Tax Accounts EOY" xfId="23807"/>
    <cellStyle name="60% - Accent4 19" xfId="23808"/>
    <cellStyle name="60% - Accent4 19 2" xfId="23809"/>
    <cellStyle name="60% - Accent4 19 2 2" xfId="23810"/>
    <cellStyle name="60% - Accent4 19 2 2 2" xfId="23811"/>
    <cellStyle name="60% - Accent4 19 2 2_Essbase BS Tax Accounts EOY" xfId="23812"/>
    <cellStyle name="60% - Accent4 19 2_Essbase BS Tax Accounts EOY" xfId="23813"/>
    <cellStyle name="60% - Accent4 19 3" xfId="23814"/>
    <cellStyle name="60% - Accent4 19 3 2" xfId="23815"/>
    <cellStyle name="60% - Accent4 19 3 2 2" xfId="23816"/>
    <cellStyle name="60% - Accent4 19 3 2_Essbase BS Tax Accounts EOY" xfId="23817"/>
    <cellStyle name="60% - Accent4 19 3_Essbase BS Tax Accounts EOY" xfId="23818"/>
    <cellStyle name="60% - Accent4 19 4" xfId="23819"/>
    <cellStyle name="60% - Accent4 19 4 2" xfId="23820"/>
    <cellStyle name="60% - Accent4 19 4_Essbase BS Tax Accounts EOY" xfId="23821"/>
    <cellStyle name="60% - Accent4 19_Essbase BS Tax Accounts EOY" xfId="23822"/>
    <cellStyle name="60% - Accent4 2" xfId="23823"/>
    <cellStyle name="60% - Accent4 2 10" xfId="58769"/>
    <cellStyle name="60% - Accent4 2 2" xfId="23824"/>
    <cellStyle name="60% - Accent4 2 2 2" xfId="23825"/>
    <cellStyle name="60% - Accent4 2 2 2 2" xfId="23826"/>
    <cellStyle name="60% - Accent4 2 2 2 2 2" xfId="23827"/>
    <cellStyle name="60% - Accent4 2 2 2 2_Essbase BS Tax Accounts EOY" xfId="23828"/>
    <cellStyle name="60% - Accent4 2 2 2_Essbase BS Tax Accounts EOY" xfId="23829"/>
    <cellStyle name="60% - Accent4 2 2 3" xfId="23830"/>
    <cellStyle name="60% - Accent4 2 2 3 2" xfId="23831"/>
    <cellStyle name="60% - Accent4 2 2 3 2 2" xfId="23832"/>
    <cellStyle name="60% - Accent4 2 2 3 2_Essbase BS Tax Accounts EOY" xfId="23833"/>
    <cellStyle name="60% - Accent4 2 2 3_Essbase BS Tax Accounts EOY" xfId="23834"/>
    <cellStyle name="60% - Accent4 2 2 4" xfId="23835"/>
    <cellStyle name="60% - Accent4 2 2 4 2" xfId="23836"/>
    <cellStyle name="60% - Accent4 2 2 4 2 2" xfId="23837"/>
    <cellStyle name="60% - Accent4 2 2 4 2_Essbase BS Tax Accounts EOY" xfId="23838"/>
    <cellStyle name="60% - Accent4 2 2 4_Essbase BS Tax Accounts EOY" xfId="23839"/>
    <cellStyle name="60% - Accent4 2 2 5" xfId="23840"/>
    <cellStyle name="60% - Accent4 2 2 5 2" xfId="23841"/>
    <cellStyle name="60% - Accent4 2 2 5_Essbase BS Tax Accounts EOY" xfId="23842"/>
    <cellStyle name="60% - Accent4 2 2 6" xfId="23843"/>
    <cellStyle name="60% - Accent4 2 2 7" xfId="23844"/>
    <cellStyle name="60% - Accent4 2 2 8" xfId="23845"/>
    <cellStyle name="60% - Accent4 2 2_Basis Info" xfId="23846"/>
    <cellStyle name="60% - Accent4 2 3" xfId="23847"/>
    <cellStyle name="60% - Accent4 2 3 2" xfId="23848"/>
    <cellStyle name="60% - Accent4 2 3 2 2" xfId="23849"/>
    <cellStyle name="60% - Accent4 2 3 2 2 2" xfId="23850"/>
    <cellStyle name="60% - Accent4 2 3 2 2_Essbase BS Tax Accounts EOY" xfId="23851"/>
    <cellStyle name="60% - Accent4 2 3 2_Essbase BS Tax Accounts EOY" xfId="23852"/>
    <cellStyle name="60% - Accent4 2 3 3" xfId="23853"/>
    <cellStyle name="60% - Accent4 2 3 3 2" xfId="23854"/>
    <cellStyle name="60% - Accent4 2 3 3 2 2" xfId="23855"/>
    <cellStyle name="60% - Accent4 2 3 3 2_Essbase BS Tax Accounts EOY" xfId="23856"/>
    <cellStyle name="60% - Accent4 2 3 3_Essbase BS Tax Accounts EOY" xfId="23857"/>
    <cellStyle name="60% - Accent4 2 3 4" xfId="23858"/>
    <cellStyle name="60% - Accent4 2 3 4 2" xfId="23859"/>
    <cellStyle name="60% - Accent4 2 3 4 2 2" xfId="23860"/>
    <cellStyle name="60% - Accent4 2 3 4 2_Essbase BS Tax Accounts EOY" xfId="23861"/>
    <cellStyle name="60% - Accent4 2 3 4 3" xfId="23862"/>
    <cellStyle name="60% - Accent4 2 3 4_Essbase BS Tax Accounts EOY" xfId="23863"/>
    <cellStyle name="60% - Accent4 2 3 5" xfId="23864"/>
    <cellStyle name="60% - Accent4 2 3 5 2" xfId="23865"/>
    <cellStyle name="60% - Accent4 2 3 5_Essbase BS Tax Accounts EOY" xfId="23866"/>
    <cellStyle name="60% - Accent4 2 3 6" xfId="23867"/>
    <cellStyle name="60% - Accent4 2 3 6 2" xfId="23868"/>
    <cellStyle name="60% - Accent4 2 3 6_Essbase BS Tax Accounts EOY" xfId="23869"/>
    <cellStyle name="60% - Accent4 2 3 7" xfId="23870"/>
    <cellStyle name="60% - Accent4 2 3 8" xfId="23871"/>
    <cellStyle name="60% - Accent4 2 3_Basis Info" xfId="23872"/>
    <cellStyle name="60% - Accent4 2 4" xfId="23873"/>
    <cellStyle name="60% - Accent4 2 4 2" xfId="23874"/>
    <cellStyle name="60% - Accent4 2 4 2 2" xfId="23875"/>
    <cellStyle name="60% - Accent4 2 4 2_Essbase BS Tax Accounts EOY" xfId="23876"/>
    <cellStyle name="60% - Accent4 2 4 3" xfId="23877"/>
    <cellStyle name="60% - Accent4 2 4_Essbase BS Tax Accounts EOY" xfId="23878"/>
    <cellStyle name="60% - Accent4 2 5" xfId="23879"/>
    <cellStyle name="60% - Accent4 2 5 2" xfId="23880"/>
    <cellStyle name="60% - Accent4 2 5 3" xfId="23881"/>
    <cellStyle name="60% - Accent4 2 5_Essbase BS Tax Accounts EOY" xfId="23882"/>
    <cellStyle name="60% - Accent4 2 6" xfId="23883"/>
    <cellStyle name="60% - Accent4 2 6 2" xfId="23884"/>
    <cellStyle name="60% - Accent4 2 7" xfId="23885"/>
    <cellStyle name="60% - Accent4 2 8" xfId="23886"/>
    <cellStyle name="60% - Accent4 2 9" xfId="23887"/>
    <cellStyle name="60% - Accent4 2_10-1 BS" xfId="23888"/>
    <cellStyle name="60% - Accent4 20" xfId="23889"/>
    <cellStyle name="60% - Accent4 20 2" xfId="23890"/>
    <cellStyle name="60% - Accent4 20 2 2" xfId="23891"/>
    <cellStyle name="60% - Accent4 20 2 2 2" xfId="23892"/>
    <cellStyle name="60% - Accent4 20 2 2_Essbase BS Tax Accounts EOY" xfId="23893"/>
    <cellStyle name="60% - Accent4 20 2_Essbase BS Tax Accounts EOY" xfId="23894"/>
    <cellStyle name="60% - Accent4 20 3" xfId="23895"/>
    <cellStyle name="60% - Accent4 20 3 2" xfId="23896"/>
    <cellStyle name="60% - Accent4 20 3 2 2" xfId="23897"/>
    <cellStyle name="60% - Accent4 20 3 2_Essbase BS Tax Accounts EOY" xfId="23898"/>
    <cellStyle name="60% - Accent4 20 3_Essbase BS Tax Accounts EOY" xfId="23899"/>
    <cellStyle name="60% - Accent4 20 4" xfId="23900"/>
    <cellStyle name="60% - Accent4 20 4 2" xfId="23901"/>
    <cellStyle name="60% - Accent4 20 4_Essbase BS Tax Accounts EOY" xfId="23902"/>
    <cellStyle name="60% - Accent4 20_Essbase BS Tax Accounts EOY" xfId="23903"/>
    <cellStyle name="60% - Accent4 21" xfId="23904"/>
    <cellStyle name="60% - Accent4 21 2" xfId="23905"/>
    <cellStyle name="60% - Accent4 21 2 2" xfId="23906"/>
    <cellStyle name="60% - Accent4 21 2 2 2" xfId="23907"/>
    <cellStyle name="60% - Accent4 21 2 2_Essbase BS Tax Accounts EOY" xfId="23908"/>
    <cellStyle name="60% - Accent4 21 2_Essbase BS Tax Accounts EOY" xfId="23909"/>
    <cellStyle name="60% - Accent4 21 3" xfId="23910"/>
    <cellStyle name="60% - Accent4 21 3 2" xfId="23911"/>
    <cellStyle name="60% - Accent4 21 3 2 2" xfId="23912"/>
    <cellStyle name="60% - Accent4 21 3 2_Essbase BS Tax Accounts EOY" xfId="23913"/>
    <cellStyle name="60% - Accent4 21 3_Essbase BS Tax Accounts EOY" xfId="23914"/>
    <cellStyle name="60% - Accent4 21 4" xfId="23915"/>
    <cellStyle name="60% - Accent4 21 4 2" xfId="23916"/>
    <cellStyle name="60% - Accent4 21 4_Essbase BS Tax Accounts EOY" xfId="23917"/>
    <cellStyle name="60% - Accent4 21_Essbase BS Tax Accounts EOY" xfId="23918"/>
    <cellStyle name="60% - Accent4 22" xfId="23919"/>
    <cellStyle name="60% - Accent4 22 2" xfId="23920"/>
    <cellStyle name="60% - Accent4 22 2 2" xfId="23921"/>
    <cellStyle name="60% - Accent4 22 2 2 2" xfId="23922"/>
    <cellStyle name="60% - Accent4 22 2 2_Essbase BS Tax Accounts EOY" xfId="23923"/>
    <cellStyle name="60% - Accent4 22 2_Essbase BS Tax Accounts EOY" xfId="23924"/>
    <cellStyle name="60% - Accent4 22 3" xfId="23925"/>
    <cellStyle name="60% - Accent4 22 3 2" xfId="23926"/>
    <cellStyle name="60% - Accent4 22 3 2 2" xfId="23927"/>
    <cellStyle name="60% - Accent4 22 3 2_Essbase BS Tax Accounts EOY" xfId="23928"/>
    <cellStyle name="60% - Accent4 22 3_Essbase BS Tax Accounts EOY" xfId="23929"/>
    <cellStyle name="60% - Accent4 22 4" xfId="23930"/>
    <cellStyle name="60% - Accent4 22 4 2" xfId="23931"/>
    <cellStyle name="60% - Accent4 22 4_Essbase BS Tax Accounts EOY" xfId="23932"/>
    <cellStyle name="60% - Accent4 22_Essbase BS Tax Accounts EOY" xfId="23933"/>
    <cellStyle name="60% - Accent4 23" xfId="23934"/>
    <cellStyle name="60% - Accent4 23 2" xfId="23935"/>
    <cellStyle name="60% - Accent4 23 2 2" xfId="23936"/>
    <cellStyle name="60% - Accent4 23 2 2 2" xfId="23937"/>
    <cellStyle name="60% - Accent4 23 2 2_Essbase BS Tax Accounts EOY" xfId="23938"/>
    <cellStyle name="60% - Accent4 23 2_Essbase BS Tax Accounts EOY" xfId="23939"/>
    <cellStyle name="60% - Accent4 23 3" xfId="23940"/>
    <cellStyle name="60% - Accent4 23 3 2" xfId="23941"/>
    <cellStyle name="60% - Accent4 23 3 2 2" xfId="23942"/>
    <cellStyle name="60% - Accent4 23 3 2_Essbase BS Tax Accounts EOY" xfId="23943"/>
    <cellStyle name="60% - Accent4 23 3_Essbase BS Tax Accounts EOY" xfId="23944"/>
    <cellStyle name="60% - Accent4 23 4" xfId="23945"/>
    <cellStyle name="60% - Accent4 23 4 2" xfId="23946"/>
    <cellStyle name="60% - Accent4 23 4 2 2" xfId="23947"/>
    <cellStyle name="60% - Accent4 23 4 2_Essbase BS Tax Accounts EOY" xfId="23948"/>
    <cellStyle name="60% - Accent4 23 4_Essbase BS Tax Accounts EOY" xfId="23949"/>
    <cellStyle name="60% - Accent4 23 5" xfId="23950"/>
    <cellStyle name="60% - Accent4 23 5 2" xfId="23951"/>
    <cellStyle name="60% - Accent4 23 5_Essbase BS Tax Accounts EOY" xfId="23952"/>
    <cellStyle name="60% - Accent4 23_Essbase BS Tax Accounts EOY" xfId="23953"/>
    <cellStyle name="60% - Accent4 24" xfId="23954"/>
    <cellStyle name="60% - Accent4 24 2" xfId="23955"/>
    <cellStyle name="60% - Accent4 24 2 2" xfId="23956"/>
    <cellStyle name="60% - Accent4 24 2 2 2" xfId="23957"/>
    <cellStyle name="60% - Accent4 24 2 2 2 2" xfId="23958"/>
    <cellStyle name="60% - Accent4 24 2 2 2_Essbase BS Tax Accounts EOY" xfId="23959"/>
    <cellStyle name="60% - Accent4 24 2 2_Essbase BS Tax Accounts EOY" xfId="23960"/>
    <cellStyle name="60% - Accent4 24 2 3" xfId="23961"/>
    <cellStyle name="60% - Accent4 24 2 3 2" xfId="23962"/>
    <cellStyle name="60% - Accent4 24 2 3_Essbase BS Tax Accounts EOY" xfId="23963"/>
    <cellStyle name="60% - Accent4 24 2 4" xfId="23964"/>
    <cellStyle name="60% - Accent4 24 2 5" xfId="23965"/>
    <cellStyle name="60% - Accent4 24 2 6" xfId="23966"/>
    <cellStyle name="60% - Accent4 24 2 7" xfId="23967"/>
    <cellStyle name="60% - Accent4 24 2_Essbase BS Tax Accounts EOY" xfId="23968"/>
    <cellStyle name="60% - Accent4 24 3" xfId="23969"/>
    <cellStyle name="60% - Accent4 24 3 2" xfId="23970"/>
    <cellStyle name="60% - Accent4 24 3 2 2" xfId="23971"/>
    <cellStyle name="60% - Accent4 24 3 2_Essbase BS Tax Accounts EOY" xfId="23972"/>
    <cellStyle name="60% - Accent4 24 3 3" xfId="23973"/>
    <cellStyle name="60% - Accent4 24 3_Essbase BS Tax Accounts EOY" xfId="23974"/>
    <cellStyle name="60% - Accent4 24 4" xfId="23975"/>
    <cellStyle name="60% - Accent4 24 4 2" xfId="23976"/>
    <cellStyle name="60% - Accent4 24 4_Essbase BS Tax Accounts EOY" xfId="23977"/>
    <cellStyle name="60% - Accent4 24 5" xfId="23978"/>
    <cellStyle name="60% - Accent4 24 5 2" xfId="23979"/>
    <cellStyle name="60% - Accent4 24 5_Essbase BS Tax Accounts EOY" xfId="23980"/>
    <cellStyle name="60% - Accent4 24 6" xfId="23981"/>
    <cellStyle name="60% - Accent4 24 7" xfId="23982"/>
    <cellStyle name="60% - Accent4 24_Basis Detail" xfId="23983"/>
    <cellStyle name="60% - Accent4 25" xfId="23984"/>
    <cellStyle name="60% - Accent4 25 2" xfId="23985"/>
    <cellStyle name="60% - Accent4 25 2 2" xfId="23986"/>
    <cellStyle name="60% - Accent4 25 2 2 2" xfId="23987"/>
    <cellStyle name="60% - Accent4 25 2 2_Essbase BS Tax Accounts EOY" xfId="23988"/>
    <cellStyle name="60% - Accent4 25 2 3" xfId="23989"/>
    <cellStyle name="60% - Accent4 25 2 4" xfId="23990"/>
    <cellStyle name="60% - Accent4 25 2_Essbase BS Tax Accounts EOY" xfId="23991"/>
    <cellStyle name="60% - Accent4 25 3" xfId="23992"/>
    <cellStyle name="60% - Accent4 25 3 2" xfId="23993"/>
    <cellStyle name="60% - Accent4 25 3 2 2" xfId="23994"/>
    <cellStyle name="60% - Accent4 25 3 2_Essbase BS Tax Accounts EOY" xfId="23995"/>
    <cellStyle name="60% - Accent4 25 3 3" xfId="23996"/>
    <cellStyle name="60% - Accent4 25 3 4" xfId="23997"/>
    <cellStyle name="60% - Accent4 25 3_Essbase BS Tax Accounts EOY" xfId="23998"/>
    <cellStyle name="60% - Accent4 25 4" xfId="23999"/>
    <cellStyle name="60% - Accent4 25 4 2" xfId="24000"/>
    <cellStyle name="60% - Accent4 25 4_Essbase BS Tax Accounts EOY" xfId="24001"/>
    <cellStyle name="60% - Accent4 25 5" xfId="24002"/>
    <cellStyle name="60% - Accent4 25 6" xfId="24003"/>
    <cellStyle name="60% - Accent4 25_Essbase BS Tax Accounts EOY" xfId="24004"/>
    <cellStyle name="60% - Accent4 26" xfId="24005"/>
    <cellStyle name="60% - Accent4 26 2" xfId="24006"/>
    <cellStyle name="60% - Accent4 26 2 2" xfId="24007"/>
    <cellStyle name="60% - Accent4 26 2 2 2" xfId="24008"/>
    <cellStyle name="60% - Accent4 26 2 2_Essbase BS Tax Accounts EOY" xfId="24009"/>
    <cellStyle name="60% - Accent4 26 2 3" xfId="24010"/>
    <cellStyle name="60% - Accent4 26 2_Essbase BS Tax Accounts EOY" xfId="24011"/>
    <cellStyle name="60% - Accent4 26 3" xfId="24012"/>
    <cellStyle name="60% - Accent4 26 3 2" xfId="24013"/>
    <cellStyle name="60% - Accent4 26 3_Essbase BS Tax Accounts EOY" xfId="24014"/>
    <cellStyle name="60% - Accent4 26 4" xfId="24015"/>
    <cellStyle name="60% - Accent4 26 5" xfId="24016"/>
    <cellStyle name="60% - Accent4 26 6" xfId="24017"/>
    <cellStyle name="60% - Accent4 26_Essbase BS Tax Accounts EOY" xfId="24018"/>
    <cellStyle name="60% - Accent4 27" xfId="24019"/>
    <cellStyle name="60% - Accent4 27 2" xfId="24020"/>
    <cellStyle name="60% - Accent4 27 2 2" xfId="24021"/>
    <cellStyle name="60% - Accent4 27 2 2 2" xfId="24022"/>
    <cellStyle name="60% - Accent4 27 2 2_Essbase BS Tax Accounts EOY" xfId="24023"/>
    <cellStyle name="60% - Accent4 27 2_Essbase BS Tax Accounts EOY" xfId="24024"/>
    <cellStyle name="60% - Accent4 27 3" xfId="24025"/>
    <cellStyle name="60% - Accent4 27 3 2" xfId="24026"/>
    <cellStyle name="60% - Accent4 27 3_Essbase BS Tax Accounts EOY" xfId="24027"/>
    <cellStyle name="60% - Accent4 27 4" xfId="24028"/>
    <cellStyle name="60% - Accent4 27 5" xfId="24029"/>
    <cellStyle name="60% - Accent4 27_Essbase BS Tax Accounts EOY" xfId="24030"/>
    <cellStyle name="60% - Accent4 28" xfId="24031"/>
    <cellStyle name="60% - Accent4 28 2" xfId="24032"/>
    <cellStyle name="60% - Accent4 28 2 2" xfId="24033"/>
    <cellStyle name="60% - Accent4 28 2_Essbase BS Tax Accounts EOY" xfId="24034"/>
    <cellStyle name="60% - Accent4 28_Essbase BS Tax Accounts EOY" xfId="24035"/>
    <cellStyle name="60% - Accent4 29" xfId="24036"/>
    <cellStyle name="60% - Accent4 29 2" xfId="24037"/>
    <cellStyle name="60% - Accent4 29 2 2" xfId="24038"/>
    <cellStyle name="60% - Accent4 29 2_Essbase BS Tax Accounts EOY" xfId="24039"/>
    <cellStyle name="60% - Accent4 29_Essbase BS Tax Accounts EOY" xfId="24040"/>
    <cellStyle name="60% - Accent4 3" xfId="24041"/>
    <cellStyle name="60% - Accent4 3 2" xfId="24042"/>
    <cellStyle name="60% - Accent4 3 2 2" xfId="24043"/>
    <cellStyle name="60% - Accent4 3 2 2 2" xfId="24044"/>
    <cellStyle name="60% - Accent4 3 2 2 2 2" xfId="24045"/>
    <cellStyle name="60% - Accent4 3 2 2 2_Essbase BS Tax Accounts EOY" xfId="24046"/>
    <cellStyle name="60% - Accent4 3 2 2_Essbase BS Tax Accounts EOY" xfId="24047"/>
    <cellStyle name="60% - Accent4 3 2 3" xfId="24048"/>
    <cellStyle name="60% - Accent4 3 2 3 2" xfId="24049"/>
    <cellStyle name="60% - Accent4 3 2 3 2 2" xfId="24050"/>
    <cellStyle name="60% - Accent4 3 2 3 2_Essbase BS Tax Accounts EOY" xfId="24051"/>
    <cellStyle name="60% - Accent4 3 2 3_Essbase BS Tax Accounts EOY" xfId="24052"/>
    <cellStyle name="60% - Accent4 3 2 4" xfId="24053"/>
    <cellStyle name="60% - Accent4 3 2 4 2" xfId="24054"/>
    <cellStyle name="60% - Accent4 3 2 4_Essbase BS Tax Accounts EOY" xfId="24055"/>
    <cellStyle name="60% - Accent4 3 2 5" xfId="24056"/>
    <cellStyle name="60% - Accent4 3 2 6" xfId="24057"/>
    <cellStyle name="60% - Accent4 3 2_Essbase BS Tax Accounts EOY" xfId="24058"/>
    <cellStyle name="60% - Accent4 3 3" xfId="24059"/>
    <cellStyle name="60% - Accent4 3 3 2" xfId="24060"/>
    <cellStyle name="60% - Accent4 3 3 2 2" xfId="24061"/>
    <cellStyle name="60% - Accent4 3 3 2_Essbase BS Tax Accounts EOY" xfId="24062"/>
    <cellStyle name="60% - Accent4 3 3_Essbase BS Tax Accounts EOY" xfId="24063"/>
    <cellStyle name="60% - Accent4 3 4" xfId="24064"/>
    <cellStyle name="60% - Accent4 3 4 2" xfId="24065"/>
    <cellStyle name="60% - Accent4 3 4_Essbase BS Tax Accounts EOY" xfId="24066"/>
    <cellStyle name="60% - Accent4 3 5" xfId="24067"/>
    <cellStyle name="60% - Accent4 3_Essbase BS Tax Accounts EOY" xfId="24068"/>
    <cellStyle name="60% - Accent4 30" xfId="24069"/>
    <cellStyle name="60% - Accent4 30 2" xfId="24070"/>
    <cellStyle name="60% - Accent4 30 2 2" xfId="24071"/>
    <cellStyle name="60% - Accent4 30 2_Essbase BS Tax Accounts EOY" xfId="24072"/>
    <cellStyle name="60% - Accent4 30_Essbase BS Tax Accounts EOY" xfId="24073"/>
    <cellStyle name="60% - Accent4 31" xfId="24074"/>
    <cellStyle name="60% - Accent4 31 2" xfId="24075"/>
    <cellStyle name="60% - Accent4 31 2 2" xfId="24076"/>
    <cellStyle name="60% - Accent4 31 2_Essbase BS Tax Accounts EOY" xfId="24077"/>
    <cellStyle name="60% - Accent4 31_Essbase BS Tax Accounts EOY" xfId="24078"/>
    <cellStyle name="60% - Accent4 32" xfId="24079"/>
    <cellStyle name="60% - Accent4 32 2" xfId="24080"/>
    <cellStyle name="60% - Accent4 32 2 2" xfId="24081"/>
    <cellStyle name="60% - Accent4 32 2_Essbase BS Tax Accounts EOY" xfId="24082"/>
    <cellStyle name="60% - Accent4 32_Essbase BS Tax Accounts EOY" xfId="24083"/>
    <cellStyle name="60% - Accent4 33" xfId="24084"/>
    <cellStyle name="60% - Accent4 33 2" xfId="24085"/>
    <cellStyle name="60% - Accent4 33 2 2" xfId="24086"/>
    <cellStyle name="60% - Accent4 33 2_Essbase BS Tax Accounts EOY" xfId="24087"/>
    <cellStyle name="60% - Accent4 33_Essbase BS Tax Accounts EOY" xfId="24088"/>
    <cellStyle name="60% - Accent4 34" xfId="24089"/>
    <cellStyle name="60% - Accent4 34 2" xfId="24090"/>
    <cellStyle name="60% - Accent4 34 2 2" xfId="24091"/>
    <cellStyle name="60% - Accent4 34 2_Essbase BS Tax Accounts EOY" xfId="24092"/>
    <cellStyle name="60% - Accent4 34_Essbase BS Tax Accounts EOY" xfId="24093"/>
    <cellStyle name="60% - Accent4 35" xfId="24094"/>
    <cellStyle name="60% - Accent4 35 2" xfId="24095"/>
    <cellStyle name="60% - Accent4 35 2 2" xfId="24096"/>
    <cellStyle name="60% - Accent4 35 2_Essbase BS Tax Accounts EOY" xfId="24097"/>
    <cellStyle name="60% - Accent4 35_Essbase BS Tax Accounts EOY" xfId="24098"/>
    <cellStyle name="60% - Accent4 36" xfId="24099"/>
    <cellStyle name="60% - Accent4 36 2" xfId="24100"/>
    <cellStyle name="60% - Accent4 36 2 2" xfId="24101"/>
    <cellStyle name="60% - Accent4 36 2_Essbase BS Tax Accounts EOY" xfId="24102"/>
    <cellStyle name="60% - Accent4 36_Essbase BS Tax Accounts EOY" xfId="24103"/>
    <cellStyle name="60% - Accent4 37" xfId="24104"/>
    <cellStyle name="60% - Accent4 37 2" xfId="24105"/>
    <cellStyle name="60% - Accent4 37 2 2" xfId="24106"/>
    <cellStyle name="60% - Accent4 37 2_Essbase BS Tax Accounts EOY" xfId="24107"/>
    <cellStyle name="60% - Accent4 37_Essbase BS Tax Accounts EOY" xfId="24108"/>
    <cellStyle name="60% - Accent4 38" xfId="24109"/>
    <cellStyle name="60% - Accent4 38 2" xfId="24110"/>
    <cellStyle name="60% - Accent4 38 2 2" xfId="24111"/>
    <cellStyle name="60% - Accent4 38 2_Essbase BS Tax Accounts EOY" xfId="24112"/>
    <cellStyle name="60% - Accent4 38_Essbase BS Tax Accounts EOY" xfId="24113"/>
    <cellStyle name="60% - Accent4 39" xfId="24114"/>
    <cellStyle name="60% - Accent4 39 2" xfId="24115"/>
    <cellStyle name="60% - Accent4 39 2 2" xfId="24116"/>
    <cellStyle name="60% - Accent4 39 2_Essbase BS Tax Accounts EOY" xfId="24117"/>
    <cellStyle name="60% - Accent4 39_Essbase BS Tax Accounts EOY" xfId="24118"/>
    <cellStyle name="60% - Accent4 4" xfId="24119"/>
    <cellStyle name="60% - Accent4 4 2" xfId="24120"/>
    <cellStyle name="60% - Accent4 4 2 2" xfId="24121"/>
    <cellStyle name="60% - Accent4 4 2 2 2" xfId="24122"/>
    <cellStyle name="60% - Accent4 4 2 2 2 2" xfId="24123"/>
    <cellStyle name="60% - Accent4 4 2 2 2_Essbase BS Tax Accounts EOY" xfId="24124"/>
    <cellStyle name="60% - Accent4 4 2 2_Essbase BS Tax Accounts EOY" xfId="24125"/>
    <cellStyle name="60% - Accent4 4 2 3" xfId="24126"/>
    <cellStyle name="60% - Accent4 4 2 3 2" xfId="24127"/>
    <cellStyle name="60% - Accent4 4 2 3 2 2" xfId="24128"/>
    <cellStyle name="60% - Accent4 4 2 3 2_Essbase BS Tax Accounts EOY" xfId="24129"/>
    <cellStyle name="60% - Accent4 4 2 3_Essbase BS Tax Accounts EOY" xfId="24130"/>
    <cellStyle name="60% - Accent4 4 2 4" xfId="24131"/>
    <cellStyle name="60% - Accent4 4 2 4 2" xfId="24132"/>
    <cellStyle name="60% - Accent4 4 2 4_Essbase BS Tax Accounts EOY" xfId="24133"/>
    <cellStyle name="60% - Accent4 4 2 5" xfId="24134"/>
    <cellStyle name="60% - Accent4 4 2 6" xfId="24135"/>
    <cellStyle name="60% - Accent4 4 2 7" xfId="24136"/>
    <cellStyle name="60% - Accent4 4 2_Essbase BS Tax Accounts EOY" xfId="24137"/>
    <cellStyle name="60% - Accent4 4 3" xfId="24138"/>
    <cellStyle name="60% - Accent4 4 3 2" xfId="24139"/>
    <cellStyle name="60% - Accent4 4 3 2 2" xfId="24140"/>
    <cellStyle name="60% - Accent4 4 3 2_Essbase BS Tax Accounts EOY" xfId="24141"/>
    <cellStyle name="60% - Accent4 4 3_Essbase BS Tax Accounts EOY" xfId="24142"/>
    <cellStyle name="60% - Accent4 4 4" xfId="24143"/>
    <cellStyle name="60% - Accent4 4 4 2" xfId="24144"/>
    <cellStyle name="60% - Accent4 4 4_Essbase BS Tax Accounts EOY" xfId="24145"/>
    <cellStyle name="60% - Accent4 4_Essbase BS Tax Accounts EOY" xfId="24146"/>
    <cellStyle name="60% - Accent4 40" xfId="24147"/>
    <cellStyle name="60% - Accent4 40 2" xfId="24148"/>
    <cellStyle name="60% - Accent4 40 2 2" xfId="24149"/>
    <cellStyle name="60% - Accent4 40 2_Essbase BS Tax Accounts EOY" xfId="24150"/>
    <cellStyle name="60% - Accent4 40_Essbase BS Tax Accounts EOY" xfId="24151"/>
    <cellStyle name="60% - Accent4 41" xfId="24152"/>
    <cellStyle name="60% - Accent4 41 2" xfId="24153"/>
    <cellStyle name="60% - Accent4 41 2 2" xfId="24154"/>
    <cellStyle name="60% - Accent4 41 2_Essbase BS Tax Accounts EOY" xfId="24155"/>
    <cellStyle name="60% - Accent4 41_Essbase BS Tax Accounts EOY" xfId="24156"/>
    <cellStyle name="60% - Accent4 42" xfId="24157"/>
    <cellStyle name="60% - Accent4 42 2" xfId="24158"/>
    <cellStyle name="60% - Accent4 42 2 2" xfId="24159"/>
    <cellStyle name="60% - Accent4 42 2_Essbase BS Tax Accounts EOY" xfId="24160"/>
    <cellStyle name="60% - Accent4 42_Essbase BS Tax Accounts EOY" xfId="24161"/>
    <cellStyle name="60% - Accent4 43" xfId="24162"/>
    <cellStyle name="60% - Accent4 43 2" xfId="24163"/>
    <cellStyle name="60% - Accent4 43 2 2" xfId="24164"/>
    <cellStyle name="60% - Accent4 43 2_Essbase BS Tax Accounts EOY" xfId="24165"/>
    <cellStyle name="60% - Accent4 43_Essbase BS Tax Accounts EOY" xfId="24166"/>
    <cellStyle name="60% - Accent4 44" xfId="24167"/>
    <cellStyle name="60% - Accent4 44 2" xfId="24168"/>
    <cellStyle name="60% - Accent4 44 2 2" xfId="24169"/>
    <cellStyle name="60% - Accent4 44 2_Essbase BS Tax Accounts EOY" xfId="24170"/>
    <cellStyle name="60% - Accent4 44_Essbase BS Tax Accounts EOY" xfId="24171"/>
    <cellStyle name="60% - Accent4 45" xfId="24172"/>
    <cellStyle name="60% - Accent4 45 2" xfId="24173"/>
    <cellStyle name="60% - Accent4 45 2 2" xfId="24174"/>
    <cellStyle name="60% - Accent4 45 2_Essbase BS Tax Accounts EOY" xfId="24175"/>
    <cellStyle name="60% - Accent4 45_Essbase BS Tax Accounts EOY" xfId="24176"/>
    <cellStyle name="60% - Accent4 46" xfId="24177"/>
    <cellStyle name="60% - Accent4 46 2" xfId="24178"/>
    <cellStyle name="60% - Accent4 46 2 2" xfId="24179"/>
    <cellStyle name="60% - Accent4 46 2_Essbase BS Tax Accounts EOY" xfId="24180"/>
    <cellStyle name="60% - Accent4 46_Essbase BS Tax Accounts EOY" xfId="24181"/>
    <cellStyle name="60% - Accent4 47" xfId="24182"/>
    <cellStyle name="60% - Accent4 47 2" xfId="24183"/>
    <cellStyle name="60% - Accent4 47 2 2" xfId="24184"/>
    <cellStyle name="60% - Accent4 47 2_Essbase BS Tax Accounts EOY" xfId="24185"/>
    <cellStyle name="60% - Accent4 47_Essbase BS Tax Accounts EOY" xfId="24186"/>
    <cellStyle name="60% - Accent4 48" xfId="24187"/>
    <cellStyle name="60% - Accent4 48 2" xfId="24188"/>
    <cellStyle name="60% - Accent4 48 2 2" xfId="24189"/>
    <cellStyle name="60% - Accent4 48 2_Essbase BS Tax Accounts EOY" xfId="24190"/>
    <cellStyle name="60% - Accent4 48_Essbase BS Tax Accounts EOY" xfId="24191"/>
    <cellStyle name="60% - Accent4 49" xfId="24192"/>
    <cellStyle name="60% - Accent4 49 2" xfId="24193"/>
    <cellStyle name="60% - Accent4 49 2 2" xfId="24194"/>
    <cellStyle name="60% - Accent4 49 2_Essbase BS Tax Accounts EOY" xfId="24195"/>
    <cellStyle name="60% - Accent4 49_Essbase BS Tax Accounts EOY" xfId="24196"/>
    <cellStyle name="60% - Accent4 5" xfId="24197"/>
    <cellStyle name="60% - Accent4 5 2" xfId="24198"/>
    <cellStyle name="60% - Accent4 5 2 2" xfId="24199"/>
    <cellStyle name="60% - Accent4 5 2 2 2" xfId="24200"/>
    <cellStyle name="60% - Accent4 5 2 2 2 2" xfId="24201"/>
    <cellStyle name="60% - Accent4 5 2 2 2_Essbase BS Tax Accounts EOY" xfId="24202"/>
    <cellStyle name="60% - Accent4 5 2 2_Essbase BS Tax Accounts EOY" xfId="24203"/>
    <cellStyle name="60% - Accent4 5 2 3" xfId="24204"/>
    <cellStyle name="60% - Accent4 5 2 3 2" xfId="24205"/>
    <cellStyle name="60% - Accent4 5 2 3 2 2" xfId="24206"/>
    <cellStyle name="60% - Accent4 5 2 3 2_Essbase BS Tax Accounts EOY" xfId="24207"/>
    <cellStyle name="60% - Accent4 5 2 3_Essbase BS Tax Accounts EOY" xfId="24208"/>
    <cellStyle name="60% - Accent4 5 2 4" xfId="24209"/>
    <cellStyle name="60% - Accent4 5 2 4 2" xfId="24210"/>
    <cellStyle name="60% - Accent4 5 2 4_Essbase BS Tax Accounts EOY" xfId="24211"/>
    <cellStyle name="60% - Accent4 5 2 5" xfId="24212"/>
    <cellStyle name="60% - Accent4 5 2_Essbase BS Tax Accounts EOY" xfId="24213"/>
    <cellStyle name="60% - Accent4 5 3" xfId="24214"/>
    <cellStyle name="60% - Accent4 5 3 2" xfId="24215"/>
    <cellStyle name="60% - Accent4 5 3 2 2" xfId="24216"/>
    <cellStyle name="60% - Accent4 5 3 2_Essbase BS Tax Accounts EOY" xfId="24217"/>
    <cellStyle name="60% - Accent4 5 3_Essbase BS Tax Accounts EOY" xfId="24218"/>
    <cellStyle name="60% - Accent4 5 4" xfId="24219"/>
    <cellStyle name="60% - Accent4 5 4 2" xfId="24220"/>
    <cellStyle name="60% - Accent4 5 4_Essbase BS Tax Accounts EOY" xfId="24221"/>
    <cellStyle name="60% - Accent4 5_Essbase BS Tax Accounts EOY" xfId="24222"/>
    <cellStyle name="60% - Accent4 50" xfId="24223"/>
    <cellStyle name="60% - Accent4 50 2" xfId="24224"/>
    <cellStyle name="60% - Accent4 50 2 2" xfId="24225"/>
    <cellStyle name="60% - Accent4 50 2_Essbase BS Tax Accounts EOY" xfId="24226"/>
    <cellStyle name="60% - Accent4 50_Essbase BS Tax Accounts EOY" xfId="24227"/>
    <cellStyle name="60% - Accent4 51" xfId="24228"/>
    <cellStyle name="60% - Accent4 51 2" xfId="24229"/>
    <cellStyle name="60% - Accent4 51 2 2" xfId="24230"/>
    <cellStyle name="60% - Accent4 51 2_Essbase BS Tax Accounts EOY" xfId="24231"/>
    <cellStyle name="60% - Accent4 51_Essbase BS Tax Accounts EOY" xfId="24232"/>
    <cellStyle name="60% - Accent4 52" xfId="24233"/>
    <cellStyle name="60% - Accent4 52 2" xfId="24234"/>
    <cellStyle name="60% - Accent4 52 2 2" xfId="24235"/>
    <cellStyle name="60% - Accent4 52 2_Essbase BS Tax Accounts EOY" xfId="24236"/>
    <cellStyle name="60% - Accent4 52_Essbase BS Tax Accounts EOY" xfId="24237"/>
    <cellStyle name="60% - Accent4 53" xfId="24238"/>
    <cellStyle name="60% - Accent4 53 2" xfId="24239"/>
    <cellStyle name="60% - Accent4 53 2 2" xfId="24240"/>
    <cellStyle name="60% - Accent4 53 2_Essbase BS Tax Accounts EOY" xfId="24241"/>
    <cellStyle name="60% - Accent4 53_Essbase BS Tax Accounts EOY" xfId="24242"/>
    <cellStyle name="60% - Accent4 54" xfId="24243"/>
    <cellStyle name="60% - Accent4 54 2" xfId="24244"/>
    <cellStyle name="60% - Accent4 54 2 2" xfId="24245"/>
    <cellStyle name="60% - Accent4 54 2_Essbase BS Tax Accounts EOY" xfId="24246"/>
    <cellStyle name="60% - Accent4 54_Essbase BS Tax Accounts EOY" xfId="24247"/>
    <cellStyle name="60% - Accent4 55" xfId="24248"/>
    <cellStyle name="60% - Accent4 55 2" xfId="24249"/>
    <cellStyle name="60% - Accent4 55 2 2" xfId="24250"/>
    <cellStyle name="60% - Accent4 55 2_Essbase BS Tax Accounts EOY" xfId="24251"/>
    <cellStyle name="60% - Accent4 55_Essbase BS Tax Accounts EOY" xfId="24252"/>
    <cellStyle name="60% - Accent4 56" xfId="24253"/>
    <cellStyle name="60% - Accent4 56 2" xfId="24254"/>
    <cellStyle name="60% - Accent4 56 2 2" xfId="24255"/>
    <cellStyle name="60% - Accent4 56 2_Essbase BS Tax Accounts EOY" xfId="24256"/>
    <cellStyle name="60% - Accent4 56_Essbase BS Tax Accounts EOY" xfId="24257"/>
    <cellStyle name="60% - Accent4 57" xfId="24258"/>
    <cellStyle name="60% - Accent4 57 2" xfId="24259"/>
    <cellStyle name="60% - Accent4 57 2 2" xfId="24260"/>
    <cellStyle name="60% - Accent4 57 2_Essbase BS Tax Accounts EOY" xfId="24261"/>
    <cellStyle name="60% - Accent4 57_Essbase BS Tax Accounts EOY" xfId="24262"/>
    <cellStyle name="60% - Accent4 58" xfId="24263"/>
    <cellStyle name="60% - Accent4 58 2" xfId="24264"/>
    <cellStyle name="60% - Accent4 58 2 2" xfId="24265"/>
    <cellStyle name="60% - Accent4 58 2_Essbase BS Tax Accounts EOY" xfId="24266"/>
    <cellStyle name="60% - Accent4 58_Essbase BS Tax Accounts EOY" xfId="24267"/>
    <cellStyle name="60% - Accent4 59" xfId="24268"/>
    <cellStyle name="60% - Accent4 59 2" xfId="24269"/>
    <cellStyle name="60% - Accent4 59 2 2" xfId="24270"/>
    <cellStyle name="60% - Accent4 59 2_Essbase BS Tax Accounts EOY" xfId="24271"/>
    <cellStyle name="60% - Accent4 59_Essbase BS Tax Accounts EOY" xfId="24272"/>
    <cellStyle name="60% - Accent4 6" xfId="24273"/>
    <cellStyle name="60% - Accent4 6 2" xfId="24274"/>
    <cellStyle name="60% - Accent4 6 2 2" xfId="24275"/>
    <cellStyle name="60% - Accent4 6 2 2 2" xfId="24276"/>
    <cellStyle name="60% - Accent4 6 2 2_Essbase BS Tax Accounts EOY" xfId="24277"/>
    <cellStyle name="60% - Accent4 6 2_Essbase BS Tax Accounts EOY" xfId="24278"/>
    <cellStyle name="60% - Accent4 6 3" xfId="24279"/>
    <cellStyle name="60% - Accent4 6 3 2" xfId="24280"/>
    <cellStyle name="60% - Accent4 6 3 2 2" xfId="24281"/>
    <cellStyle name="60% - Accent4 6 3 2_Essbase BS Tax Accounts EOY" xfId="24282"/>
    <cellStyle name="60% - Accent4 6 3_Essbase BS Tax Accounts EOY" xfId="24283"/>
    <cellStyle name="60% - Accent4 6 4" xfId="24284"/>
    <cellStyle name="60% - Accent4 6 4 2" xfId="24285"/>
    <cellStyle name="60% - Accent4 6 4_Essbase BS Tax Accounts EOY" xfId="24286"/>
    <cellStyle name="60% - Accent4 6_Essbase BS Tax Accounts EOY" xfId="24287"/>
    <cellStyle name="60% - Accent4 60" xfId="24288"/>
    <cellStyle name="60% - Accent4 60 2" xfId="24289"/>
    <cellStyle name="60% - Accent4 60 2 2" xfId="24290"/>
    <cellStyle name="60% - Accent4 60 2_Essbase BS Tax Accounts EOY" xfId="24291"/>
    <cellStyle name="60% - Accent4 60 3" xfId="24292"/>
    <cellStyle name="60% - Accent4 60_Essbase BS Tax Accounts EOY" xfId="24293"/>
    <cellStyle name="60% - Accent4 61" xfId="24294"/>
    <cellStyle name="60% - Accent4 61 2" xfId="24295"/>
    <cellStyle name="60% - Accent4 61_Essbase BS Tax Accounts EOY" xfId="24296"/>
    <cellStyle name="60% - Accent4 62" xfId="24297"/>
    <cellStyle name="60% - Accent4 62 2" xfId="24298"/>
    <cellStyle name="60% - Accent4 62_Essbase BS Tax Accounts EOY" xfId="24299"/>
    <cellStyle name="60% - Accent4 63" xfId="24300"/>
    <cellStyle name="60% - Accent4 64" xfId="24301"/>
    <cellStyle name="60% - Accent4 65" xfId="24302"/>
    <cellStyle name="60% - Accent4 66" xfId="24303"/>
    <cellStyle name="60% - Accent4 67" xfId="24304"/>
    <cellStyle name="60% - Accent4 68" xfId="24305"/>
    <cellStyle name="60% - Accent4 69" xfId="24306"/>
    <cellStyle name="60% - Accent4 7" xfId="24307"/>
    <cellStyle name="60% - Accent4 7 2" xfId="24308"/>
    <cellStyle name="60% - Accent4 7 2 2" xfId="24309"/>
    <cellStyle name="60% - Accent4 7 2 2 2" xfId="24310"/>
    <cellStyle name="60% - Accent4 7 2 2_Essbase BS Tax Accounts EOY" xfId="24311"/>
    <cellStyle name="60% - Accent4 7 2_Essbase BS Tax Accounts EOY" xfId="24312"/>
    <cellStyle name="60% - Accent4 7 3" xfId="24313"/>
    <cellStyle name="60% - Accent4 7 3 2" xfId="24314"/>
    <cellStyle name="60% - Accent4 7 3 2 2" xfId="24315"/>
    <cellStyle name="60% - Accent4 7 3 2_Essbase BS Tax Accounts EOY" xfId="24316"/>
    <cellStyle name="60% - Accent4 7 3_Essbase BS Tax Accounts EOY" xfId="24317"/>
    <cellStyle name="60% - Accent4 7 4" xfId="24318"/>
    <cellStyle name="60% - Accent4 7 4 2" xfId="24319"/>
    <cellStyle name="60% - Accent4 7 4_Essbase BS Tax Accounts EOY" xfId="24320"/>
    <cellStyle name="60% - Accent4 7_Essbase BS Tax Accounts EOY" xfId="24321"/>
    <cellStyle name="60% - Accent4 70" xfId="24322"/>
    <cellStyle name="60% - Accent4 71" xfId="24323"/>
    <cellStyle name="60% - Accent4 72" xfId="24324"/>
    <cellStyle name="60% - Accent4 73" xfId="24325"/>
    <cellStyle name="60% - Accent4 74" xfId="24326"/>
    <cellStyle name="60% - Accent4 75" xfId="24327"/>
    <cellStyle name="60% - Accent4 76" xfId="24328"/>
    <cellStyle name="60% - Accent4 77" xfId="24329"/>
    <cellStyle name="60% - Accent4 78" xfId="24330"/>
    <cellStyle name="60% - Accent4 79" xfId="24331"/>
    <cellStyle name="60% - Accent4 8" xfId="24332"/>
    <cellStyle name="60% - Accent4 8 2" xfId="24333"/>
    <cellStyle name="60% - Accent4 8 2 2" xfId="24334"/>
    <cellStyle name="60% - Accent4 8 2 2 2" xfId="24335"/>
    <cellStyle name="60% - Accent4 8 2 2_Essbase BS Tax Accounts EOY" xfId="24336"/>
    <cellStyle name="60% - Accent4 8 2_Essbase BS Tax Accounts EOY" xfId="24337"/>
    <cellStyle name="60% - Accent4 8 3" xfId="24338"/>
    <cellStyle name="60% - Accent4 8 3 2" xfId="24339"/>
    <cellStyle name="60% - Accent4 8 3 2 2" xfId="24340"/>
    <cellStyle name="60% - Accent4 8 3 2_Essbase BS Tax Accounts EOY" xfId="24341"/>
    <cellStyle name="60% - Accent4 8 3_Essbase BS Tax Accounts EOY" xfId="24342"/>
    <cellStyle name="60% - Accent4 8 4" xfId="24343"/>
    <cellStyle name="60% - Accent4 8 4 2" xfId="24344"/>
    <cellStyle name="60% - Accent4 8 4_Essbase BS Tax Accounts EOY" xfId="24345"/>
    <cellStyle name="60% - Accent4 8_Essbase BS Tax Accounts EOY" xfId="24346"/>
    <cellStyle name="60% - Accent4 80" xfId="24347"/>
    <cellStyle name="60% - Accent4 81" xfId="24348"/>
    <cellStyle name="60% - Accent4 82" xfId="24349"/>
    <cellStyle name="60% - Accent4 83" xfId="24350"/>
    <cellStyle name="60% - Accent4 84" xfId="24351"/>
    <cellStyle name="60% - Accent4 85" xfId="24352"/>
    <cellStyle name="60% - Accent4 86" xfId="24353"/>
    <cellStyle name="60% - Accent4 87" xfId="24354"/>
    <cellStyle name="60% - Accent4 88" xfId="24355"/>
    <cellStyle name="60% - Accent4 89" xfId="24356"/>
    <cellStyle name="60% - Accent4 9" xfId="24357"/>
    <cellStyle name="60% - Accent4 9 2" xfId="24358"/>
    <cellStyle name="60% - Accent4 9 2 2" xfId="24359"/>
    <cellStyle name="60% - Accent4 9 2 2 2" xfId="24360"/>
    <cellStyle name="60% - Accent4 9 2 2_Essbase BS Tax Accounts EOY" xfId="24361"/>
    <cellStyle name="60% - Accent4 9 2_Essbase BS Tax Accounts EOY" xfId="24362"/>
    <cellStyle name="60% - Accent4 9 3" xfId="24363"/>
    <cellStyle name="60% - Accent4 9 3 2" xfId="24364"/>
    <cellStyle name="60% - Accent4 9 3 2 2" xfId="24365"/>
    <cellStyle name="60% - Accent4 9 3 2_Essbase BS Tax Accounts EOY" xfId="24366"/>
    <cellStyle name="60% - Accent4 9 3_Essbase BS Tax Accounts EOY" xfId="24367"/>
    <cellStyle name="60% - Accent4 9 4" xfId="24368"/>
    <cellStyle name="60% - Accent4 9 4 2" xfId="24369"/>
    <cellStyle name="60% - Accent4 9 4_Essbase BS Tax Accounts EOY" xfId="24370"/>
    <cellStyle name="60% - Accent4 9_Essbase BS Tax Accounts EOY" xfId="24371"/>
    <cellStyle name="60% - Accent4 90" xfId="24372"/>
    <cellStyle name="60% - Accent4 91" xfId="24373"/>
    <cellStyle name="60% - Accent4 92" xfId="24374"/>
    <cellStyle name="60% - Accent4 93" xfId="24375"/>
    <cellStyle name="60% - Accent4 94" xfId="24376"/>
    <cellStyle name="60% - Accent4 95" xfId="24377"/>
    <cellStyle name="60% - Accent4 96" xfId="24378"/>
    <cellStyle name="60% - Accent4 97" xfId="24379"/>
    <cellStyle name="60% - Accent4 98" xfId="24380"/>
    <cellStyle name="60% - Accent4 99" xfId="24381"/>
    <cellStyle name="60% - Accent5" xfId="17" builtinId="48" customBuiltin="1"/>
    <cellStyle name="60% - Accent5 10" xfId="24382"/>
    <cellStyle name="60% - Accent5 10 2" xfId="24383"/>
    <cellStyle name="60% - Accent5 10 2 2" xfId="24384"/>
    <cellStyle name="60% - Accent5 10 2 2 2" xfId="24385"/>
    <cellStyle name="60% - Accent5 10 2 2_Essbase BS Tax Accounts EOY" xfId="24386"/>
    <cellStyle name="60% - Accent5 10 2_Essbase BS Tax Accounts EOY" xfId="24387"/>
    <cellStyle name="60% - Accent5 10 3" xfId="24388"/>
    <cellStyle name="60% - Accent5 10 3 2" xfId="24389"/>
    <cellStyle name="60% - Accent5 10 3 2 2" xfId="24390"/>
    <cellStyle name="60% - Accent5 10 3 2_Essbase BS Tax Accounts EOY" xfId="24391"/>
    <cellStyle name="60% - Accent5 10 3_Essbase BS Tax Accounts EOY" xfId="24392"/>
    <cellStyle name="60% - Accent5 10 4" xfId="24393"/>
    <cellStyle name="60% - Accent5 10 4 2" xfId="24394"/>
    <cellStyle name="60% - Accent5 10 4_Essbase BS Tax Accounts EOY" xfId="24395"/>
    <cellStyle name="60% - Accent5 10_Essbase BS Tax Accounts EOY" xfId="24396"/>
    <cellStyle name="60% - Accent5 100" xfId="24397"/>
    <cellStyle name="60% - Accent5 101" xfId="24398"/>
    <cellStyle name="60% - Accent5 102" xfId="24399"/>
    <cellStyle name="60% - Accent5 11" xfId="24400"/>
    <cellStyle name="60% - Accent5 11 2" xfId="24401"/>
    <cellStyle name="60% - Accent5 11 2 2" xfId="24402"/>
    <cellStyle name="60% - Accent5 11 2 2 2" xfId="24403"/>
    <cellStyle name="60% - Accent5 11 2 2_Essbase BS Tax Accounts EOY" xfId="24404"/>
    <cellStyle name="60% - Accent5 11 2_Essbase BS Tax Accounts EOY" xfId="24405"/>
    <cellStyle name="60% - Accent5 11 3" xfId="24406"/>
    <cellStyle name="60% - Accent5 11 3 2" xfId="24407"/>
    <cellStyle name="60% - Accent5 11 3 2 2" xfId="24408"/>
    <cellStyle name="60% - Accent5 11 3 2_Essbase BS Tax Accounts EOY" xfId="24409"/>
    <cellStyle name="60% - Accent5 11 3_Essbase BS Tax Accounts EOY" xfId="24410"/>
    <cellStyle name="60% - Accent5 11 4" xfId="24411"/>
    <cellStyle name="60% - Accent5 11 4 2" xfId="24412"/>
    <cellStyle name="60% - Accent5 11 4_Essbase BS Tax Accounts EOY" xfId="24413"/>
    <cellStyle name="60% - Accent5 11_Essbase BS Tax Accounts EOY" xfId="24414"/>
    <cellStyle name="60% - Accent5 12" xfId="24415"/>
    <cellStyle name="60% - Accent5 12 2" xfId="24416"/>
    <cellStyle name="60% - Accent5 12 2 2" xfId="24417"/>
    <cellStyle name="60% - Accent5 12 2 2 2" xfId="24418"/>
    <cellStyle name="60% - Accent5 12 2 2_Essbase BS Tax Accounts EOY" xfId="24419"/>
    <cellStyle name="60% - Accent5 12 2_Essbase BS Tax Accounts EOY" xfId="24420"/>
    <cellStyle name="60% - Accent5 12 3" xfId="24421"/>
    <cellStyle name="60% - Accent5 12 3 2" xfId="24422"/>
    <cellStyle name="60% - Accent5 12 3 2 2" xfId="24423"/>
    <cellStyle name="60% - Accent5 12 3 2_Essbase BS Tax Accounts EOY" xfId="24424"/>
    <cellStyle name="60% - Accent5 12 3_Essbase BS Tax Accounts EOY" xfId="24425"/>
    <cellStyle name="60% - Accent5 12 4" xfId="24426"/>
    <cellStyle name="60% - Accent5 12 4 2" xfId="24427"/>
    <cellStyle name="60% - Accent5 12 4_Essbase BS Tax Accounts EOY" xfId="24428"/>
    <cellStyle name="60% - Accent5 12_Essbase BS Tax Accounts EOY" xfId="24429"/>
    <cellStyle name="60% - Accent5 13" xfId="24430"/>
    <cellStyle name="60% - Accent5 13 2" xfId="24431"/>
    <cellStyle name="60% - Accent5 13 2 2" xfId="24432"/>
    <cellStyle name="60% - Accent5 13 2 2 2" xfId="24433"/>
    <cellStyle name="60% - Accent5 13 2 2_Essbase BS Tax Accounts EOY" xfId="24434"/>
    <cellStyle name="60% - Accent5 13 2_Essbase BS Tax Accounts EOY" xfId="24435"/>
    <cellStyle name="60% - Accent5 13 3" xfId="24436"/>
    <cellStyle name="60% - Accent5 13 3 2" xfId="24437"/>
    <cellStyle name="60% - Accent5 13 3 2 2" xfId="24438"/>
    <cellStyle name="60% - Accent5 13 3 2_Essbase BS Tax Accounts EOY" xfId="24439"/>
    <cellStyle name="60% - Accent5 13 3_Essbase BS Tax Accounts EOY" xfId="24440"/>
    <cellStyle name="60% - Accent5 13 4" xfId="24441"/>
    <cellStyle name="60% - Accent5 13 4 2" xfId="24442"/>
    <cellStyle name="60% - Accent5 13 4_Essbase BS Tax Accounts EOY" xfId="24443"/>
    <cellStyle name="60% - Accent5 13_Essbase BS Tax Accounts EOY" xfId="24444"/>
    <cellStyle name="60% - Accent5 14" xfId="24445"/>
    <cellStyle name="60% - Accent5 14 2" xfId="24446"/>
    <cellStyle name="60% - Accent5 14 2 2" xfId="24447"/>
    <cellStyle name="60% - Accent5 14 2 2 2" xfId="24448"/>
    <cellStyle name="60% - Accent5 14 2 2_Essbase BS Tax Accounts EOY" xfId="24449"/>
    <cellStyle name="60% - Accent5 14 2_Essbase BS Tax Accounts EOY" xfId="24450"/>
    <cellStyle name="60% - Accent5 14 3" xfId="24451"/>
    <cellStyle name="60% - Accent5 14 3 2" xfId="24452"/>
    <cellStyle name="60% - Accent5 14 3 2 2" xfId="24453"/>
    <cellStyle name="60% - Accent5 14 3 2_Essbase BS Tax Accounts EOY" xfId="24454"/>
    <cellStyle name="60% - Accent5 14 3_Essbase BS Tax Accounts EOY" xfId="24455"/>
    <cellStyle name="60% - Accent5 14 4" xfId="24456"/>
    <cellStyle name="60% - Accent5 14 4 2" xfId="24457"/>
    <cellStyle name="60% - Accent5 14 4_Essbase BS Tax Accounts EOY" xfId="24458"/>
    <cellStyle name="60% - Accent5 14_Essbase BS Tax Accounts EOY" xfId="24459"/>
    <cellStyle name="60% - Accent5 15" xfId="24460"/>
    <cellStyle name="60% - Accent5 15 2" xfId="24461"/>
    <cellStyle name="60% - Accent5 15 2 2" xfId="24462"/>
    <cellStyle name="60% - Accent5 15 2 2 2" xfId="24463"/>
    <cellStyle name="60% - Accent5 15 2 2_Essbase BS Tax Accounts EOY" xfId="24464"/>
    <cellStyle name="60% - Accent5 15 2_Essbase BS Tax Accounts EOY" xfId="24465"/>
    <cellStyle name="60% - Accent5 15 3" xfId="24466"/>
    <cellStyle name="60% - Accent5 15 3 2" xfId="24467"/>
    <cellStyle name="60% - Accent5 15 3 2 2" xfId="24468"/>
    <cellStyle name="60% - Accent5 15 3 2_Essbase BS Tax Accounts EOY" xfId="24469"/>
    <cellStyle name="60% - Accent5 15 3_Essbase BS Tax Accounts EOY" xfId="24470"/>
    <cellStyle name="60% - Accent5 15 4" xfId="24471"/>
    <cellStyle name="60% - Accent5 15 4 2" xfId="24472"/>
    <cellStyle name="60% - Accent5 15 4_Essbase BS Tax Accounts EOY" xfId="24473"/>
    <cellStyle name="60% - Accent5 15_Essbase BS Tax Accounts EOY" xfId="24474"/>
    <cellStyle name="60% - Accent5 16" xfId="24475"/>
    <cellStyle name="60% - Accent5 16 2" xfId="24476"/>
    <cellStyle name="60% - Accent5 16 2 2" xfId="24477"/>
    <cellStyle name="60% - Accent5 16 2 2 2" xfId="24478"/>
    <cellStyle name="60% - Accent5 16 2 2_Essbase BS Tax Accounts EOY" xfId="24479"/>
    <cellStyle name="60% - Accent5 16 2_Essbase BS Tax Accounts EOY" xfId="24480"/>
    <cellStyle name="60% - Accent5 16 3" xfId="24481"/>
    <cellStyle name="60% - Accent5 16 3 2" xfId="24482"/>
    <cellStyle name="60% - Accent5 16 3 2 2" xfId="24483"/>
    <cellStyle name="60% - Accent5 16 3 2_Essbase BS Tax Accounts EOY" xfId="24484"/>
    <cellStyle name="60% - Accent5 16 3_Essbase BS Tax Accounts EOY" xfId="24485"/>
    <cellStyle name="60% - Accent5 16 4" xfId="24486"/>
    <cellStyle name="60% - Accent5 16 4 2" xfId="24487"/>
    <cellStyle name="60% - Accent5 16 4_Essbase BS Tax Accounts EOY" xfId="24488"/>
    <cellStyle name="60% - Accent5 16_Essbase BS Tax Accounts EOY" xfId="24489"/>
    <cellStyle name="60% - Accent5 17" xfId="24490"/>
    <cellStyle name="60% - Accent5 17 2" xfId="24491"/>
    <cellStyle name="60% - Accent5 17 2 2" xfId="24492"/>
    <cellStyle name="60% - Accent5 17 2 2 2" xfId="24493"/>
    <cellStyle name="60% - Accent5 17 2 2_Essbase BS Tax Accounts EOY" xfId="24494"/>
    <cellStyle name="60% - Accent5 17 2_Essbase BS Tax Accounts EOY" xfId="24495"/>
    <cellStyle name="60% - Accent5 17 3" xfId="24496"/>
    <cellStyle name="60% - Accent5 17 3 2" xfId="24497"/>
    <cellStyle name="60% - Accent5 17 3 2 2" xfId="24498"/>
    <cellStyle name="60% - Accent5 17 3 2_Essbase BS Tax Accounts EOY" xfId="24499"/>
    <cellStyle name="60% - Accent5 17 3_Essbase BS Tax Accounts EOY" xfId="24500"/>
    <cellStyle name="60% - Accent5 17 4" xfId="24501"/>
    <cellStyle name="60% - Accent5 17 4 2" xfId="24502"/>
    <cellStyle name="60% - Accent5 17 4_Essbase BS Tax Accounts EOY" xfId="24503"/>
    <cellStyle name="60% - Accent5 17_Essbase BS Tax Accounts EOY" xfId="24504"/>
    <cellStyle name="60% - Accent5 18" xfId="24505"/>
    <cellStyle name="60% - Accent5 18 2" xfId="24506"/>
    <cellStyle name="60% - Accent5 18 2 2" xfId="24507"/>
    <cellStyle name="60% - Accent5 18 2 2 2" xfId="24508"/>
    <cellStyle name="60% - Accent5 18 2 2_Essbase BS Tax Accounts EOY" xfId="24509"/>
    <cellStyle name="60% - Accent5 18 2_Essbase BS Tax Accounts EOY" xfId="24510"/>
    <cellStyle name="60% - Accent5 18 3" xfId="24511"/>
    <cellStyle name="60% - Accent5 18 3 2" xfId="24512"/>
    <cellStyle name="60% - Accent5 18 3 2 2" xfId="24513"/>
    <cellStyle name="60% - Accent5 18 3 2_Essbase BS Tax Accounts EOY" xfId="24514"/>
    <cellStyle name="60% - Accent5 18 3_Essbase BS Tax Accounts EOY" xfId="24515"/>
    <cellStyle name="60% - Accent5 18 4" xfId="24516"/>
    <cellStyle name="60% - Accent5 18 4 2" xfId="24517"/>
    <cellStyle name="60% - Accent5 18 4_Essbase BS Tax Accounts EOY" xfId="24518"/>
    <cellStyle name="60% - Accent5 18_Essbase BS Tax Accounts EOY" xfId="24519"/>
    <cellStyle name="60% - Accent5 19" xfId="24520"/>
    <cellStyle name="60% - Accent5 19 2" xfId="24521"/>
    <cellStyle name="60% - Accent5 19 2 2" xfId="24522"/>
    <cellStyle name="60% - Accent5 19 2 2 2" xfId="24523"/>
    <cellStyle name="60% - Accent5 19 2 2_Essbase BS Tax Accounts EOY" xfId="24524"/>
    <cellStyle name="60% - Accent5 19 2_Essbase BS Tax Accounts EOY" xfId="24525"/>
    <cellStyle name="60% - Accent5 19 3" xfId="24526"/>
    <cellStyle name="60% - Accent5 19 3 2" xfId="24527"/>
    <cellStyle name="60% - Accent5 19 3 2 2" xfId="24528"/>
    <cellStyle name="60% - Accent5 19 3 2_Essbase BS Tax Accounts EOY" xfId="24529"/>
    <cellStyle name="60% - Accent5 19 3_Essbase BS Tax Accounts EOY" xfId="24530"/>
    <cellStyle name="60% - Accent5 19 4" xfId="24531"/>
    <cellStyle name="60% - Accent5 19 4 2" xfId="24532"/>
    <cellStyle name="60% - Accent5 19 4_Essbase BS Tax Accounts EOY" xfId="24533"/>
    <cellStyle name="60% - Accent5 19_Essbase BS Tax Accounts EOY" xfId="24534"/>
    <cellStyle name="60% - Accent5 2" xfId="24535"/>
    <cellStyle name="60% - Accent5 2 2" xfId="24536"/>
    <cellStyle name="60% - Accent5 2 2 2" xfId="24537"/>
    <cellStyle name="60% - Accent5 2 2 2 2" xfId="24538"/>
    <cellStyle name="60% - Accent5 2 2 2 2 2" xfId="24539"/>
    <cellStyle name="60% - Accent5 2 2 2 2_Essbase BS Tax Accounts EOY" xfId="24540"/>
    <cellStyle name="60% - Accent5 2 2 2_Essbase BS Tax Accounts EOY" xfId="24541"/>
    <cellStyle name="60% - Accent5 2 2 3" xfId="24542"/>
    <cellStyle name="60% - Accent5 2 2 3 2" xfId="24543"/>
    <cellStyle name="60% - Accent5 2 2 3 2 2" xfId="24544"/>
    <cellStyle name="60% - Accent5 2 2 3 2_Essbase BS Tax Accounts EOY" xfId="24545"/>
    <cellStyle name="60% - Accent5 2 2 3_Essbase BS Tax Accounts EOY" xfId="24546"/>
    <cellStyle name="60% - Accent5 2 2 4" xfId="24547"/>
    <cellStyle name="60% - Accent5 2 2 4 2" xfId="24548"/>
    <cellStyle name="60% - Accent5 2 2 4 2 2" xfId="24549"/>
    <cellStyle name="60% - Accent5 2 2 4 2_Essbase BS Tax Accounts EOY" xfId="24550"/>
    <cellStyle name="60% - Accent5 2 2 4_Essbase BS Tax Accounts EOY" xfId="24551"/>
    <cellStyle name="60% - Accent5 2 2 5" xfId="24552"/>
    <cellStyle name="60% - Accent5 2 2 5 2" xfId="24553"/>
    <cellStyle name="60% - Accent5 2 2 5_Essbase BS Tax Accounts EOY" xfId="24554"/>
    <cellStyle name="60% - Accent5 2 2 6" xfId="24555"/>
    <cellStyle name="60% - Accent5 2 2 7" xfId="24556"/>
    <cellStyle name="60% - Accent5 2 2 8" xfId="24557"/>
    <cellStyle name="60% - Accent5 2 2_Basis Info" xfId="24558"/>
    <cellStyle name="60% - Accent5 2 3" xfId="24559"/>
    <cellStyle name="60% - Accent5 2 3 2" xfId="24560"/>
    <cellStyle name="60% - Accent5 2 3 2 2" xfId="24561"/>
    <cellStyle name="60% - Accent5 2 3 2 2 2" xfId="24562"/>
    <cellStyle name="60% - Accent5 2 3 2 2_Essbase BS Tax Accounts EOY" xfId="24563"/>
    <cellStyle name="60% - Accent5 2 3 2_Essbase BS Tax Accounts EOY" xfId="24564"/>
    <cellStyle name="60% - Accent5 2 3 3" xfId="24565"/>
    <cellStyle name="60% - Accent5 2 3 3 2" xfId="24566"/>
    <cellStyle name="60% - Accent5 2 3 3 2 2" xfId="24567"/>
    <cellStyle name="60% - Accent5 2 3 3 2_Essbase BS Tax Accounts EOY" xfId="24568"/>
    <cellStyle name="60% - Accent5 2 3 3_Essbase BS Tax Accounts EOY" xfId="24569"/>
    <cellStyle name="60% - Accent5 2 3 4" xfId="24570"/>
    <cellStyle name="60% - Accent5 2 3 4 2" xfId="24571"/>
    <cellStyle name="60% - Accent5 2 3 4 2 2" xfId="24572"/>
    <cellStyle name="60% - Accent5 2 3 4 2_Essbase BS Tax Accounts EOY" xfId="24573"/>
    <cellStyle name="60% - Accent5 2 3 4 3" xfId="24574"/>
    <cellStyle name="60% - Accent5 2 3 4_Essbase BS Tax Accounts EOY" xfId="24575"/>
    <cellStyle name="60% - Accent5 2 3 5" xfId="24576"/>
    <cellStyle name="60% - Accent5 2 3 5 2" xfId="24577"/>
    <cellStyle name="60% - Accent5 2 3 5_Essbase BS Tax Accounts EOY" xfId="24578"/>
    <cellStyle name="60% - Accent5 2 3 6" xfId="24579"/>
    <cellStyle name="60% - Accent5 2 3 6 2" xfId="24580"/>
    <cellStyle name="60% - Accent5 2 3 6_Essbase BS Tax Accounts EOY" xfId="24581"/>
    <cellStyle name="60% - Accent5 2 3 7" xfId="24582"/>
    <cellStyle name="60% - Accent5 2 3 8" xfId="24583"/>
    <cellStyle name="60% - Accent5 2 3_Basis Info" xfId="24584"/>
    <cellStyle name="60% - Accent5 2 4" xfId="24585"/>
    <cellStyle name="60% - Accent5 2 4 2" xfId="24586"/>
    <cellStyle name="60% - Accent5 2 4 2 2" xfId="24587"/>
    <cellStyle name="60% - Accent5 2 4 2_Essbase BS Tax Accounts EOY" xfId="24588"/>
    <cellStyle name="60% - Accent5 2 4 3" xfId="24589"/>
    <cellStyle name="60% - Accent5 2 4_Essbase BS Tax Accounts EOY" xfId="24590"/>
    <cellStyle name="60% - Accent5 2 5" xfId="24591"/>
    <cellStyle name="60% - Accent5 2 5 2" xfId="24592"/>
    <cellStyle name="60% - Accent5 2 5 3" xfId="24593"/>
    <cellStyle name="60% - Accent5 2 5_Essbase BS Tax Accounts EOY" xfId="24594"/>
    <cellStyle name="60% - Accent5 2 6" xfId="24595"/>
    <cellStyle name="60% - Accent5 2 6 2" xfId="24596"/>
    <cellStyle name="60% - Accent5 2 7" xfId="24597"/>
    <cellStyle name="60% - Accent5 2 8" xfId="24598"/>
    <cellStyle name="60% - Accent5 2 9" xfId="24599"/>
    <cellStyle name="60% - Accent5 2_10-1 BS" xfId="24600"/>
    <cellStyle name="60% - Accent5 20" xfId="24601"/>
    <cellStyle name="60% - Accent5 20 2" xfId="24602"/>
    <cellStyle name="60% - Accent5 20 2 2" xfId="24603"/>
    <cellStyle name="60% - Accent5 20 2 2 2" xfId="24604"/>
    <cellStyle name="60% - Accent5 20 2 2_Essbase BS Tax Accounts EOY" xfId="24605"/>
    <cellStyle name="60% - Accent5 20 2_Essbase BS Tax Accounts EOY" xfId="24606"/>
    <cellStyle name="60% - Accent5 20 3" xfId="24607"/>
    <cellStyle name="60% - Accent5 20 3 2" xfId="24608"/>
    <cellStyle name="60% - Accent5 20 3 2 2" xfId="24609"/>
    <cellStyle name="60% - Accent5 20 3 2_Essbase BS Tax Accounts EOY" xfId="24610"/>
    <cellStyle name="60% - Accent5 20 3_Essbase BS Tax Accounts EOY" xfId="24611"/>
    <cellStyle name="60% - Accent5 20 4" xfId="24612"/>
    <cellStyle name="60% - Accent5 20 4 2" xfId="24613"/>
    <cellStyle name="60% - Accent5 20 4_Essbase BS Tax Accounts EOY" xfId="24614"/>
    <cellStyle name="60% - Accent5 20_Essbase BS Tax Accounts EOY" xfId="24615"/>
    <cellStyle name="60% - Accent5 21" xfId="24616"/>
    <cellStyle name="60% - Accent5 21 2" xfId="24617"/>
    <cellStyle name="60% - Accent5 21 2 2" xfId="24618"/>
    <cellStyle name="60% - Accent5 21 2 2 2" xfId="24619"/>
    <cellStyle name="60% - Accent5 21 2 2_Essbase BS Tax Accounts EOY" xfId="24620"/>
    <cellStyle name="60% - Accent5 21 2_Essbase BS Tax Accounts EOY" xfId="24621"/>
    <cellStyle name="60% - Accent5 21 3" xfId="24622"/>
    <cellStyle name="60% - Accent5 21 3 2" xfId="24623"/>
    <cellStyle name="60% - Accent5 21 3 2 2" xfId="24624"/>
    <cellStyle name="60% - Accent5 21 3 2_Essbase BS Tax Accounts EOY" xfId="24625"/>
    <cellStyle name="60% - Accent5 21 3_Essbase BS Tax Accounts EOY" xfId="24626"/>
    <cellStyle name="60% - Accent5 21 4" xfId="24627"/>
    <cellStyle name="60% - Accent5 21 4 2" xfId="24628"/>
    <cellStyle name="60% - Accent5 21 4_Essbase BS Tax Accounts EOY" xfId="24629"/>
    <cellStyle name="60% - Accent5 21_Essbase BS Tax Accounts EOY" xfId="24630"/>
    <cellStyle name="60% - Accent5 22" xfId="24631"/>
    <cellStyle name="60% - Accent5 22 2" xfId="24632"/>
    <cellStyle name="60% - Accent5 22 2 2" xfId="24633"/>
    <cellStyle name="60% - Accent5 22 2 2 2" xfId="24634"/>
    <cellStyle name="60% - Accent5 22 2 2_Essbase BS Tax Accounts EOY" xfId="24635"/>
    <cellStyle name="60% - Accent5 22 2_Essbase BS Tax Accounts EOY" xfId="24636"/>
    <cellStyle name="60% - Accent5 22 3" xfId="24637"/>
    <cellStyle name="60% - Accent5 22 3 2" xfId="24638"/>
    <cellStyle name="60% - Accent5 22 3 2 2" xfId="24639"/>
    <cellStyle name="60% - Accent5 22 3 2_Essbase BS Tax Accounts EOY" xfId="24640"/>
    <cellStyle name="60% - Accent5 22 3_Essbase BS Tax Accounts EOY" xfId="24641"/>
    <cellStyle name="60% - Accent5 22 4" xfId="24642"/>
    <cellStyle name="60% - Accent5 22 4 2" xfId="24643"/>
    <cellStyle name="60% - Accent5 22 4_Essbase BS Tax Accounts EOY" xfId="24644"/>
    <cellStyle name="60% - Accent5 22_Essbase BS Tax Accounts EOY" xfId="24645"/>
    <cellStyle name="60% - Accent5 23" xfId="24646"/>
    <cellStyle name="60% - Accent5 23 2" xfId="24647"/>
    <cellStyle name="60% - Accent5 23 2 2" xfId="24648"/>
    <cellStyle name="60% - Accent5 23 2 2 2" xfId="24649"/>
    <cellStyle name="60% - Accent5 23 2 2_Essbase BS Tax Accounts EOY" xfId="24650"/>
    <cellStyle name="60% - Accent5 23 2_Essbase BS Tax Accounts EOY" xfId="24651"/>
    <cellStyle name="60% - Accent5 23 3" xfId="24652"/>
    <cellStyle name="60% - Accent5 23 3 2" xfId="24653"/>
    <cellStyle name="60% - Accent5 23 3 2 2" xfId="24654"/>
    <cellStyle name="60% - Accent5 23 3 2_Essbase BS Tax Accounts EOY" xfId="24655"/>
    <cellStyle name="60% - Accent5 23 3_Essbase BS Tax Accounts EOY" xfId="24656"/>
    <cellStyle name="60% - Accent5 23 4" xfId="24657"/>
    <cellStyle name="60% - Accent5 23 4 2" xfId="24658"/>
    <cellStyle name="60% - Accent5 23 4 2 2" xfId="24659"/>
    <cellStyle name="60% - Accent5 23 4 2_Essbase BS Tax Accounts EOY" xfId="24660"/>
    <cellStyle name="60% - Accent5 23 4_Essbase BS Tax Accounts EOY" xfId="24661"/>
    <cellStyle name="60% - Accent5 23 5" xfId="24662"/>
    <cellStyle name="60% - Accent5 23 5 2" xfId="24663"/>
    <cellStyle name="60% - Accent5 23 5_Essbase BS Tax Accounts EOY" xfId="24664"/>
    <cellStyle name="60% - Accent5 23_Essbase BS Tax Accounts EOY" xfId="24665"/>
    <cellStyle name="60% - Accent5 24" xfId="24666"/>
    <cellStyle name="60% - Accent5 24 2" xfId="24667"/>
    <cellStyle name="60% - Accent5 24 2 2" xfId="24668"/>
    <cellStyle name="60% - Accent5 24 2 2 2" xfId="24669"/>
    <cellStyle name="60% - Accent5 24 2 2 2 2" xfId="24670"/>
    <cellStyle name="60% - Accent5 24 2 2 2_Essbase BS Tax Accounts EOY" xfId="24671"/>
    <cellStyle name="60% - Accent5 24 2 2_Essbase BS Tax Accounts EOY" xfId="24672"/>
    <cellStyle name="60% - Accent5 24 2 3" xfId="24673"/>
    <cellStyle name="60% - Accent5 24 2 3 2" xfId="24674"/>
    <cellStyle name="60% - Accent5 24 2 3_Essbase BS Tax Accounts EOY" xfId="24675"/>
    <cellStyle name="60% - Accent5 24 2 4" xfId="24676"/>
    <cellStyle name="60% - Accent5 24 2 5" xfId="24677"/>
    <cellStyle name="60% - Accent5 24 2 6" xfId="24678"/>
    <cellStyle name="60% - Accent5 24 2 7" xfId="24679"/>
    <cellStyle name="60% - Accent5 24 2_Essbase BS Tax Accounts EOY" xfId="24680"/>
    <cellStyle name="60% - Accent5 24 3" xfId="24681"/>
    <cellStyle name="60% - Accent5 24 3 2" xfId="24682"/>
    <cellStyle name="60% - Accent5 24 3 2 2" xfId="24683"/>
    <cellStyle name="60% - Accent5 24 3 2_Essbase BS Tax Accounts EOY" xfId="24684"/>
    <cellStyle name="60% - Accent5 24 3 3" xfId="24685"/>
    <cellStyle name="60% - Accent5 24 3_Essbase BS Tax Accounts EOY" xfId="24686"/>
    <cellStyle name="60% - Accent5 24 4" xfId="24687"/>
    <cellStyle name="60% - Accent5 24 4 2" xfId="24688"/>
    <cellStyle name="60% - Accent5 24 4_Essbase BS Tax Accounts EOY" xfId="24689"/>
    <cellStyle name="60% - Accent5 24 5" xfId="24690"/>
    <cellStyle name="60% - Accent5 24 5 2" xfId="24691"/>
    <cellStyle name="60% - Accent5 24 5_Essbase BS Tax Accounts EOY" xfId="24692"/>
    <cellStyle name="60% - Accent5 24 6" xfId="24693"/>
    <cellStyle name="60% - Accent5 24 7" xfId="24694"/>
    <cellStyle name="60% - Accent5 24_Basis Detail" xfId="24695"/>
    <cellStyle name="60% - Accent5 25" xfId="24696"/>
    <cellStyle name="60% - Accent5 25 2" xfId="24697"/>
    <cellStyle name="60% - Accent5 25 2 2" xfId="24698"/>
    <cellStyle name="60% - Accent5 25 2 2 2" xfId="24699"/>
    <cellStyle name="60% - Accent5 25 2 2_Essbase BS Tax Accounts EOY" xfId="24700"/>
    <cellStyle name="60% - Accent5 25 2 3" xfId="24701"/>
    <cellStyle name="60% - Accent5 25 2 4" xfId="24702"/>
    <cellStyle name="60% - Accent5 25 2_Essbase BS Tax Accounts EOY" xfId="24703"/>
    <cellStyle name="60% - Accent5 25 3" xfId="24704"/>
    <cellStyle name="60% - Accent5 25 3 2" xfId="24705"/>
    <cellStyle name="60% - Accent5 25 3 2 2" xfId="24706"/>
    <cellStyle name="60% - Accent5 25 3 2_Essbase BS Tax Accounts EOY" xfId="24707"/>
    <cellStyle name="60% - Accent5 25 3 3" xfId="24708"/>
    <cellStyle name="60% - Accent5 25 3_Essbase BS Tax Accounts EOY" xfId="24709"/>
    <cellStyle name="60% - Accent5 25 4" xfId="24710"/>
    <cellStyle name="60% - Accent5 25 4 2" xfId="24711"/>
    <cellStyle name="60% - Accent5 25 4_Essbase BS Tax Accounts EOY" xfId="24712"/>
    <cellStyle name="60% - Accent5 25 5" xfId="24713"/>
    <cellStyle name="60% - Accent5 25 6" xfId="24714"/>
    <cellStyle name="60% - Accent5 25_Essbase BS Tax Accounts EOY" xfId="24715"/>
    <cellStyle name="60% - Accent5 26" xfId="24716"/>
    <cellStyle name="60% - Accent5 26 2" xfId="24717"/>
    <cellStyle name="60% - Accent5 26 2 2" xfId="24718"/>
    <cellStyle name="60% - Accent5 26 2 2 2" xfId="24719"/>
    <cellStyle name="60% - Accent5 26 2 2_Essbase BS Tax Accounts EOY" xfId="24720"/>
    <cellStyle name="60% - Accent5 26 2 3" xfId="24721"/>
    <cellStyle name="60% - Accent5 26 2_Essbase BS Tax Accounts EOY" xfId="24722"/>
    <cellStyle name="60% - Accent5 26 3" xfId="24723"/>
    <cellStyle name="60% - Accent5 26 3 2" xfId="24724"/>
    <cellStyle name="60% - Accent5 26 3_Essbase BS Tax Accounts EOY" xfId="24725"/>
    <cellStyle name="60% - Accent5 26 4" xfId="24726"/>
    <cellStyle name="60% - Accent5 26 5" xfId="24727"/>
    <cellStyle name="60% - Accent5 26 6" xfId="24728"/>
    <cellStyle name="60% - Accent5 26_Essbase BS Tax Accounts EOY" xfId="24729"/>
    <cellStyle name="60% - Accent5 27" xfId="24730"/>
    <cellStyle name="60% - Accent5 27 2" xfId="24731"/>
    <cellStyle name="60% - Accent5 27 2 2" xfId="24732"/>
    <cellStyle name="60% - Accent5 27 2 2 2" xfId="24733"/>
    <cellStyle name="60% - Accent5 27 2 2_Essbase BS Tax Accounts EOY" xfId="24734"/>
    <cellStyle name="60% - Accent5 27 2_Essbase BS Tax Accounts EOY" xfId="24735"/>
    <cellStyle name="60% - Accent5 27 3" xfId="24736"/>
    <cellStyle name="60% - Accent5 27 3 2" xfId="24737"/>
    <cellStyle name="60% - Accent5 27 3_Essbase BS Tax Accounts EOY" xfId="24738"/>
    <cellStyle name="60% - Accent5 27 4" xfId="24739"/>
    <cellStyle name="60% - Accent5 27 5" xfId="24740"/>
    <cellStyle name="60% - Accent5 27_Essbase BS Tax Accounts EOY" xfId="24741"/>
    <cellStyle name="60% - Accent5 28" xfId="24742"/>
    <cellStyle name="60% - Accent5 28 2" xfId="24743"/>
    <cellStyle name="60% - Accent5 28 2 2" xfId="24744"/>
    <cellStyle name="60% - Accent5 28 2_Essbase BS Tax Accounts EOY" xfId="24745"/>
    <cellStyle name="60% - Accent5 28_Essbase BS Tax Accounts EOY" xfId="24746"/>
    <cellStyle name="60% - Accent5 29" xfId="24747"/>
    <cellStyle name="60% - Accent5 29 2" xfId="24748"/>
    <cellStyle name="60% - Accent5 29 2 2" xfId="24749"/>
    <cellStyle name="60% - Accent5 29 2_Essbase BS Tax Accounts EOY" xfId="24750"/>
    <cellStyle name="60% - Accent5 29_Essbase BS Tax Accounts EOY" xfId="24751"/>
    <cellStyle name="60% - Accent5 3" xfId="24752"/>
    <cellStyle name="60% - Accent5 3 2" xfId="24753"/>
    <cellStyle name="60% - Accent5 3 2 2" xfId="24754"/>
    <cellStyle name="60% - Accent5 3 2 2 2" xfId="24755"/>
    <cellStyle name="60% - Accent5 3 2 2 2 2" xfId="24756"/>
    <cellStyle name="60% - Accent5 3 2 2 2_Essbase BS Tax Accounts EOY" xfId="24757"/>
    <cellStyle name="60% - Accent5 3 2 2_Essbase BS Tax Accounts EOY" xfId="24758"/>
    <cellStyle name="60% - Accent5 3 2 3" xfId="24759"/>
    <cellStyle name="60% - Accent5 3 2 3 2" xfId="24760"/>
    <cellStyle name="60% - Accent5 3 2 3 2 2" xfId="24761"/>
    <cellStyle name="60% - Accent5 3 2 3 2_Essbase BS Tax Accounts EOY" xfId="24762"/>
    <cellStyle name="60% - Accent5 3 2 3_Essbase BS Tax Accounts EOY" xfId="24763"/>
    <cellStyle name="60% - Accent5 3 2 4" xfId="24764"/>
    <cellStyle name="60% - Accent5 3 2 4 2" xfId="24765"/>
    <cellStyle name="60% - Accent5 3 2 4_Essbase BS Tax Accounts EOY" xfId="24766"/>
    <cellStyle name="60% - Accent5 3 2 5" xfId="24767"/>
    <cellStyle name="60% - Accent5 3 2 6" xfId="24768"/>
    <cellStyle name="60% - Accent5 3 2_Essbase BS Tax Accounts EOY" xfId="24769"/>
    <cellStyle name="60% - Accent5 3 3" xfId="24770"/>
    <cellStyle name="60% - Accent5 3 3 2" xfId="24771"/>
    <cellStyle name="60% - Accent5 3 3 2 2" xfId="24772"/>
    <cellStyle name="60% - Accent5 3 3 2_Essbase BS Tax Accounts EOY" xfId="24773"/>
    <cellStyle name="60% - Accent5 3 3_Essbase BS Tax Accounts EOY" xfId="24774"/>
    <cellStyle name="60% - Accent5 3 4" xfId="24775"/>
    <cellStyle name="60% - Accent5 3 4 2" xfId="24776"/>
    <cellStyle name="60% - Accent5 3 4_Essbase BS Tax Accounts EOY" xfId="24777"/>
    <cellStyle name="60% - Accent5 3 5" xfId="24778"/>
    <cellStyle name="60% - Accent5 3_Essbase BS Tax Accounts EOY" xfId="24779"/>
    <cellStyle name="60% - Accent5 30" xfId="24780"/>
    <cellStyle name="60% - Accent5 30 2" xfId="24781"/>
    <cellStyle name="60% - Accent5 30 2 2" xfId="24782"/>
    <cellStyle name="60% - Accent5 30 2_Essbase BS Tax Accounts EOY" xfId="24783"/>
    <cellStyle name="60% - Accent5 30_Essbase BS Tax Accounts EOY" xfId="24784"/>
    <cellStyle name="60% - Accent5 31" xfId="24785"/>
    <cellStyle name="60% - Accent5 31 2" xfId="24786"/>
    <cellStyle name="60% - Accent5 31 2 2" xfId="24787"/>
    <cellStyle name="60% - Accent5 31 2_Essbase BS Tax Accounts EOY" xfId="24788"/>
    <cellStyle name="60% - Accent5 31_Essbase BS Tax Accounts EOY" xfId="24789"/>
    <cellStyle name="60% - Accent5 32" xfId="24790"/>
    <cellStyle name="60% - Accent5 32 2" xfId="24791"/>
    <cellStyle name="60% - Accent5 32 2 2" xfId="24792"/>
    <cellStyle name="60% - Accent5 32 2_Essbase BS Tax Accounts EOY" xfId="24793"/>
    <cellStyle name="60% - Accent5 32_Essbase BS Tax Accounts EOY" xfId="24794"/>
    <cellStyle name="60% - Accent5 33" xfId="24795"/>
    <cellStyle name="60% - Accent5 33 2" xfId="24796"/>
    <cellStyle name="60% - Accent5 33 2 2" xfId="24797"/>
    <cellStyle name="60% - Accent5 33 2_Essbase BS Tax Accounts EOY" xfId="24798"/>
    <cellStyle name="60% - Accent5 33_Essbase BS Tax Accounts EOY" xfId="24799"/>
    <cellStyle name="60% - Accent5 34" xfId="24800"/>
    <cellStyle name="60% - Accent5 34 2" xfId="24801"/>
    <cellStyle name="60% - Accent5 34 2 2" xfId="24802"/>
    <cellStyle name="60% - Accent5 34 2_Essbase BS Tax Accounts EOY" xfId="24803"/>
    <cellStyle name="60% - Accent5 34_Essbase BS Tax Accounts EOY" xfId="24804"/>
    <cellStyle name="60% - Accent5 35" xfId="24805"/>
    <cellStyle name="60% - Accent5 35 2" xfId="24806"/>
    <cellStyle name="60% - Accent5 35 2 2" xfId="24807"/>
    <cellStyle name="60% - Accent5 35 2_Essbase BS Tax Accounts EOY" xfId="24808"/>
    <cellStyle name="60% - Accent5 35_Essbase BS Tax Accounts EOY" xfId="24809"/>
    <cellStyle name="60% - Accent5 36" xfId="24810"/>
    <cellStyle name="60% - Accent5 36 2" xfId="24811"/>
    <cellStyle name="60% - Accent5 36 2 2" xfId="24812"/>
    <cellStyle name="60% - Accent5 36 2_Essbase BS Tax Accounts EOY" xfId="24813"/>
    <cellStyle name="60% - Accent5 36_Essbase BS Tax Accounts EOY" xfId="24814"/>
    <cellStyle name="60% - Accent5 37" xfId="24815"/>
    <cellStyle name="60% - Accent5 37 2" xfId="24816"/>
    <cellStyle name="60% - Accent5 37 2 2" xfId="24817"/>
    <cellStyle name="60% - Accent5 37 2_Essbase BS Tax Accounts EOY" xfId="24818"/>
    <cellStyle name="60% - Accent5 37_Essbase BS Tax Accounts EOY" xfId="24819"/>
    <cellStyle name="60% - Accent5 38" xfId="24820"/>
    <cellStyle name="60% - Accent5 38 2" xfId="24821"/>
    <cellStyle name="60% - Accent5 38 2 2" xfId="24822"/>
    <cellStyle name="60% - Accent5 38 2_Essbase BS Tax Accounts EOY" xfId="24823"/>
    <cellStyle name="60% - Accent5 38_Essbase BS Tax Accounts EOY" xfId="24824"/>
    <cellStyle name="60% - Accent5 39" xfId="24825"/>
    <cellStyle name="60% - Accent5 39 2" xfId="24826"/>
    <cellStyle name="60% - Accent5 39 2 2" xfId="24827"/>
    <cellStyle name="60% - Accent5 39 2_Essbase BS Tax Accounts EOY" xfId="24828"/>
    <cellStyle name="60% - Accent5 39_Essbase BS Tax Accounts EOY" xfId="24829"/>
    <cellStyle name="60% - Accent5 4" xfId="24830"/>
    <cellStyle name="60% - Accent5 4 2" xfId="24831"/>
    <cellStyle name="60% - Accent5 4 2 2" xfId="24832"/>
    <cellStyle name="60% - Accent5 4 2 2 2" xfId="24833"/>
    <cellStyle name="60% - Accent5 4 2 2 2 2" xfId="24834"/>
    <cellStyle name="60% - Accent5 4 2 2 2_Essbase BS Tax Accounts EOY" xfId="24835"/>
    <cellStyle name="60% - Accent5 4 2 2_Essbase BS Tax Accounts EOY" xfId="24836"/>
    <cellStyle name="60% - Accent5 4 2 3" xfId="24837"/>
    <cellStyle name="60% - Accent5 4 2 3 2" xfId="24838"/>
    <cellStyle name="60% - Accent5 4 2 3 2 2" xfId="24839"/>
    <cellStyle name="60% - Accent5 4 2 3 2_Essbase BS Tax Accounts EOY" xfId="24840"/>
    <cellStyle name="60% - Accent5 4 2 3_Essbase BS Tax Accounts EOY" xfId="24841"/>
    <cellStyle name="60% - Accent5 4 2 4" xfId="24842"/>
    <cellStyle name="60% - Accent5 4 2 4 2" xfId="24843"/>
    <cellStyle name="60% - Accent5 4 2 4_Essbase BS Tax Accounts EOY" xfId="24844"/>
    <cellStyle name="60% - Accent5 4 2 5" xfId="24845"/>
    <cellStyle name="60% - Accent5 4 2 6" xfId="24846"/>
    <cellStyle name="60% - Accent5 4 2 7" xfId="24847"/>
    <cellStyle name="60% - Accent5 4 2_Essbase BS Tax Accounts EOY" xfId="24848"/>
    <cellStyle name="60% - Accent5 4 3" xfId="24849"/>
    <cellStyle name="60% - Accent5 4 3 2" xfId="24850"/>
    <cellStyle name="60% - Accent5 4 3 2 2" xfId="24851"/>
    <cellStyle name="60% - Accent5 4 3 2_Essbase BS Tax Accounts EOY" xfId="24852"/>
    <cellStyle name="60% - Accent5 4 3_Essbase BS Tax Accounts EOY" xfId="24853"/>
    <cellStyle name="60% - Accent5 4 4" xfId="24854"/>
    <cellStyle name="60% - Accent5 4 4 2" xfId="24855"/>
    <cellStyle name="60% - Accent5 4 4_Essbase BS Tax Accounts EOY" xfId="24856"/>
    <cellStyle name="60% - Accent5 4_Essbase BS Tax Accounts EOY" xfId="24857"/>
    <cellStyle name="60% - Accent5 40" xfId="24858"/>
    <cellStyle name="60% - Accent5 40 2" xfId="24859"/>
    <cellStyle name="60% - Accent5 40 2 2" xfId="24860"/>
    <cellStyle name="60% - Accent5 40 2_Essbase BS Tax Accounts EOY" xfId="24861"/>
    <cellStyle name="60% - Accent5 40_Essbase BS Tax Accounts EOY" xfId="24862"/>
    <cellStyle name="60% - Accent5 41" xfId="24863"/>
    <cellStyle name="60% - Accent5 41 2" xfId="24864"/>
    <cellStyle name="60% - Accent5 41 2 2" xfId="24865"/>
    <cellStyle name="60% - Accent5 41 2_Essbase BS Tax Accounts EOY" xfId="24866"/>
    <cellStyle name="60% - Accent5 41_Essbase BS Tax Accounts EOY" xfId="24867"/>
    <cellStyle name="60% - Accent5 42" xfId="24868"/>
    <cellStyle name="60% - Accent5 42 2" xfId="24869"/>
    <cellStyle name="60% - Accent5 42 2 2" xfId="24870"/>
    <cellStyle name="60% - Accent5 42 2_Essbase BS Tax Accounts EOY" xfId="24871"/>
    <cellStyle name="60% - Accent5 42_Essbase BS Tax Accounts EOY" xfId="24872"/>
    <cellStyle name="60% - Accent5 43" xfId="24873"/>
    <cellStyle name="60% - Accent5 43 2" xfId="24874"/>
    <cellStyle name="60% - Accent5 43 2 2" xfId="24875"/>
    <cellStyle name="60% - Accent5 43 2_Essbase BS Tax Accounts EOY" xfId="24876"/>
    <cellStyle name="60% - Accent5 43_Essbase BS Tax Accounts EOY" xfId="24877"/>
    <cellStyle name="60% - Accent5 44" xfId="24878"/>
    <cellStyle name="60% - Accent5 44 2" xfId="24879"/>
    <cellStyle name="60% - Accent5 44 2 2" xfId="24880"/>
    <cellStyle name="60% - Accent5 44 2_Essbase BS Tax Accounts EOY" xfId="24881"/>
    <cellStyle name="60% - Accent5 44_Essbase BS Tax Accounts EOY" xfId="24882"/>
    <cellStyle name="60% - Accent5 45" xfId="24883"/>
    <cellStyle name="60% - Accent5 45 2" xfId="24884"/>
    <cellStyle name="60% - Accent5 45 2 2" xfId="24885"/>
    <cellStyle name="60% - Accent5 45 2_Essbase BS Tax Accounts EOY" xfId="24886"/>
    <cellStyle name="60% - Accent5 45_Essbase BS Tax Accounts EOY" xfId="24887"/>
    <cellStyle name="60% - Accent5 46" xfId="24888"/>
    <cellStyle name="60% - Accent5 46 2" xfId="24889"/>
    <cellStyle name="60% - Accent5 46 2 2" xfId="24890"/>
    <cellStyle name="60% - Accent5 46 2_Essbase BS Tax Accounts EOY" xfId="24891"/>
    <cellStyle name="60% - Accent5 46_Essbase BS Tax Accounts EOY" xfId="24892"/>
    <cellStyle name="60% - Accent5 47" xfId="24893"/>
    <cellStyle name="60% - Accent5 47 2" xfId="24894"/>
    <cellStyle name="60% - Accent5 47 2 2" xfId="24895"/>
    <cellStyle name="60% - Accent5 47 2_Essbase BS Tax Accounts EOY" xfId="24896"/>
    <cellStyle name="60% - Accent5 47_Essbase BS Tax Accounts EOY" xfId="24897"/>
    <cellStyle name="60% - Accent5 48" xfId="24898"/>
    <cellStyle name="60% - Accent5 48 2" xfId="24899"/>
    <cellStyle name="60% - Accent5 48 2 2" xfId="24900"/>
    <cellStyle name="60% - Accent5 48 2_Essbase BS Tax Accounts EOY" xfId="24901"/>
    <cellStyle name="60% - Accent5 48_Essbase BS Tax Accounts EOY" xfId="24902"/>
    <cellStyle name="60% - Accent5 49" xfId="24903"/>
    <cellStyle name="60% - Accent5 49 2" xfId="24904"/>
    <cellStyle name="60% - Accent5 49 2 2" xfId="24905"/>
    <cellStyle name="60% - Accent5 49 2_Essbase BS Tax Accounts EOY" xfId="24906"/>
    <cellStyle name="60% - Accent5 49_Essbase BS Tax Accounts EOY" xfId="24907"/>
    <cellStyle name="60% - Accent5 5" xfId="24908"/>
    <cellStyle name="60% - Accent5 5 2" xfId="24909"/>
    <cellStyle name="60% - Accent5 5 2 2" xfId="24910"/>
    <cellStyle name="60% - Accent5 5 2 2 2" xfId="24911"/>
    <cellStyle name="60% - Accent5 5 2 2 2 2" xfId="24912"/>
    <cellStyle name="60% - Accent5 5 2 2 2_Essbase BS Tax Accounts EOY" xfId="24913"/>
    <cellStyle name="60% - Accent5 5 2 2_Essbase BS Tax Accounts EOY" xfId="24914"/>
    <cellStyle name="60% - Accent5 5 2 3" xfId="24915"/>
    <cellStyle name="60% - Accent5 5 2 3 2" xfId="24916"/>
    <cellStyle name="60% - Accent5 5 2 3 2 2" xfId="24917"/>
    <cellStyle name="60% - Accent5 5 2 3 2_Essbase BS Tax Accounts EOY" xfId="24918"/>
    <cellStyle name="60% - Accent5 5 2 3_Essbase BS Tax Accounts EOY" xfId="24919"/>
    <cellStyle name="60% - Accent5 5 2 4" xfId="24920"/>
    <cellStyle name="60% - Accent5 5 2 4 2" xfId="24921"/>
    <cellStyle name="60% - Accent5 5 2 4_Essbase BS Tax Accounts EOY" xfId="24922"/>
    <cellStyle name="60% - Accent5 5 2 5" xfId="24923"/>
    <cellStyle name="60% - Accent5 5 2_Essbase BS Tax Accounts EOY" xfId="24924"/>
    <cellStyle name="60% - Accent5 5 3" xfId="24925"/>
    <cellStyle name="60% - Accent5 5 3 2" xfId="24926"/>
    <cellStyle name="60% - Accent5 5 3 2 2" xfId="24927"/>
    <cellStyle name="60% - Accent5 5 3 2_Essbase BS Tax Accounts EOY" xfId="24928"/>
    <cellStyle name="60% - Accent5 5 3_Essbase BS Tax Accounts EOY" xfId="24929"/>
    <cellStyle name="60% - Accent5 5 4" xfId="24930"/>
    <cellStyle name="60% - Accent5 5 4 2" xfId="24931"/>
    <cellStyle name="60% - Accent5 5 4_Essbase BS Tax Accounts EOY" xfId="24932"/>
    <cellStyle name="60% - Accent5 5_Essbase BS Tax Accounts EOY" xfId="24933"/>
    <cellStyle name="60% - Accent5 50" xfId="24934"/>
    <cellStyle name="60% - Accent5 50 2" xfId="24935"/>
    <cellStyle name="60% - Accent5 50 2 2" xfId="24936"/>
    <cellStyle name="60% - Accent5 50 2_Essbase BS Tax Accounts EOY" xfId="24937"/>
    <cellStyle name="60% - Accent5 50_Essbase BS Tax Accounts EOY" xfId="24938"/>
    <cellStyle name="60% - Accent5 51" xfId="24939"/>
    <cellStyle name="60% - Accent5 51 2" xfId="24940"/>
    <cellStyle name="60% - Accent5 51 2 2" xfId="24941"/>
    <cellStyle name="60% - Accent5 51 2_Essbase BS Tax Accounts EOY" xfId="24942"/>
    <cellStyle name="60% - Accent5 51_Essbase BS Tax Accounts EOY" xfId="24943"/>
    <cellStyle name="60% - Accent5 52" xfId="24944"/>
    <cellStyle name="60% - Accent5 52 2" xfId="24945"/>
    <cellStyle name="60% - Accent5 52 2 2" xfId="24946"/>
    <cellStyle name="60% - Accent5 52 2_Essbase BS Tax Accounts EOY" xfId="24947"/>
    <cellStyle name="60% - Accent5 52_Essbase BS Tax Accounts EOY" xfId="24948"/>
    <cellStyle name="60% - Accent5 53" xfId="24949"/>
    <cellStyle name="60% - Accent5 53 2" xfId="24950"/>
    <cellStyle name="60% - Accent5 53 2 2" xfId="24951"/>
    <cellStyle name="60% - Accent5 53 2_Essbase BS Tax Accounts EOY" xfId="24952"/>
    <cellStyle name="60% - Accent5 53_Essbase BS Tax Accounts EOY" xfId="24953"/>
    <cellStyle name="60% - Accent5 54" xfId="24954"/>
    <cellStyle name="60% - Accent5 54 2" xfId="24955"/>
    <cellStyle name="60% - Accent5 54 2 2" xfId="24956"/>
    <cellStyle name="60% - Accent5 54 2_Essbase BS Tax Accounts EOY" xfId="24957"/>
    <cellStyle name="60% - Accent5 54_Essbase BS Tax Accounts EOY" xfId="24958"/>
    <cellStyle name="60% - Accent5 55" xfId="24959"/>
    <cellStyle name="60% - Accent5 55 2" xfId="24960"/>
    <cellStyle name="60% - Accent5 55 2 2" xfId="24961"/>
    <cellStyle name="60% - Accent5 55 2_Essbase BS Tax Accounts EOY" xfId="24962"/>
    <cellStyle name="60% - Accent5 55_Essbase BS Tax Accounts EOY" xfId="24963"/>
    <cellStyle name="60% - Accent5 56" xfId="24964"/>
    <cellStyle name="60% - Accent5 56 2" xfId="24965"/>
    <cellStyle name="60% - Accent5 56 2 2" xfId="24966"/>
    <cellStyle name="60% - Accent5 56 2_Essbase BS Tax Accounts EOY" xfId="24967"/>
    <cellStyle name="60% - Accent5 56_Essbase BS Tax Accounts EOY" xfId="24968"/>
    <cellStyle name="60% - Accent5 57" xfId="24969"/>
    <cellStyle name="60% - Accent5 57 2" xfId="24970"/>
    <cellStyle name="60% - Accent5 57 2 2" xfId="24971"/>
    <cellStyle name="60% - Accent5 57 2_Essbase BS Tax Accounts EOY" xfId="24972"/>
    <cellStyle name="60% - Accent5 57_Essbase BS Tax Accounts EOY" xfId="24973"/>
    <cellStyle name="60% - Accent5 58" xfId="24974"/>
    <cellStyle name="60% - Accent5 58 2" xfId="24975"/>
    <cellStyle name="60% - Accent5 58 2 2" xfId="24976"/>
    <cellStyle name="60% - Accent5 58 2_Essbase BS Tax Accounts EOY" xfId="24977"/>
    <cellStyle name="60% - Accent5 58_Essbase BS Tax Accounts EOY" xfId="24978"/>
    <cellStyle name="60% - Accent5 59" xfId="24979"/>
    <cellStyle name="60% - Accent5 59 2" xfId="24980"/>
    <cellStyle name="60% - Accent5 59 2 2" xfId="24981"/>
    <cellStyle name="60% - Accent5 59 2_Essbase BS Tax Accounts EOY" xfId="24982"/>
    <cellStyle name="60% - Accent5 59_Essbase BS Tax Accounts EOY" xfId="24983"/>
    <cellStyle name="60% - Accent5 6" xfId="24984"/>
    <cellStyle name="60% - Accent5 6 2" xfId="24985"/>
    <cellStyle name="60% - Accent5 6 2 2" xfId="24986"/>
    <cellStyle name="60% - Accent5 6 2 2 2" xfId="24987"/>
    <cellStyle name="60% - Accent5 6 2 2_Essbase BS Tax Accounts EOY" xfId="24988"/>
    <cellStyle name="60% - Accent5 6 2_Essbase BS Tax Accounts EOY" xfId="24989"/>
    <cellStyle name="60% - Accent5 6 3" xfId="24990"/>
    <cellStyle name="60% - Accent5 6 3 2" xfId="24991"/>
    <cellStyle name="60% - Accent5 6 3 2 2" xfId="24992"/>
    <cellStyle name="60% - Accent5 6 3 2_Essbase BS Tax Accounts EOY" xfId="24993"/>
    <cellStyle name="60% - Accent5 6 3_Essbase BS Tax Accounts EOY" xfId="24994"/>
    <cellStyle name="60% - Accent5 6 4" xfId="24995"/>
    <cellStyle name="60% - Accent5 6 4 2" xfId="24996"/>
    <cellStyle name="60% - Accent5 6 4_Essbase BS Tax Accounts EOY" xfId="24997"/>
    <cellStyle name="60% - Accent5 6_Essbase BS Tax Accounts EOY" xfId="24998"/>
    <cellStyle name="60% - Accent5 60" xfId="24999"/>
    <cellStyle name="60% - Accent5 60 2" xfId="25000"/>
    <cellStyle name="60% - Accent5 60 2 2" xfId="25001"/>
    <cellStyle name="60% - Accent5 60 2_Essbase BS Tax Accounts EOY" xfId="25002"/>
    <cellStyle name="60% - Accent5 60 3" xfId="25003"/>
    <cellStyle name="60% - Accent5 60_Essbase BS Tax Accounts EOY" xfId="25004"/>
    <cellStyle name="60% - Accent5 61" xfId="25005"/>
    <cellStyle name="60% - Accent5 61 2" xfId="25006"/>
    <cellStyle name="60% - Accent5 61_Essbase BS Tax Accounts EOY" xfId="25007"/>
    <cellStyle name="60% - Accent5 62" xfId="25008"/>
    <cellStyle name="60% - Accent5 62 2" xfId="25009"/>
    <cellStyle name="60% - Accent5 62_Essbase BS Tax Accounts EOY" xfId="25010"/>
    <cellStyle name="60% - Accent5 63" xfId="25011"/>
    <cellStyle name="60% - Accent5 64" xfId="25012"/>
    <cellStyle name="60% - Accent5 65" xfId="25013"/>
    <cellStyle name="60% - Accent5 66" xfId="25014"/>
    <cellStyle name="60% - Accent5 67" xfId="25015"/>
    <cellStyle name="60% - Accent5 68" xfId="25016"/>
    <cellStyle name="60% - Accent5 69" xfId="25017"/>
    <cellStyle name="60% - Accent5 7" xfId="25018"/>
    <cellStyle name="60% - Accent5 7 2" xfId="25019"/>
    <cellStyle name="60% - Accent5 7 2 2" xfId="25020"/>
    <cellStyle name="60% - Accent5 7 2 2 2" xfId="25021"/>
    <cellStyle name="60% - Accent5 7 2 2_Essbase BS Tax Accounts EOY" xfId="25022"/>
    <cellStyle name="60% - Accent5 7 2_Essbase BS Tax Accounts EOY" xfId="25023"/>
    <cellStyle name="60% - Accent5 7 3" xfId="25024"/>
    <cellStyle name="60% - Accent5 7 3 2" xfId="25025"/>
    <cellStyle name="60% - Accent5 7 3 2 2" xfId="25026"/>
    <cellStyle name="60% - Accent5 7 3 2_Essbase BS Tax Accounts EOY" xfId="25027"/>
    <cellStyle name="60% - Accent5 7 3_Essbase BS Tax Accounts EOY" xfId="25028"/>
    <cellStyle name="60% - Accent5 7 4" xfId="25029"/>
    <cellStyle name="60% - Accent5 7 4 2" xfId="25030"/>
    <cellStyle name="60% - Accent5 7 4_Essbase BS Tax Accounts EOY" xfId="25031"/>
    <cellStyle name="60% - Accent5 7_Essbase BS Tax Accounts EOY" xfId="25032"/>
    <cellStyle name="60% - Accent5 70" xfId="25033"/>
    <cellStyle name="60% - Accent5 71" xfId="25034"/>
    <cellStyle name="60% - Accent5 72" xfId="25035"/>
    <cellStyle name="60% - Accent5 73" xfId="25036"/>
    <cellStyle name="60% - Accent5 74" xfId="25037"/>
    <cellStyle name="60% - Accent5 75" xfId="25038"/>
    <cellStyle name="60% - Accent5 76" xfId="25039"/>
    <cellStyle name="60% - Accent5 77" xfId="25040"/>
    <cellStyle name="60% - Accent5 78" xfId="25041"/>
    <cellStyle name="60% - Accent5 79" xfId="25042"/>
    <cellStyle name="60% - Accent5 8" xfId="25043"/>
    <cellStyle name="60% - Accent5 8 2" xfId="25044"/>
    <cellStyle name="60% - Accent5 8 2 2" xfId="25045"/>
    <cellStyle name="60% - Accent5 8 2 2 2" xfId="25046"/>
    <cellStyle name="60% - Accent5 8 2 2_Essbase BS Tax Accounts EOY" xfId="25047"/>
    <cellStyle name="60% - Accent5 8 2_Essbase BS Tax Accounts EOY" xfId="25048"/>
    <cellStyle name="60% - Accent5 8 3" xfId="25049"/>
    <cellStyle name="60% - Accent5 8 3 2" xfId="25050"/>
    <cellStyle name="60% - Accent5 8 3 2 2" xfId="25051"/>
    <cellStyle name="60% - Accent5 8 3 2_Essbase BS Tax Accounts EOY" xfId="25052"/>
    <cellStyle name="60% - Accent5 8 3_Essbase BS Tax Accounts EOY" xfId="25053"/>
    <cellStyle name="60% - Accent5 8 4" xfId="25054"/>
    <cellStyle name="60% - Accent5 8 4 2" xfId="25055"/>
    <cellStyle name="60% - Accent5 8 4_Essbase BS Tax Accounts EOY" xfId="25056"/>
    <cellStyle name="60% - Accent5 8_Essbase BS Tax Accounts EOY" xfId="25057"/>
    <cellStyle name="60% - Accent5 80" xfId="25058"/>
    <cellStyle name="60% - Accent5 81" xfId="25059"/>
    <cellStyle name="60% - Accent5 82" xfId="25060"/>
    <cellStyle name="60% - Accent5 83" xfId="25061"/>
    <cellStyle name="60% - Accent5 84" xfId="25062"/>
    <cellStyle name="60% - Accent5 85" xfId="25063"/>
    <cellStyle name="60% - Accent5 86" xfId="25064"/>
    <cellStyle name="60% - Accent5 87" xfId="25065"/>
    <cellStyle name="60% - Accent5 88" xfId="25066"/>
    <cellStyle name="60% - Accent5 89" xfId="25067"/>
    <cellStyle name="60% - Accent5 9" xfId="25068"/>
    <cellStyle name="60% - Accent5 9 2" xfId="25069"/>
    <cellStyle name="60% - Accent5 9 2 2" xfId="25070"/>
    <cellStyle name="60% - Accent5 9 2 2 2" xfId="25071"/>
    <cellStyle name="60% - Accent5 9 2 2_Essbase BS Tax Accounts EOY" xfId="25072"/>
    <cellStyle name="60% - Accent5 9 2_Essbase BS Tax Accounts EOY" xfId="25073"/>
    <cellStyle name="60% - Accent5 9 3" xfId="25074"/>
    <cellStyle name="60% - Accent5 9 3 2" xfId="25075"/>
    <cellStyle name="60% - Accent5 9 3 2 2" xfId="25076"/>
    <cellStyle name="60% - Accent5 9 3 2_Essbase BS Tax Accounts EOY" xfId="25077"/>
    <cellStyle name="60% - Accent5 9 3_Essbase BS Tax Accounts EOY" xfId="25078"/>
    <cellStyle name="60% - Accent5 9 4" xfId="25079"/>
    <cellStyle name="60% - Accent5 9 4 2" xfId="25080"/>
    <cellStyle name="60% - Accent5 9 4_Essbase BS Tax Accounts EOY" xfId="25081"/>
    <cellStyle name="60% - Accent5 9_Essbase BS Tax Accounts EOY" xfId="25082"/>
    <cellStyle name="60% - Accent5 90" xfId="25083"/>
    <cellStyle name="60% - Accent5 91" xfId="25084"/>
    <cellStyle name="60% - Accent5 92" xfId="25085"/>
    <cellStyle name="60% - Accent5 93" xfId="25086"/>
    <cellStyle name="60% - Accent5 94" xfId="25087"/>
    <cellStyle name="60% - Accent5 95" xfId="25088"/>
    <cellStyle name="60% - Accent5 96" xfId="25089"/>
    <cellStyle name="60% - Accent5 97" xfId="25090"/>
    <cellStyle name="60% - Accent5 98" xfId="25091"/>
    <cellStyle name="60% - Accent5 99" xfId="25092"/>
    <cellStyle name="60% - Accent6" xfId="18" builtinId="52" customBuiltin="1"/>
    <cellStyle name="60% - Accent6 10" xfId="25093"/>
    <cellStyle name="60% - Accent6 10 2" xfId="25094"/>
    <cellStyle name="60% - Accent6 10 2 2" xfId="25095"/>
    <cellStyle name="60% - Accent6 10 2 2 2" xfId="25096"/>
    <cellStyle name="60% - Accent6 10 2 2_Essbase BS Tax Accounts EOY" xfId="25097"/>
    <cellStyle name="60% - Accent6 10 2_Essbase BS Tax Accounts EOY" xfId="25098"/>
    <cellStyle name="60% - Accent6 10 3" xfId="25099"/>
    <cellStyle name="60% - Accent6 10 3 2" xfId="25100"/>
    <cellStyle name="60% - Accent6 10 3 2 2" xfId="25101"/>
    <cellStyle name="60% - Accent6 10 3 2_Essbase BS Tax Accounts EOY" xfId="25102"/>
    <cellStyle name="60% - Accent6 10 3_Essbase BS Tax Accounts EOY" xfId="25103"/>
    <cellStyle name="60% - Accent6 10 4" xfId="25104"/>
    <cellStyle name="60% - Accent6 10 4 2" xfId="25105"/>
    <cellStyle name="60% - Accent6 10 4_Essbase BS Tax Accounts EOY" xfId="25106"/>
    <cellStyle name="60% - Accent6 10_Essbase BS Tax Accounts EOY" xfId="25107"/>
    <cellStyle name="60% - Accent6 100" xfId="25108"/>
    <cellStyle name="60% - Accent6 101" xfId="25109"/>
    <cellStyle name="60% - Accent6 102" xfId="25110"/>
    <cellStyle name="60% - Accent6 11" xfId="25111"/>
    <cellStyle name="60% - Accent6 11 2" xfId="25112"/>
    <cellStyle name="60% - Accent6 11 2 2" xfId="25113"/>
    <cellStyle name="60% - Accent6 11 2 2 2" xfId="25114"/>
    <cellStyle name="60% - Accent6 11 2 2_Essbase BS Tax Accounts EOY" xfId="25115"/>
    <cellStyle name="60% - Accent6 11 2_Essbase BS Tax Accounts EOY" xfId="25116"/>
    <cellStyle name="60% - Accent6 11 3" xfId="25117"/>
    <cellStyle name="60% - Accent6 11 3 2" xfId="25118"/>
    <cellStyle name="60% - Accent6 11 3 2 2" xfId="25119"/>
    <cellStyle name="60% - Accent6 11 3 2_Essbase BS Tax Accounts EOY" xfId="25120"/>
    <cellStyle name="60% - Accent6 11 3_Essbase BS Tax Accounts EOY" xfId="25121"/>
    <cellStyle name="60% - Accent6 11 4" xfId="25122"/>
    <cellStyle name="60% - Accent6 11 4 2" xfId="25123"/>
    <cellStyle name="60% - Accent6 11 4_Essbase BS Tax Accounts EOY" xfId="25124"/>
    <cellStyle name="60% - Accent6 11_Essbase BS Tax Accounts EOY" xfId="25125"/>
    <cellStyle name="60% - Accent6 12" xfId="25126"/>
    <cellStyle name="60% - Accent6 12 2" xfId="25127"/>
    <cellStyle name="60% - Accent6 12 2 2" xfId="25128"/>
    <cellStyle name="60% - Accent6 12 2 2 2" xfId="25129"/>
    <cellStyle name="60% - Accent6 12 2 2_Essbase BS Tax Accounts EOY" xfId="25130"/>
    <cellStyle name="60% - Accent6 12 2_Essbase BS Tax Accounts EOY" xfId="25131"/>
    <cellStyle name="60% - Accent6 12 3" xfId="25132"/>
    <cellStyle name="60% - Accent6 12 3 2" xfId="25133"/>
    <cellStyle name="60% - Accent6 12 3 2 2" xfId="25134"/>
    <cellStyle name="60% - Accent6 12 3 2_Essbase BS Tax Accounts EOY" xfId="25135"/>
    <cellStyle name="60% - Accent6 12 3_Essbase BS Tax Accounts EOY" xfId="25136"/>
    <cellStyle name="60% - Accent6 12 4" xfId="25137"/>
    <cellStyle name="60% - Accent6 12 4 2" xfId="25138"/>
    <cellStyle name="60% - Accent6 12 4_Essbase BS Tax Accounts EOY" xfId="25139"/>
    <cellStyle name="60% - Accent6 12_Essbase BS Tax Accounts EOY" xfId="25140"/>
    <cellStyle name="60% - Accent6 13" xfId="25141"/>
    <cellStyle name="60% - Accent6 13 2" xfId="25142"/>
    <cellStyle name="60% - Accent6 13 2 2" xfId="25143"/>
    <cellStyle name="60% - Accent6 13 2 2 2" xfId="25144"/>
    <cellStyle name="60% - Accent6 13 2 2_Essbase BS Tax Accounts EOY" xfId="25145"/>
    <cellStyle name="60% - Accent6 13 2_Essbase BS Tax Accounts EOY" xfId="25146"/>
    <cellStyle name="60% - Accent6 13 3" xfId="25147"/>
    <cellStyle name="60% - Accent6 13 3 2" xfId="25148"/>
    <cellStyle name="60% - Accent6 13 3 2 2" xfId="25149"/>
    <cellStyle name="60% - Accent6 13 3 2_Essbase BS Tax Accounts EOY" xfId="25150"/>
    <cellStyle name="60% - Accent6 13 3_Essbase BS Tax Accounts EOY" xfId="25151"/>
    <cellStyle name="60% - Accent6 13 4" xfId="25152"/>
    <cellStyle name="60% - Accent6 13 4 2" xfId="25153"/>
    <cellStyle name="60% - Accent6 13 4_Essbase BS Tax Accounts EOY" xfId="25154"/>
    <cellStyle name="60% - Accent6 13_Essbase BS Tax Accounts EOY" xfId="25155"/>
    <cellStyle name="60% - Accent6 14" xfId="25156"/>
    <cellStyle name="60% - Accent6 14 2" xfId="25157"/>
    <cellStyle name="60% - Accent6 14 2 2" xfId="25158"/>
    <cellStyle name="60% - Accent6 14 2 2 2" xfId="25159"/>
    <cellStyle name="60% - Accent6 14 2 2_Essbase BS Tax Accounts EOY" xfId="25160"/>
    <cellStyle name="60% - Accent6 14 2_Essbase BS Tax Accounts EOY" xfId="25161"/>
    <cellStyle name="60% - Accent6 14 3" xfId="25162"/>
    <cellStyle name="60% - Accent6 14 3 2" xfId="25163"/>
    <cellStyle name="60% - Accent6 14 3 2 2" xfId="25164"/>
    <cellStyle name="60% - Accent6 14 3 2_Essbase BS Tax Accounts EOY" xfId="25165"/>
    <cellStyle name="60% - Accent6 14 3_Essbase BS Tax Accounts EOY" xfId="25166"/>
    <cellStyle name="60% - Accent6 14 4" xfId="25167"/>
    <cellStyle name="60% - Accent6 14 4 2" xfId="25168"/>
    <cellStyle name="60% - Accent6 14 4_Essbase BS Tax Accounts EOY" xfId="25169"/>
    <cellStyle name="60% - Accent6 14_Essbase BS Tax Accounts EOY" xfId="25170"/>
    <cellStyle name="60% - Accent6 15" xfId="25171"/>
    <cellStyle name="60% - Accent6 15 2" xfId="25172"/>
    <cellStyle name="60% - Accent6 15 2 2" xfId="25173"/>
    <cellStyle name="60% - Accent6 15 2 2 2" xfId="25174"/>
    <cellStyle name="60% - Accent6 15 2 2_Essbase BS Tax Accounts EOY" xfId="25175"/>
    <cellStyle name="60% - Accent6 15 2_Essbase BS Tax Accounts EOY" xfId="25176"/>
    <cellStyle name="60% - Accent6 15 3" xfId="25177"/>
    <cellStyle name="60% - Accent6 15 3 2" xfId="25178"/>
    <cellStyle name="60% - Accent6 15 3 2 2" xfId="25179"/>
    <cellStyle name="60% - Accent6 15 3 2_Essbase BS Tax Accounts EOY" xfId="25180"/>
    <cellStyle name="60% - Accent6 15 3_Essbase BS Tax Accounts EOY" xfId="25181"/>
    <cellStyle name="60% - Accent6 15 4" xfId="25182"/>
    <cellStyle name="60% - Accent6 15 4 2" xfId="25183"/>
    <cellStyle name="60% - Accent6 15 4_Essbase BS Tax Accounts EOY" xfId="25184"/>
    <cellStyle name="60% - Accent6 15_Essbase BS Tax Accounts EOY" xfId="25185"/>
    <cellStyle name="60% - Accent6 16" xfId="25186"/>
    <cellStyle name="60% - Accent6 16 2" xfId="25187"/>
    <cellStyle name="60% - Accent6 16 2 2" xfId="25188"/>
    <cellStyle name="60% - Accent6 16 2 2 2" xfId="25189"/>
    <cellStyle name="60% - Accent6 16 2 2_Essbase BS Tax Accounts EOY" xfId="25190"/>
    <cellStyle name="60% - Accent6 16 2_Essbase BS Tax Accounts EOY" xfId="25191"/>
    <cellStyle name="60% - Accent6 16 3" xfId="25192"/>
    <cellStyle name="60% - Accent6 16 3 2" xfId="25193"/>
    <cellStyle name="60% - Accent6 16 3 2 2" xfId="25194"/>
    <cellStyle name="60% - Accent6 16 3 2_Essbase BS Tax Accounts EOY" xfId="25195"/>
    <cellStyle name="60% - Accent6 16 3_Essbase BS Tax Accounts EOY" xfId="25196"/>
    <cellStyle name="60% - Accent6 16 4" xfId="25197"/>
    <cellStyle name="60% - Accent6 16 4 2" xfId="25198"/>
    <cellStyle name="60% - Accent6 16 4_Essbase BS Tax Accounts EOY" xfId="25199"/>
    <cellStyle name="60% - Accent6 16_Essbase BS Tax Accounts EOY" xfId="25200"/>
    <cellStyle name="60% - Accent6 17" xfId="25201"/>
    <cellStyle name="60% - Accent6 17 2" xfId="25202"/>
    <cellStyle name="60% - Accent6 17 2 2" xfId="25203"/>
    <cellStyle name="60% - Accent6 17 2 2 2" xfId="25204"/>
    <cellStyle name="60% - Accent6 17 2 2_Essbase BS Tax Accounts EOY" xfId="25205"/>
    <cellStyle name="60% - Accent6 17 2_Essbase BS Tax Accounts EOY" xfId="25206"/>
    <cellStyle name="60% - Accent6 17 3" xfId="25207"/>
    <cellStyle name="60% - Accent6 17 3 2" xfId="25208"/>
    <cellStyle name="60% - Accent6 17 3 2 2" xfId="25209"/>
    <cellStyle name="60% - Accent6 17 3 2_Essbase BS Tax Accounts EOY" xfId="25210"/>
    <cellStyle name="60% - Accent6 17 3_Essbase BS Tax Accounts EOY" xfId="25211"/>
    <cellStyle name="60% - Accent6 17 4" xfId="25212"/>
    <cellStyle name="60% - Accent6 17 4 2" xfId="25213"/>
    <cellStyle name="60% - Accent6 17 4_Essbase BS Tax Accounts EOY" xfId="25214"/>
    <cellStyle name="60% - Accent6 17_Essbase BS Tax Accounts EOY" xfId="25215"/>
    <cellStyle name="60% - Accent6 18" xfId="25216"/>
    <cellStyle name="60% - Accent6 18 2" xfId="25217"/>
    <cellStyle name="60% - Accent6 18 2 2" xfId="25218"/>
    <cellStyle name="60% - Accent6 18 2 2 2" xfId="25219"/>
    <cellStyle name="60% - Accent6 18 2 2_Essbase BS Tax Accounts EOY" xfId="25220"/>
    <cellStyle name="60% - Accent6 18 2_Essbase BS Tax Accounts EOY" xfId="25221"/>
    <cellStyle name="60% - Accent6 18 3" xfId="25222"/>
    <cellStyle name="60% - Accent6 18 3 2" xfId="25223"/>
    <cellStyle name="60% - Accent6 18 3 2 2" xfId="25224"/>
    <cellStyle name="60% - Accent6 18 3 2_Essbase BS Tax Accounts EOY" xfId="25225"/>
    <cellStyle name="60% - Accent6 18 3_Essbase BS Tax Accounts EOY" xfId="25226"/>
    <cellStyle name="60% - Accent6 18 4" xfId="25227"/>
    <cellStyle name="60% - Accent6 18 4 2" xfId="25228"/>
    <cellStyle name="60% - Accent6 18 4_Essbase BS Tax Accounts EOY" xfId="25229"/>
    <cellStyle name="60% - Accent6 18_Essbase BS Tax Accounts EOY" xfId="25230"/>
    <cellStyle name="60% - Accent6 19" xfId="25231"/>
    <cellStyle name="60% - Accent6 19 2" xfId="25232"/>
    <cellStyle name="60% - Accent6 19 2 2" xfId="25233"/>
    <cellStyle name="60% - Accent6 19 2 2 2" xfId="25234"/>
    <cellStyle name="60% - Accent6 19 2 2_Essbase BS Tax Accounts EOY" xfId="25235"/>
    <cellStyle name="60% - Accent6 19 2_Essbase BS Tax Accounts EOY" xfId="25236"/>
    <cellStyle name="60% - Accent6 19 3" xfId="25237"/>
    <cellStyle name="60% - Accent6 19 3 2" xfId="25238"/>
    <cellStyle name="60% - Accent6 19 3 2 2" xfId="25239"/>
    <cellStyle name="60% - Accent6 19 3 2_Essbase BS Tax Accounts EOY" xfId="25240"/>
    <cellStyle name="60% - Accent6 19 3_Essbase BS Tax Accounts EOY" xfId="25241"/>
    <cellStyle name="60% - Accent6 19 4" xfId="25242"/>
    <cellStyle name="60% - Accent6 19 4 2" xfId="25243"/>
    <cellStyle name="60% - Accent6 19 4_Essbase BS Tax Accounts EOY" xfId="25244"/>
    <cellStyle name="60% - Accent6 19_Essbase BS Tax Accounts EOY" xfId="25245"/>
    <cellStyle name="60% - Accent6 2" xfId="25246"/>
    <cellStyle name="60% - Accent6 2 10" xfId="58770"/>
    <cellStyle name="60% - Accent6 2 2" xfId="25247"/>
    <cellStyle name="60% - Accent6 2 2 2" xfId="25248"/>
    <cellStyle name="60% - Accent6 2 2 2 2" xfId="25249"/>
    <cellStyle name="60% - Accent6 2 2 2 2 2" xfId="25250"/>
    <cellStyle name="60% - Accent6 2 2 2 2_Essbase BS Tax Accounts EOY" xfId="25251"/>
    <cellStyle name="60% - Accent6 2 2 2_Essbase BS Tax Accounts EOY" xfId="25252"/>
    <cellStyle name="60% - Accent6 2 2 3" xfId="25253"/>
    <cellStyle name="60% - Accent6 2 2 3 2" xfId="25254"/>
    <cellStyle name="60% - Accent6 2 2 3 2 2" xfId="25255"/>
    <cellStyle name="60% - Accent6 2 2 3 2_Essbase BS Tax Accounts EOY" xfId="25256"/>
    <cellStyle name="60% - Accent6 2 2 3_Essbase BS Tax Accounts EOY" xfId="25257"/>
    <cellStyle name="60% - Accent6 2 2 4" xfId="25258"/>
    <cellStyle name="60% - Accent6 2 2 4 2" xfId="25259"/>
    <cellStyle name="60% - Accent6 2 2 4 2 2" xfId="25260"/>
    <cellStyle name="60% - Accent6 2 2 4 2_Essbase BS Tax Accounts EOY" xfId="25261"/>
    <cellStyle name="60% - Accent6 2 2 4_Essbase BS Tax Accounts EOY" xfId="25262"/>
    <cellStyle name="60% - Accent6 2 2 5" xfId="25263"/>
    <cellStyle name="60% - Accent6 2 2 5 2" xfId="25264"/>
    <cellStyle name="60% - Accent6 2 2 5_Essbase BS Tax Accounts EOY" xfId="25265"/>
    <cellStyle name="60% - Accent6 2 2 6" xfId="25266"/>
    <cellStyle name="60% - Accent6 2 2 7" xfId="25267"/>
    <cellStyle name="60% - Accent6 2 2 8" xfId="25268"/>
    <cellStyle name="60% - Accent6 2 2_Basis Info" xfId="25269"/>
    <cellStyle name="60% - Accent6 2 3" xfId="25270"/>
    <cellStyle name="60% - Accent6 2 3 2" xfId="25271"/>
    <cellStyle name="60% - Accent6 2 3 2 2" xfId="25272"/>
    <cellStyle name="60% - Accent6 2 3 2 2 2" xfId="25273"/>
    <cellStyle name="60% - Accent6 2 3 2 2_Essbase BS Tax Accounts EOY" xfId="25274"/>
    <cellStyle name="60% - Accent6 2 3 2_Essbase BS Tax Accounts EOY" xfId="25275"/>
    <cellStyle name="60% - Accent6 2 3 3" xfId="25276"/>
    <cellStyle name="60% - Accent6 2 3 3 2" xfId="25277"/>
    <cellStyle name="60% - Accent6 2 3 3 2 2" xfId="25278"/>
    <cellStyle name="60% - Accent6 2 3 3 2_Essbase BS Tax Accounts EOY" xfId="25279"/>
    <cellStyle name="60% - Accent6 2 3 3_Essbase BS Tax Accounts EOY" xfId="25280"/>
    <cellStyle name="60% - Accent6 2 3 4" xfId="25281"/>
    <cellStyle name="60% - Accent6 2 3 4 2" xfId="25282"/>
    <cellStyle name="60% - Accent6 2 3 4 2 2" xfId="25283"/>
    <cellStyle name="60% - Accent6 2 3 4 2_Essbase BS Tax Accounts EOY" xfId="25284"/>
    <cellStyle name="60% - Accent6 2 3 4 3" xfId="25285"/>
    <cellStyle name="60% - Accent6 2 3 4_Essbase BS Tax Accounts EOY" xfId="25286"/>
    <cellStyle name="60% - Accent6 2 3 5" xfId="25287"/>
    <cellStyle name="60% - Accent6 2 3 5 2" xfId="25288"/>
    <cellStyle name="60% - Accent6 2 3 5_Essbase BS Tax Accounts EOY" xfId="25289"/>
    <cellStyle name="60% - Accent6 2 3 6" xfId="25290"/>
    <cellStyle name="60% - Accent6 2 3 6 2" xfId="25291"/>
    <cellStyle name="60% - Accent6 2 3 6_Essbase BS Tax Accounts EOY" xfId="25292"/>
    <cellStyle name="60% - Accent6 2 3 7" xfId="25293"/>
    <cellStyle name="60% - Accent6 2 3 8" xfId="25294"/>
    <cellStyle name="60% - Accent6 2 3_Basis Info" xfId="25295"/>
    <cellStyle name="60% - Accent6 2 4" xfId="25296"/>
    <cellStyle name="60% - Accent6 2 4 2" xfId="25297"/>
    <cellStyle name="60% - Accent6 2 4 2 2" xfId="25298"/>
    <cellStyle name="60% - Accent6 2 4 2_Essbase BS Tax Accounts EOY" xfId="25299"/>
    <cellStyle name="60% - Accent6 2 4 3" xfId="25300"/>
    <cellStyle name="60% - Accent6 2 4_Essbase BS Tax Accounts EOY" xfId="25301"/>
    <cellStyle name="60% - Accent6 2 5" xfId="25302"/>
    <cellStyle name="60% - Accent6 2 5 2" xfId="25303"/>
    <cellStyle name="60% - Accent6 2 5 3" xfId="25304"/>
    <cellStyle name="60% - Accent6 2 5_Essbase BS Tax Accounts EOY" xfId="25305"/>
    <cellStyle name="60% - Accent6 2 6" xfId="25306"/>
    <cellStyle name="60% - Accent6 2 6 2" xfId="25307"/>
    <cellStyle name="60% - Accent6 2 7" xfId="25308"/>
    <cellStyle name="60% - Accent6 2 8" xfId="25309"/>
    <cellStyle name="60% - Accent6 2 9" xfId="25310"/>
    <cellStyle name="60% - Accent6 2_10-1 BS" xfId="25311"/>
    <cellStyle name="60% - Accent6 20" xfId="25312"/>
    <cellStyle name="60% - Accent6 20 2" xfId="25313"/>
    <cellStyle name="60% - Accent6 20 2 2" xfId="25314"/>
    <cellStyle name="60% - Accent6 20 2 2 2" xfId="25315"/>
    <cellStyle name="60% - Accent6 20 2 2_Essbase BS Tax Accounts EOY" xfId="25316"/>
    <cellStyle name="60% - Accent6 20 2_Essbase BS Tax Accounts EOY" xfId="25317"/>
    <cellStyle name="60% - Accent6 20 3" xfId="25318"/>
    <cellStyle name="60% - Accent6 20 3 2" xfId="25319"/>
    <cellStyle name="60% - Accent6 20 3 2 2" xfId="25320"/>
    <cellStyle name="60% - Accent6 20 3 2_Essbase BS Tax Accounts EOY" xfId="25321"/>
    <cellStyle name="60% - Accent6 20 3_Essbase BS Tax Accounts EOY" xfId="25322"/>
    <cellStyle name="60% - Accent6 20 4" xfId="25323"/>
    <cellStyle name="60% - Accent6 20 4 2" xfId="25324"/>
    <cellStyle name="60% - Accent6 20 4_Essbase BS Tax Accounts EOY" xfId="25325"/>
    <cellStyle name="60% - Accent6 20_Essbase BS Tax Accounts EOY" xfId="25326"/>
    <cellStyle name="60% - Accent6 21" xfId="25327"/>
    <cellStyle name="60% - Accent6 21 2" xfId="25328"/>
    <cellStyle name="60% - Accent6 21 2 2" xfId="25329"/>
    <cellStyle name="60% - Accent6 21 2 2 2" xfId="25330"/>
    <cellStyle name="60% - Accent6 21 2 2_Essbase BS Tax Accounts EOY" xfId="25331"/>
    <cellStyle name="60% - Accent6 21 2_Essbase BS Tax Accounts EOY" xfId="25332"/>
    <cellStyle name="60% - Accent6 21 3" xfId="25333"/>
    <cellStyle name="60% - Accent6 21 3 2" xfId="25334"/>
    <cellStyle name="60% - Accent6 21 3 2 2" xfId="25335"/>
    <cellStyle name="60% - Accent6 21 3 2_Essbase BS Tax Accounts EOY" xfId="25336"/>
    <cellStyle name="60% - Accent6 21 3_Essbase BS Tax Accounts EOY" xfId="25337"/>
    <cellStyle name="60% - Accent6 21 4" xfId="25338"/>
    <cellStyle name="60% - Accent6 21 4 2" xfId="25339"/>
    <cellStyle name="60% - Accent6 21 4_Essbase BS Tax Accounts EOY" xfId="25340"/>
    <cellStyle name="60% - Accent6 21_Essbase BS Tax Accounts EOY" xfId="25341"/>
    <cellStyle name="60% - Accent6 22" xfId="25342"/>
    <cellStyle name="60% - Accent6 22 2" xfId="25343"/>
    <cellStyle name="60% - Accent6 22 2 2" xfId="25344"/>
    <cellStyle name="60% - Accent6 22 2 2 2" xfId="25345"/>
    <cellStyle name="60% - Accent6 22 2 2_Essbase BS Tax Accounts EOY" xfId="25346"/>
    <cellStyle name="60% - Accent6 22 2_Essbase BS Tax Accounts EOY" xfId="25347"/>
    <cellStyle name="60% - Accent6 22 3" xfId="25348"/>
    <cellStyle name="60% - Accent6 22 3 2" xfId="25349"/>
    <cellStyle name="60% - Accent6 22 3 2 2" xfId="25350"/>
    <cellStyle name="60% - Accent6 22 3 2_Essbase BS Tax Accounts EOY" xfId="25351"/>
    <cellStyle name="60% - Accent6 22 3_Essbase BS Tax Accounts EOY" xfId="25352"/>
    <cellStyle name="60% - Accent6 22 4" xfId="25353"/>
    <cellStyle name="60% - Accent6 22 4 2" xfId="25354"/>
    <cellStyle name="60% - Accent6 22 4_Essbase BS Tax Accounts EOY" xfId="25355"/>
    <cellStyle name="60% - Accent6 22_Essbase BS Tax Accounts EOY" xfId="25356"/>
    <cellStyle name="60% - Accent6 23" xfId="25357"/>
    <cellStyle name="60% - Accent6 23 2" xfId="25358"/>
    <cellStyle name="60% - Accent6 23 2 2" xfId="25359"/>
    <cellStyle name="60% - Accent6 23 2 2 2" xfId="25360"/>
    <cellStyle name="60% - Accent6 23 2 2_Essbase BS Tax Accounts EOY" xfId="25361"/>
    <cellStyle name="60% - Accent6 23 2_Essbase BS Tax Accounts EOY" xfId="25362"/>
    <cellStyle name="60% - Accent6 23 3" xfId="25363"/>
    <cellStyle name="60% - Accent6 23 3 2" xfId="25364"/>
    <cellStyle name="60% - Accent6 23 3 2 2" xfId="25365"/>
    <cellStyle name="60% - Accent6 23 3 2_Essbase BS Tax Accounts EOY" xfId="25366"/>
    <cellStyle name="60% - Accent6 23 3_Essbase BS Tax Accounts EOY" xfId="25367"/>
    <cellStyle name="60% - Accent6 23 4" xfId="25368"/>
    <cellStyle name="60% - Accent6 23 4 2" xfId="25369"/>
    <cellStyle name="60% - Accent6 23 4 2 2" xfId="25370"/>
    <cellStyle name="60% - Accent6 23 4 2_Essbase BS Tax Accounts EOY" xfId="25371"/>
    <cellStyle name="60% - Accent6 23 4_Essbase BS Tax Accounts EOY" xfId="25372"/>
    <cellStyle name="60% - Accent6 23 5" xfId="25373"/>
    <cellStyle name="60% - Accent6 23 5 2" xfId="25374"/>
    <cellStyle name="60% - Accent6 23 5_Essbase BS Tax Accounts EOY" xfId="25375"/>
    <cellStyle name="60% - Accent6 23_Essbase BS Tax Accounts EOY" xfId="25376"/>
    <cellStyle name="60% - Accent6 24" xfId="25377"/>
    <cellStyle name="60% - Accent6 24 2" xfId="25378"/>
    <cellStyle name="60% - Accent6 24 2 2" xfId="25379"/>
    <cellStyle name="60% - Accent6 24 2 2 2" xfId="25380"/>
    <cellStyle name="60% - Accent6 24 2 2 2 2" xfId="25381"/>
    <cellStyle name="60% - Accent6 24 2 2 2_Essbase BS Tax Accounts EOY" xfId="25382"/>
    <cellStyle name="60% - Accent6 24 2 2_Essbase BS Tax Accounts EOY" xfId="25383"/>
    <cellStyle name="60% - Accent6 24 2 3" xfId="25384"/>
    <cellStyle name="60% - Accent6 24 2 3 2" xfId="25385"/>
    <cellStyle name="60% - Accent6 24 2 3_Essbase BS Tax Accounts EOY" xfId="25386"/>
    <cellStyle name="60% - Accent6 24 2 4" xfId="25387"/>
    <cellStyle name="60% - Accent6 24 2 5" xfId="25388"/>
    <cellStyle name="60% - Accent6 24 2 6" xfId="25389"/>
    <cellStyle name="60% - Accent6 24 2 7" xfId="25390"/>
    <cellStyle name="60% - Accent6 24 2_Essbase BS Tax Accounts EOY" xfId="25391"/>
    <cellStyle name="60% - Accent6 24 3" xfId="25392"/>
    <cellStyle name="60% - Accent6 24 3 2" xfId="25393"/>
    <cellStyle name="60% - Accent6 24 3 2 2" xfId="25394"/>
    <cellStyle name="60% - Accent6 24 3 2_Essbase BS Tax Accounts EOY" xfId="25395"/>
    <cellStyle name="60% - Accent6 24 3 3" xfId="25396"/>
    <cellStyle name="60% - Accent6 24 3_Essbase BS Tax Accounts EOY" xfId="25397"/>
    <cellStyle name="60% - Accent6 24 4" xfId="25398"/>
    <cellStyle name="60% - Accent6 24 4 2" xfId="25399"/>
    <cellStyle name="60% - Accent6 24 4_Essbase BS Tax Accounts EOY" xfId="25400"/>
    <cellStyle name="60% - Accent6 24 5" xfId="25401"/>
    <cellStyle name="60% - Accent6 24 5 2" xfId="25402"/>
    <cellStyle name="60% - Accent6 24 5_Essbase BS Tax Accounts EOY" xfId="25403"/>
    <cellStyle name="60% - Accent6 24 6" xfId="25404"/>
    <cellStyle name="60% - Accent6 24 7" xfId="25405"/>
    <cellStyle name="60% - Accent6 24_Basis Detail" xfId="25406"/>
    <cellStyle name="60% - Accent6 25" xfId="25407"/>
    <cellStyle name="60% - Accent6 25 2" xfId="25408"/>
    <cellStyle name="60% - Accent6 25 2 2" xfId="25409"/>
    <cellStyle name="60% - Accent6 25 2 2 2" xfId="25410"/>
    <cellStyle name="60% - Accent6 25 2 2_Essbase BS Tax Accounts EOY" xfId="25411"/>
    <cellStyle name="60% - Accent6 25 2 3" xfId="25412"/>
    <cellStyle name="60% - Accent6 25 2 4" xfId="25413"/>
    <cellStyle name="60% - Accent6 25 2_Essbase BS Tax Accounts EOY" xfId="25414"/>
    <cellStyle name="60% - Accent6 25 3" xfId="25415"/>
    <cellStyle name="60% - Accent6 25 3 2" xfId="25416"/>
    <cellStyle name="60% - Accent6 25 3 2 2" xfId="25417"/>
    <cellStyle name="60% - Accent6 25 3 2_Essbase BS Tax Accounts EOY" xfId="25418"/>
    <cellStyle name="60% - Accent6 25 3 3" xfId="25419"/>
    <cellStyle name="60% - Accent6 25 3 4" xfId="25420"/>
    <cellStyle name="60% - Accent6 25 3_Essbase BS Tax Accounts EOY" xfId="25421"/>
    <cellStyle name="60% - Accent6 25 4" xfId="25422"/>
    <cellStyle name="60% - Accent6 25 4 2" xfId="25423"/>
    <cellStyle name="60% - Accent6 25 4_Essbase BS Tax Accounts EOY" xfId="25424"/>
    <cellStyle name="60% - Accent6 25 5" xfId="25425"/>
    <cellStyle name="60% - Accent6 25 6" xfId="25426"/>
    <cellStyle name="60% - Accent6 25_Essbase BS Tax Accounts EOY" xfId="25427"/>
    <cellStyle name="60% - Accent6 26" xfId="25428"/>
    <cellStyle name="60% - Accent6 26 2" xfId="25429"/>
    <cellStyle name="60% - Accent6 26 2 2" xfId="25430"/>
    <cellStyle name="60% - Accent6 26 2 2 2" xfId="25431"/>
    <cellStyle name="60% - Accent6 26 2 2_Essbase BS Tax Accounts EOY" xfId="25432"/>
    <cellStyle name="60% - Accent6 26 2 3" xfId="25433"/>
    <cellStyle name="60% - Accent6 26 2_Essbase BS Tax Accounts EOY" xfId="25434"/>
    <cellStyle name="60% - Accent6 26 3" xfId="25435"/>
    <cellStyle name="60% - Accent6 26 3 2" xfId="25436"/>
    <cellStyle name="60% - Accent6 26 3_Essbase BS Tax Accounts EOY" xfId="25437"/>
    <cellStyle name="60% - Accent6 26 4" xfId="25438"/>
    <cellStyle name="60% - Accent6 26 5" xfId="25439"/>
    <cellStyle name="60% - Accent6 26 6" xfId="25440"/>
    <cellStyle name="60% - Accent6 26_Essbase BS Tax Accounts EOY" xfId="25441"/>
    <cellStyle name="60% - Accent6 27" xfId="25442"/>
    <cellStyle name="60% - Accent6 27 2" xfId="25443"/>
    <cellStyle name="60% - Accent6 27 2 2" xfId="25444"/>
    <cellStyle name="60% - Accent6 27 2 2 2" xfId="25445"/>
    <cellStyle name="60% - Accent6 27 2 2_Essbase BS Tax Accounts EOY" xfId="25446"/>
    <cellStyle name="60% - Accent6 27 2_Essbase BS Tax Accounts EOY" xfId="25447"/>
    <cellStyle name="60% - Accent6 27 3" xfId="25448"/>
    <cellStyle name="60% - Accent6 27 3 2" xfId="25449"/>
    <cellStyle name="60% - Accent6 27 3_Essbase BS Tax Accounts EOY" xfId="25450"/>
    <cellStyle name="60% - Accent6 27 4" xfId="25451"/>
    <cellStyle name="60% - Accent6 27 5" xfId="25452"/>
    <cellStyle name="60% - Accent6 27_Essbase BS Tax Accounts EOY" xfId="25453"/>
    <cellStyle name="60% - Accent6 28" xfId="25454"/>
    <cellStyle name="60% - Accent6 28 2" xfId="25455"/>
    <cellStyle name="60% - Accent6 28 2 2" xfId="25456"/>
    <cellStyle name="60% - Accent6 28 2_Essbase BS Tax Accounts EOY" xfId="25457"/>
    <cellStyle name="60% - Accent6 28_Essbase BS Tax Accounts EOY" xfId="25458"/>
    <cellStyle name="60% - Accent6 29" xfId="25459"/>
    <cellStyle name="60% - Accent6 29 2" xfId="25460"/>
    <cellStyle name="60% - Accent6 29 2 2" xfId="25461"/>
    <cellStyle name="60% - Accent6 29 2_Essbase BS Tax Accounts EOY" xfId="25462"/>
    <cellStyle name="60% - Accent6 29_Essbase BS Tax Accounts EOY" xfId="25463"/>
    <cellStyle name="60% - Accent6 3" xfId="25464"/>
    <cellStyle name="60% - Accent6 3 2" xfId="25465"/>
    <cellStyle name="60% - Accent6 3 2 2" xfId="25466"/>
    <cellStyle name="60% - Accent6 3 2 2 2" xfId="25467"/>
    <cellStyle name="60% - Accent6 3 2 2 2 2" xfId="25468"/>
    <cellStyle name="60% - Accent6 3 2 2 2_Essbase BS Tax Accounts EOY" xfId="25469"/>
    <cellStyle name="60% - Accent6 3 2 2_Essbase BS Tax Accounts EOY" xfId="25470"/>
    <cellStyle name="60% - Accent6 3 2 3" xfId="25471"/>
    <cellStyle name="60% - Accent6 3 2 3 2" xfId="25472"/>
    <cellStyle name="60% - Accent6 3 2 3 2 2" xfId="25473"/>
    <cellStyle name="60% - Accent6 3 2 3 2_Essbase BS Tax Accounts EOY" xfId="25474"/>
    <cellStyle name="60% - Accent6 3 2 3_Essbase BS Tax Accounts EOY" xfId="25475"/>
    <cellStyle name="60% - Accent6 3 2 4" xfId="25476"/>
    <cellStyle name="60% - Accent6 3 2 4 2" xfId="25477"/>
    <cellStyle name="60% - Accent6 3 2 4_Essbase BS Tax Accounts EOY" xfId="25478"/>
    <cellStyle name="60% - Accent6 3 2 5" xfId="25479"/>
    <cellStyle name="60% - Accent6 3 2 6" xfId="25480"/>
    <cellStyle name="60% - Accent6 3 2_Essbase BS Tax Accounts EOY" xfId="25481"/>
    <cellStyle name="60% - Accent6 3 3" xfId="25482"/>
    <cellStyle name="60% - Accent6 3 3 2" xfId="25483"/>
    <cellStyle name="60% - Accent6 3 3 2 2" xfId="25484"/>
    <cellStyle name="60% - Accent6 3 3 2_Essbase BS Tax Accounts EOY" xfId="25485"/>
    <cellStyle name="60% - Accent6 3 3_Essbase BS Tax Accounts EOY" xfId="25486"/>
    <cellStyle name="60% - Accent6 3 4" xfId="25487"/>
    <cellStyle name="60% - Accent6 3 4 2" xfId="25488"/>
    <cellStyle name="60% - Accent6 3 4_Essbase BS Tax Accounts EOY" xfId="25489"/>
    <cellStyle name="60% - Accent6 3 5" xfId="25490"/>
    <cellStyle name="60% - Accent6 3_Essbase BS Tax Accounts EOY" xfId="25491"/>
    <cellStyle name="60% - Accent6 30" xfId="25492"/>
    <cellStyle name="60% - Accent6 30 2" xfId="25493"/>
    <cellStyle name="60% - Accent6 30 2 2" xfId="25494"/>
    <cellStyle name="60% - Accent6 30 2_Essbase BS Tax Accounts EOY" xfId="25495"/>
    <cellStyle name="60% - Accent6 30_Essbase BS Tax Accounts EOY" xfId="25496"/>
    <cellStyle name="60% - Accent6 31" xfId="25497"/>
    <cellStyle name="60% - Accent6 31 2" xfId="25498"/>
    <cellStyle name="60% - Accent6 31 2 2" xfId="25499"/>
    <cellStyle name="60% - Accent6 31 2_Essbase BS Tax Accounts EOY" xfId="25500"/>
    <cellStyle name="60% - Accent6 31_Essbase BS Tax Accounts EOY" xfId="25501"/>
    <cellStyle name="60% - Accent6 32" xfId="25502"/>
    <cellStyle name="60% - Accent6 32 2" xfId="25503"/>
    <cellStyle name="60% - Accent6 32 2 2" xfId="25504"/>
    <cellStyle name="60% - Accent6 32 2_Essbase BS Tax Accounts EOY" xfId="25505"/>
    <cellStyle name="60% - Accent6 32_Essbase BS Tax Accounts EOY" xfId="25506"/>
    <cellStyle name="60% - Accent6 33" xfId="25507"/>
    <cellStyle name="60% - Accent6 33 2" xfId="25508"/>
    <cellStyle name="60% - Accent6 33 2 2" xfId="25509"/>
    <cellStyle name="60% - Accent6 33 2_Essbase BS Tax Accounts EOY" xfId="25510"/>
    <cellStyle name="60% - Accent6 33_Essbase BS Tax Accounts EOY" xfId="25511"/>
    <cellStyle name="60% - Accent6 34" xfId="25512"/>
    <cellStyle name="60% - Accent6 34 2" xfId="25513"/>
    <cellStyle name="60% - Accent6 34 2 2" xfId="25514"/>
    <cellStyle name="60% - Accent6 34 2_Essbase BS Tax Accounts EOY" xfId="25515"/>
    <cellStyle name="60% - Accent6 34_Essbase BS Tax Accounts EOY" xfId="25516"/>
    <cellStyle name="60% - Accent6 35" xfId="25517"/>
    <cellStyle name="60% - Accent6 35 2" xfId="25518"/>
    <cellStyle name="60% - Accent6 35 2 2" xfId="25519"/>
    <cellStyle name="60% - Accent6 35 2_Essbase BS Tax Accounts EOY" xfId="25520"/>
    <cellStyle name="60% - Accent6 35_Essbase BS Tax Accounts EOY" xfId="25521"/>
    <cellStyle name="60% - Accent6 36" xfId="25522"/>
    <cellStyle name="60% - Accent6 36 2" xfId="25523"/>
    <cellStyle name="60% - Accent6 36 2 2" xfId="25524"/>
    <cellStyle name="60% - Accent6 36 2_Essbase BS Tax Accounts EOY" xfId="25525"/>
    <cellStyle name="60% - Accent6 36_Essbase BS Tax Accounts EOY" xfId="25526"/>
    <cellStyle name="60% - Accent6 37" xfId="25527"/>
    <cellStyle name="60% - Accent6 37 2" xfId="25528"/>
    <cellStyle name="60% - Accent6 37 2 2" xfId="25529"/>
    <cellStyle name="60% - Accent6 37 2_Essbase BS Tax Accounts EOY" xfId="25530"/>
    <cellStyle name="60% - Accent6 37_Essbase BS Tax Accounts EOY" xfId="25531"/>
    <cellStyle name="60% - Accent6 38" xfId="25532"/>
    <cellStyle name="60% - Accent6 38 2" xfId="25533"/>
    <cellStyle name="60% - Accent6 38 2 2" xfId="25534"/>
    <cellStyle name="60% - Accent6 38 2_Essbase BS Tax Accounts EOY" xfId="25535"/>
    <cellStyle name="60% - Accent6 38_Essbase BS Tax Accounts EOY" xfId="25536"/>
    <cellStyle name="60% - Accent6 39" xfId="25537"/>
    <cellStyle name="60% - Accent6 39 2" xfId="25538"/>
    <cellStyle name="60% - Accent6 39 2 2" xfId="25539"/>
    <cellStyle name="60% - Accent6 39 2_Essbase BS Tax Accounts EOY" xfId="25540"/>
    <cellStyle name="60% - Accent6 39_Essbase BS Tax Accounts EOY" xfId="25541"/>
    <cellStyle name="60% - Accent6 4" xfId="25542"/>
    <cellStyle name="60% - Accent6 4 2" xfId="25543"/>
    <cellStyle name="60% - Accent6 4 2 2" xfId="25544"/>
    <cellStyle name="60% - Accent6 4 2 2 2" xfId="25545"/>
    <cellStyle name="60% - Accent6 4 2 2 2 2" xfId="25546"/>
    <cellStyle name="60% - Accent6 4 2 2 2_Essbase BS Tax Accounts EOY" xfId="25547"/>
    <cellStyle name="60% - Accent6 4 2 2_Essbase BS Tax Accounts EOY" xfId="25548"/>
    <cellStyle name="60% - Accent6 4 2 3" xfId="25549"/>
    <cellStyle name="60% - Accent6 4 2 3 2" xfId="25550"/>
    <cellStyle name="60% - Accent6 4 2 3 2 2" xfId="25551"/>
    <cellStyle name="60% - Accent6 4 2 3 2_Essbase BS Tax Accounts EOY" xfId="25552"/>
    <cellStyle name="60% - Accent6 4 2 3_Essbase BS Tax Accounts EOY" xfId="25553"/>
    <cellStyle name="60% - Accent6 4 2 4" xfId="25554"/>
    <cellStyle name="60% - Accent6 4 2 4 2" xfId="25555"/>
    <cellStyle name="60% - Accent6 4 2 4_Essbase BS Tax Accounts EOY" xfId="25556"/>
    <cellStyle name="60% - Accent6 4 2 5" xfId="25557"/>
    <cellStyle name="60% - Accent6 4 2 6" xfId="25558"/>
    <cellStyle name="60% - Accent6 4 2 7" xfId="25559"/>
    <cellStyle name="60% - Accent6 4 2_Essbase BS Tax Accounts EOY" xfId="25560"/>
    <cellStyle name="60% - Accent6 4 3" xfId="25561"/>
    <cellStyle name="60% - Accent6 4 3 2" xfId="25562"/>
    <cellStyle name="60% - Accent6 4 3 2 2" xfId="25563"/>
    <cellStyle name="60% - Accent6 4 3 2_Essbase BS Tax Accounts EOY" xfId="25564"/>
    <cellStyle name="60% - Accent6 4 3_Essbase BS Tax Accounts EOY" xfId="25565"/>
    <cellStyle name="60% - Accent6 4 4" xfId="25566"/>
    <cellStyle name="60% - Accent6 4 4 2" xfId="25567"/>
    <cellStyle name="60% - Accent6 4 4_Essbase BS Tax Accounts EOY" xfId="25568"/>
    <cellStyle name="60% - Accent6 4_Essbase BS Tax Accounts EOY" xfId="25569"/>
    <cellStyle name="60% - Accent6 40" xfId="25570"/>
    <cellStyle name="60% - Accent6 40 2" xfId="25571"/>
    <cellStyle name="60% - Accent6 40 2 2" xfId="25572"/>
    <cellStyle name="60% - Accent6 40 2_Essbase BS Tax Accounts EOY" xfId="25573"/>
    <cellStyle name="60% - Accent6 40_Essbase BS Tax Accounts EOY" xfId="25574"/>
    <cellStyle name="60% - Accent6 41" xfId="25575"/>
    <cellStyle name="60% - Accent6 41 2" xfId="25576"/>
    <cellStyle name="60% - Accent6 41 2 2" xfId="25577"/>
    <cellStyle name="60% - Accent6 41 2_Essbase BS Tax Accounts EOY" xfId="25578"/>
    <cellStyle name="60% - Accent6 41_Essbase BS Tax Accounts EOY" xfId="25579"/>
    <cellStyle name="60% - Accent6 42" xfId="25580"/>
    <cellStyle name="60% - Accent6 42 2" xfId="25581"/>
    <cellStyle name="60% - Accent6 42 2 2" xfId="25582"/>
    <cellStyle name="60% - Accent6 42 2_Essbase BS Tax Accounts EOY" xfId="25583"/>
    <cellStyle name="60% - Accent6 42_Essbase BS Tax Accounts EOY" xfId="25584"/>
    <cellStyle name="60% - Accent6 43" xfId="25585"/>
    <cellStyle name="60% - Accent6 43 2" xfId="25586"/>
    <cellStyle name="60% - Accent6 43 2 2" xfId="25587"/>
    <cellStyle name="60% - Accent6 43 2_Essbase BS Tax Accounts EOY" xfId="25588"/>
    <cellStyle name="60% - Accent6 43_Essbase BS Tax Accounts EOY" xfId="25589"/>
    <cellStyle name="60% - Accent6 44" xfId="25590"/>
    <cellStyle name="60% - Accent6 44 2" xfId="25591"/>
    <cellStyle name="60% - Accent6 44 2 2" xfId="25592"/>
    <cellStyle name="60% - Accent6 44 2_Essbase BS Tax Accounts EOY" xfId="25593"/>
    <cellStyle name="60% - Accent6 44_Essbase BS Tax Accounts EOY" xfId="25594"/>
    <cellStyle name="60% - Accent6 45" xfId="25595"/>
    <cellStyle name="60% - Accent6 45 2" xfId="25596"/>
    <cellStyle name="60% - Accent6 45 2 2" xfId="25597"/>
    <cellStyle name="60% - Accent6 45 2_Essbase BS Tax Accounts EOY" xfId="25598"/>
    <cellStyle name="60% - Accent6 45_Essbase BS Tax Accounts EOY" xfId="25599"/>
    <cellStyle name="60% - Accent6 46" xfId="25600"/>
    <cellStyle name="60% - Accent6 46 2" xfId="25601"/>
    <cellStyle name="60% - Accent6 46 2 2" xfId="25602"/>
    <cellStyle name="60% - Accent6 46 2_Essbase BS Tax Accounts EOY" xfId="25603"/>
    <cellStyle name="60% - Accent6 46_Essbase BS Tax Accounts EOY" xfId="25604"/>
    <cellStyle name="60% - Accent6 47" xfId="25605"/>
    <cellStyle name="60% - Accent6 47 2" xfId="25606"/>
    <cellStyle name="60% - Accent6 47 2 2" xfId="25607"/>
    <cellStyle name="60% - Accent6 47 2_Essbase BS Tax Accounts EOY" xfId="25608"/>
    <cellStyle name="60% - Accent6 47_Essbase BS Tax Accounts EOY" xfId="25609"/>
    <cellStyle name="60% - Accent6 48" xfId="25610"/>
    <cellStyle name="60% - Accent6 48 2" xfId="25611"/>
    <cellStyle name="60% - Accent6 48 2 2" xfId="25612"/>
    <cellStyle name="60% - Accent6 48 2_Essbase BS Tax Accounts EOY" xfId="25613"/>
    <cellStyle name="60% - Accent6 48_Essbase BS Tax Accounts EOY" xfId="25614"/>
    <cellStyle name="60% - Accent6 49" xfId="25615"/>
    <cellStyle name="60% - Accent6 49 2" xfId="25616"/>
    <cellStyle name="60% - Accent6 49 2 2" xfId="25617"/>
    <cellStyle name="60% - Accent6 49 2_Essbase BS Tax Accounts EOY" xfId="25618"/>
    <cellStyle name="60% - Accent6 49_Essbase BS Tax Accounts EOY" xfId="25619"/>
    <cellStyle name="60% - Accent6 5" xfId="25620"/>
    <cellStyle name="60% - Accent6 5 2" xfId="25621"/>
    <cellStyle name="60% - Accent6 5 2 2" xfId="25622"/>
    <cellStyle name="60% - Accent6 5 2 2 2" xfId="25623"/>
    <cellStyle name="60% - Accent6 5 2 2 2 2" xfId="25624"/>
    <cellStyle name="60% - Accent6 5 2 2 2_Essbase BS Tax Accounts EOY" xfId="25625"/>
    <cellStyle name="60% - Accent6 5 2 2_Essbase BS Tax Accounts EOY" xfId="25626"/>
    <cellStyle name="60% - Accent6 5 2 3" xfId="25627"/>
    <cellStyle name="60% - Accent6 5 2 3 2" xfId="25628"/>
    <cellStyle name="60% - Accent6 5 2 3 2 2" xfId="25629"/>
    <cellStyle name="60% - Accent6 5 2 3 2_Essbase BS Tax Accounts EOY" xfId="25630"/>
    <cellStyle name="60% - Accent6 5 2 3_Essbase BS Tax Accounts EOY" xfId="25631"/>
    <cellStyle name="60% - Accent6 5 2 4" xfId="25632"/>
    <cellStyle name="60% - Accent6 5 2 4 2" xfId="25633"/>
    <cellStyle name="60% - Accent6 5 2 4_Essbase BS Tax Accounts EOY" xfId="25634"/>
    <cellStyle name="60% - Accent6 5 2 5" xfId="25635"/>
    <cellStyle name="60% - Accent6 5 2_Essbase BS Tax Accounts EOY" xfId="25636"/>
    <cellStyle name="60% - Accent6 5 3" xfId="25637"/>
    <cellStyle name="60% - Accent6 5 3 2" xfId="25638"/>
    <cellStyle name="60% - Accent6 5 3 2 2" xfId="25639"/>
    <cellStyle name="60% - Accent6 5 3 2_Essbase BS Tax Accounts EOY" xfId="25640"/>
    <cellStyle name="60% - Accent6 5 3_Essbase BS Tax Accounts EOY" xfId="25641"/>
    <cellStyle name="60% - Accent6 5 4" xfId="25642"/>
    <cellStyle name="60% - Accent6 5 4 2" xfId="25643"/>
    <cellStyle name="60% - Accent6 5 4_Essbase BS Tax Accounts EOY" xfId="25644"/>
    <cellStyle name="60% - Accent6 5_Essbase BS Tax Accounts EOY" xfId="25645"/>
    <cellStyle name="60% - Accent6 50" xfId="25646"/>
    <cellStyle name="60% - Accent6 50 2" xfId="25647"/>
    <cellStyle name="60% - Accent6 50 2 2" xfId="25648"/>
    <cellStyle name="60% - Accent6 50 2_Essbase BS Tax Accounts EOY" xfId="25649"/>
    <cellStyle name="60% - Accent6 50_Essbase BS Tax Accounts EOY" xfId="25650"/>
    <cellStyle name="60% - Accent6 51" xfId="25651"/>
    <cellStyle name="60% - Accent6 51 2" xfId="25652"/>
    <cellStyle name="60% - Accent6 51 2 2" xfId="25653"/>
    <cellStyle name="60% - Accent6 51 2_Essbase BS Tax Accounts EOY" xfId="25654"/>
    <cellStyle name="60% - Accent6 51_Essbase BS Tax Accounts EOY" xfId="25655"/>
    <cellStyle name="60% - Accent6 52" xfId="25656"/>
    <cellStyle name="60% - Accent6 52 2" xfId="25657"/>
    <cellStyle name="60% - Accent6 52 2 2" xfId="25658"/>
    <cellStyle name="60% - Accent6 52 2_Essbase BS Tax Accounts EOY" xfId="25659"/>
    <cellStyle name="60% - Accent6 52_Essbase BS Tax Accounts EOY" xfId="25660"/>
    <cellStyle name="60% - Accent6 53" xfId="25661"/>
    <cellStyle name="60% - Accent6 53 2" xfId="25662"/>
    <cellStyle name="60% - Accent6 53 2 2" xfId="25663"/>
    <cellStyle name="60% - Accent6 53 2_Essbase BS Tax Accounts EOY" xfId="25664"/>
    <cellStyle name="60% - Accent6 53_Essbase BS Tax Accounts EOY" xfId="25665"/>
    <cellStyle name="60% - Accent6 54" xfId="25666"/>
    <cellStyle name="60% - Accent6 54 2" xfId="25667"/>
    <cellStyle name="60% - Accent6 54 2 2" xfId="25668"/>
    <cellStyle name="60% - Accent6 54 2_Essbase BS Tax Accounts EOY" xfId="25669"/>
    <cellStyle name="60% - Accent6 54_Essbase BS Tax Accounts EOY" xfId="25670"/>
    <cellStyle name="60% - Accent6 55" xfId="25671"/>
    <cellStyle name="60% - Accent6 55 2" xfId="25672"/>
    <cellStyle name="60% - Accent6 55 2 2" xfId="25673"/>
    <cellStyle name="60% - Accent6 55 2_Essbase BS Tax Accounts EOY" xfId="25674"/>
    <cellStyle name="60% - Accent6 55_Essbase BS Tax Accounts EOY" xfId="25675"/>
    <cellStyle name="60% - Accent6 56" xfId="25676"/>
    <cellStyle name="60% - Accent6 56 2" xfId="25677"/>
    <cellStyle name="60% - Accent6 56 2 2" xfId="25678"/>
    <cellStyle name="60% - Accent6 56 2_Essbase BS Tax Accounts EOY" xfId="25679"/>
    <cellStyle name="60% - Accent6 56_Essbase BS Tax Accounts EOY" xfId="25680"/>
    <cellStyle name="60% - Accent6 57" xfId="25681"/>
    <cellStyle name="60% - Accent6 57 2" xfId="25682"/>
    <cellStyle name="60% - Accent6 57 2 2" xfId="25683"/>
    <cellStyle name="60% - Accent6 57 2_Essbase BS Tax Accounts EOY" xfId="25684"/>
    <cellStyle name="60% - Accent6 57_Essbase BS Tax Accounts EOY" xfId="25685"/>
    <cellStyle name="60% - Accent6 58" xfId="25686"/>
    <cellStyle name="60% - Accent6 58 2" xfId="25687"/>
    <cellStyle name="60% - Accent6 58 2 2" xfId="25688"/>
    <cellStyle name="60% - Accent6 58 2_Essbase BS Tax Accounts EOY" xfId="25689"/>
    <cellStyle name="60% - Accent6 58_Essbase BS Tax Accounts EOY" xfId="25690"/>
    <cellStyle name="60% - Accent6 59" xfId="25691"/>
    <cellStyle name="60% - Accent6 59 2" xfId="25692"/>
    <cellStyle name="60% - Accent6 59 2 2" xfId="25693"/>
    <cellStyle name="60% - Accent6 59 2_Essbase BS Tax Accounts EOY" xfId="25694"/>
    <cellStyle name="60% - Accent6 59_Essbase BS Tax Accounts EOY" xfId="25695"/>
    <cellStyle name="60% - Accent6 6" xfId="25696"/>
    <cellStyle name="60% - Accent6 6 2" xfId="25697"/>
    <cellStyle name="60% - Accent6 6 2 2" xfId="25698"/>
    <cellStyle name="60% - Accent6 6 2 2 2" xfId="25699"/>
    <cellStyle name="60% - Accent6 6 2 2_Essbase BS Tax Accounts EOY" xfId="25700"/>
    <cellStyle name="60% - Accent6 6 2_Essbase BS Tax Accounts EOY" xfId="25701"/>
    <cellStyle name="60% - Accent6 6 3" xfId="25702"/>
    <cellStyle name="60% - Accent6 6 3 2" xfId="25703"/>
    <cellStyle name="60% - Accent6 6 3 2 2" xfId="25704"/>
    <cellStyle name="60% - Accent6 6 3 2_Essbase BS Tax Accounts EOY" xfId="25705"/>
    <cellStyle name="60% - Accent6 6 3_Essbase BS Tax Accounts EOY" xfId="25706"/>
    <cellStyle name="60% - Accent6 6 4" xfId="25707"/>
    <cellStyle name="60% - Accent6 6 4 2" xfId="25708"/>
    <cellStyle name="60% - Accent6 6 4_Essbase BS Tax Accounts EOY" xfId="25709"/>
    <cellStyle name="60% - Accent6 6_Essbase BS Tax Accounts EOY" xfId="25710"/>
    <cellStyle name="60% - Accent6 60" xfId="25711"/>
    <cellStyle name="60% - Accent6 60 2" xfId="25712"/>
    <cellStyle name="60% - Accent6 60 2 2" xfId="25713"/>
    <cellStyle name="60% - Accent6 60 2_Essbase BS Tax Accounts EOY" xfId="25714"/>
    <cellStyle name="60% - Accent6 60 3" xfId="25715"/>
    <cellStyle name="60% - Accent6 60_Essbase BS Tax Accounts EOY" xfId="25716"/>
    <cellStyle name="60% - Accent6 61" xfId="25717"/>
    <cellStyle name="60% - Accent6 61 2" xfId="25718"/>
    <cellStyle name="60% - Accent6 61_Essbase BS Tax Accounts EOY" xfId="25719"/>
    <cellStyle name="60% - Accent6 62" xfId="25720"/>
    <cellStyle name="60% - Accent6 62 2" xfId="25721"/>
    <cellStyle name="60% - Accent6 62_Essbase BS Tax Accounts EOY" xfId="25722"/>
    <cellStyle name="60% - Accent6 63" xfId="25723"/>
    <cellStyle name="60% - Accent6 64" xfId="25724"/>
    <cellStyle name="60% - Accent6 65" xfId="25725"/>
    <cellStyle name="60% - Accent6 66" xfId="25726"/>
    <cellStyle name="60% - Accent6 67" xfId="25727"/>
    <cellStyle name="60% - Accent6 68" xfId="25728"/>
    <cellStyle name="60% - Accent6 69" xfId="25729"/>
    <cellStyle name="60% - Accent6 7" xfId="25730"/>
    <cellStyle name="60% - Accent6 7 2" xfId="25731"/>
    <cellStyle name="60% - Accent6 7 2 2" xfId="25732"/>
    <cellStyle name="60% - Accent6 7 2 2 2" xfId="25733"/>
    <cellStyle name="60% - Accent6 7 2 2_Essbase BS Tax Accounts EOY" xfId="25734"/>
    <cellStyle name="60% - Accent6 7 2_Essbase BS Tax Accounts EOY" xfId="25735"/>
    <cellStyle name="60% - Accent6 7 3" xfId="25736"/>
    <cellStyle name="60% - Accent6 7 3 2" xfId="25737"/>
    <cellStyle name="60% - Accent6 7 3 2 2" xfId="25738"/>
    <cellStyle name="60% - Accent6 7 3 2_Essbase BS Tax Accounts EOY" xfId="25739"/>
    <cellStyle name="60% - Accent6 7 3_Essbase BS Tax Accounts EOY" xfId="25740"/>
    <cellStyle name="60% - Accent6 7 4" xfId="25741"/>
    <cellStyle name="60% - Accent6 7 4 2" xfId="25742"/>
    <cellStyle name="60% - Accent6 7 4_Essbase BS Tax Accounts EOY" xfId="25743"/>
    <cellStyle name="60% - Accent6 7_Essbase BS Tax Accounts EOY" xfId="25744"/>
    <cellStyle name="60% - Accent6 70" xfId="25745"/>
    <cellStyle name="60% - Accent6 71" xfId="25746"/>
    <cellStyle name="60% - Accent6 72" xfId="25747"/>
    <cellStyle name="60% - Accent6 73" xfId="25748"/>
    <cellStyle name="60% - Accent6 74" xfId="25749"/>
    <cellStyle name="60% - Accent6 75" xfId="25750"/>
    <cellStyle name="60% - Accent6 76" xfId="25751"/>
    <cellStyle name="60% - Accent6 77" xfId="25752"/>
    <cellStyle name="60% - Accent6 78" xfId="25753"/>
    <cellStyle name="60% - Accent6 79" xfId="25754"/>
    <cellStyle name="60% - Accent6 8" xfId="25755"/>
    <cellStyle name="60% - Accent6 8 2" xfId="25756"/>
    <cellStyle name="60% - Accent6 8 2 2" xfId="25757"/>
    <cellStyle name="60% - Accent6 8 2 2 2" xfId="25758"/>
    <cellStyle name="60% - Accent6 8 2 2_Essbase BS Tax Accounts EOY" xfId="25759"/>
    <cellStyle name="60% - Accent6 8 2_Essbase BS Tax Accounts EOY" xfId="25760"/>
    <cellStyle name="60% - Accent6 8 3" xfId="25761"/>
    <cellStyle name="60% - Accent6 8 3 2" xfId="25762"/>
    <cellStyle name="60% - Accent6 8 3 2 2" xfId="25763"/>
    <cellStyle name="60% - Accent6 8 3 2_Essbase BS Tax Accounts EOY" xfId="25764"/>
    <cellStyle name="60% - Accent6 8 3_Essbase BS Tax Accounts EOY" xfId="25765"/>
    <cellStyle name="60% - Accent6 8 4" xfId="25766"/>
    <cellStyle name="60% - Accent6 8 4 2" xfId="25767"/>
    <cellStyle name="60% - Accent6 8 4_Essbase BS Tax Accounts EOY" xfId="25768"/>
    <cellStyle name="60% - Accent6 8_Essbase BS Tax Accounts EOY" xfId="25769"/>
    <cellStyle name="60% - Accent6 80" xfId="25770"/>
    <cellStyle name="60% - Accent6 81" xfId="25771"/>
    <cellStyle name="60% - Accent6 82" xfId="25772"/>
    <cellStyle name="60% - Accent6 83" xfId="25773"/>
    <cellStyle name="60% - Accent6 84" xfId="25774"/>
    <cellStyle name="60% - Accent6 85" xfId="25775"/>
    <cellStyle name="60% - Accent6 86" xfId="25776"/>
    <cellStyle name="60% - Accent6 87" xfId="25777"/>
    <cellStyle name="60% - Accent6 88" xfId="25778"/>
    <cellStyle name="60% - Accent6 89" xfId="25779"/>
    <cellStyle name="60% - Accent6 9" xfId="25780"/>
    <cellStyle name="60% - Accent6 9 2" xfId="25781"/>
    <cellStyle name="60% - Accent6 9 2 2" xfId="25782"/>
    <cellStyle name="60% - Accent6 9 2 2 2" xfId="25783"/>
    <cellStyle name="60% - Accent6 9 2 2_Essbase BS Tax Accounts EOY" xfId="25784"/>
    <cellStyle name="60% - Accent6 9 2_Essbase BS Tax Accounts EOY" xfId="25785"/>
    <cellStyle name="60% - Accent6 9 3" xfId="25786"/>
    <cellStyle name="60% - Accent6 9 3 2" xfId="25787"/>
    <cellStyle name="60% - Accent6 9 3 2 2" xfId="25788"/>
    <cellStyle name="60% - Accent6 9 3 2_Essbase BS Tax Accounts EOY" xfId="25789"/>
    <cellStyle name="60% - Accent6 9 3_Essbase BS Tax Accounts EOY" xfId="25790"/>
    <cellStyle name="60% - Accent6 9 4" xfId="25791"/>
    <cellStyle name="60% - Accent6 9 4 2" xfId="25792"/>
    <cellStyle name="60% - Accent6 9 4_Essbase BS Tax Accounts EOY" xfId="25793"/>
    <cellStyle name="60% - Accent6 9_Essbase BS Tax Accounts EOY" xfId="25794"/>
    <cellStyle name="60% - Accent6 90" xfId="25795"/>
    <cellStyle name="60% - Accent6 91" xfId="25796"/>
    <cellStyle name="60% - Accent6 92" xfId="25797"/>
    <cellStyle name="60% - Accent6 93" xfId="25798"/>
    <cellStyle name="60% - Accent6 94" xfId="25799"/>
    <cellStyle name="60% - Accent6 95" xfId="25800"/>
    <cellStyle name="60% - Accent6 96" xfId="25801"/>
    <cellStyle name="60% - Accent6 97" xfId="25802"/>
    <cellStyle name="60% - Accent6 98" xfId="25803"/>
    <cellStyle name="60% - Accent6 99" xfId="25804"/>
    <cellStyle name="7" xfId="25805"/>
    <cellStyle name="Accent1" xfId="19" builtinId="29" customBuiltin="1"/>
    <cellStyle name="Accent1 10" xfId="25806"/>
    <cellStyle name="Accent1 10 2" xfId="25807"/>
    <cellStyle name="Accent1 10 2 2" xfId="25808"/>
    <cellStyle name="Accent1 10 2 2 2" xfId="25809"/>
    <cellStyle name="Accent1 10 2 2_Essbase BS Tax Accounts EOY" xfId="25810"/>
    <cellStyle name="Accent1 10 2_Essbase BS Tax Accounts EOY" xfId="25811"/>
    <cellStyle name="Accent1 10 3" xfId="25812"/>
    <cellStyle name="Accent1 10 3 2" xfId="25813"/>
    <cellStyle name="Accent1 10 3 2 2" xfId="25814"/>
    <cellStyle name="Accent1 10 3 2_Essbase BS Tax Accounts EOY" xfId="25815"/>
    <cellStyle name="Accent1 10 3_Essbase BS Tax Accounts EOY" xfId="25816"/>
    <cellStyle name="Accent1 10 4" xfId="25817"/>
    <cellStyle name="Accent1 10 4 2" xfId="25818"/>
    <cellStyle name="Accent1 10 4_Essbase BS Tax Accounts EOY" xfId="25819"/>
    <cellStyle name="Accent1 10_Essbase BS Tax Accounts EOY" xfId="25820"/>
    <cellStyle name="Accent1 100" xfId="25821"/>
    <cellStyle name="Accent1 101" xfId="25822"/>
    <cellStyle name="Accent1 102" xfId="25823"/>
    <cellStyle name="Accent1 11" xfId="25824"/>
    <cellStyle name="Accent1 11 2" xfId="25825"/>
    <cellStyle name="Accent1 11 2 2" xfId="25826"/>
    <cellStyle name="Accent1 11 2 2 2" xfId="25827"/>
    <cellStyle name="Accent1 11 2 2_Essbase BS Tax Accounts EOY" xfId="25828"/>
    <cellStyle name="Accent1 11 2_Essbase BS Tax Accounts EOY" xfId="25829"/>
    <cellStyle name="Accent1 11 3" xfId="25830"/>
    <cellStyle name="Accent1 11 3 2" xfId="25831"/>
    <cellStyle name="Accent1 11 3 2 2" xfId="25832"/>
    <cellStyle name="Accent1 11 3 2_Essbase BS Tax Accounts EOY" xfId="25833"/>
    <cellStyle name="Accent1 11 3_Essbase BS Tax Accounts EOY" xfId="25834"/>
    <cellStyle name="Accent1 11 4" xfId="25835"/>
    <cellStyle name="Accent1 11 4 2" xfId="25836"/>
    <cellStyle name="Accent1 11 4_Essbase BS Tax Accounts EOY" xfId="25837"/>
    <cellStyle name="Accent1 11_Essbase BS Tax Accounts EOY" xfId="25838"/>
    <cellStyle name="Accent1 12" xfId="25839"/>
    <cellStyle name="Accent1 12 2" xfId="25840"/>
    <cellStyle name="Accent1 12 2 2" xfId="25841"/>
    <cellStyle name="Accent1 12 2 2 2" xfId="25842"/>
    <cellStyle name="Accent1 12 2 2_Essbase BS Tax Accounts EOY" xfId="25843"/>
    <cellStyle name="Accent1 12 2_Essbase BS Tax Accounts EOY" xfId="25844"/>
    <cellStyle name="Accent1 12 3" xfId="25845"/>
    <cellStyle name="Accent1 12 3 2" xfId="25846"/>
    <cellStyle name="Accent1 12 3 2 2" xfId="25847"/>
    <cellStyle name="Accent1 12 3 2_Essbase BS Tax Accounts EOY" xfId="25848"/>
    <cellStyle name="Accent1 12 3_Essbase BS Tax Accounts EOY" xfId="25849"/>
    <cellStyle name="Accent1 12 4" xfId="25850"/>
    <cellStyle name="Accent1 12 4 2" xfId="25851"/>
    <cellStyle name="Accent1 12 4_Essbase BS Tax Accounts EOY" xfId="25852"/>
    <cellStyle name="Accent1 12_Essbase BS Tax Accounts EOY" xfId="25853"/>
    <cellStyle name="Accent1 13" xfId="25854"/>
    <cellStyle name="Accent1 13 2" xfId="25855"/>
    <cellStyle name="Accent1 13 2 2" xfId="25856"/>
    <cellStyle name="Accent1 13 2 2 2" xfId="25857"/>
    <cellStyle name="Accent1 13 2 2_Essbase BS Tax Accounts EOY" xfId="25858"/>
    <cellStyle name="Accent1 13 2_Essbase BS Tax Accounts EOY" xfId="25859"/>
    <cellStyle name="Accent1 13 3" xfId="25860"/>
    <cellStyle name="Accent1 13 3 2" xfId="25861"/>
    <cellStyle name="Accent1 13 3 2 2" xfId="25862"/>
    <cellStyle name="Accent1 13 3 2_Essbase BS Tax Accounts EOY" xfId="25863"/>
    <cellStyle name="Accent1 13 3_Essbase BS Tax Accounts EOY" xfId="25864"/>
    <cellStyle name="Accent1 13 4" xfId="25865"/>
    <cellStyle name="Accent1 13 4 2" xfId="25866"/>
    <cellStyle name="Accent1 13 4_Essbase BS Tax Accounts EOY" xfId="25867"/>
    <cellStyle name="Accent1 13_Essbase BS Tax Accounts EOY" xfId="25868"/>
    <cellStyle name="Accent1 14" xfId="25869"/>
    <cellStyle name="Accent1 14 2" xfId="25870"/>
    <cellStyle name="Accent1 14 2 2" xfId="25871"/>
    <cellStyle name="Accent1 14 2 2 2" xfId="25872"/>
    <cellStyle name="Accent1 14 2 2_Essbase BS Tax Accounts EOY" xfId="25873"/>
    <cellStyle name="Accent1 14 2_Essbase BS Tax Accounts EOY" xfId="25874"/>
    <cellStyle name="Accent1 14 3" xfId="25875"/>
    <cellStyle name="Accent1 14 3 2" xfId="25876"/>
    <cellStyle name="Accent1 14 3 2 2" xfId="25877"/>
    <cellStyle name="Accent1 14 3 2_Essbase BS Tax Accounts EOY" xfId="25878"/>
    <cellStyle name="Accent1 14 3_Essbase BS Tax Accounts EOY" xfId="25879"/>
    <cellStyle name="Accent1 14 4" xfId="25880"/>
    <cellStyle name="Accent1 14 4 2" xfId="25881"/>
    <cellStyle name="Accent1 14 4_Essbase BS Tax Accounts EOY" xfId="25882"/>
    <cellStyle name="Accent1 14_Essbase BS Tax Accounts EOY" xfId="25883"/>
    <cellStyle name="Accent1 15" xfId="25884"/>
    <cellStyle name="Accent1 15 2" xfId="25885"/>
    <cellStyle name="Accent1 15 2 2" xfId="25886"/>
    <cellStyle name="Accent1 15 2 2 2" xfId="25887"/>
    <cellStyle name="Accent1 15 2 2_Essbase BS Tax Accounts EOY" xfId="25888"/>
    <cellStyle name="Accent1 15 2_Essbase BS Tax Accounts EOY" xfId="25889"/>
    <cellStyle name="Accent1 15 3" xfId="25890"/>
    <cellStyle name="Accent1 15 3 2" xfId="25891"/>
    <cellStyle name="Accent1 15 3 2 2" xfId="25892"/>
    <cellStyle name="Accent1 15 3 2_Essbase BS Tax Accounts EOY" xfId="25893"/>
    <cellStyle name="Accent1 15 3_Essbase BS Tax Accounts EOY" xfId="25894"/>
    <cellStyle name="Accent1 15 4" xfId="25895"/>
    <cellStyle name="Accent1 15 4 2" xfId="25896"/>
    <cellStyle name="Accent1 15 4_Essbase BS Tax Accounts EOY" xfId="25897"/>
    <cellStyle name="Accent1 15_Essbase BS Tax Accounts EOY" xfId="25898"/>
    <cellStyle name="Accent1 16" xfId="25899"/>
    <cellStyle name="Accent1 16 2" xfId="25900"/>
    <cellStyle name="Accent1 16 2 2" xfId="25901"/>
    <cellStyle name="Accent1 16 2 2 2" xfId="25902"/>
    <cellStyle name="Accent1 16 2 2_Essbase BS Tax Accounts EOY" xfId="25903"/>
    <cellStyle name="Accent1 16 2_Essbase BS Tax Accounts EOY" xfId="25904"/>
    <cellStyle name="Accent1 16 3" xfId="25905"/>
    <cellStyle name="Accent1 16 3 2" xfId="25906"/>
    <cellStyle name="Accent1 16 3 2 2" xfId="25907"/>
    <cellStyle name="Accent1 16 3 2_Essbase BS Tax Accounts EOY" xfId="25908"/>
    <cellStyle name="Accent1 16 3_Essbase BS Tax Accounts EOY" xfId="25909"/>
    <cellStyle name="Accent1 16 4" xfId="25910"/>
    <cellStyle name="Accent1 16 4 2" xfId="25911"/>
    <cellStyle name="Accent1 16 4_Essbase BS Tax Accounts EOY" xfId="25912"/>
    <cellStyle name="Accent1 16_Essbase BS Tax Accounts EOY" xfId="25913"/>
    <cellStyle name="Accent1 17" xfId="25914"/>
    <cellStyle name="Accent1 17 2" xfId="25915"/>
    <cellStyle name="Accent1 17 2 2" xfId="25916"/>
    <cellStyle name="Accent1 17 2 2 2" xfId="25917"/>
    <cellStyle name="Accent1 17 2 2_Essbase BS Tax Accounts EOY" xfId="25918"/>
    <cellStyle name="Accent1 17 2_Essbase BS Tax Accounts EOY" xfId="25919"/>
    <cellStyle name="Accent1 17 3" xfId="25920"/>
    <cellStyle name="Accent1 17 3 2" xfId="25921"/>
    <cellStyle name="Accent1 17 3 2 2" xfId="25922"/>
    <cellStyle name="Accent1 17 3 2_Essbase BS Tax Accounts EOY" xfId="25923"/>
    <cellStyle name="Accent1 17 3_Essbase BS Tax Accounts EOY" xfId="25924"/>
    <cellStyle name="Accent1 17 4" xfId="25925"/>
    <cellStyle name="Accent1 17 4 2" xfId="25926"/>
    <cellStyle name="Accent1 17 4_Essbase BS Tax Accounts EOY" xfId="25927"/>
    <cellStyle name="Accent1 17_Essbase BS Tax Accounts EOY" xfId="25928"/>
    <cellStyle name="Accent1 18" xfId="25929"/>
    <cellStyle name="Accent1 18 2" xfId="25930"/>
    <cellStyle name="Accent1 18 2 2" xfId="25931"/>
    <cellStyle name="Accent1 18 2 2 2" xfId="25932"/>
    <cellStyle name="Accent1 18 2 2_Essbase BS Tax Accounts EOY" xfId="25933"/>
    <cellStyle name="Accent1 18 2_Essbase BS Tax Accounts EOY" xfId="25934"/>
    <cellStyle name="Accent1 18 3" xfId="25935"/>
    <cellStyle name="Accent1 18 3 2" xfId="25936"/>
    <cellStyle name="Accent1 18 3 2 2" xfId="25937"/>
    <cellStyle name="Accent1 18 3 2_Essbase BS Tax Accounts EOY" xfId="25938"/>
    <cellStyle name="Accent1 18 3_Essbase BS Tax Accounts EOY" xfId="25939"/>
    <cellStyle name="Accent1 18 4" xfId="25940"/>
    <cellStyle name="Accent1 18 4 2" xfId="25941"/>
    <cellStyle name="Accent1 18 4_Essbase BS Tax Accounts EOY" xfId="25942"/>
    <cellStyle name="Accent1 18_Essbase BS Tax Accounts EOY" xfId="25943"/>
    <cellStyle name="Accent1 19" xfId="25944"/>
    <cellStyle name="Accent1 19 2" xfId="25945"/>
    <cellStyle name="Accent1 19 2 2" xfId="25946"/>
    <cellStyle name="Accent1 19 2 2 2" xfId="25947"/>
    <cellStyle name="Accent1 19 2 2_Essbase BS Tax Accounts EOY" xfId="25948"/>
    <cellStyle name="Accent1 19 2_Essbase BS Tax Accounts EOY" xfId="25949"/>
    <cellStyle name="Accent1 19 3" xfId="25950"/>
    <cellStyle name="Accent1 19 3 2" xfId="25951"/>
    <cellStyle name="Accent1 19 3 2 2" xfId="25952"/>
    <cellStyle name="Accent1 19 3 2_Essbase BS Tax Accounts EOY" xfId="25953"/>
    <cellStyle name="Accent1 19 3_Essbase BS Tax Accounts EOY" xfId="25954"/>
    <cellStyle name="Accent1 19 4" xfId="25955"/>
    <cellStyle name="Accent1 19 4 2" xfId="25956"/>
    <cellStyle name="Accent1 19 4_Essbase BS Tax Accounts EOY" xfId="25957"/>
    <cellStyle name="Accent1 19_Essbase BS Tax Accounts EOY" xfId="25958"/>
    <cellStyle name="Accent1 2" xfId="25959"/>
    <cellStyle name="Accent1 2 10" xfId="58771"/>
    <cellStyle name="Accent1 2 2" xfId="25960"/>
    <cellStyle name="Accent1 2 2 2" xfId="25961"/>
    <cellStyle name="Accent1 2 2 2 2" xfId="25962"/>
    <cellStyle name="Accent1 2 2 2 2 2" xfId="25963"/>
    <cellStyle name="Accent1 2 2 2 2_Essbase BS Tax Accounts EOY" xfId="25964"/>
    <cellStyle name="Accent1 2 2 2_Essbase BS Tax Accounts EOY" xfId="25965"/>
    <cellStyle name="Accent1 2 2 3" xfId="25966"/>
    <cellStyle name="Accent1 2 2 3 2" xfId="25967"/>
    <cellStyle name="Accent1 2 2 3 2 2" xfId="25968"/>
    <cellStyle name="Accent1 2 2 3 2_Essbase BS Tax Accounts EOY" xfId="25969"/>
    <cellStyle name="Accent1 2 2 3_Essbase BS Tax Accounts EOY" xfId="25970"/>
    <cellStyle name="Accent1 2 2 4" xfId="25971"/>
    <cellStyle name="Accent1 2 2 4 2" xfId="25972"/>
    <cellStyle name="Accent1 2 2 4 2 2" xfId="25973"/>
    <cellStyle name="Accent1 2 2 4 2_Essbase BS Tax Accounts EOY" xfId="25974"/>
    <cellStyle name="Accent1 2 2 4_Essbase BS Tax Accounts EOY" xfId="25975"/>
    <cellStyle name="Accent1 2 2 5" xfId="25976"/>
    <cellStyle name="Accent1 2 2 5 2" xfId="25977"/>
    <cellStyle name="Accent1 2 2 5_Essbase BS Tax Accounts EOY" xfId="25978"/>
    <cellStyle name="Accent1 2 2 6" xfId="25979"/>
    <cellStyle name="Accent1 2 2 7" xfId="25980"/>
    <cellStyle name="Accent1 2 2 8" xfId="25981"/>
    <cellStyle name="Accent1 2 2_Basis Info" xfId="25982"/>
    <cellStyle name="Accent1 2 3" xfId="25983"/>
    <cellStyle name="Accent1 2 3 2" xfId="25984"/>
    <cellStyle name="Accent1 2 3 2 2" xfId="25985"/>
    <cellStyle name="Accent1 2 3 2 2 2" xfId="25986"/>
    <cellStyle name="Accent1 2 3 2 2_Essbase BS Tax Accounts EOY" xfId="25987"/>
    <cellStyle name="Accent1 2 3 2_Essbase BS Tax Accounts EOY" xfId="25988"/>
    <cellStyle name="Accent1 2 3 3" xfId="25989"/>
    <cellStyle name="Accent1 2 3 3 2" xfId="25990"/>
    <cellStyle name="Accent1 2 3 3 2 2" xfId="25991"/>
    <cellStyle name="Accent1 2 3 3 2_Essbase BS Tax Accounts EOY" xfId="25992"/>
    <cellStyle name="Accent1 2 3 3_Essbase BS Tax Accounts EOY" xfId="25993"/>
    <cellStyle name="Accent1 2 3 4" xfId="25994"/>
    <cellStyle name="Accent1 2 3 4 2" xfId="25995"/>
    <cellStyle name="Accent1 2 3 4 2 2" xfId="25996"/>
    <cellStyle name="Accent1 2 3 4 2_Essbase BS Tax Accounts EOY" xfId="25997"/>
    <cellStyle name="Accent1 2 3 4 3" xfId="25998"/>
    <cellStyle name="Accent1 2 3 4_Essbase BS Tax Accounts EOY" xfId="25999"/>
    <cellStyle name="Accent1 2 3 5" xfId="26000"/>
    <cellStyle name="Accent1 2 3 5 2" xfId="26001"/>
    <cellStyle name="Accent1 2 3 5_Essbase BS Tax Accounts EOY" xfId="26002"/>
    <cellStyle name="Accent1 2 3 6" xfId="26003"/>
    <cellStyle name="Accent1 2 3 6 2" xfId="26004"/>
    <cellStyle name="Accent1 2 3 6_Essbase BS Tax Accounts EOY" xfId="26005"/>
    <cellStyle name="Accent1 2 3 7" xfId="26006"/>
    <cellStyle name="Accent1 2 3 8" xfId="26007"/>
    <cellStyle name="Accent1 2 3_Basis Info" xfId="26008"/>
    <cellStyle name="Accent1 2 4" xfId="26009"/>
    <cellStyle name="Accent1 2 4 2" xfId="26010"/>
    <cellStyle name="Accent1 2 4 2 2" xfId="26011"/>
    <cellStyle name="Accent1 2 4 2_Essbase BS Tax Accounts EOY" xfId="26012"/>
    <cellStyle name="Accent1 2 4 3" xfId="26013"/>
    <cellStyle name="Accent1 2 4_Essbase BS Tax Accounts EOY" xfId="26014"/>
    <cellStyle name="Accent1 2 5" xfId="26015"/>
    <cellStyle name="Accent1 2 5 2" xfId="26016"/>
    <cellStyle name="Accent1 2 5 3" xfId="26017"/>
    <cellStyle name="Accent1 2 5_Essbase BS Tax Accounts EOY" xfId="26018"/>
    <cellStyle name="Accent1 2 6" xfId="26019"/>
    <cellStyle name="Accent1 2 6 2" xfId="26020"/>
    <cellStyle name="Accent1 2 7" xfId="26021"/>
    <cellStyle name="Accent1 2 8" xfId="26022"/>
    <cellStyle name="Accent1 2 9" xfId="26023"/>
    <cellStyle name="Accent1 2_10-1 BS" xfId="26024"/>
    <cellStyle name="Accent1 20" xfId="26025"/>
    <cellStyle name="Accent1 20 2" xfId="26026"/>
    <cellStyle name="Accent1 20 2 2" xfId="26027"/>
    <cellStyle name="Accent1 20 2 2 2" xfId="26028"/>
    <cellStyle name="Accent1 20 2 2_Essbase BS Tax Accounts EOY" xfId="26029"/>
    <cellStyle name="Accent1 20 2_Essbase BS Tax Accounts EOY" xfId="26030"/>
    <cellStyle name="Accent1 20 3" xfId="26031"/>
    <cellStyle name="Accent1 20 3 2" xfId="26032"/>
    <cellStyle name="Accent1 20 3 2 2" xfId="26033"/>
    <cellStyle name="Accent1 20 3 2_Essbase BS Tax Accounts EOY" xfId="26034"/>
    <cellStyle name="Accent1 20 3_Essbase BS Tax Accounts EOY" xfId="26035"/>
    <cellStyle name="Accent1 20 4" xfId="26036"/>
    <cellStyle name="Accent1 20 4 2" xfId="26037"/>
    <cellStyle name="Accent1 20 4_Essbase BS Tax Accounts EOY" xfId="26038"/>
    <cellStyle name="Accent1 20_Essbase BS Tax Accounts EOY" xfId="26039"/>
    <cellStyle name="Accent1 21" xfId="26040"/>
    <cellStyle name="Accent1 21 2" xfId="26041"/>
    <cellStyle name="Accent1 21 2 2" xfId="26042"/>
    <cellStyle name="Accent1 21 2 2 2" xfId="26043"/>
    <cellStyle name="Accent1 21 2 2_Essbase BS Tax Accounts EOY" xfId="26044"/>
    <cellStyle name="Accent1 21 2_Essbase BS Tax Accounts EOY" xfId="26045"/>
    <cellStyle name="Accent1 21 3" xfId="26046"/>
    <cellStyle name="Accent1 21 3 2" xfId="26047"/>
    <cellStyle name="Accent1 21 3 2 2" xfId="26048"/>
    <cellStyle name="Accent1 21 3 2_Essbase BS Tax Accounts EOY" xfId="26049"/>
    <cellStyle name="Accent1 21 3_Essbase BS Tax Accounts EOY" xfId="26050"/>
    <cellStyle name="Accent1 21 4" xfId="26051"/>
    <cellStyle name="Accent1 21 4 2" xfId="26052"/>
    <cellStyle name="Accent1 21 4_Essbase BS Tax Accounts EOY" xfId="26053"/>
    <cellStyle name="Accent1 21_Essbase BS Tax Accounts EOY" xfId="26054"/>
    <cellStyle name="Accent1 22" xfId="26055"/>
    <cellStyle name="Accent1 22 2" xfId="26056"/>
    <cellStyle name="Accent1 22 2 2" xfId="26057"/>
    <cellStyle name="Accent1 22 2 2 2" xfId="26058"/>
    <cellStyle name="Accent1 22 2 2_Essbase BS Tax Accounts EOY" xfId="26059"/>
    <cellStyle name="Accent1 22 2_Essbase BS Tax Accounts EOY" xfId="26060"/>
    <cellStyle name="Accent1 22 3" xfId="26061"/>
    <cellStyle name="Accent1 22 3 2" xfId="26062"/>
    <cellStyle name="Accent1 22 3 2 2" xfId="26063"/>
    <cellStyle name="Accent1 22 3 2_Essbase BS Tax Accounts EOY" xfId="26064"/>
    <cellStyle name="Accent1 22 3_Essbase BS Tax Accounts EOY" xfId="26065"/>
    <cellStyle name="Accent1 22 4" xfId="26066"/>
    <cellStyle name="Accent1 22 4 2" xfId="26067"/>
    <cellStyle name="Accent1 22 4_Essbase BS Tax Accounts EOY" xfId="26068"/>
    <cellStyle name="Accent1 22_Essbase BS Tax Accounts EOY" xfId="26069"/>
    <cellStyle name="Accent1 23" xfId="26070"/>
    <cellStyle name="Accent1 23 2" xfId="26071"/>
    <cellStyle name="Accent1 23 2 2" xfId="26072"/>
    <cellStyle name="Accent1 23 2 2 2" xfId="26073"/>
    <cellStyle name="Accent1 23 2 2_Essbase BS Tax Accounts EOY" xfId="26074"/>
    <cellStyle name="Accent1 23 2_Essbase BS Tax Accounts EOY" xfId="26075"/>
    <cellStyle name="Accent1 23 3" xfId="26076"/>
    <cellStyle name="Accent1 23 3 2" xfId="26077"/>
    <cellStyle name="Accent1 23 3 2 2" xfId="26078"/>
    <cellStyle name="Accent1 23 3 2_Essbase BS Tax Accounts EOY" xfId="26079"/>
    <cellStyle name="Accent1 23 3_Essbase BS Tax Accounts EOY" xfId="26080"/>
    <cellStyle name="Accent1 23 4" xfId="26081"/>
    <cellStyle name="Accent1 23 4 2" xfId="26082"/>
    <cellStyle name="Accent1 23 4 2 2" xfId="26083"/>
    <cellStyle name="Accent1 23 4 2_Essbase BS Tax Accounts EOY" xfId="26084"/>
    <cellStyle name="Accent1 23 4_Essbase BS Tax Accounts EOY" xfId="26085"/>
    <cellStyle name="Accent1 23 5" xfId="26086"/>
    <cellStyle name="Accent1 23 5 2" xfId="26087"/>
    <cellStyle name="Accent1 23 5_Essbase BS Tax Accounts EOY" xfId="26088"/>
    <cellStyle name="Accent1 23_Essbase BS Tax Accounts EOY" xfId="26089"/>
    <cellStyle name="Accent1 24" xfId="26090"/>
    <cellStyle name="Accent1 24 2" xfId="26091"/>
    <cellStyle name="Accent1 24 2 2" xfId="26092"/>
    <cellStyle name="Accent1 24 2 2 2" xfId="26093"/>
    <cellStyle name="Accent1 24 2 2 2 2" xfId="26094"/>
    <cellStyle name="Accent1 24 2 2 2_Essbase BS Tax Accounts EOY" xfId="26095"/>
    <cellStyle name="Accent1 24 2 2_Essbase BS Tax Accounts EOY" xfId="26096"/>
    <cellStyle name="Accent1 24 2 3" xfId="26097"/>
    <cellStyle name="Accent1 24 2 3 2" xfId="26098"/>
    <cellStyle name="Accent1 24 2 3_Essbase BS Tax Accounts EOY" xfId="26099"/>
    <cellStyle name="Accent1 24 2 4" xfId="26100"/>
    <cellStyle name="Accent1 24 2 5" xfId="26101"/>
    <cellStyle name="Accent1 24 2 6" xfId="26102"/>
    <cellStyle name="Accent1 24 2 7" xfId="26103"/>
    <cellStyle name="Accent1 24 2_Essbase BS Tax Accounts EOY" xfId="26104"/>
    <cellStyle name="Accent1 24 3" xfId="26105"/>
    <cellStyle name="Accent1 24 3 2" xfId="26106"/>
    <cellStyle name="Accent1 24 3 2 2" xfId="26107"/>
    <cellStyle name="Accent1 24 3 2_Essbase BS Tax Accounts EOY" xfId="26108"/>
    <cellStyle name="Accent1 24 3 3" xfId="26109"/>
    <cellStyle name="Accent1 24 3_Essbase BS Tax Accounts EOY" xfId="26110"/>
    <cellStyle name="Accent1 24 4" xfId="26111"/>
    <cellStyle name="Accent1 24 4 2" xfId="26112"/>
    <cellStyle name="Accent1 24 4_Essbase BS Tax Accounts EOY" xfId="26113"/>
    <cellStyle name="Accent1 24 5" xfId="26114"/>
    <cellStyle name="Accent1 24 5 2" xfId="26115"/>
    <cellStyle name="Accent1 24 5_Essbase BS Tax Accounts EOY" xfId="26116"/>
    <cellStyle name="Accent1 24 6" xfId="26117"/>
    <cellStyle name="Accent1 24 7" xfId="26118"/>
    <cellStyle name="Accent1 24_Basis Detail" xfId="26119"/>
    <cellStyle name="Accent1 25" xfId="26120"/>
    <cellStyle name="Accent1 25 2" xfId="26121"/>
    <cellStyle name="Accent1 25 2 2" xfId="26122"/>
    <cellStyle name="Accent1 25 2 2 2" xfId="26123"/>
    <cellStyle name="Accent1 25 2 2_Essbase BS Tax Accounts EOY" xfId="26124"/>
    <cellStyle name="Accent1 25 2 3" xfId="26125"/>
    <cellStyle name="Accent1 25 2 4" xfId="26126"/>
    <cellStyle name="Accent1 25 2_Essbase BS Tax Accounts EOY" xfId="26127"/>
    <cellStyle name="Accent1 25 3" xfId="26128"/>
    <cellStyle name="Accent1 25 3 2" xfId="26129"/>
    <cellStyle name="Accent1 25 3 2 2" xfId="26130"/>
    <cellStyle name="Accent1 25 3 2_Essbase BS Tax Accounts EOY" xfId="26131"/>
    <cellStyle name="Accent1 25 3 3" xfId="26132"/>
    <cellStyle name="Accent1 25 3_Essbase BS Tax Accounts EOY" xfId="26133"/>
    <cellStyle name="Accent1 25 4" xfId="26134"/>
    <cellStyle name="Accent1 25 4 2" xfId="26135"/>
    <cellStyle name="Accent1 25 4_Essbase BS Tax Accounts EOY" xfId="26136"/>
    <cellStyle name="Accent1 25 5" xfId="26137"/>
    <cellStyle name="Accent1 25 6" xfId="26138"/>
    <cellStyle name="Accent1 25_Essbase BS Tax Accounts EOY" xfId="26139"/>
    <cellStyle name="Accent1 26" xfId="26140"/>
    <cellStyle name="Accent1 26 2" xfId="26141"/>
    <cellStyle name="Accent1 26 2 2" xfId="26142"/>
    <cellStyle name="Accent1 26 2 2 2" xfId="26143"/>
    <cellStyle name="Accent1 26 2 2_Essbase BS Tax Accounts EOY" xfId="26144"/>
    <cellStyle name="Accent1 26 2 3" xfId="26145"/>
    <cellStyle name="Accent1 26 2_Essbase BS Tax Accounts EOY" xfId="26146"/>
    <cellStyle name="Accent1 26 3" xfId="26147"/>
    <cellStyle name="Accent1 26 3 2" xfId="26148"/>
    <cellStyle name="Accent1 26 3_Essbase BS Tax Accounts EOY" xfId="26149"/>
    <cellStyle name="Accent1 26 4" xfId="26150"/>
    <cellStyle name="Accent1 26 5" xfId="26151"/>
    <cellStyle name="Accent1 26 6" xfId="26152"/>
    <cellStyle name="Accent1 26_Essbase BS Tax Accounts EOY" xfId="26153"/>
    <cellStyle name="Accent1 27" xfId="26154"/>
    <cellStyle name="Accent1 27 2" xfId="26155"/>
    <cellStyle name="Accent1 27 2 2" xfId="26156"/>
    <cellStyle name="Accent1 27 2 2 2" xfId="26157"/>
    <cellStyle name="Accent1 27 2 2_Essbase BS Tax Accounts EOY" xfId="26158"/>
    <cellStyle name="Accent1 27 2_Essbase BS Tax Accounts EOY" xfId="26159"/>
    <cellStyle name="Accent1 27 3" xfId="26160"/>
    <cellStyle name="Accent1 27 3 2" xfId="26161"/>
    <cellStyle name="Accent1 27 3_Essbase BS Tax Accounts EOY" xfId="26162"/>
    <cellStyle name="Accent1 27 4" xfId="26163"/>
    <cellStyle name="Accent1 27 5" xfId="26164"/>
    <cellStyle name="Accent1 27_Essbase BS Tax Accounts EOY" xfId="26165"/>
    <cellStyle name="Accent1 28" xfId="26166"/>
    <cellStyle name="Accent1 28 2" xfId="26167"/>
    <cellStyle name="Accent1 28 2 2" xfId="26168"/>
    <cellStyle name="Accent1 28 2_Essbase BS Tax Accounts EOY" xfId="26169"/>
    <cellStyle name="Accent1 28_Essbase BS Tax Accounts EOY" xfId="26170"/>
    <cellStyle name="Accent1 29" xfId="26171"/>
    <cellStyle name="Accent1 29 2" xfId="26172"/>
    <cellStyle name="Accent1 29 2 2" xfId="26173"/>
    <cellStyle name="Accent1 29 2_Essbase BS Tax Accounts EOY" xfId="26174"/>
    <cellStyle name="Accent1 29_Essbase BS Tax Accounts EOY" xfId="26175"/>
    <cellStyle name="Accent1 3" xfId="26176"/>
    <cellStyle name="Accent1 3 2" xfId="26177"/>
    <cellStyle name="Accent1 3 2 2" xfId="26178"/>
    <cellStyle name="Accent1 3 2 2 2" xfId="26179"/>
    <cellStyle name="Accent1 3 2 2 2 2" xfId="26180"/>
    <cellStyle name="Accent1 3 2 2 2_Essbase BS Tax Accounts EOY" xfId="26181"/>
    <cellStyle name="Accent1 3 2 2_Essbase BS Tax Accounts EOY" xfId="26182"/>
    <cellStyle name="Accent1 3 2 3" xfId="26183"/>
    <cellStyle name="Accent1 3 2 3 2" xfId="26184"/>
    <cellStyle name="Accent1 3 2 3 2 2" xfId="26185"/>
    <cellStyle name="Accent1 3 2 3 2_Essbase BS Tax Accounts EOY" xfId="26186"/>
    <cellStyle name="Accent1 3 2 3_Essbase BS Tax Accounts EOY" xfId="26187"/>
    <cellStyle name="Accent1 3 2 4" xfId="26188"/>
    <cellStyle name="Accent1 3 2 4 2" xfId="26189"/>
    <cellStyle name="Accent1 3 2 4_Essbase BS Tax Accounts EOY" xfId="26190"/>
    <cellStyle name="Accent1 3 2 5" xfId="26191"/>
    <cellStyle name="Accent1 3 2 6" xfId="26192"/>
    <cellStyle name="Accent1 3 2_Essbase BS Tax Accounts EOY" xfId="26193"/>
    <cellStyle name="Accent1 3 3" xfId="26194"/>
    <cellStyle name="Accent1 3 3 2" xfId="26195"/>
    <cellStyle name="Accent1 3 3 2 2" xfId="26196"/>
    <cellStyle name="Accent1 3 3 2_Essbase BS Tax Accounts EOY" xfId="26197"/>
    <cellStyle name="Accent1 3 3_Essbase BS Tax Accounts EOY" xfId="26198"/>
    <cellStyle name="Accent1 3 4" xfId="26199"/>
    <cellStyle name="Accent1 3 4 2" xfId="26200"/>
    <cellStyle name="Accent1 3 4_Essbase BS Tax Accounts EOY" xfId="26201"/>
    <cellStyle name="Accent1 3 5" xfId="26202"/>
    <cellStyle name="Accent1 3_Essbase BS Tax Accounts EOY" xfId="26203"/>
    <cellStyle name="Accent1 30" xfId="26204"/>
    <cellStyle name="Accent1 30 2" xfId="26205"/>
    <cellStyle name="Accent1 30 2 2" xfId="26206"/>
    <cellStyle name="Accent1 30 2_Essbase BS Tax Accounts EOY" xfId="26207"/>
    <cellStyle name="Accent1 30_Essbase BS Tax Accounts EOY" xfId="26208"/>
    <cellStyle name="Accent1 31" xfId="26209"/>
    <cellStyle name="Accent1 31 2" xfId="26210"/>
    <cellStyle name="Accent1 31 2 2" xfId="26211"/>
    <cellStyle name="Accent1 31 2_Essbase BS Tax Accounts EOY" xfId="26212"/>
    <cellStyle name="Accent1 31_Essbase BS Tax Accounts EOY" xfId="26213"/>
    <cellStyle name="Accent1 32" xfId="26214"/>
    <cellStyle name="Accent1 32 2" xfId="26215"/>
    <cellStyle name="Accent1 32 2 2" xfId="26216"/>
    <cellStyle name="Accent1 32 2_Essbase BS Tax Accounts EOY" xfId="26217"/>
    <cellStyle name="Accent1 32_Essbase BS Tax Accounts EOY" xfId="26218"/>
    <cellStyle name="Accent1 33" xfId="26219"/>
    <cellStyle name="Accent1 33 2" xfId="26220"/>
    <cellStyle name="Accent1 33 2 2" xfId="26221"/>
    <cellStyle name="Accent1 33 2_Essbase BS Tax Accounts EOY" xfId="26222"/>
    <cellStyle name="Accent1 33_Essbase BS Tax Accounts EOY" xfId="26223"/>
    <cellStyle name="Accent1 34" xfId="26224"/>
    <cellStyle name="Accent1 34 2" xfId="26225"/>
    <cellStyle name="Accent1 34 2 2" xfId="26226"/>
    <cellStyle name="Accent1 34 2_Essbase BS Tax Accounts EOY" xfId="26227"/>
    <cellStyle name="Accent1 34_Essbase BS Tax Accounts EOY" xfId="26228"/>
    <cellStyle name="Accent1 35" xfId="26229"/>
    <cellStyle name="Accent1 35 2" xfId="26230"/>
    <cellStyle name="Accent1 35 2 2" xfId="26231"/>
    <cellStyle name="Accent1 35 2_Essbase BS Tax Accounts EOY" xfId="26232"/>
    <cellStyle name="Accent1 35_Essbase BS Tax Accounts EOY" xfId="26233"/>
    <cellStyle name="Accent1 36" xfId="26234"/>
    <cellStyle name="Accent1 36 2" xfId="26235"/>
    <cellStyle name="Accent1 36 2 2" xfId="26236"/>
    <cellStyle name="Accent1 36 2_Essbase BS Tax Accounts EOY" xfId="26237"/>
    <cellStyle name="Accent1 36_Essbase BS Tax Accounts EOY" xfId="26238"/>
    <cellStyle name="Accent1 37" xfId="26239"/>
    <cellStyle name="Accent1 37 2" xfId="26240"/>
    <cellStyle name="Accent1 37 2 2" xfId="26241"/>
    <cellStyle name="Accent1 37 2_Essbase BS Tax Accounts EOY" xfId="26242"/>
    <cellStyle name="Accent1 37_Essbase BS Tax Accounts EOY" xfId="26243"/>
    <cellStyle name="Accent1 38" xfId="26244"/>
    <cellStyle name="Accent1 38 2" xfId="26245"/>
    <cellStyle name="Accent1 38 2 2" xfId="26246"/>
    <cellStyle name="Accent1 38 2_Essbase BS Tax Accounts EOY" xfId="26247"/>
    <cellStyle name="Accent1 38_Essbase BS Tax Accounts EOY" xfId="26248"/>
    <cellStyle name="Accent1 39" xfId="26249"/>
    <cellStyle name="Accent1 39 2" xfId="26250"/>
    <cellStyle name="Accent1 39 2 2" xfId="26251"/>
    <cellStyle name="Accent1 39 2_Essbase BS Tax Accounts EOY" xfId="26252"/>
    <cellStyle name="Accent1 39_Essbase BS Tax Accounts EOY" xfId="26253"/>
    <cellStyle name="Accent1 4" xfId="26254"/>
    <cellStyle name="Accent1 4 2" xfId="26255"/>
    <cellStyle name="Accent1 4 2 2" xfId="26256"/>
    <cellStyle name="Accent1 4 2 2 2" xfId="26257"/>
    <cellStyle name="Accent1 4 2 2 2 2" xfId="26258"/>
    <cellStyle name="Accent1 4 2 2 2_Essbase BS Tax Accounts EOY" xfId="26259"/>
    <cellStyle name="Accent1 4 2 2_Essbase BS Tax Accounts EOY" xfId="26260"/>
    <cellStyle name="Accent1 4 2 3" xfId="26261"/>
    <cellStyle name="Accent1 4 2 3 2" xfId="26262"/>
    <cellStyle name="Accent1 4 2 3 2 2" xfId="26263"/>
    <cellStyle name="Accent1 4 2 3 2_Essbase BS Tax Accounts EOY" xfId="26264"/>
    <cellStyle name="Accent1 4 2 3_Essbase BS Tax Accounts EOY" xfId="26265"/>
    <cellStyle name="Accent1 4 2 4" xfId="26266"/>
    <cellStyle name="Accent1 4 2 4 2" xfId="26267"/>
    <cellStyle name="Accent1 4 2 4_Essbase BS Tax Accounts EOY" xfId="26268"/>
    <cellStyle name="Accent1 4 2 5" xfId="26269"/>
    <cellStyle name="Accent1 4 2 6" xfId="26270"/>
    <cellStyle name="Accent1 4 2 7" xfId="26271"/>
    <cellStyle name="Accent1 4 2_Essbase BS Tax Accounts EOY" xfId="26272"/>
    <cellStyle name="Accent1 4 3" xfId="26273"/>
    <cellStyle name="Accent1 4 3 2" xfId="26274"/>
    <cellStyle name="Accent1 4 3 2 2" xfId="26275"/>
    <cellStyle name="Accent1 4 3 2_Essbase BS Tax Accounts EOY" xfId="26276"/>
    <cellStyle name="Accent1 4 3_Essbase BS Tax Accounts EOY" xfId="26277"/>
    <cellStyle name="Accent1 4 4" xfId="26278"/>
    <cellStyle name="Accent1 4 4 2" xfId="26279"/>
    <cellStyle name="Accent1 4 4_Essbase BS Tax Accounts EOY" xfId="26280"/>
    <cellStyle name="Accent1 4_Essbase BS Tax Accounts EOY" xfId="26281"/>
    <cellStyle name="Accent1 40" xfId="26282"/>
    <cellStyle name="Accent1 40 2" xfId="26283"/>
    <cellStyle name="Accent1 40 2 2" xfId="26284"/>
    <cellStyle name="Accent1 40 2_Essbase BS Tax Accounts EOY" xfId="26285"/>
    <cellStyle name="Accent1 40_Essbase BS Tax Accounts EOY" xfId="26286"/>
    <cellStyle name="Accent1 41" xfId="26287"/>
    <cellStyle name="Accent1 41 2" xfId="26288"/>
    <cellStyle name="Accent1 41 2 2" xfId="26289"/>
    <cellStyle name="Accent1 41 2_Essbase BS Tax Accounts EOY" xfId="26290"/>
    <cellStyle name="Accent1 41_Essbase BS Tax Accounts EOY" xfId="26291"/>
    <cellStyle name="Accent1 42" xfId="26292"/>
    <cellStyle name="Accent1 42 2" xfId="26293"/>
    <cellStyle name="Accent1 42 2 2" xfId="26294"/>
    <cellStyle name="Accent1 42 2_Essbase BS Tax Accounts EOY" xfId="26295"/>
    <cellStyle name="Accent1 42_Essbase BS Tax Accounts EOY" xfId="26296"/>
    <cellStyle name="Accent1 43" xfId="26297"/>
    <cellStyle name="Accent1 43 2" xfId="26298"/>
    <cellStyle name="Accent1 43 2 2" xfId="26299"/>
    <cellStyle name="Accent1 43 2_Essbase BS Tax Accounts EOY" xfId="26300"/>
    <cellStyle name="Accent1 43_Essbase BS Tax Accounts EOY" xfId="26301"/>
    <cellStyle name="Accent1 44" xfId="26302"/>
    <cellStyle name="Accent1 44 2" xfId="26303"/>
    <cellStyle name="Accent1 44 2 2" xfId="26304"/>
    <cellStyle name="Accent1 44 2_Essbase BS Tax Accounts EOY" xfId="26305"/>
    <cellStyle name="Accent1 44_Essbase BS Tax Accounts EOY" xfId="26306"/>
    <cellStyle name="Accent1 45" xfId="26307"/>
    <cellStyle name="Accent1 45 2" xfId="26308"/>
    <cellStyle name="Accent1 45 2 2" xfId="26309"/>
    <cellStyle name="Accent1 45 2_Essbase BS Tax Accounts EOY" xfId="26310"/>
    <cellStyle name="Accent1 45_Essbase BS Tax Accounts EOY" xfId="26311"/>
    <cellStyle name="Accent1 46" xfId="26312"/>
    <cellStyle name="Accent1 46 2" xfId="26313"/>
    <cellStyle name="Accent1 46 2 2" xfId="26314"/>
    <cellStyle name="Accent1 46 2_Essbase BS Tax Accounts EOY" xfId="26315"/>
    <cellStyle name="Accent1 46_Essbase BS Tax Accounts EOY" xfId="26316"/>
    <cellStyle name="Accent1 47" xfId="26317"/>
    <cellStyle name="Accent1 47 2" xfId="26318"/>
    <cellStyle name="Accent1 47 2 2" xfId="26319"/>
    <cellStyle name="Accent1 47 2_Essbase BS Tax Accounts EOY" xfId="26320"/>
    <cellStyle name="Accent1 47_Essbase BS Tax Accounts EOY" xfId="26321"/>
    <cellStyle name="Accent1 48" xfId="26322"/>
    <cellStyle name="Accent1 48 2" xfId="26323"/>
    <cellStyle name="Accent1 48 2 2" xfId="26324"/>
    <cellStyle name="Accent1 48 2_Essbase BS Tax Accounts EOY" xfId="26325"/>
    <cellStyle name="Accent1 48_Essbase BS Tax Accounts EOY" xfId="26326"/>
    <cellStyle name="Accent1 49" xfId="26327"/>
    <cellStyle name="Accent1 49 2" xfId="26328"/>
    <cellStyle name="Accent1 49 2 2" xfId="26329"/>
    <cellStyle name="Accent1 49 2_Essbase BS Tax Accounts EOY" xfId="26330"/>
    <cellStyle name="Accent1 49_Essbase BS Tax Accounts EOY" xfId="26331"/>
    <cellStyle name="Accent1 5" xfId="26332"/>
    <cellStyle name="Accent1 5 2" xfId="26333"/>
    <cellStyle name="Accent1 5 2 2" xfId="26334"/>
    <cellStyle name="Accent1 5 2 2 2" xfId="26335"/>
    <cellStyle name="Accent1 5 2 2 2 2" xfId="26336"/>
    <cellStyle name="Accent1 5 2 2 2_Essbase BS Tax Accounts EOY" xfId="26337"/>
    <cellStyle name="Accent1 5 2 2_Essbase BS Tax Accounts EOY" xfId="26338"/>
    <cellStyle name="Accent1 5 2 3" xfId="26339"/>
    <cellStyle name="Accent1 5 2 3 2" xfId="26340"/>
    <cellStyle name="Accent1 5 2 3 2 2" xfId="26341"/>
    <cellStyle name="Accent1 5 2 3 2_Essbase BS Tax Accounts EOY" xfId="26342"/>
    <cellStyle name="Accent1 5 2 3_Essbase BS Tax Accounts EOY" xfId="26343"/>
    <cellStyle name="Accent1 5 2 4" xfId="26344"/>
    <cellStyle name="Accent1 5 2 4 2" xfId="26345"/>
    <cellStyle name="Accent1 5 2 4_Essbase BS Tax Accounts EOY" xfId="26346"/>
    <cellStyle name="Accent1 5 2 5" xfId="26347"/>
    <cellStyle name="Accent1 5 2_Essbase BS Tax Accounts EOY" xfId="26348"/>
    <cellStyle name="Accent1 5 3" xfId="26349"/>
    <cellStyle name="Accent1 5 3 2" xfId="26350"/>
    <cellStyle name="Accent1 5 3 2 2" xfId="26351"/>
    <cellStyle name="Accent1 5 3 2_Essbase BS Tax Accounts EOY" xfId="26352"/>
    <cellStyle name="Accent1 5 3_Essbase BS Tax Accounts EOY" xfId="26353"/>
    <cellStyle name="Accent1 5 4" xfId="26354"/>
    <cellStyle name="Accent1 5 4 2" xfId="26355"/>
    <cellStyle name="Accent1 5 4_Essbase BS Tax Accounts EOY" xfId="26356"/>
    <cellStyle name="Accent1 5_Essbase BS Tax Accounts EOY" xfId="26357"/>
    <cellStyle name="Accent1 50" xfId="26358"/>
    <cellStyle name="Accent1 50 2" xfId="26359"/>
    <cellStyle name="Accent1 50 2 2" xfId="26360"/>
    <cellStyle name="Accent1 50 2_Essbase BS Tax Accounts EOY" xfId="26361"/>
    <cellStyle name="Accent1 50_Essbase BS Tax Accounts EOY" xfId="26362"/>
    <cellStyle name="Accent1 51" xfId="26363"/>
    <cellStyle name="Accent1 51 2" xfId="26364"/>
    <cellStyle name="Accent1 51 2 2" xfId="26365"/>
    <cellStyle name="Accent1 51 2_Essbase BS Tax Accounts EOY" xfId="26366"/>
    <cellStyle name="Accent1 51_Essbase BS Tax Accounts EOY" xfId="26367"/>
    <cellStyle name="Accent1 52" xfId="26368"/>
    <cellStyle name="Accent1 52 2" xfId="26369"/>
    <cellStyle name="Accent1 52 2 2" xfId="26370"/>
    <cellStyle name="Accent1 52 2_Essbase BS Tax Accounts EOY" xfId="26371"/>
    <cellStyle name="Accent1 52_Essbase BS Tax Accounts EOY" xfId="26372"/>
    <cellStyle name="Accent1 53" xfId="26373"/>
    <cellStyle name="Accent1 53 2" xfId="26374"/>
    <cellStyle name="Accent1 53 2 2" xfId="26375"/>
    <cellStyle name="Accent1 53 2_Essbase BS Tax Accounts EOY" xfId="26376"/>
    <cellStyle name="Accent1 53_Essbase BS Tax Accounts EOY" xfId="26377"/>
    <cellStyle name="Accent1 54" xfId="26378"/>
    <cellStyle name="Accent1 54 2" xfId="26379"/>
    <cellStyle name="Accent1 54 2 2" xfId="26380"/>
    <cellStyle name="Accent1 54 2_Essbase BS Tax Accounts EOY" xfId="26381"/>
    <cellStyle name="Accent1 54_Essbase BS Tax Accounts EOY" xfId="26382"/>
    <cellStyle name="Accent1 55" xfId="26383"/>
    <cellStyle name="Accent1 55 2" xfId="26384"/>
    <cellStyle name="Accent1 55 2 2" xfId="26385"/>
    <cellStyle name="Accent1 55 2_Essbase BS Tax Accounts EOY" xfId="26386"/>
    <cellStyle name="Accent1 55_Essbase BS Tax Accounts EOY" xfId="26387"/>
    <cellStyle name="Accent1 56" xfId="26388"/>
    <cellStyle name="Accent1 56 2" xfId="26389"/>
    <cellStyle name="Accent1 56 2 2" xfId="26390"/>
    <cellStyle name="Accent1 56 2_Essbase BS Tax Accounts EOY" xfId="26391"/>
    <cellStyle name="Accent1 56_Essbase BS Tax Accounts EOY" xfId="26392"/>
    <cellStyle name="Accent1 57" xfId="26393"/>
    <cellStyle name="Accent1 57 2" xfId="26394"/>
    <cellStyle name="Accent1 57 2 2" xfId="26395"/>
    <cellStyle name="Accent1 57 2_Essbase BS Tax Accounts EOY" xfId="26396"/>
    <cellStyle name="Accent1 57_Essbase BS Tax Accounts EOY" xfId="26397"/>
    <cellStyle name="Accent1 58" xfId="26398"/>
    <cellStyle name="Accent1 58 2" xfId="26399"/>
    <cellStyle name="Accent1 58 2 2" xfId="26400"/>
    <cellStyle name="Accent1 58 2_Essbase BS Tax Accounts EOY" xfId="26401"/>
    <cellStyle name="Accent1 58_Essbase BS Tax Accounts EOY" xfId="26402"/>
    <cellStyle name="Accent1 59" xfId="26403"/>
    <cellStyle name="Accent1 59 2" xfId="26404"/>
    <cellStyle name="Accent1 59 2 2" xfId="26405"/>
    <cellStyle name="Accent1 59 2_Essbase BS Tax Accounts EOY" xfId="26406"/>
    <cellStyle name="Accent1 59_Essbase BS Tax Accounts EOY" xfId="26407"/>
    <cellStyle name="Accent1 6" xfId="26408"/>
    <cellStyle name="Accent1 6 2" xfId="26409"/>
    <cellStyle name="Accent1 6 2 2" xfId="26410"/>
    <cellStyle name="Accent1 6 2 2 2" xfId="26411"/>
    <cellStyle name="Accent1 6 2 2_Essbase BS Tax Accounts EOY" xfId="26412"/>
    <cellStyle name="Accent1 6 2_Essbase BS Tax Accounts EOY" xfId="26413"/>
    <cellStyle name="Accent1 6 3" xfId="26414"/>
    <cellStyle name="Accent1 6 3 2" xfId="26415"/>
    <cellStyle name="Accent1 6 3 2 2" xfId="26416"/>
    <cellStyle name="Accent1 6 3 2_Essbase BS Tax Accounts EOY" xfId="26417"/>
    <cellStyle name="Accent1 6 3_Essbase BS Tax Accounts EOY" xfId="26418"/>
    <cellStyle name="Accent1 6 4" xfId="26419"/>
    <cellStyle name="Accent1 6 4 2" xfId="26420"/>
    <cellStyle name="Accent1 6 4_Essbase BS Tax Accounts EOY" xfId="26421"/>
    <cellStyle name="Accent1 6_Essbase BS Tax Accounts EOY" xfId="26422"/>
    <cellStyle name="Accent1 60" xfId="26423"/>
    <cellStyle name="Accent1 60 2" xfId="26424"/>
    <cellStyle name="Accent1 60 2 2" xfId="26425"/>
    <cellStyle name="Accent1 60 2_Essbase BS Tax Accounts EOY" xfId="26426"/>
    <cellStyle name="Accent1 60 3" xfId="26427"/>
    <cellStyle name="Accent1 60_Essbase BS Tax Accounts EOY" xfId="26428"/>
    <cellStyle name="Accent1 61" xfId="26429"/>
    <cellStyle name="Accent1 61 2" xfId="26430"/>
    <cellStyle name="Accent1 61_Essbase BS Tax Accounts EOY" xfId="26431"/>
    <cellStyle name="Accent1 62" xfId="26432"/>
    <cellStyle name="Accent1 62 2" xfId="26433"/>
    <cellStyle name="Accent1 62_Essbase BS Tax Accounts EOY" xfId="26434"/>
    <cellStyle name="Accent1 63" xfId="26435"/>
    <cellStyle name="Accent1 64" xfId="26436"/>
    <cellStyle name="Accent1 65" xfId="26437"/>
    <cellStyle name="Accent1 66" xfId="26438"/>
    <cellStyle name="Accent1 67" xfId="26439"/>
    <cellStyle name="Accent1 68" xfId="26440"/>
    <cellStyle name="Accent1 69" xfId="26441"/>
    <cellStyle name="Accent1 7" xfId="26442"/>
    <cellStyle name="Accent1 7 2" xfId="26443"/>
    <cellStyle name="Accent1 7 2 2" xfId="26444"/>
    <cellStyle name="Accent1 7 2 2 2" xfId="26445"/>
    <cellStyle name="Accent1 7 2 2_Essbase BS Tax Accounts EOY" xfId="26446"/>
    <cellStyle name="Accent1 7 2_Essbase BS Tax Accounts EOY" xfId="26447"/>
    <cellStyle name="Accent1 7 3" xfId="26448"/>
    <cellStyle name="Accent1 7 3 2" xfId="26449"/>
    <cellStyle name="Accent1 7 3 2 2" xfId="26450"/>
    <cellStyle name="Accent1 7 3 2_Essbase BS Tax Accounts EOY" xfId="26451"/>
    <cellStyle name="Accent1 7 3_Essbase BS Tax Accounts EOY" xfId="26452"/>
    <cellStyle name="Accent1 7 4" xfId="26453"/>
    <cellStyle name="Accent1 7 4 2" xfId="26454"/>
    <cellStyle name="Accent1 7 4_Essbase BS Tax Accounts EOY" xfId="26455"/>
    <cellStyle name="Accent1 7_Essbase BS Tax Accounts EOY" xfId="26456"/>
    <cellStyle name="Accent1 70" xfId="26457"/>
    <cellStyle name="Accent1 71" xfId="26458"/>
    <cellStyle name="Accent1 72" xfId="26459"/>
    <cellStyle name="Accent1 73" xfId="26460"/>
    <cellStyle name="Accent1 74" xfId="26461"/>
    <cellStyle name="Accent1 75" xfId="26462"/>
    <cellStyle name="Accent1 76" xfId="26463"/>
    <cellStyle name="Accent1 77" xfId="26464"/>
    <cellStyle name="Accent1 78" xfId="26465"/>
    <cellStyle name="Accent1 79" xfId="26466"/>
    <cellStyle name="Accent1 8" xfId="26467"/>
    <cellStyle name="Accent1 8 2" xfId="26468"/>
    <cellStyle name="Accent1 8 2 2" xfId="26469"/>
    <cellStyle name="Accent1 8 2 2 2" xfId="26470"/>
    <cellStyle name="Accent1 8 2 2_Essbase BS Tax Accounts EOY" xfId="26471"/>
    <cellStyle name="Accent1 8 2_Essbase BS Tax Accounts EOY" xfId="26472"/>
    <cellStyle name="Accent1 8 3" xfId="26473"/>
    <cellStyle name="Accent1 8 3 2" xfId="26474"/>
    <cellStyle name="Accent1 8 3 2 2" xfId="26475"/>
    <cellStyle name="Accent1 8 3 2_Essbase BS Tax Accounts EOY" xfId="26476"/>
    <cellStyle name="Accent1 8 3_Essbase BS Tax Accounts EOY" xfId="26477"/>
    <cellStyle name="Accent1 8 4" xfId="26478"/>
    <cellStyle name="Accent1 8 4 2" xfId="26479"/>
    <cellStyle name="Accent1 8 4_Essbase BS Tax Accounts EOY" xfId="26480"/>
    <cellStyle name="Accent1 8_Essbase BS Tax Accounts EOY" xfId="26481"/>
    <cellStyle name="Accent1 80" xfId="26482"/>
    <cellStyle name="Accent1 81" xfId="26483"/>
    <cellStyle name="Accent1 82" xfId="26484"/>
    <cellStyle name="Accent1 83" xfId="26485"/>
    <cellStyle name="Accent1 84" xfId="26486"/>
    <cellStyle name="Accent1 85" xfId="26487"/>
    <cellStyle name="Accent1 86" xfId="26488"/>
    <cellStyle name="Accent1 87" xfId="26489"/>
    <cellStyle name="Accent1 88" xfId="26490"/>
    <cellStyle name="Accent1 89" xfId="26491"/>
    <cellStyle name="Accent1 9" xfId="26492"/>
    <cellStyle name="Accent1 9 2" xfId="26493"/>
    <cellStyle name="Accent1 9 2 2" xfId="26494"/>
    <cellStyle name="Accent1 9 2 2 2" xfId="26495"/>
    <cellStyle name="Accent1 9 2 2_Essbase BS Tax Accounts EOY" xfId="26496"/>
    <cellStyle name="Accent1 9 2_Essbase BS Tax Accounts EOY" xfId="26497"/>
    <cellStyle name="Accent1 9 3" xfId="26498"/>
    <cellStyle name="Accent1 9 3 2" xfId="26499"/>
    <cellStyle name="Accent1 9 3 2 2" xfId="26500"/>
    <cellStyle name="Accent1 9 3 2_Essbase BS Tax Accounts EOY" xfId="26501"/>
    <cellStyle name="Accent1 9 3_Essbase BS Tax Accounts EOY" xfId="26502"/>
    <cellStyle name="Accent1 9 4" xfId="26503"/>
    <cellStyle name="Accent1 9 4 2" xfId="26504"/>
    <cellStyle name="Accent1 9 4_Essbase BS Tax Accounts EOY" xfId="26505"/>
    <cellStyle name="Accent1 9_Essbase BS Tax Accounts EOY" xfId="26506"/>
    <cellStyle name="Accent1 90" xfId="26507"/>
    <cellStyle name="Accent1 91" xfId="26508"/>
    <cellStyle name="Accent1 92" xfId="26509"/>
    <cellStyle name="Accent1 93" xfId="26510"/>
    <cellStyle name="Accent1 94" xfId="26511"/>
    <cellStyle name="Accent1 95" xfId="26512"/>
    <cellStyle name="Accent1 96" xfId="26513"/>
    <cellStyle name="Accent1 97" xfId="26514"/>
    <cellStyle name="Accent1 98" xfId="26515"/>
    <cellStyle name="Accent1 99" xfId="26516"/>
    <cellStyle name="Accent2" xfId="20" builtinId="33" customBuiltin="1"/>
    <cellStyle name="Accent2 10" xfId="26517"/>
    <cellStyle name="Accent2 10 2" xfId="26518"/>
    <cellStyle name="Accent2 10 2 2" xfId="26519"/>
    <cellStyle name="Accent2 10 2 2 2" xfId="26520"/>
    <cellStyle name="Accent2 10 2 2_Essbase BS Tax Accounts EOY" xfId="26521"/>
    <cellStyle name="Accent2 10 2_Essbase BS Tax Accounts EOY" xfId="26522"/>
    <cellStyle name="Accent2 10 3" xfId="26523"/>
    <cellStyle name="Accent2 10 3 2" xfId="26524"/>
    <cellStyle name="Accent2 10 3 2 2" xfId="26525"/>
    <cellStyle name="Accent2 10 3 2_Essbase BS Tax Accounts EOY" xfId="26526"/>
    <cellStyle name="Accent2 10 3_Essbase BS Tax Accounts EOY" xfId="26527"/>
    <cellStyle name="Accent2 10 4" xfId="26528"/>
    <cellStyle name="Accent2 10 4 2" xfId="26529"/>
    <cellStyle name="Accent2 10 4_Essbase BS Tax Accounts EOY" xfId="26530"/>
    <cellStyle name="Accent2 10_Essbase BS Tax Accounts EOY" xfId="26531"/>
    <cellStyle name="Accent2 100" xfId="26532"/>
    <cellStyle name="Accent2 101" xfId="26533"/>
    <cellStyle name="Accent2 102" xfId="26534"/>
    <cellStyle name="Accent2 11" xfId="26535"/>
    <cellStyle name="Accent2 11 2" xfId="26536"/>
    <cellStyle name="Accent2 11 2 2" xfId="26537"/>
    <cellStyle name="Accent2 11 2 2 2" xfId="26538"/>
    <cellStyle name="Accent2 11 2 2_Essbase BS Tax Accounts EOY" xfId="26539"/>
    <cellStyle name="Accent2 11 2_Essbase BS Tax Accounts EOY" xfId="26540"/>
    <cellStyle name="Accent2 11 3" xfId="26541"/>
    <cellStyle name="Accent2 11 3 2" xfId="26542"/>
    <cellStyle name="Accent2 11 3 2 2" xfId="26543"/>
    <cellStyle name="Accent2 11 3 2_Essbase BS Tax Accounts EOY" xfId="26544"/>
    <cellStyle name="Accent2 11 3_Essbase BS Tax Accounts EOY" xfId="26545"/>
    <cellStyle name="Accent2 11 4" xfId="26546"/>
    <cellStyle name="Accent2 11 4 2" xfId="26547"/>
    <cellStyle name="Accent2 11 4_Essbase BS Tax Accounts EOY" xfId="26548"/>
    <cellStyle name="Accent2 11_Essbase BS Tax Accounts EOY" xfId="26549"/>
    <cellStyle name="Accent2 12" xfId="26550"/>
    <cellStyle name="Accent2 12 2" xfId="26551"/>
    <cellStyle name="Accent2 12 2 2" xfId="26552"/>
    <cellStyle name="Accent2 12 2 2 2" xfId="26553"/>
    <cellStyle name="Accent2 12 2 2_Essbase BS Tax Accounts EOY" xfId="26554"/>
    <cellStyle name="Accent2 12 2_Essbase BS Tax Accounts EOY" xfId="26555"/>
    <cellStyle name="Accent2 12 3" xfId="26556"/>
    <cellStyle name="Accent2 12 3 2" xfId="26557"/>
    <cellStyle name="Accent2 12 3 2 2" xfId="26558"/>
    <cellStyle name="Accent2 12 3 2_Essbase BS Tax Accounts EOY" xfId="26559"/>
    <cellStyle name="Accent2 12 3_Essbase BS Tax Accounts EOY" xfId="26560"/>
    <cellStyle name="Accent2 12 4" xfId="26561"/>
    <cellStyle name="Accent2 12 4 2" xfId="26562"/>
    <cellStyle name="Accent2 12 4_Essbase BS Tax Accounts EOY" xfId="26563"/>
    <cellStyle name="Accent2 12_Essbase BS Tax Accounts EOY" xfId="26564"/>
    <cellStyle name="Accent2 13" xfId="26565"/>
    <cellStyle name="Accent2 13 2" xfId="26566"/>
    <cellStyle name="Accent2 13 2 2" xfId="26567"/>
    <cellStyle name="Accent2 13 2 2 2" xfId="26568"/>
    <cellStyle name="Accent2 13 2 2_Essbase BS Tax Accounts EOY" xfId="26569"/>
    <cellStyle name="Accent2 13 2_Essbase BS Tax Accounts EOY" xfId="26570"/>
    <cellStyle name="Accent2 13 3" xfId="26571"/>
    <cellStyle name="Accent2 13 3 2" xfId="26572"/>
    <cellStyle name="Accent2 13 3 2 2" xfId="26573"/>
    <cellStyle name="Accent2 13 3 2_Essbase BS Tax Accounts EOY" xfId="26574"/>
    <cellStyle name="Accent2 13 3_Essbase BS Tax Accounts EOY" xfId="26575"/>
    <cellStyle name="Accent2 13 4" xfId="26576"/>
    <cellStyle name="Accent2 13 4 2" xfId="26577"/>
    <cellStyle name="Accent2 13 4_Essbase BS Tax Accounts EOY" xfId="26578"/>
    <cellStyle name="Accent2 13_Essbase BS Tax Accounts EOY" xfId="26579"/>
    <cellStyle name="Accent2 14" xfId="26580"/>
    <cellStyle name="Accent2 14 2" xfId="26581"/>
    <cellStyle name="Accent2 14 2 2" xfId="26582"/>
    <cellStyle name="Accent2 14 2 2 2" xfId="26583"/>
    <cellStyle name="Accent2 14 2 2_Essbase BS Tax Accounts EOY" xfId="26584"/>
    <cellStyle name="Accent2 14 2_Essbase BS Tax Accounts EOY" xfId="26585"/>
    <cellStyle name="Accent2 14 3" xfId="26586"/>
    <cellStyle name="Accent2 14 3 2" xfId="26587"/>
    <cellStyle name="Accent2 14 3 2 2" xfId="26588"/>
    <cellStyle name="Accent2 14 3 2_Essbase BS Tax Accounts EOY" xfId="26589"/>
    <cellStyle name="Accent2 14 3_Essbase BS Tax Accounts EOY" xfId="26590"/>
    <cellStyle name="Accent2 14 4" xfId="26591"/>
    <cellStyle name="Accent2 14 4 2" xfId="26592"/>
    <cellStyle name="Accent2 14 4_Essbase BS Tax Accounts EOY" xfId="26593"/>
    <cellStyle name="Accent2 14_Essbase BS Tax Accounts EOY" xfId="26594"/>
    <cellStyle name="Accent2 15" xfId="26595"/>
    <cellStyle name="Accent2 15 2" xfId="26596"/>
    <cellStyle name="Accent2 15 2 2" xfId="26597"/>
    <cellStyle name="Accent2 15 2 2 2" xfId="26598"/>
    <cellStyle name="Accent2 15 2 2_Essbase BS Tax Accounts EOY" xfId="26599"/>
    <cellStyle name="Accent2 15 2_Essbase BS Tax Accounts EOY" xfId="26600"/>
    <cellStyle name="Accent2 15 3" xfId="26601"/>
    <cellStyle name="Accent2 15 3 2" xfId="26602"/>
    <cellStyle name="Accent2 15 3 2 2" xfId="26603"/>
    <cellStyle name="Accent2 15 3 2_Essbase BS Tax Accounts EOY" xfId="26604"/>
    <cellStyle name="Accent2 15 3_Essbase BS Tax Accounts EOY" xfId="26605"/>
    <cellStyle name="Accent2 15 4" xfId="26606"/>
    <cellStyle name="Accent2 15 4 2" xfId="26607"/>
    <cellStyle name="Accent2 15 4_Essbase BS Tax Accounts EOY" xfId="26608"/>
    <cellStyle name="Accent2 15_Essbase BS Tax Accounts EOY" xfId="26609"/>
    <cellStyle name="Accent2 16" xfId="26610"/>
    <cellStyle name="Accent2 16 2" xfId="26611"/>
    <cellStyle name="Accent2 16 2 2" xfId="26612"/>
    <cellStyle name="Accent2 16 2 2 2" xfId="26613"/>
    <cellStyle name="Accent2 16 2 2_Essbase BS Tax Accounts EOY" xfId="26614"/>
    <cellStyle name="Accent2 16 2_Essbase BS Tax Accounts EOY" xfId="26615"/>
    <cellStyle name="Accent2 16 3" xfId="26616"/>
    <cellStyle name="Accent2 16 3 2" xfId="26617"/>
    <cellStyle name="Accent2 16 3 2 2" xfId="26618"/>
    <cellStyle name="Accent2 16 3 2_Essbase BS Tax Accounts EOY" xfId="26619"/>
    <cellStyle name="Accent2 16 3_Essbase BS Tax Accounts EOY" xfId="26620"/>
    <cellStyle name="Accent2 16 4" xfId="26621"/>
    <cellStyle name="Accent2 16 4 2" xfId="26622"/>
    <cellStyle name="Accent2 16 4_Essbase BS Tax Accounts EOY" xfId="26623"/>
    <cellStyle name="Accent2 16_Essbase BS Tax Accounts EOY" xfId="26624"/>
    <cellStyle name="Accent2 17" xfId="26625"/>
    <cellStyle name="Accent2 17 2" xfId="26626"/>
    <cellStyle name="Accent2 17 2 2" xfId="26627"/>
    <cellStyle name="Accent2 17 2 2 2" xfId="26628"/>
    <cellStyle name="Accent2 17 2 2_Essbase BS Tax Accounts EOY" xfId="26629"/>
    <cellStyle name="Accent2 17 2_Essbase BS Tax Accounts EOY" xfId="26630"/>
    <cellStyle name="Accent2 17 3" xfId="26631"/>
    <cellStyle name="Accent2 17 3 2" xfId="26632"/>
    <cellStyle name="Accent2 17 3 2 2" xfId="26633"/>
    <cellStyle name="Accent2 17 3 2_Essbase BS Tax Accounts EOY" xfId="26634"/>
    <cellStyle name="Accent2 17 3_Essbase BS Tax Accounts EOY" xfId="26635"/>
    <cellStyle name="Accent2 17 4" xfId="26636"/>
    <cellStyle name="Accent2 17 4 2" xfId="26637"/>
    <cellStyle name="Accent2 17 4_Essbase BS Tax Accounts EOY" xfId="26638"/>
    <cellStyle name="Accent2 17_Essbase BS Tax Accounts EOY" xfId="26639"/>
    <cellStyle name="Accent2 18" xfId="26640"/>
    <cellStyle name="Accent2 18 2" xfId="26641"/>
    <cellStyle name="Accent2 18 2 2" xfId="26642"/>
    <cellStyle name="Accent2 18 2 2 2" xfId="26643"/>
    <cellStyle name="Accent2 18 2 2_Essbase BS Tax Accounts EOY" xfId="26644"/>
    <cellStyle name="Accent2 18 2_Essbase BS Tax Accounts EOY" xfId="26645"/>
    <cellStyle name="Accent2 18 3" xfId="26646"/>
    <cellStyle name="Accent2 18 3 2" xfId="26647"/>
    <cellStyle name="Accent2 18 3 2 2" xfId="26648"/>
    <cellStyle name="Accent2 18 3 2_Essbase BS Tax Accounts EOY" xfId="26649"/>
    <cellStyle name="Accent2 18 3_Essbase BS Tax Accounts EOY" xfId="26650"/>
    <cellStyle name="Accent2 18 4" xfId="26651"/>
    <cellStyle name="Accent2 18 4 2" xfId="26652"/>
    <cellStyle name="Accent2 18 4_Essbase BS Tax Accounts EOY" xfId="26653"/>
    <cellStyle name="Accent2 18_Essbase BS Tax Accounts EOY" xfId="26654"/>
    <cellStyle name="Accent2 19" xfId="26655"/>
    <cellStyle name="Accent2 19 2" xfId="26656"/>
    <cellStyle name="Accent2 19 2 2" xfId="26657"/>
    <cellStyle name="Accent2 19 2 2 2" xfId="26658"/>
    <cellStyle name="Accent2 19 2 2_Essbase BS Tax Accounts EOY" xfId="26659"/>
    <cellStyle name="Accent2 19 2_Essbase BS Tax Accounts EOY" xfId="26660"/>
    <cellStyle name="Accent2 19 3" xfId="26661"/>
    <cellStyle name="Accent2 19 3 2" xfId="26662"/>
    <cellStyle name="Accent2 19 3 2 2" xfId="26663"/>
    <cellStyle name="Accent2 19 3 2_Essbase BS Tax Accounts EOY" xfId="26664"/>
    <cellStyle name="Accent2 19 3_Essbase BS Tax Accounts EOY" xfId="26665"/>
    <cellStyle name="Accent2 19 4" xfId="26666"/>
    <cellStyle name="Accent2 19 4 2" xfId="26667"/>
    <cellStyle name="Accent2 19 4_Essbase BS Tax Accounts EOY" xfId="26668"/>
    <cellStyle name="Accent2 19_Essbase BS Tax Accounts EOY" xfId="26669"/>
    <cellStyle name="Accent2 2" xfId="26670"/>
    <cellStyle name="Accent2 2 2" xfId="26671"/>
    <cellStyle name="Accent2 2 2 2" xfId="26672"/>
    <cellStyle name="Accent2 2 2 2 2" xfId="26673"/>
    <cellStyle name="Accent2 2 2 2 2 2" xfId="26674"/>
    <cellStyle name="Accent2 2 2 2 2_Essbase BS Tax Accounts EOY" xfId="26675"/>
    <cellStyle name="Accent2 2 2 2_Essbase BS Tax Accounts EOY" xfId="26676"/>
    <cellStyle name="Accent2 2 2 3" xfId="26677"/>
    <cellStyle name="Accent2 2 2 3 2" xfId="26678"/>
    <cellStyle name="Accent2 2 2 3 2 2" xfId="26679"/>
    <cellStyle name="Accent2 2 2 3 2_Essbase BS Tax Accounts EOY" xfId="26680"/>
    <cellStyle name="Accent2 2 2 3_Essbase BS Tax Accounts EOY" xfId="26681"/>
    <cellStyle name="Accent2 2 2 4" xfId="26682"/>
    <cellStyle name="Accent2 2 2 4 2" xfId="26683"/>
    <cellStyle name="Accent2 2 2 4 2 2" xfId="26684"/>
    <cellStyle name="Accent2 2 2 4 2_Essbase BS Tax Accounts EOY" xfId="26685"/>
    <cellStyle name="Accent2 2 2 4_Essbase BS Tax Accounts EOY" xfId="26686"/>
    <cellStyle name="Accent2 2 2 5" xfId="26687"/>
    <cellStyle name="Accent2 2 2 5 2" xfId="26688"/>
    <cellStyle name="Accent2 2 2 5_Essbase BS Tax Accounts EOY" xfId="26689"/>
    <cellStyle name="Accent2 2 2 6" xfId="26690"/>
    <cellStyle name="Accent2 2 2 7" xfId="26691"/>
    <cellStyle name="Accent2 2 2 8" xfId="26692"/>
    <cellStyle name="Accent2 2 2_Basis Info" xfId="26693"/>
    <cellStyle name="Accent2 2 3" xfId="26694"/>
    <cellStyle name="Accent2 2 3 2" xfId="26695"/>
    <cellStyle name="Accent2 2 3 2 2" xfId="26696"/>
    <cellStyle name="Accent2 2 3 2 2 2" xfId="26697"/>
    <cellStyle name="Accent2 2 3 2 2_Essbase BS Tax Accounts EOY" xfId="26698"/>
    <cellStyle name="Accent2 2 3 2_Essbase BS Tax Accounts EOY" xfId="26699"/>
    <cellStyle name="Accent2 2 3 3" xfId="26700"/>
    <cellStyle name="Accent2 2 3 3 2" xfId="26701"/>
    <cellStyle name="Accent2 2 3 3 2 2" xfId="26702"/>
    <cellStyle name="Accent2 2 3 3 2_Essbase BS Tax Accounts EOY" xfId="26703"/>
    <cellStyle name="Accent2 2 3 3_Essbase BS Tax Accounts EOY" xfId="26704"/>
    <cellStyle name="Accent2 2 3 4" xfId="26705"/>
    <cellStyle name="Accent2 2 3 4 2" xfId="26706"/>
    <cellStyle name="Accent2 2 3 4 2 2" xfId="26707"/>
    <cellStyle name="Accent2 2 3 4 2_Essbase BS Tax Accounts EOY" xfId="26708"/>
    <cellStyle name="Accent2 2 3 4 3" xfId="26709"/>
    <cellStyle name="Accent2 2 3 4_Essbase BS Tax Accounts EOY" xfId="26710"/>
    <cellStyle name="Accent2 2 3 5" xfId="26711"/>
    <cellStyle name="Accent2 2 3 5 2" xfId="26712"/>
    <cellStyle name="Accent2 2 3 5_Essbase BS Tax Accounts EOY" xfId="26713"/>
    <cellStyle name="Accent2 2 3 6" xfId="26714"/>
    <cellStyle name="Accent2 2 3 6 2" xfId="26715"/>
    <cellStyle name="Accent2 2 3 6_Essbase BS Tax Accounts EOY" xfId="26716"/>
    <cellStyle name="Accent2 2 3 7" xfId="26717"/>
    <cellStyle name="Accent2 2 3 8" xfId="26718"/>
    <cellStyle name="Accent2 2 3_Basis Info" xfId="26719"/>
    <cellStyle name="Accent2 2 4" xfId="26720"/>
    <cellStyle name="Accent2 2 4 2" xfId="26721"/>
    <cellStyle name="Accent2 2 4 2 2" xfId="26722"/>
    <cellStyle name="Accent2 2 4 2_Essbase BS Tax Accounts EOY" xfId="26723"/>
    <cellStyle name="Accent2 2 4 3" xfId="26724"/>
    <cellStyle name="Accent2 2 4_Essbase BS Tax Accounts EOY" xfId="26725"/>
    <cellStyle name="Accent2 2 5" xfId="26726"/>
    <cellStyle name="Accent2 2 5 2" xfId="26727"/>
    <cellStyle name="Accent2 2 5 3" xfId="26728"/>
    <cellStyle name="Accent2 2 5_Essbase BS Tax Accounts EOY" xfId="26729"/>
    <cellStyle name="Accent2 2 6" xfId="26730"/>
    <cellStyle name="Accent2 2 6 2" xfId="26731"/>
    <cellStyle name="Accent2 2 7" xfId="26732"/>
    <cellStyle name="Accent2 2 8" xfId="26733"/>
    <cellStyle name="Accent2 2 9" xfId="26734"/>
    <cellStyle name="Accent2 2_10-1 BS" xfId="26735"/>
    <cellStyle name="Accent2 20" xfId="26736"/>
    <cellStyle name="Accent2 20 2" xfId="26737"/>
    <cellStyle name="Accent2 20 2 2" xfId="26738"/>
    <cellStyle name="Accent2 20 2 2 2" xfId="26739"/>
    <cellStyle name="Accent2 20 2 2_Essbase BS Tax Accounts EOY" xfId="26740"/>
    <cellStyle name="Accent2 20 2_Essbase BS Tax Accounts EOY" xfId="26741"/>
    <cellStyle name="Accent2 20 3" xfId="26742"/>
    <cellStyle name="Accent2 20 3 2" xfId="26743"/>
    <cellStyle name="Accent2 20 3 2 2" xfId="26744"/>
    <cellStyle name="Accent2 20 3 2_Essbase BS Tax Accounts EOY" xfId="26745"/>
    <cellStyle name="Accent2 20 3_Essbase BS Tax Accounts EOY" xfId="26746"/>
    <cellStyle name="Accent2 20 4" xfId="26747"/>
    <cellStyle name="Accent2 20 4 2" xfId="26748"/>
    <cellStyle name="Accent2 20 4_Essbase BS Tax Accounts EOY" xfId="26749"/>
    <cellStyle name="Accent2 20_Essbase BS Tax Accounts EOY" xfId="26750"/>
    <cellStyle name="Accent2 21" xfId="26751"/>
    <cellStyle name="Accent2 21 2" xfId="26752"/>
    <cellStyle name="Accent2 21 2 2" xfId="26753"/>
    <cellStyle name="Accent2 21 2 2 2" xfId="26754"/>
    <cellStyle name="Accent2 21 2 2_Essbase BS Tax Accounts EOY" xfId="26755"/>
    <cellStyle name="Accent2 21 2_Essbase BS Tax Accounts EOY" xfId="26756"/>
    <cellStyle name="Accent2 21 3" xfId="26757"/>
    <cellStyle name="Accent2 21 3 2" xfId="26758"/>
    <cellStyle name="Accent2 21 3 2 2" xfId="26759"/>
    <cellStyle name="Accent2 21 3 2_Essbase BS Tax Accounts EOY" xfId="26760"/>
    <cellStyle name="Accent2 21 3_Essbase BS Tax Accounts EOY" xfId="26761"/>
    <cellStyle name="Accent2 21 4" xfId="26762"/>
    <cellStyle name="Accent2 21 4 2" xfId="26763"/>
    <cellStyle name="Accent2 21 4_Essbase BS Tax Accounts EOY" xfId="26764"/>
    <cellStyle name="Accent2 21_Essbase BS Tax Accounts EOY" xfId="26765"/>
    <cellStyle name="Accent2 22" xfId="26766"/>
    <cellStyle name="Accent2 22 2" xfId="26767"/>
    <cellStyle name="Accent2 22 2 2" xfId="26768"/>
    <cellStyle name="Accent2 22 2 2 2" xfId="26769"/>
    <cellStyle name="Accent2 22 2 2_Essbase BS Tax Accounts EOY" xfId="26770"/>
    <cellStyle name="Accent2 22 2_Essbase BS Tax Accounts EOY" xfId="26771"/>
    <cellStyle name="Accent2 22 3" xfId="26772"/>
    <cellStyle name="Accent2 22 3 2" xfId="26773"/>
    <cellStyle name="Accent2 22 3 2 2" xfId="26774"/>
    <cellStyle name="Accent2 22 3 2_Essbase BS Tax Accounts EOY" xfId="26775"/>
    <cellStyle name="Accent2 22 3_Essbase BS Tax Accounts EOY" xfId="26776"/>
    <cellStyle name="Accent2 22 4" xfId="26777"/>
    <cellStyle name="Accent2 22 4 2" xfId="26778"/>
    <cellStyle name="Accent2 22 4_Essbase BS Tax Accounts EOY" xfId="26779"/>
    <cellStyle name="Accent2 22_Essbase BS Tax Accounts EOY" xfId="26780"/>
    <cellStyle name="Accent2 23" xfId="26781"/>
    <cellStyle name="Accent2 23 2" xfId="26782"/>
    <cellStyle name="Accent2 23 2 2" xfId="26783"/>
    <cellStyle name="Accent2 23 2 2 2" xfId="26784"/>
    <cellStyle name="Accent2 23 2 2_Essbase BS Tax Accounts EOY" xfId="26785"/>
    <cellStyle name="Accent2 23 2_Essbase BS Tax Accounts EOY" xfId="26786"/>
    <cellStyle name="Accent2 23 3" xfId="26787"/>
    <cellStyle name="Accent2 23 3 2" xfId="26788"/>
    <cellStyle name="Accent2 23 3 2 2" xfId="26789"/>
    <cellStyle name="Accent2 23 3 2_Essbase BS Tax Accounts EOY" xfId="26790"/>
    <cellStyle name="Accent2 23 3_Essbase BS Tax Accounts EOY" xfId="26791"/>
    <cellStyle name="Accent2 23 4" xfId="26792"/>
    <cellStyle name="Accent2 23 4 2" xfId="26793"/>
    <cellStyle name="Accent2 23 4 2 2" xfId="26794"/>
    <cellStyle name="Accent2 23 4 2_Essbase BS Tax Accounts EOY" xfId="26795"/>
    <cellStyle name="Accent2 23 4_Essbase BS Tax Accounts EOY" xfId="26796"/>
    <cellStyle name="Accent2 23 5" xfId="26797"/>
    <cellStyle name="Accent2 23 5 2" xfId="26798"/>
    <cellStyle name="Accent2 23 5_Essbase BS Tax Accounts EOY" xfId="26799"/>
    <cellStyle name="Accent2 23_Essbase BS Tax Accounts EOY" xfId="26800"/>
    <cellStyle name="Accent2 24" xfId="26801"/>
    <cellStyle name="Accent2 24 2" xfId="26802"/>
    <cellStyle name="Accent2 24 2 2" xfId="26803"/>
    <cellStyle name="Accent2 24 2 2 2" xfId="26804"/>
    <cellStyle name="Accent2 24 2 2 2 2" xfId="26805"/>
    <cellStyle name="Accent2 24 2 2 2_Essbase BS Tax Accounts EOY" xfId="26806"/>
    <cellStyle name="Accent2 24 2 2_Essbase BS Tax Accounts EOY" xfId="26807"/>
    <cellStyle name="Accent2 24 2 3" xfId="26808"/>
    <cellStyle name="Accent2 24 2 3 2" xfId="26809"/>
    <cellStyle name="Accent2 24 2 3_Essbase BS Tax Accounts EOY" xfId="26810"/>
    <cellStyle name="Accent2 24 2 4" xfId="26811"/>
    <cellStyle name="Accent2 24 2 5" xfId="26812"/>
    <cellStyle name="Accent2 24 2 6" xfId="26813"/>
    <cellStyle name="Accent2 24 2 7" xfId="26814"/>
    <cellStyle name="Accent2 24 2_Essbase BS Tax Accounts EOY" xfId="26815"/>
    <cellStyle name="Accent2 24 3" xfId="26816"/>
    <cellStyle name="Accent2 24 3 2" xfId="26817"/>
    <cellStyle name="Accent2 24 3 2 2" xfId="26818"/>
    <cellStyle name="Accent2 24 3 2_Essbase BS Tax Accounts EOY" xfId="26819"/>
    <cellStyle name="Accent2 24 3 3" xfId="26820"/>
    <cellStyle name="Accent2 24 3_Essbase BS Tax Accounts EOY" xfId="26821"/>
    <cellStyle name="Accent2 24 4" xfId="26822"/>
    <cellStyle name="Accent2 24 4 2" xfId="26823"/>
    <cellStyle name="Accent2 24 4_Essbase BS Tax Accounts EOY" xfId="26824"/>
    <cellStyle name="Accent2 24 5" xfId="26825"/>
    <cellStyle name="Accent2 24 5 2" xfId="26826"/>
    <cellStyle name="Accent2 24 5_Essbase BS Tax Accounts EOY" xfId="26827"/>
    <cellStyle name="Accent2 24 6" xfId="26828"/>
    <cellStyle name="Accent2 24 7" xfId="26829"/>
    <cellStyle name="Accent2 24_Basis Detail" xfId="26830"/>
    <cellStyle name="Accent2 25" xfId="26831"/>
    <cellStyle name="Accent2 25 2" xfId="26832"/>
    <cellStyle name="Accent2 25 2 2" xfId="26833"/>
    <cellStyle name="Accent2 25 2 2 2" xfId="26834"/>
    <cellStyle name="Accent2 25 2 2_Essbase BS Tax Accounts EOY" xfId="26835"/>
    <cellStyle name="Accent2 25 2 3" xfId="26836"/>
    <cellStyle name="Accent2 25 2 4" xfId="26837"/>
    <cellStyle name="Accent2 25 2_Essbase BS Tax Accounts EOY" xfId="26838"/>
    <cellStyle name="Accent2 25 3" xfId="26839"/>
    <cellStyle name="Accent2 25 3 2" xfId="26840"/>
    <cellStyle name="Accent2 25 3 2 2" xfId="26841"/>
    <cellStyle name="Accent2 25 3 2_Essbase BS Tax Accounts EOY" xfId="26842"/>
    <cellStyle name="Accent2 25 3 3" xfId="26843"/>
    <cellStyle name="Accent2 25 3_Essbase BS Tax Accounts EOY" xfId="26844"/>
    <cellStyle name="Accent2 25 4" xfId="26845"/>
    <cellStyle name="Accent2 25 4 2" xfId="26846"/>
    <cellStyle name="Accent2 25 4_Essbase BS Tax Accounts EOY" xfId="26847"/>
    <cellStyle name="Accent2 25 5" xfId="26848"/>
    <cellStyle name="Accent2 25 6" xfId="26849"/>
    <cellStyle name="Accent2 25_Essbase BS Tax Accounts EOY" xfId="26850"/>
    <cellStyle name="Accent2 26" xfId="26851"/>
    <cellStyle name="Accent2 26 2" xfId="26852"/>
    <cellStyle name="Accent2 26 2 2" xfId="26853"/>
    <cellStyle name="Accent2 26 2 2 2" xfId="26854"/>
    <cellStyle name="Accent2 26 2 2_Essbase BS Tax Accounts EOY" xfId="26855"/>
    <cellStyle name="Accent2 26 2 3" xfId="26856"/>
    <cellStyle name="Accent2 26 2_Essbase BS Tax Accounts EOY" xfId="26857"/>
    <cellStyle name="Accent2 26 3" xfId="26858"/>
    <cellStyle name="Accent2 26 3 2" xfId="26859"/>
    <cellStyle name="Accent2 26 3_Essbase BS Tax Accounts EOY" xfId="26860"/>
    <cellStyle name="Accent2 26 4" xfId="26861"/>
    <cellStyle name="Accent2 26 5" xfId="26862"/>
    <cellStyle name="Accent2 26 6" xfId="26863"/>
    <cellStyle name="Accent2 26_Essbase BS Tax Accounts EOY" xfId="26864"/>
    <cellStyle name="Accent2 27" xfId="26865"/>
    <cellStyle name="Accent2 27 2" xfId="26866"/>
    <cellStyle name="Accent2 27 2 2" xfId="26867"/>
    <cellStyle name="Accent2 27 2 2 2" xfId="26868"/>
    <cellStyle name="Accent2 27 2 2_Essbase BS Tax Accounts EOY" xfId="26869"/>
    <cellStyle name="Accent2 27 2_Essbase BS Tax Accounts EOY" xfId="26870"/>
    <cellStyle name="Accent2 27 3" xfId="26871"/>
    <cellStyle name="Accent2 27 3 2" xfId="26872"/>
    <cellStyle name="Accent2 27 3_Essbase BS Tax Accounts EOY" xfId="26873"/>
    <cellStyle name="Accent2 27 4" xfId="26874"/>
    <cellStyle name="Accent2 27 5" xfId="26875"/>
    <cellStyle name="Accent2 27_Essbase BS Tax Accounts EOY" xfId="26876"/>
    <cellStyle name="Accent2 28" xfId="26877"/>
    <cellStyle name="Accent2 28 2" xfId="26878"/>
    <cellStyle name="Accent2 28 2 2" xfId="26879"/>
    <cellStyle name="Accent2 28 2_Essbase BS Tax Accounts EOY" xfId="26880"/>
    <cellStyle name="Accent2 28_Essbase BS Tax Accounts EOY" xfId="26881"/>
    <cellStyle name="Accent2 29" xfId="26882"/>
    <cellStyle name="Accent2 29 2" xfId="26883"/>
    <cellStyle name="Accent2 29 2 2" xfId="26884"/>
    <cellStyle name="Accent2 29 2_Essbase BS Tax Accounts EOY" xfId="26885"/>
    <cellStyle name="Accent2 29_Essbase BS Tax Accounts EOY" xfId="26886"/>
    <cellStyle name="Accent2 3" xfId="26887"/>
    <cellStyle name="Accent2 3 2" xfId="26888"/>
    <cellStyle name="Accent2 3 2 2" xfId="26889"/>
    <cellStyle name="Accent2 3 2 2 2" xfId="26890"/>
    <cellStyle name="Accent2 3 2 2 2 2" xfId="26891"/>
    <cellStyle name="Accent2 3 2 2 2_Essbase BS Tax Accounts EOY" xfId="26892"/>
    <cellStyle name="Accent2 3 2 2_Essbase BS Tax Accounts EOY" xfId="26893"/>
    <cellStyle name="Accent2 3 2 3" xfId="26894"/>
    <cellStyle name="Accent2 3 2 3 2" xfId="26895"/>
    <cellStyle name="Accent2 3 2 3 2 2" xfId="26896"/>
    <cellStyle name="Accent2 3 2 3 2_Essbase BS Tax Accounts EOY" xfId="26897"/>
    <cellStyle name="Accent2 3 2 3_Essbase BS Tax Accounts EOY" xfId="26898"/>
    <cellStyle name="Accent2 3 2 4" xfId="26899"/>
    <cellStyle name="Accent2 3 2 4 2" xfId="26900"/>
    <cellStyle name="Accent2 3 2 4_Essbase BS Tax Accounts EOY" xfId="26901"/>
    <cellStyle name="Accent2 3 2 5" xfId="26902"/>
    <cellStyle name="Accent2 3 2 6" xfId="26903"/>
    <cellStyle name="Accent2 3 2_Essbase BS Tax Accounts EOY" xfId="26904"/>
    <cellStyle name="Accent2 3 3" xfId="26905"/>
    <cellStyle name="Accent2 3 3 2" xfId="26906"/>
    <cellStyle name="Accent2 3 3 2 2" xfId="26907"/>
    <cellStyle name="Accent2 3 3 2_Essbase BS Tax Accounts EOY" xfId="26908"/>
    <cellStyle name="Accent2 3 3_Essbase BS Tax Accounts EOY" xfId="26909"/>
    <cellStyle name="Accent2 3 4" xfId="26910"/>
    <cellStyle name="Accent2 3 4 2" xfId="26911"/>
    <cellStyle name="Accent2 3 4_Essbase BS Tax Accounts EOY" xfId="26912"/>
    <cellStyle name="Accent2 3 5" xfId="26913"/>
    <cellStyle name="Accent2 3_Essbase BS Tax Accounts EOY" xfId="26914"/>
    <cellStyle name="Accent2 30" xfId="26915"/>
    <cellStyle name="Accent2 30 2" xfId="26916"/>
    <cellStyle name="Accent2 30 2 2" xfId="26917"/>
    <cellStyle name="Accent2 30 2_Essbase BS Tax Accounts EOY" xfId="26918"/>
    <cellStyle name="Accent2 30_Essbase BS Tax Accounts EOY" xfId="26919"/>
    <cellStyle name="Accent2 31" xfId="26920"/>
    <cellStyle name="Accent2 31 2" xfId="26921"/>
    <cellStyle name="Accent2 31 2 2" xfId="26922"/>
    <cellStyle name="Accent2 31 2_Essbase BS Tax Accounts EOY" xfId="26923"/>
    <cellStyle name="Accent2 31_Essbase BS Tax Accounts EOY" xfId="26924"/>
    <cellStyle name="Accent2 32" xfId="26925"/>
    <cellStyle name="Accent2 32 2" xfId="26926"/>
    <cellStyle name="Accent2 32 2 2" xfId="26927"/>
    <cellStyle name="Accent2 32 2_Essbase BS Tax Accounts EOY" xfId="26928"/>
    <cellStyle name="Accent2 32_Essbase BS Tax Accounts EOY" xfId="26929"/>
    <cellStyle name="Accent2 33" xfId="26930"/>
    <cellStyle name="Accent2 33 2" xfId="26931"/>
    <cellStyle name="Accent2 33 2 2" xfId="26932"/>
    <cellStyle name="Accent2 33 2_Essbase BS Tax Accounts EOY" xfId="26933"/>
    <cellStyle name="Accent2 33_Essbase BS Tax Accounts EOY" xfId="26934"/>
    <cellStyle name="Accent2 34" xfId="26935"/>
    <cellStyle name="Accent2 34 2" xfId="26936"/>
    <cellStyle name="Accent2 34 2 2" xfId="26937"/>
    <cellStyle name="Accent2 34 2_Essbase BS Tax Accounts EOY" xfId="26938"/>
    <cellStyle name="Accent2 34_Essbase BS Tax Accounts EOY" xfId="26939"/>
    <cellStyle name="Accent2 35" xfId="26940"/>
    <cellStyle name="Accent2 35 2" xfId="26941"/>
    <cellStyle name="Accent2 35 2 2" xfId="26942"/>
    <cellStyle name="Accent2 35 2_Essbase BS Tax Accounts EOY" xfId="26943"/>
    <cellStyle name="Accent2 35_Essbase BS Tax Accounts EOY" xfId="26944"/>
    <cellStyle name="Accent2 36" xfId="26945"/>
    <cellStyle name="Accent2 36 2" xfId="26946"/>
    <cellStyle name="Accent2 36 2 2" xfId="26947"/>
    <cellStyle name="Accent2 36 2_Essbase BS Tax Accounts EOY" xfId="26948"/>
    <cellStyle name="Accent2 36_Essbase BS Tax Accounts EOY" xfId="26949"/>
    <cellStyle name="Accent2 37" xfId="26950"/>
    <cellStyle name="Accent2 37 2" xfId="26951"/>
    <cellStyle name="Accent2 37 2 2" xfId="26952"/>
    <cellStyle name="Accent2 37 2_Essbase BS Tax Accounts EOY" xfId="26953"/>
    <cellStyle name="Accent2 37_Essbase BS Tax Accounts EOY" xfId="26954"/>
    <cellStyle name="Accent2 38" xfId="26955"/>
    <cellStyle name="Accent2 38 2" xfId="26956"/>
    <cellStyle name="Accent2 38 2 2" xfId="26957"/>
    <cellStyle name="Accent2 38 2_Essbase BS Tax Accounts EOY" xfId="26958"/>
    <cellStyle name="Accent2 38_Essbase BS Tax Accounts EOY" xfId="26959"/>
    <cellStyle name="Accent2 39" xfId="26960"/>
    <cellStyle name="Accent2 39 2" xfId="26961"/>
    <cellStyle name="Accent2 39 2 2" xfId="26962"/>
    <cellStyle name="Accent2 39 2_Essbase BS Tax Accounts EOY" xfId="26963"/>
    <cellStyle name="Accent2 39_Essbase BS Tax Accounts EOY" xfId="26964"/>
    <cellStyle name="Accent2 4" xfId="26965"/>
    <cellStyle name="Accent2 4 2" xfId="26966"/>
    <cellStyle name="Accent2 4 2 2" xfId="26967"/>
    <cellStyle name="Accent2 4 2 2 2" xfId="26968"/>
    <cellStyle name="Accent2 4 2 2 2 2" xfId="26969"/>
    <cellStyle name="Accent2 4 2 2 2_Essbase BS Tax Accounts EOY" xfId="26970"/>
    <cellStyle name="Accent2 4 2 2_Essbase BS Tax Accounts EOY" xfId="26971"/>
    <cellStyle name="Accent2 4 2 3" xfId="26972"/>
    <cellStyle name="Accent2 4 2 3 2" xfId="26973"/>
    <cellStyle name="Accent2 4 2 3 2 2" xfId="26974"/>
    <cellStyle name="Accent2 4 2 3 2_Essbase BS Tax Accounts EOY" xfId="26975"/>
    <cellStyle name="Accent2 4 2 3_Essbase BS Tax Accounts EOY" xfId="26976"/>
    <cellStyle name="Accent2 4 2 4" xfId="26977"/>
    <cellStyle name="Accent2 4 2 4 2" xfId="26978"/>
    <cellStyle name="Accent2 4 2 4_Essbase BS Tax Accounts EOY" xfId="26979"/>
    <cellStyle name="Accent2 4 2 5" xfId="26980"/>
    <cellStyle name="Accent2 4 2 6" xfId="26981"/>
    <cellStyle name="Accent2 4 2 7" xfId="26982"/>
    <cellStyle name="Accent2 4 2_Essbase BS Tax Accounts EOY" xfId="26983"/>
    <cellStyle name="Accent2 4 3" xfId="26984"/>
    <cellStyle name="Accent2 4 3 2" xfId="26985"/>
    <cellStyle name="Accent2 4 3 2 2" xfId="26986"/>
    <cellStyle name="Accent2 4 3 2_Essbase BS Tax Accounts EOY" xfId="26987"/>
    <cellStyle name="Accent2 4 3_Essbase BS Tax Accounts EOY" xfId="26988"/>
    <cellStyle name="Accent2 4 4" xfId="26989"/>
    <cellStyle name="Accent2 4 4 2" xfId="26990"/>
    <cellStyle name="Accent2 4 4_Essbase BS Tax Accounts EOY" xfId="26991"/>
    <cellStyle name="Accent2 4_Essbase BS Tax Accounts EOY" xfId="26992"/>
    <cellStyle name="Accent2 40" xfId="26993"/>
    <cellStyle name="Accent2 40 2" xfId="26994"/>
    <cellStyle name="Accent2 40 2 2" xfId="26995"/>
    <cellStyle name="Accent2 40 2_Essbase BS Tax Accounts EOY" xfId="26996"/>
    <cellStyle name="Accent2 40_Essbase BS Tax Accounts EOY" xfId="26997"/>
    <cellStyle name="Accent2 41" xfId="26998"/>
    <cellStyle name="Accent2 41 2" xfId="26999"/>
    <cellStyle name="Accent2 41 2 2" xfId="27000"/>
    <cellStyle name="Accent2 41 2_Essbase BS Tax Accounts EOY" xfId="27001"/>
    <cellStyle name="Accent2 41_Essbase BS Tax Accounts EOY" xfId="27002"/>
    <cellStyle name="Accent2 42" xfId="27003"/>
    <cellStyle name="Accent2 42 2" xfId="27004"/>
    <cellStyle name="Accent2 42 2 2" xfId="27005"/>
    <cellStyle name="Accent2 42 2_Essbase BS Tax Accounts EOY" xfId="27006"/>
    <cellStyle name="Accent2 42_Essbase BS Tax Accounts EOY" xfId="27007"/>
    <cellStyle name="Accent2 43" xfId="27008"/>
    <cellStyle name="Accent2 43 2" xfId="27009"/>
    <cellStyle name="Accent2 43 2 2" xfId="27010"/>
    <cellStyle name="Accent2 43 2_Essbase BS Tax Accounts EOY" xfId="27011"/>
    <cellStyle name="Accent2 43_Essbase BS Tax Accounts EOY" xfId="27012"/>
    <cellStyle name="Accent2 44" xfId="27013"/>
    <cellStyle name="Accent2 44 2" xfId="27014"/>
    <cellStyle name="Accent2 44 2 2" xfId="27015"/>
    <cellStyle name="Accent2 44 2_Essbase BS Tax Accounts EOY" xfId="27016"/>
    <cellStyle name="Accent2 44_Essbase BS Tax Accounts EOY" xfId="27017"/>
    <cellStyle name="Accent2 45" xfId="27018"/>
    <cellStyle name="Accent2 45 2" xfId="27019"/>
    <cellStyle name="Accent2 45 2 2" xfId="27020"/>
    <cellStyle name="Accent2 45 2_Essbase BS Tax Accounts EOY" xfId="27021"/>
    <cellStyle name="Accent2 45_Essbase BS Tax Accounts EOY" xfId="27022"/>
    <cellStyle name="Accent2 46" xfId="27023"/>
    <cellStyle name="Accent2 46 2" xfId="27024"/>
    <cellStyle name="Accent2 46 2 2" xfId="27025"/>
    <cellStyle name="Accent2 46 2_Essbase BS Tax Accounts EOY" xfId="27026"/>
    <cellStyle name="Accent2 46_Essbase BS Tax Accounts EOY" xfId="27027"/>
    <cellStyle name="Accent2 47" xfId="27028"/>
    <cellStyle name="Accent2 47 2" xfId="27029"/>
    <cellStyle name="Accent2 47 2 2" xfId="27030"/>
    <cellStyle name="Accent2 47 2_Essbase BS Tax Accounts EOY" xfId="27031"/>
    <cellStyle name="Accent2 47_Essbase BS Tax Accounts EOY" xfId="27032"/>
    <cellStyle name="Accent2 48" xfId="27033"/>
    <cellStyle name="Accent2 48 2" xfId="27034"/>
    <cellStyle name="Accent2 48 2 2" xfId="27035"/>
    <cellStyle name="Accent2 48 2_Essbase BS Tax Accounts EOY" xfId="27036"/>
    <cellStyle name="Accent2 48_Essbase BS Tax Accounts EOY" xfId="27037"/>
    <cellStyle name="Accent2 49" xfId="27038"/>
    <cellStyle name="Accent2 49 2" xfId="27039"/>
    <cellStyle name="Accent2 49 2 2" xfId="27040"/>
    <cellStyle name="Accent2 49 2_Essbase BS Tax Accounts EOY" xfId="27041"/>
    <cellStyle name="Accent2 49_Essbase BS Tax Accounts EOY" xfId="27042"/>
    <cellStyle name="Accent2 5" xfId="27043"/>
    <cellStyle name="Accent2 5 2" xfId="27044"/>
    <cellStyle name="Accent2 5 2 2" xfId="27045"/>
    <cellStyle name="Accent2 5 2 2 2" xfId="27046"/>
    <cellStyle name="Accent2 5 2 2 2 2" xfId="27047"/>
    <cellStyle name="Accent2 5 2 2 2_Essbase BS Tax Accounts EOY" xfId="27048"/>
    <cellStyle name="Accent2 5 2 2_Essbase BS Tax Accounts EOY" xfId="27049"/>
    <cellStyle name="Accent2 5 2 3" xfId="27050"/>
    <cellStyle name="Accent2 5 2 3 2" xfId="27051"/>
    <cellStyle name="Accent2 5 2 3 2 2" xfId="27052"/>
    <cellStyle name="Accent2 5 2 3 2_Essbase BS Tax Accounts EOY" xfId="27053"/>
    <cellStyle name="Accent2 5 2 3_Essbase BS Tax Accounts EOY" xfId="27054"/>
    <cellStyle name="Accent2 5 2 4" xfId="27055"/>
    <cellStyle name="Accent2 5 2 4 2" xfId="27056"/>
    <cellStyle name="Accent2 5 2 4_Essbase BS Tax Accounts EOY" xfId="27057"/>
    <cellStyle name="Accent2 5 2 5" xfId="27058"/>
    <cellStyle name="Accent2 5 2_Essbase BS Tax Accounts EOY" xfId="27059"/>
    <cellStyle name="Accent2 5 3" xfId="27060"/>
    <cellStyle name="Accent2 5 3 2" xfId="27061"/>
    <cellStyle name="Accent2 5 3 2 2" xfId="27062"/>
    <cellStyle name="Accent2 5 3 2_Essbase BS Tax Accounts EOY" xfId="27063"/>
    <cellStyle name="Accent2 5 3_Essbase BS Tax Accounts EOY" xfId="27064"/>
    <cellStyle name="Accent2 5 4" xfId="27065"/>
    <cellStyle name="Accent2 5 4 2" xfId="27066"/>
    <cellStyle name="Accent2 5 4_Essbase BS Tax Accounts EOY" xfId="27067"/>
    <cellStyle name="Accent2 5_Essbase BS Tax Accounts EOY" xfId="27068"/>
    <cellStyle name="Accent2 50" xfId="27069"/>
    <cellStyle name="Accent2 50 2" xfId="27070"/>
    <cellStyle name="Accent2 50 2 2" xfId="27071"/>
    <cellStyle name="Accent2 50 2_Essbase BS Tax Accounts EOY" xfId="27072"/>
    <cellStyle name="Accent2 50_Essbase BS Tax Accounts EOY" xfId="27073"/>
    <cellStyle name="Accent2 51" xfId="27074"/>
    <cellStyle name="Accent2 51 2" xfId="27075"/>
    <cellStyle name="Accent2 51 2 2" xfId="27076"/>
    <cellStyle name="Accent2 51 2_Essbase BS Tax Accounts EOY" xfId="27077"/>
    <cellStyle name="Accent2 51_Essbase BS Tax Accounts EOY" xfId="27078"/>
    <cellStyle name="Accent2 52" xfId="27079"/>
    <cellStyle name="Accent2 52 2" xfId="27080"/>
    <cellStyle name="Accent2 52 2 2" xfId="27081"/>
    <cellStyle name="Accent2 52 2_Essbase BS Tax Accounts EOY" xfId="27082"/>
    <cellStyle name="Accent2 52_Essbase BS Tax Accounts EOY" xfId="27083"/>
    <cellStyle name="Accent2 53" xfId="27084"/>
    <cellStyle name="Accent2 53 2" xfId="27085"/>
    <cellStyle name="Accent2 53 2 2" xfId="27086"/>
    <cellStyle name="Accent2 53 2_Essbase BS Tax Accounts EOY" xfId="27087"/>
    <cellStyle name="Accent2 53_Essbase BS Tax Accounts EOY" xfId="27088"/>
    <cellStyle name="Accent2 54" xfId="27089"/>
    <cellStyle name="Accent2 54 2" xfId="27090"/>
    <cellStyle name="Accent2 54 2 2" xfId="27091"/>
    <cellStyle name="Accent2 54 2_Essbase BS Tax Accounts EOY" xfId="27092"/>
    <cellStyle name="Accent2 54_Essbase BS Tax Accounts EOY" xfId="27093"/>
    <cellStyle name="Accent2 55" xfId="27094"/>
    <cellStyle name="Accent2 55 2" xfId="27095"/>
    <cellStyle name="Accent2 55 2 2" xfId="27096"/>
    <cellStyle name="Accent2 55 2_Essbase BS Tax Accounts EOY" xfId="27097"/>
    <cellStyle name="Accent2 55_Essbase BS Tax Accounts EOY" xfId="27098"/>
    <cellStyle name="Accent2 56" xfId="27099"/>
    <cellStyle name="Accent2 56 2" xfId="27100"/>
    <cellStyle name="Accent2 56 2 2" xfId="27101"/>
    <cellStyle name="Accent2 56 2_Essbase BS Tax Accounts EOY" xfId="27102"/>
    <cellStyle name="Accent2 56_Essbase BS Tax Accounts EOY" xfId="27103"/>
    <cellStyle name="Accent2 57" xfId="27104"/>
    <cellStyle name="Accent2 57 2" xfId="27105"/>
    <cellStyle name="Accent2 57 2 2" xfId="27106"/>
    <cellStyle name="Accent2 57 2_Essbase BS Tax Accounts EOY" xfId="27107"/>
    <cellStyle name="Accent2 57_Essbase BS Tax Accounts EOY" xfId="27108"/>
    <cellStyle name="Accent2 58" xfId="27109"/>
    <cellStyle name="Accent2 58 2" xfId="27110"/>
    <cellStyle name="Accent2 58 2 2" xfId="27111"/>
    <cellStyle name="Accent2 58 2_Essbase BS Tax Accounts EOY" xfId="27112"/>
    <cellStyle name="Accent2 58_Essbase BS Tax Accounts EOY" xfId="27113"/>
    <cellStyle name="Accent2 59" xfId="27114"/>
    <cellStyle name="Accent2 59 2" xfId="27115"/>
    <cellStyle name="Accent2 59 2 2" xfId="27116"/>
    <cellStyle name="Accent2 59 2_Essbase BS Tax Accounts EOY" xfId="27117"/>
    <cellStyle name="Accent2 59_Essbase BS Tax Accounts EOY" xfId="27118"/>
    <cellStyle name="Accent2 6" xfId="27119"/>
    <cellStyle name="Accent2 6 2" xfId="27120"/>
    <cellStyle name="Accent2 6 2 2" xfId="27121"/>
    <cellStyle name="Accent2 6 2 2 2" xfId="27122"/>
    <cellStyle name="Accent2 6 2 2_Essbase BS Tax Accounts EOY" xfId="27123"/>
    <cellStyle name="Accent2 6 2_Essbase BS Tax Accounts EOY" xfId="27124"/>
    <cellStyle name="Accent2 6 3" xfId="27125"/>
    <cellStyle name="Accent2 6 3 2" xfId="27126"/>
    <cellStyle name="Accent2 6 3 2 2" xfId="27127"/>
    <cellStyle name="Accent2 6 3 2_Essbase BS Tax Accounts EOY" xfId="27128"/>
    <cellStyle name="Accent2 6 3_Essbase BS Tax Accounts EOY" xfId="27129"/>
    <cellStyle name="Accent2 6 4" xfId="27130"/>
    <cellStyle name="Accent2 6 4 2" xfId="27131"/>
    <cellStyle name="Accent2 6 4_Essbase BS Tax Accounts EOY" xfId="27132"/>
    <cellStyle name="Accent2 6_Essbase BS Tax Accounts EOY" xfId="27133"/>
    <cellStyle name="Accent2 60" xfId="27134"/>
    <cellStyle name="Accent2 60 2" xfId="27135"/>
    <cellStyle name="Accent2 60 2 2" xfId="27136"/>
    <cellStyle name="Accent2 60 2_Essbase BS Tax Accounts EOY" xfId="27137"/>
    <cellStyle name="Accent2 60 3" xfId="27138"/>
    <cellStyle name="Accent2 60_Essbase BS Tax Accounts EOY" xfId="27139"/>
    <cellStyle name="Accent2 61" xfId="27140"/>
    <cellStyle name="Accent2 61 2" xfId="27141"/>
    <cellStyle name="Accent2 61_Essbase BS Tax Accounts EOY" xfId="27142"/>
    <cellStyle name="Accent2 62" xfId="27143"/>
    <cellStyle name="Accent2 62 2" xfId="27144"/>
    <cellStyle name="Accent2 62_Essbase BS Tax Accounts EOY" xfId="27145"/>
    <cellStyle name="Accent2 63" xfId="27146"/>
    <cellStyle name="Accent2 64" xfId="27147"/>
    <cellStyle name="Accent2 65" xfId="27148"/>
    <cellStyle name="Accent2 66" xfId="27149"/>
    <cellStyle name="Accent2 67" xfId="27150"/>
    <cellStyle name="Accent2 68" xfId="27151"/>
    <cellStyle name="Accent2 69" xfId="27152"/>
    <cellStyle name="Accent2 7" xfId="27153"/>
    <cellStyle name="Accent2 7 2" xfId="27154"/>
    <cellStyle name="Accent2 7 2 2" xfId="27155"/>
    <cellStyle name="Accent2 7 2 2 2" xfId="27156"/>
    <cellStyle name="Accent2 7 2 2_Essbase BS Tax Accounts EOY" xfId="27157"/>
    <cellStyle name="Accent2 7 2_Essbase BS Tax Accounts EOY" xfId="27158"/>
    <cellStyle name="Accent2 7 3" xfId="27159"/>
    <cellStyle name="Accent2 7 3 2" xfId="27160"/>
    <cellStyle name="Accent2 7 3 2 2" xfId="27161"/>
    <cellStyle name="Accent2 7 3 2_Essbase BS Tax Accounts EOY" xfId="27162"/>
    <cellStyle name="Accent2 7 3_Essbase BS Tax Accounts EOY" xfId="27163"/>
    <cellStyle name="Accent2 7 4" xfId="27164"/>
    <cellStyle name="Accent2 7 4 2" xfId="27165"/>
    <cellStyle name="Accent2 7 4_Essbase BS Tax Accounts EOY" xfId="27166"/>
    <cellStyle name="Accent2 7_Essbase BS Tax Accounts EOY" xfId="27167"/>
    <cellStyle name="Accent2 70" xfId="27168"/>
    <cellStyle name="Accent2 71" xfId="27169"/>
    <cellStyle name="Accent2 72" xfId="27170"/>
    <cellStyle name="Accent2 73" xfId="27171"/>
    <cellStyle name="Accent2 74" xfId="27172"/>
    <cellStyle name="Accent2 75" xfId="27173"/>
    <cellStyle name="Accent2 76" xfId="27174"/>
    <cellStyle name="Accent2 77" xfId="27175"/>
    <cellStyle name="Accent2 78" xfId="27176"/>
    <cellStyle name="Accent2 79" xfId="27177"/>
    <cellStyle name="Accent2 8" xfId="27178"/>
    <cellStyle name="Accent2 8 2" xfId="27179"/>
    <cellStyle name="Accent2 8 2 2" xfId="27180"/>
    <cellStyle name="Accent2 8 2 2 2" xfId="27181"/>
    <cellStyle name="Accent2 8 2 2_Essbase BS Tax Accounts EOY" xfId="27182"/>
    <cellStyle name="Accent2 8 2_Essbase BS Tax Accounts EOY" xfId="27183"/>
    <cellStyle name="Accent2 8 3" xfId="27184"/>
    <cellStyle name="Accent2 8 3 2" xfId="27185"/>
    <cellStyle name="Accent2 8 3 2 2" xfId="27186"/>
    <cellStyle name="Accent2 8 3 2_Essbase BS Tax Accounts EOY" xfId="27187"/>
    <cellStyle name="Accent2 8 3_Essbase BS Tax Accounts EOY" xfId="27188"/>
    <cellStyle name="Accent2 8 4" xfId="27189"/>
    <cellStyle name="Accent2 8 4 2" xfId="27190"/>
    <cellStyle name="Accent2 8 4_Essbase BS Tax Accounts EOY" xfId="27191"/>
    <cellStyle name="Accent2 8_Essbase BS Tax Accounts EOY" xfId="27192"/>
    <cellStyle name="Accent2 80" xfId="27193"/>
    <cellStyle name="Accent2 81" xfId="27194"/>
    <cellStyle name="Accent2 82" xfId="27195"/>
    <cellStyle name="Accent2 83" xfId="27196"/>
    <cellStyle name="Accent2 84" xfId="27197"/>
    <cellStyle name="Accent2 85" xfId="27198"/>
    <cellStyle name="Accent2 86" xfId="27199"/>
    <cellStyle name="Accent2 87" xfId="27200"/>
    <cellStyle name="Accent2 88" xfId="27201"/>
    <cellStyle name="Accent2 89" xfId="27202"/>
    <cellStyle name="Accent2 9" xfId="27203"/>
    <cellStyle name="Accent2 9 2" xfId="27204"/>
    <cellStyle name="Accent2 9 2 2" xfId="27205"/>
    <cellStyle name="Accent2 9 2 2 2" xfId="27206"/>
    <cellStyle name="Accent2 9 2 2_Essbase BS Tax Accounts EOY" xfId="27207"/>
    <cellStyle name="Accent2 9 2_Essbase BS Tax Accounts EOY" xfId="27208"/>
    <cellStyle name="Accent2 9 3" xfId="27209"/>
    <cellStyle name="Accent2 9 3 2" xfId="27210"/>
    <cellStyle name="Accent2 9 3 2 2" xfId="27211"/>
    <cellStyle name="Accent2 9 3 2_Essbase BS Tax Accounts EOY" xfId="27212"/>
    <cellStyle name="Accent2 9 3_Essbase BS Tax Accounts EOY" xfId="27213"/>
    <cellStyle name="Accent2 9 4" xfId="27214"/>
    <cellStyle name="Accent2 9 4 2" xfId="27215"/>
    <cellStyle name="Accent2 9 4_Essbase BS Tax Accounts EOY" xfId="27216"/>
    <cellStyle name="Accent2 9_Essbase BS Tax Accounts EOY" xfId="27217"/>
    <cellStyle name="Accent2 90" xfId="27218"/>
    <cellStyle name="Accent2 91" xfId="27219"/>
    <cellStyle name="Accent2 92" xfId="27220"/>
    <cellStyle name="Accent2 93" xfId="27221"/>
    <cellStyle name="Accent2 94" xfId="27222"/>
    <cellStyle name="Accent2 95" xfId="27223"/>
    <cellStyle name="Accent2 96" xfId="27224"/>
    <cellStyle name="Accent2 97" xfId="27225"/>
    <cellStyle name="Accent2 98" xfId="27226"/>
    <cellStyle name="Accent2 99" xfId="27227"/>
    <cellStyle name="Accent3" xfId="21" builtinId="37" customBuiltin="1"/>
    <cellStyle name="Accent3 10" xfId="27228"/>
    <cellStyle name="Accent3 10 2" xfId="27229"/>
    <cellStyle name="Accent3 10 2 2" xfId="27230"/>
    <cellStyle name="Accent3 10 2 2 2" xfId="27231"/>
    <cellStyle name="Accent3 10 2 2_Essbase BS Tax Accounts EOY" xfId="27232"/>
    <cellStyle name="Accent3 10 2_Essbase BS Tax Accounts EOY" xfId="27233"/>
    <cellStyle name="Accent3 10 3" xfId="27234"/>
    <cellStyle name="Accent3 10 3 2" xfId="27235"/>
    <cellStyle name="Accent3 10 3 2 2" xfId="27236"/>
    <cellStyle name="Accent3 10 3 2_Essbase BS Tax Accounts EOY" xfId="27237"/>
    <cellStyle name="Accent3 10 3_Essbase BS Tax Accounts EOY" xfId="27238"/>
    <cellStyle name="Accent3 10 4" xfId="27239"/>
    <cellStyle name="Accent3 10 4 2" xfId="27240"/>
    <cellStyle name="Accent3 10 4_Essbase BS Tax Accounts EOY" xfId="27241"/>
    <cellStyle name="Accent3 10_Essbase BS Tax Accounts EOY" xfId="27242"/>
    <cellStyle name="Accent3 100" xfId="27243"/>
    <cellStyle name="Accent3 101" xfId="27244"/>
    <cellStyle name="Accent3 102" xfId="27245"/>
    <cellStyle name="Accent3 11" xfId="27246"/>
    <cellStyle name="Accent3 11 2" xfId="27247"/>
    <cellStyle name="Accent3 11 2 2" xfId="27248"/>
    <cellStyle name="Accent3 11 2 2 2" xfId="27249"/>
    <cellStyle name="Accent3 11 2 2_Essbase BS Tax Accounts EOY" xfId="27250"/>
    <cellStyle name="Accent3 11 2_Essbase BS Tax Accounts EOY" xfId="27251"/>
    <cellStyle name="Accent3 11 3" xfId="27252"/>
    <cellStyle name="Accent3 11 3 2" xfId="27253"/>
    <cellStyle name="Accent3 11 3 2 2" xfId="27254"/>
    <cellStyle name="Accent3 11 3 2_Essbase BS Tax Accounts EOY" xfId="27255"/>
    <cellStyle name="Accent3 11 3_Essbase BS Tax Accounts EOY" xfId="27256"/>
    <cellStyle name="Accent3 11 4" xfId="27257"/>
    <cellStyle name="Accent3 11 4 2" xfId="27258"/>
    <cellStyle name="Accent3 11 4_Essbase BS Tax Accounts EOY" xfId="27259"/>
    <cellStyle name="Accent3 11_Essbase BS Tax Accounts EOY" xfId="27260"/>
    <cellStyle name="Accent3 12" xfId="27261"/>
    <cellStyle name="Accent3 12 2" xfId="27262"/>
    <cellStyle name="Accent3 12 2 2" xfId="27263"/>
    <cellStyle name="Accent3 12 2 2 2" xfId="27264"/>
    <cellStyle name="Accent3 12 2 2_Essbase BS Tax Accounts EOY" xfId="27265"/>
    <cellStyle name="Accent3 12 2_Essbase BS Tax Accounts EOY" xfId="27266"/>
    <cellStyle name="Accent3 12 3" xfId="27267"/>
    <cellStyle name="Accent3 12 3 2" xfId="27268"/>
    <cellStyle name="Accent3 12 3 2 2" xfId="27269"/>
    <cellStyle name="Accent3 12 3 2_Essbase BS Tax Accounts EOY" xfId="27270"/>
    <cellStyle name="Accent3 12 3_Essbase BS Tax Accounts EOY" xfId="27271"/>
    <cellStyle name="Accent3 12 4" xfId="27272"/>
    <cellStyle name="Accent3 12 4 2" xfId="27273"/>
    <cellStyle name="Accent3 12 4_Essbase BS Tax Accounts EOY" xfId="27274"/>
    <cellStyle name="Accent3 12_Essbase BS Tax Accounts EOY" xfId="27275"/>
    <cellStyle name="Accent3 13" xfId="27276"/>
    <cellStyle name="Accent3 13 2" xfId="27277"/>
    <cellStyle name="Accent3 13 2 2" xfId="27278"/>
    <cellStyle name="Accent3 13 2 2 2" xfId="27279"/>
    <cellStyle name="Accent3 13 2 2_Essbase BS Tax Accounts EOY" xfId="27280"/>
    <cellStyle name="Accent3 13 2_Essbase BS Tax Accounts EOY" xfId="27281"/>
    <cellStyle name="Accent3 13 3" xfId="27282"/>
    <cellStyle name="Accent3 13 3 2" xfId="27283"/>
    <cellStyle name="Accent3 13 3 2 2" xfId="27284"/>
    <cellStyle name="Accent3 13 3 2_Essbase BS Tax Accounts EOY" xfId="27285"/>
    <cellStyle name="Accent3 13 3_Essbase BS Tax Accounts EOY" xfId="27286"/>
    <cellStyle name="Accent3 13 4" xfId="27287"/>
    <cellStyle name="Accent3 13 4 2" xfId="27288"/>
    <cellStyle name="Accent3 13 4_Essbase BS Tax Accounts EOY" xfId="27289"/>
    <cellStyle name="Accent3 13_Essbase BS Tax Accounts EOY" xfId="27290"/>
    <cellStyle name="Accent3 14" xfId="27291"/>
    <cellStyle name="Accent3 14 2" xfId="27292"/>
    <cellStyle name="Accent3 14 2 2" xfId="27293"/>
    <cellStyle name="Accent3 14 2 2 2" xfId="27294"/>
    <cellStyle name="Accent3 14 2 2_Essbase BS Tax Accounts EOY" xfId="27295"/>
    <cellStyle name="Accent3 14 2_Essbase BS Tax Accounts EOY" xfId="27296"/>
    <cellStyle name="Accent3 14 3" xfId="27297"/>
    <cellStyle name="Accent3 14 3 2" xfId="27298"/>
    <cellStyle name="Accent3 14 3 2 2" xfId="27299"/>
    <cellStyle name="Accent3 14 3 2_Essbase BS Tax Accounts EOY" xfId="27300"/>
    <cellStyle name="Accent3 14 3_Essbase BS Tax Accounts EOY" xfId="27301"/>
    <cellStyle name="Accent3 14 4" xfId="27302"/>
    <cellStyle name="Accent3 14 4 2" xfId="27303"/>
    <cellStyle name="Accent3 14 4_Essbase BS Tax Accounts EOY" xfId="27304"/>
    <cellStyle name="Accent3 14_Essbase BS Tax Accounts EOY" xfId="27305"/>
    <cellStyle name="Accent3 15" xfId="27306"/>
    <cellStyle name="Accent3 15 2" xfId="27307"/>
    <cellStyle name="Accent3 15 2 2" xfId="27308"/>
    <cellStyle name="Accent3 15 2 2 2" xfId="27309"/>
    <cellStyle name="Accent3 15 2 2_Essbase BS Tax Accounts EOY" xfId="27310"/>
    <cellStyle name="Accent3 15 2_Essbase BS Tax Accounts EOY" xfId="27311"/>
    <cellStyle name="Accent3 15 3" xfId="27312"/>
    <cellStyle name="Accent3 15 3 2" xfId="27313"/>
    <cellStyle name="Accent3 15 3 2 2" xfId="27314"/>
    <cellStyle name="Accent3 15 3 2_Essbase BS Tax Accounts EOY" xfId="27315"/>
    <cellStyle name="Accent3 15 3_Essbase BS Tax Accounts EOY" xfId="27316"/>
    <cellStyle name="Accent3 15 4" xfId="27317"/>
    <cellStyle name="Accent3 15 4 2" xfId="27318"/>
    <cellStyle name="Accent3 15 4_Essbase BS Tax Accounts EOY" xfId="27319"/>
    <cellStyle name="Accent3 15_Essbase BS Tax Accounts EOY" xfId="27320"/>
    <cellStyle name="Accent3 16" xfId="27321"/>
    <cellStyle name="Accent3 16 2" xfId="27322"/>
    <cellStyle name="Accent3 16 2 2" xfId="27323"/>
    <cellStyle name="Accent3 16 2 2 2" xfId="27324"/>
    <cellStyle name="Accent3 16 2 2_Essbase BS Tax Accounts EOY" xfId="27325"/>
    <cellStyle name="Accent3 16 2_Essbase BS Tax Accounts EOY" xfId="27326"/>
    <cellStyle name="Accent3 16 3" xfId="27327"/>
    <cellStyle name="Accent3 16 3 2" xfId="27328"/>
    <cellStyle name="Accent3 16 3 2 2" xfId="27329"/>
    <cellStyle name="Accent3 16 3 2_Essbase BS Tax Accounts EOY" xfId="27330"/>
    <cellStyle name="Accent3 16 3_Essbase BS Tax Accounts EOY" xfId="27331"/>
    <cellStyle name="Accent3 16 4" xfId="27332"/>
    <cellStyle name="Accent3 16 4 2" xfId="27333"/>
    <cellStyle name="Accent3 16 4_Essbase BS Tax Accounts EOY" xfId="27334"/>
    <cellStyle name="Accent3 16_Essbase BS Tax Accounts EOY" xfId="27335"/>
    <cellStyle name="Accent3 17" xfId="27336"/>
    <cellStyle name="Accent3 17 2" xfId="27337"/>
    <cellStyle name="Accent3 17 2 2" xfId="27338"/>
    <cellStyle name="Accent3 17 2 2 2" xfId="27339"/>
    <cellStyle name="Accent3 17 2 2_Essbase BS Tax Accounts EOY" xfId="27340"/>
    <cellStyle name="Accent3 17 2_Essbase BS Tax Accounts EOY" xfId="27341"/>
    <cellStyle name="Accent3 17 3" xfId="27342"/>
    <cellStyle name="Accent3 17 3 2" xfId="27343"/>
    <cellStyle name="Accent3 17 3 2 2" xfId="27344"/>
    <cellStyle name="Accent3 17 3 2_Essbase BS Tax Accounts EOY" xfId="27345"/>
    <cellStyle name="Accent3 17 3_Essbase BS Tax Accounts EOY" xfId="27346"/>
    <cellStyle name="Accent3 17 4" xfId="27347"/>
    <cellStyle name="Accent3 17 4 2" xfId="27348"/>
    <cellStyle name="Accent3 17 4_Essbase BS Tax Accounts EOY" xfId="27349"/>
    <cellStyle name="Accent3 17_Essbase BS Tax Accounts EOY" xfId="27350"/>
    <cellStyle name="Accent3 18" xfId="27351"/>
    <cellStyle name="Accent3 18 2" xfId="27352"/>
    <cellStyle name="Accent3 18 2 2" xfId="27353"/>
    <cellStyle name="Accent3 18 2 2 2" xfId="27354"/>
    <cellStyle name="Accent3 18 2 2_Essbase BS Tax Accounts EOY" xfId="27355"/>
    <cellStyle name="Accent3 18 2_Essbase BS Tax Accounts EOY" xfId="27356"/>
    <cellStyle name="Accent3 18 3" xfId="27357"/>
    <cellStyle name="Accent3 18 3 2" xfId="27358"/>
    <cellStyle name="Accent3 18 3 2 2" xfId="27359"/>
    <cellStyle name="Accent3 18 3 2_Essbase BS Tax Accounts EOY" xfId="27360"/>
    <cellStyle name="Accent3 18 3_Essbase BS Tax Accounts EOY" xfId="27361"/>
    <cellStyle name="Accent3 18 4" xfId="27362"/>
    <cellStyle name="Accent3 18 4 2" xfId="27363"/>
    <cellStyle name="Accent3 18 4_Essbase BS Tax Accounts EOY" xfId="27364"/>
    <cellStyle name="Accent3 18_Essbase BS Tax Accounts EOY" xfId="27365"/>
    <cellStyle name="Accent3 19" xfId="27366"/>
    <cellStyle name="Accent3 19 2" xfId="27367"/>
    <cellStyle name="Accent3 19 2 2" xfId="27368"/>
    <cellStyle name="Accent3 19 2 2 2" xfId="27369"/>
    <cellStyle name="Accent3 19 2 2_Essbase BS Tax Accounts EOY" xfId="27370"/>
    <cellStyle name="Accent3 19 2_Essbase BS Tax Accounts EOY" xfId="27371"/>
    <cellStyle name="Accent3 19 3" xfId="27372"/>
    <cellStyle name="Accent3 19 3 2" xfId="27373"/>
    <cellStyle name="Accent3 19 3 2 2" xfId="27374"/>
    <cellStyle name="Accent3 19 3 2_Essbase BS Tax Accounts EOY" xfId="27375"/>
    <cellStyle name="Accent3 19 3_Essbase BS Tax Accounts EOY" xfId="27376"/>
    <cellStyle name="Accent3 19 4" xfId="27377"/>
    <cellStyle name="Accent3 19 4 2" xfId="27378"/>
    <cellStyle name="Accent3 19 4_Essbase BS Tax Accounts EOY" xfId="27379"/>
    <cellStyle name="Accent3 19_Essbase BS Tax Accounts EOY" xfId="27380"/>
    <cellStyle name="Accent3 2" xfId="27381"/>
    <cellStyle name="Accent3 2 10" xfId="58772"/>
    <cellStyle name="Accent3 2 2" xfId="27382"/>
    <cellStyle name="Accent3 2 2 2" xfId="27383"/>
    <cellStyle name="Accent3 2 2 2 2" xfId="27384"/>
    <cellStyle name="Accent3 2 2 2 2 2" xfId="27385"/>
    <cellStyle name="Accent3 2 2 2 2_Essbase BS Tax Accounts EOY" xfId="27386"/>
    <cellStyle name="Accent3 2 2 2_Essbase BS Tax Accounts EOY" xfId="27387"/>
    <cellStyle name="Accent3 2 2 3" xfId="27388"/>
    <cellStyle name="Accent3 2 2 3 2" xfId="27389"/>
    <cellStyle name="Accent3 2 2 3 2 2" xfId="27390"/>
    <cellStyle name="Accent3 2 2 3 2_Essbase BS Tax Accounts EOY" xfId="27391"/>
    <cellStyle name="Accent3 2 2 3_Essbase BS Tax Accounts EOY" xfId="27392"/>
    <cellStyle name="Accent3 2 2 4" xfId="27393"/>
    <cellStyle name="Accent3 2 2 4 2" xfId="27394"/>
    <cellStyle name="Accent3 2 2 4 2 2" xfId="27395"/>
    <cellStyle name="Accent3 2 2 4 2_Essbase BS Tax Accounts EOY" xfId="27396"/>
    <cellStyle name="Accent3 2 2 4_Essbase BS Tax Accounts EOY" xfId="27397"/>
    <cellStyle name="Accent3 2 2 5" xfId="27398"/>
    <cellStyle name="Accent3 2 2 5 2" xfId="27399"/>
    <cellStyle name="Accent3 2 2 5_Essbase BS Tax Accounts EOY" xfId="27400"/>
    <cellStyle name="Accent3 2 2 6" xfId="27401"/>
    <cellStyle name="Accent3 2 2 7" xfId="27402"/>
    <cellStyle name="Accent3 2 2 8" xfId="27403"/>
    <cellStyle name="Accent3 2 2_Basis Info" xfId="27404"/>
    <cellStyle name="Accent3 2 3" xfId="27405"/>
    <cellStyle name="Accent3 2 3 2" xfId="27406"/>
    <cellStyle name="Accent3 2 3 2 2" xfId="27407"/>
    <cellStyle name="Accent3 2 3 2 2 2" xfId="27408"/>
    <cellStyle name="Accent3 2 3 2 2_Essbase BS Tax Accounts EOY" xfId="27409"/>
    <cellStyle name="Accent3 2 3 2_Essbase BS Tax Accounts EOY" xfId="27410"/>
    <cellStyle name="Accent3 2 3 3" xfId="27411"/>
    <cellStyle name="Accent3 2 3 3 2" xfId="27412"/>
    <cellStyle name="Accent3 2 3 3 2 2" xfId="27413"/>
    <cellStyle name="Accent3 2 3 3 2_Essbase BS Tax Accounts EOY" xfId="27414"/>
    <cellStyle name="Accent3 2 3 3_Essbase BS Tax Accounts EOY" xfId="27415"/>
    <cellStyle name="Accent3 2 3 4" xfId="27416"/>
    <cellStyle name="Accent3 2 3 4 2" xfId="27417"/>
    <cellStyle name="Accent3 2 3 4 2 2" xfId="27418"/>
    <cellStyle name="Accent3 2 3 4 2_Essbase BS Tax Accounts EOY" xfId="27419"/>
    <cellStyle name="Accent3 2 3 4 3" xfId="27420"/>
    <cellStyle name="Accent3 2 3 4_Essbase BS Tax Accounts EOY" xfId="27421"/>
    <cellStyle name="Accent3 2 3 5" xfId="27422"/>
    <cellStyle name="Accent3 2 3 5 2" xfId="27423"/>
    <cellStyle name="Accent3 2 3 5_Essbase BS Tax Accounts EOY" xfId="27424"/>
    <cellStyle name="Accent3 2 3 6" xfId="27425"/>
    <cellStyle name="Accent3 2 3 6 2" xfId="27426"/>
    <cellStyle name="Accent3 2 3 6_Essbase BS Tax Accounts EOY" xfId="27427"/>
    <cellStyle name="Accent3 2 3 7" xfId="27428"/>
    <cellStyle name="Accent3 2 3 8" xfId="27429"/>
    <cellStyle name="Accent3 2 3_Basis Info" xfId="27430"/>
    <cellStyle name="Accent3 2 4" xfId="27431"/>
    <cellStyle name="Accent3 2 4 2" xfId="27432"/>
    <cellStyle name="Accent3 2 4 2 2" xfId="27433"/>
    <cellStyle name="Accent3 2 4 2_Essbase BS Tax Accounts EOY" xfId="27434"/>
    <cellStyle name="Accent3 2 4 3" xfId="27435"/>
    <cellStyle name="Accent3 2 4_Essbase BS Tax Accounts EOY" xfId="27436"/>
    <cellStyle name="Accent3 2 5" xfId="27437"/>
    <cellStyle name="Accent3 2 5 2" xfId="27438"/>
    <cellStyle name="Accent3 2 5 3" xfId="27439"/>
    <cellStyle name="Accent3 2 5_Essbase BS Tax Accounts EOY" xfId="27440"/>
    <cellStyle name="Accent3 2 6" xfId="27441"/>
    <cellStyle name="Accent3 2 6 2" xfId="27442"/>
    <cellStyle name="Accent3 2 7" xfId="27443"/>
    <cellStyle name="Accent3 2 8" xfId="27444"/>
    <cellStyle name="Accent3 2 9" xfId="27445"/>
    <cellStyle name="Accent3 2_10-1 BS" xfId="27446"/>
    <cellStyle name="Accent3 20" xfId="27447"/>
    <cellStyle name="Accent3 20 2" xfId="27448"/>
    <cellStyle name="Accent3 20 2 2" xfId="27449"/>
    <cellStyle name="Accent3 20 2 2 2" xfId="27450"/>
    <cellStyle name="Accent3 20 2 2_Essbase BS Tax Accounts EOY" xfId="27451"/>
    <cellStyle name="Accent3 20 2_Essbase BS Tax Accounts EOY" xfId="27452"/>
    <cellStyle name="Accent3 20 3" xfId="27453"/>
    <cellStyle name="Accent3 20 3 2" xfId="27454"/>
    <cellStyle name="Accent3 20 3 2 2" xfId="27455"/>
    <cellStyle name="Accent3 20 3 2_Essbase BS Tax Accounts EOY" xfId="27456"/>
    <cellStyle name="Accent3 20 3_Essbase BS Tax Accounts EOY" xfId="27457"/>
    <cellStyle name="Accent3 20 4" xfId="27458"/>
    <cellStyle name="Accent3 20 4 2" xfId="27459"/>
    <cellStyle name="Accent3 20 4_Essbase BS Tax Accounts EOY" xfId="27460"/>
    <cellStyle name="Accent3 20_Essbase BS Tax Accounts EOY" xfId="27461"/>
    <cellStyle name="Accent3 21" xfId="27462"/>
    <cellStyle name="Accent3 21 2" xfId="27463"/>
    <cellStyle name="Accent3 21 2 2" xfId="27464"/>
    <cellStyle name="Accent3 21 2 2 2" xfId="27465"/>
    <cellStyle name="Accent3 21 2 2_Essbase BS Tax Accounts EOY" xfId="27466"/>
    <cellStyle name="Accent3 21 2_Essbase BS Tax Accounts EOY" xfId="27467"/>
    <cellStyle name="Accent3 21 3" xfId="27468"/>
    <cellStyle name="Accent3 21 3 2" xfId="27469"/>
    <cellStyle name="Accent3 21 3 2 2" xfId="27470"/>
    <cellStyle name="Accent3 21 3 2_Essbase BS Tax Accounts EOY" xfId="27471"/>
    <cellStyle name="Accent3 21 3_Essbase BS Tax Accounts EOY" xfId="27472"/>
    <cellStyle name="Accent3 21 4" xfId="27473"/>
    <cellStyle name="Accent3 21 4 2" xfId="27474"/>
    <cellStyle name="Accent3 21 4_Essbase BS Tax Accounts EOY" xfId="27475"/>
    <cellStyle name="Accent3 21_Essbase BS Tax Accounts EOY" xfId="27476"/>
    <cellStyle name="Accent3 22" xfId="27477"/>
    <cellStyle name="Accent3 22 2" xfId="27478"/>
    <cellStyle name="Accent3 22 2 2" xfId="27479"/>
    <cellStyle name="Accent3 22 2 2 2" xfId="27480"/>
    <cellStyle name="Accent3 22 2 2_Essbase BS Tax Accounts EOY" xfId="27481"/>
    <cellStyle name="Accent3 22 2_Essbase BS Tax Accounts EOY" xfId="27482"/>
    <cellStyle name="Accent3 22 3" xfId="27483"/>
    <cellStyle name="Accent3 22 3 2" xfId="27484"/>
    <cellStyle name="Accent3 22 3 2 2" xfId="27485"/>
    <cellStyle name="Accent3 22 3 2_Essbase BS Tax Accounts EOY" xfId="27486"/>
    <cellStyle name="Accent3 22 3_Essbase BS Tax Accounts EOY" xfId="27487"/>
    <cellStyle name="Accent3 22 4" xfId="27488"/>
    <cellStyle name="Accent3 22 4 2" xfId="27489"/>
    <cellStyle name="Accent3 22 4_Essbase BS Tax Accounts EOY" xfId="27490"/>
    <cellStyle name="Accent3 22_Essbase BS Tax Accounts EOY" xfId="27491"/>
    <cellStyle name="Accent3 23" xfId="27492"/>
    <cellStyle name="Accent3 23 2" xfId="27493"/>
    <cellStyle name="Accent3 23 2 2" xfId="27494"/>
    <cellStyle name="Accent3 23 2 2 2" xfId="27495"/>
    <cellStyle name="Accent3 23 2 2_Essbase BS Tax Accounts EOY" xfId="27496"/>
    <cellStyle name="Accent3 23 2_Essbase BS Tax Accounts EOY" xfId="27497"/>
    <cellStyle name="Accent3 23 3" xfId="27498"/>
    <cellStyle name="Accent3 23 3 2" xfId="27499"/>
    <cellStyle name="Accent3 23 3 2 2" xfId="27500"/>
    <cellStyle name="Accent3 23 3 2_Essbase BS Tax Accounts EOY" xfId="27501"/>
    <cellStyle name="Accent3 23 3_Essbase BS Tax Accounts EOY" xfId="27502"/>
    <cellStyle name="Accent3 23 4" xfId="27503"/>
    <cellStyle name="Accent3 23 4 2" xfId="27504"/>
    <cellStyle name="Accent3 23 4 2 2" xfId="27505"/>
    <cellStyle name="Accent3 23 4 2_Essbase BS Tax Accounts EOY" xfId="27506"/>
    <cellStyle name="Accent3 23 4_Essbase BS Tax Accounts EOY" xfId="27507"/>
    <cellStyle name="Accent3 23 5" xfId="27508"/>
    <cellStyle name="Accent3 23 5 2" xfId="27509"/>
    <cellStyle name="Accent3 23 5_Essbase BS Tax Accounts EOY" xfId="27510"/>
    <cellStyle name="Accent3 23_Essbase BS Tax Accounts EOY" xfId="27511"/>
    <cellStyle name="Accent3 24" xfId="27512"/>
    <cellStyle name="Accent3 24 2" xfId="27513"/>
    <cellStyle name="Accent3 24 2 2" xfId="27514"/>
    <cellStyle name="Accent3 24 2 2 2" xfId="27515"/>
    <cellStyle name="Accent3 24 2 2 2 2" xfId="27516"/>
    <cellStyle name="Accent3 24 2 2 2_Essbase BS Tax Accounts EOY" xfId="27517"/>
    <cellStyle name="Accent3 24 2 2_Essbase BS Tax Accounts EOY" xfId="27518"/>
    <cellStyle name="Accent3 24 2 3" xfId="27519"/>
    <cellStyle name="Accent3 24 2 3 2" xfId="27520"/>
    <cellStyle name="Accent3 24 2 3_Essbase BS Tax Accounts EOY" xfId="27521"/>
    <cellStyle name="Accent3 24 2 4" xfId="27522"/>
    <cellStyle name="Accent3 24 2 5" xfId="27523"/>
    <cellStyle name="Accent3 24 2 6" xfId="27524"/>
    <cellStyle name="Accent3 24 2 7" xfId="27525"/>
    <cellStyle name="Accent3 24 2_Essbase BS Tax Accounts EOY" xfId="27526"/>
    <cellStyle name="Accent3 24 3" xfId="27527"/>
    <cellStyle name="Accent3 24 3 2" xfId="27528"/>
    <cellStyle name="Accent3 24 3 2 2" xfId="27529"/>
    <cellStyle name="Accent3 24 3 2_Essbase BS Tax Accounts EOY" xfId="27530"/>
    <cellStyle name="Accent3 24 3 3" xfId="27531"/>
    <cellStyle name="Accent3 24 3_Essbase BS Tax Accounts EOY" xfId="27532"/>
    <cellStyle name="Accent3 24 4" xfId="27533"/>
    <cellStyle name="Accent3 24 4 2" xfId="27534"/>
    <cellStyle name="Accent3 24 4_Essbase BS Tax Accounts EOY" xfId="27535"/>
    <cellStyle name="Accent3 24 5" xfId="27536"/>
    <cellStyle name="Accent3 24 5 2" xfId="27537"/>
    <cellStyle name="Accent3 24 5_Essbase BS Tax Accounts EOY" xfId="27538"/>
    <cellStyle name="Accent3 24 6" xfId="27539"/>
    <cellStyle name="Accent3 24 7" xfId="27540"/>
    <cellStyle name="Accent3 24_Basis Detail" xfId="27541"/>
    <cellStyle name="Accent3 25" xfId="27542"/>
    <cellStyle name="Accent3 25 2" xfId="27543"/>
    <cellStyle name="Accent3 25 2 2" xfId="27544"/>
    <cellStyle name="Accent3 25 2 2 2" xfId="27545"/>
    <cellStyle name="Accent3 25 2 2_Essbase BS Tax Accounts EOY" xfId="27546"/>
    <cellStyle name="Accent3 25 2 3" xfId="27547"/>
    <cellStyle name="Accent3 25 2 4" xfId="27548"/>
    <cellStyle name="Accent3 25 2_Essbase BS Tax Accounts EOY" xfId="27549"/>
    <cellStyle name="Accent3 25 3" xfId="27550"/>
    <cellStyle name="Accent3 25 3 2" xfId="27551"/>
    <cellStyle name="Accent3 25 3 2 2" xfId="27552"/>
    <cellStyle name="Accent3 25 3 2_Essbase BS Tax Accounts EOY" xfId="27553"/>
    <cellStyle name="Accent3 25 3 3" xfId="27554"/>
    <cellStyle name="Accent3 25 3_Essbase BS Tax Accounts EOY" xfId="27555"/>
    <cellStyle name="Accent3 25 4" xfId="27556"/>
    <cellStyle name="Accent3 25 4 2" xfId="27557"/>
    <cellStyle name="Accent3 25 4_Essbase BS Tax Accounts EOY" xfId="27558"/>
    <cellStyle name="Accent3 25 5" xfId="27559"/>
    <cellStyle name="Accent3 25 6" xfId="27560"/>
    <cellStyle name="Accent3 25_Essbase BS Tax Accounts EOY" xfId="27561"/>
    <cellStyle name="Accent3 26" xfId="27562"/>
    <cellStyle name="Accent3 26 2" xfId="27563"/>
    <cellStyle name="Accent3 26 2 2" xfId="27564"/>
    <cellStyle name="Accent3 26 2 2 2" xfId="27565"/>
    <cellStyle name="Accent3 26 2 2_Essbase BS Tax Accounts EOY" xfId="27566"/>
    <cellStyle name="Accent3 26 2 3" xfId="27567"/>
    <cellStyle name="Accent3 26 2_Essbase BS Tax Accounts EOY" xfId="27568"/>
    <cellStyle name="Accent3 26 3" xfId="27569"/>
    <cellStyle name="Accent3 26 3 2" xfId="27570"/>
    <cellStyle name="Accent3 26 3_Essbase BS Tax Accounts EOY" xfId="27571"/>
    <cellStyle name="Accent3 26 4" xfId="27572"/>
    <cellStyle name="Accent3 26 5" xfId="27573"/>
    <cellStyle name="Accent3 26 6" xfId="27574"/>
    <cellStyle name="Accent3 26_Essbase BS Tax Accounts EOY" xfId="27575"/>
    <cellStyle name="Accent3 27" xfId="27576"/>
    <cellStyle name="Accent3 27 2" xfId="27577"/>
    <cellStyle name="Accent3 27 2 2" xfId="27578"/>
    <cellStyle name="Accent3 27 2 2 2" xfId="27579"/>
    <cellStyle name="Accent3 27 2 2_Essbase BS Tax Accounts EOY" xfId="27580"/>
    <cellStyle name="Accent3 27 2_Essbase BS Tax Accounts EOY" xfId="27581"/>
    <cellStyle name="Accent3 27 3" xfId="27582"/>
    <cellStyle name="Accent3 27 3 2" xfId="27583"/>
    <cellStyle name="Accent3 27 3_Essbase BS Tax Accounts EOY" xfId="27584"/>
    <cellStyle name="Accent3 27 4" xfId="27585"/>
    <cellStyle name="Accent3 27 5" xfId="27586"/>
    <cellStyle name="Accent3 27_Essbase BS Tax Accounts EOY" xfId="27587"/>
    <cellStyle name="Accent3 28" xfId="27588"/>
    <cellStyle name="Accent3 28 2" xfId="27589"/>
    <cellStyle name="Accent3 28 2 2" xfId="27590"/>
    <cellStyle name="Accent3 28 2_Essbase BS Tax Accounts EOY" xfId="27591"/>
    <cellStyle name="Accent3 28_Essbase BS Tax Accounts EOY" xfId="27592"/>
    <cellStyle name="Accent3 29" xfId="27593"/>
    <cellStyle name="Accent3 29 2" xfId="27594"/>
    <cellStyle name="Accent3 29 2 2" xfId="27595"/>
    <cellStyle name="Accent3 29 2_Essbase BS Tax Accounts EOY" xfId="27596"/>
    <cellStyle name="Accent3 29_Essbase BS Tax Accounts EOY" xfId="27597"/>
    <cellStyle name="Accent3 3" xfId="27598"/>
    <cellStyle name="Accent3 3 2" xfId="27599"/>
    <cellStyle name="Accent3 3 2 2" xfId="27600"/>
    <cellStyle name="Accent3 3 2 2 2" xfId="27601"/>
    <cellStyle name="Accent3 3 2 2 2 2" xfId="27602"/>
    <cellStyle name="Accent3 3 2 2 2_Essbase BS Tax Accounts EOY" xfId="27603"/>
    <cellStyle name="Accent3 3 2 2_Essbase BS Tax Accounts EOY" xfId="27604"/>
    <cellStyle name="Accent3 3 2 3" xfId="27605"/>
    <cellStyle name="Accent3 3 2 3 2" xfId="27606"/>
    <cellStyle name="Accent3 3 2 3 2 2" xfId="27607"/>
    <cellStyle name="Accent3 3 2 3 2_Essbase BS Tax Accounts EOY" xfId="27608"/>
    <cellStyle name="Accent3 3 2 3_Essbase BS Tax Accounts EOY" xfId="27609"/>
    <cellStyle name="Accent3 3 2 4" xfId="27610"/>
    <cellStyle name="Accent3 3 2 4 2" xfId="27611"/>
    <cellStyle name="Accent3 3 2 4_Essbase BS Tax Accounts EOY" xfId="27612"/>
    <cellStyle name="Accent3 3 2 5" xfId="27613"/>
    <cellStyle name="Accent3 3 2 6" xfId="27614"/>
    <cellStyle name="Accent3 3 2_Essbase BS Tax Accounts EOY" xfId="27615"/>
    <cellStyle name="Accent3 3 3" xfId="27616"/>
    <cellStyle name="Accent3 3 3 2" xfId="27617"/>
    <cellStyle name="Accent3 3 3 2 2" xfId="27618"/>
    <cellStyle name="Accent3 3 3 2_Essbase BS Tax Accounts EOY" xfId="27619"/>
    <cellStyle name="Accent3 3 3_Essbase BS Tax Accounts EOY" xfId="27620"/>
    <cellStyle name="Accent3 3 4" xfId="27621"/>
    <cellStyle name="Accent3 3 4 2" xfId="27622"/>
    <cellStyle name="Accent3 3 4_Essbase BS Tax Accounts EOY" xfId="27623"/>
    <cellStyle name="Accent3 3 5" xfId="27624"/>
    <cellStyle name="Accent3 3_Essbase BS Tax Accounts EOY" xfId="27625"/>
    <cellStyle name="Accent3 30" xfId="27626"/>
    <cellStyle name="Accent3 30 2" xfId="27627"/>
    <cellStyle name="Accent3 30 2 2" xfId="27628"/>
    <cellStyle name="Accent3 30 2_Essbase BS Tax Accounts EOY" xfId="27629"/>
    <cellStyle name="Accent3 30_Essbase BS Tax Accounts EOY" xfId="27630"/>
    <cellStyle name="Accent3 31" xfId="27631"/>
    <cellStyle name="Accent3 31 2" xfId="27632"/>
    <cellStyle name="Accent3 31 2 2" xfId="27633"/>
    <cellStyle name="Accent3 31 2_Essbase BS Tax Accounts EOY" xfId="27634"/>
    <cellStyle name="Accent3 31_Essbase BS Tax Accounts EOY" xfId="27635"/>
    <cellStyle name="Accent3 32" xfId="27636"/>
    <cellStyle name="Accent3 32 2" xfId="27637"/>
    <cellStyle name="Accent3 32 2 2" xfId="27638"/>
    <cellStyle name="Accent3 32 2_Essbase BS Tax Accounts EOY" xfId="27639"/>
    <cellStyle name="Accent3 32_Essbase BS Tax Accounts EOY" xfId="27640"/>
    <cellStyle name="Accent3 33" xfId="27641"/>
    <cellStyle name="Accent3 33 2" xfId="27642"/>
    <cellStyle name="Accent3 33 2 2" xfId="27643"/>
    <cellStyle name="Accent3 33 2_Essbase BS Tax Accounts EOY" xfId="27644"/>
    <cellStyle name="Accent3 33_Essbase BS Tax Accounts EOY" xfId="27645"/>
    <cellStyle name="Accent3 34" xfId="27646"/>
    <cellStyle name="Accent3 34 2" xfId="27647"/>
    <cellStyle name="Accent3 34 2 2" xfId="27648"/>
    <cellStyle name="Accent3 34 2_Essbase BS Tax Accounts EOY" xfId="27649"/>
    <cellStyle name="Accent3 34_Essbase BS Tax Accounts EOY" xfId="27650"/>
    <cellStyle name="Accent3 35" xfId="27651"/>
    <cellStyle name="Accent3 35 2" xfId="27652"/>
    <cellStyle name="Accent3 35 2 2" xfId="27653"/>
    <cellStyle name="Accent3 35 2_Essbase BS Tax Accounts EOY" xfId="27654"/>
    <cellStyle name="Accent3 35_Essbase BS Tax Accounts EOY" xfId="27655"/>
    <cellStyle name="Accent3 36" xfId="27656"/>
    <cellStyle name="Accent3 36 2" xfId="27657"/>
    <cellStyle name="Accent3 36 2 2" xfId="27658"/>
    <cellStyle name="Accent3 36 2_Essbase BS Tax Accounts EOY" xfId="27659"/>
    <cellStyle name="Accent3 36_Essbase BS Tax Accounts EOY" xfId="27660"/>
    <cellStyle name="Accent3 37" xfId="27661"/>
    <cellStyle name="Accent3 37 2" xfId="27662"/>
    <cellStyle name="Accent3 37 2 2" xfId="27663"/>
    <cellStyle name="Accent3 37 2_Essbase BS Tax Accounts EOY" xfId="27664"/>
    <cellStyle name="Accent3 37_Essbase BS Tax Accounts EOY" xfId="27665"/>
    <cellStyle name="Accent3 38" xfId="27666"/>
    <cellStyle name="Accent3 38 2" xfId="27667"/>
    <cellStyle name="Accent3 38 2 2" xfId="27668"/>
    <cellStyle name="Accent3 38 2_Essbase BS Tax Accounts EOY" xfId="27669"/>
    <cellStyle name="Accent3 38_Essbase BS Tax Accounts EOY" xfId="27670"/>
    <cellStyle name="Accent3 39" xfId="27671"/>
    <cellStyle name="Accent3 39 2" xfId="27672"/>
    <cellStyle name="Accent3 39 2 2" xfId="27673"/>
    <cellStyle name="Accent3 39 2_Essbase BS Tax Accounts EOY" xfId="27674"/>
    <cellStyle name="Accent3 39_Essbase BS Tax Accounts EOY" xfId="27675"/>
    <cellStyle name="Accent3 4" xfId="27676"/>
    <cellStyle name="Accent3 4 2" xfId="27677"/>
    <cellStyle name="Accent3 4 2 2" xfId="27678"/>
    <cellStyle name="Accent3 4 2 2 2" xfId="27679"/>
    <cellStyle name="Accent3 4 2 2 2 2" xfId="27680"/>
    <cellStyle name="Accent3 4 2 2 2_Essbase BS Tax Accounts EOY" xfId="27681"/>
    <cellStyle name="Accent3 4 2 2_Essbase BS Tax Accounts EOY" xfId="27682"/>
    <cellStyle name="Accent3 4 2 3" xfId="27683"/>
    <cellStyle name="Accent3 4 2 3 2" xfId="27684"/>
    <cellStyle name="Accent3 4 2 3 2 2" xfId="27685"/>
    <cellStyle name="Accent3 4 2 3 2_Essbase BS Tax Accounts EOY" xfId="27686"/>
    <cellStyle name="Accent3 4 2 3_Essbase BS Tax Accounts EOY" xfId="27687"/>
    <cellStyle name="Accent3 4 2 4" xfId="27688"/>
    <cellStyle name="Accent3 4 2 4 2" xfId="27689"/>
    <cellStyle name="Accent3 4 2 4_Essbase BS Tax Accounts EOY" xfId="27690"/>
    <cellStyle name="Accent3 4 2 5" xfId="27691"/>
    <cellStyle name="Accent3 4 2 6" xfId="27692"/>
    <cellStyle name="Accent3 4 2 7" xfId="27693"/>
    <cellStyle name="Accent3 4 2_Essbase BS Tax Accounts EOY" xfId="27694"/>
    <cellStyle name="Accent3 4 3" xfId="27695"/>
    <cellStyle name="Accent3 4 3 2" xfId="27696"/>
    <cellStyle name="Accent3 4 3 2 2" xfId="27697"/>
    <cellStyle name="Accent3 4 3 2_Essbase BS Tax Accounts EOY" xfId="27698"/>
    <cellStyle name="Accent3 4 3_Essbase BS Tax Accounts EOY" xfId="27699"/>
    <cellStyle name="Accent3 4 4" xfId="27700"/>
    <cellStyle name="Accent3 4 4 2" xfId="27701"/>
    <cellStyle name="Accent3 4 4_Essbase BS Tax Accounts EOY" xfId="27702"/>
    <cellStyle name="Accent3 4_Essbase BS Tax Accounts EOY" xfId="27703"/>
    <cellStyle name="Accent3 40" xfId="27704"/>
    <cellStyle name="Accent3 40 2" xfId="27705"/>
    <cellStyle name="Accent3 40 2 2" xfId="27706"/>
    <cellStyle name="Accent3 40 2_Essbase BS Tax Accounts EOY" xfId="27707"/>
    <cellStyle name="Accent3 40_Essbase BS Tax Accounts EOY" xfId="27708"/>
    <cellStyle name="Accent3 41" xfId="27709"/>
    <cellStyle name="Accent3 41 2" xfId="27710"/>
    <cellStyle name="Accent3 41 2 2" xfId="27711"/>
    <cellStyle name="Accent3 41 2_Essbase BS Tax Accounts EOY" xfId="27712"/>
    <cellStyle name="Accent3 41_Essbase BS Tax Accounts EOY" xfId="27713"/>
    <cellStyle name="Accent3 42" xfId="27714"/>
    <cellStyle name="Accent3 42 2" xfId="27715"/>
    <cellStyle name="Accent3 42 2 2" xfId="27716"/>
    <cellStyle name="Accent3 42 2_Essbase BS Tax Accounts EOY" xfId="27717"/>
    <cellStyle name="Accent3 42_Essbase BS Tax Accounts EOY" xfId="27718"/>
    <cellStyle name="Accent3 43" xfId="27719"/>
    <cellStyle name="Accent3 43 2" xfId="27720"/>
    <cellStyle name="Accent3 43 2 2" xfId="27721"/>
    <cellStyle name="Accent3 43 2_Essbase BS Tax Accounts EOY" xfId="27722"/>
    <cellStyle name="Accent3 43_Essbase BS Tax Accounts EOY" xfId="27723"/>
    <cellStyle name="Accent3 44" xfId="27724"/>
    <cellStyle name="Accent3 44 2" xfId="27725"/>
    <cellStyle name="Accent3 44 2 2" xfId="27726"/>
    <cellStyle name="Accent3 44 2_Essbase BS Tax Accounts EOY" xfId="27727"/>
    <cellStyle name="Accent3 44_Essbase BS Tax Accounts EOY" xfId="27728"/>
    <cellStyle name="Accent3 45" xfId="27729"/>
    <cellStyle name="Accent3 45 2" xfId="27730"/>
    <cellStyle name="Accent3 45 2 2" xfId="27731"/>
    <cellStyle name="Accent3 45 2_Essbase BS Tax Accounts EOY" xfId="27732"/>
    <cellStyle name="Accent3 45_Essbase BS Tax Accounts EOY" xfId="27733"/>
    <cellStyle name="Accent3 46" xfId="27734"/>
    <cellStyle name="Accent3 46 2" xfId="27735"/>
    <cellStyle name="Accent3 46 2 2" xfId="27736"/>
    <cellStyle name="Accent3 46 2_Essbase BS Tax Accounts EOY" xfId="27737"/>
    <cellStyle name="Accent3 46_Essbase BS Tax Accounts EOY" xfId="27738"/>
    <cellStyle name="Accent3 47" xfId="27739"/>
    <cellStyle name="Accent3 47 2" xfId="27740"/>
    <cellStyle name="Accent3 47 2 2" xfId="27741"/>
    <cellStyle name="Accent3 47 2_Essbase BS Tax Accounts EOY" xfId="27742"/>
    <cellStyle name="Accent3 47_Essbase BS Tax Accounts EOY" xfId="27743"/>
    <cellStyle name="Accent3 48" xfId="27744"/>
    <cellStyle name="Accent3 48 2" xfId="27745"/>
    <cellStyle name="Accent3 48 2 2" xfId="27746"/>
    <cellStyle name="Accent3 48 2_Essbase BS Tax Accounts EOY" xfId="27747"/>
    <cellStyle name="Accent3 48_Essbase BS Tax Accounts EOY" xfId="27748"/>
    <cellStyle name="Accent3 49" xfId="27749"/>
    <cellStyle name="Accent3 49 2" xfId="27750"/>
    <cellStyle name="Accent3 49 2 2" xfId="27751"/>
    <cellStyle name="Accent3 49 2_Essbase BS Tax Accounts EOY" xfId="27752"/>
    <cellStyle name="Accent3 49_Essbase BS Tax Accounts EOY" xfId="27753"/>
    <cellStyle name="Accent3 5" xfId="27754"/>
    <cellStyle name="Accent3 5 2" xfId="27755"/>
    <cellStyle name="Accent3 5 2 2" xfId="27756"/>
    <cellStyle name="Accent3 5 2 2 2" xfId="27757"/>
    <cellStyle name="Accent3 5 2 2 2 2" xfId="27758"/>
    <cellStyle name="Accent3 5 2 2 2_Essbase BS Tax Accounts EOY" xfId="27759"/>
    <cellStyle name="Accent3 5 2 2_Essbase BS Tax Accounts EOY" xfId="27760"/>
    <cellStyle name="Accent3 5 2 3" xfId="27761"/>
    <cellStyle name="Accent3 5 2 3 2" xfId="27762"/>
    <cellStyle name="Accent3 5 2 3 2 2" xfId="27763"/>
    <cellStyle name="Accent3 5 2 3 2_Essbase BS Tax Accounts EOY" xfId="27764"/>
    <cellStyle name="Accent3 5 2 3_Essbase BS Tax Accounts EOY" xfId="27765"/>
    <cellStyle name="Accent3 5 2 4" xfId="27766"/>
    <cellStyle name="Accent3 5 2 4 2" xfId="27767"/>
    <cellStyle name="Accent3 5 2 4_Essbase BS Tax Accounts EOY" xfId="27768"/>
    <cellStyle name="Accent3 5 2 5" xfId="27769"/>
    <cellStyle name="Accent3 5 2_Essbase BS Tax Accounts EOY" xfId="27770"/>
    <cellStyle name="Accent3 5 3" xfId="27771"/>
    <cellStyle name="Accent3 5 3 2" xfId="27772"/>
    <cellStyle name="Accent3 5 3 2 2" xfId="27773"/>
    <cellStyle name="Accent3 5 3 2_Essbase BS Tax Accounts EOY" xfId="27774"/>
    <cellStyle name="Accent3 5 3_Essbase BS Tax Accounts EOY" xfId="27775"/>
    <cellStyle name="Accent3 5 4" xfId="27776"/>
    <cellStyle name="Accent3 5 4 2" xfId="27777"/>
    <cellStyle name="Accent3 5 4_Essbase BS Tax Accounts EOY" xfId="27778"/>
    <cellStyle name="Accent3 5_Essbase BS Tax Accounts EOY" xfId="27779"/>
    <cellStyle name="Accent3 50" xfId="27780"/>
    <cellStyle name="Accent3 50 2" xfId="27781"/>
    <cellStyle name="Accent3 50 2 2" xfId="27782"/>
    <cellStyle name="Accent3 50 2_Essbase BS Tax Accounts EOY" xfId="27783"/>
    <cellStyle name="Accent3 50_Essbase BS Tax Accounts EOY" xfId="27784"/>
    <cellStyle name="Accent3 51" xfId="27785"/>
    <cellStyle name="Accent3 51 2" xfId="27786"/>
    <cellStyle name="Accent3 51 2 2" xfId="27787"/>
    <cellStyle name="Accent3 51 2_Essbase BS Tax Accounts EOY" xfId="27788"/>
    <cellStyle name="Accent3 51_Essbase BS Tax Accounts EOY" xfId="27789"/>
    <cellStyle name="Accent3 52" xfId="27790"/>
    <cellStyle name="Accent3 52 2" xfId="27791"/>
    <cellStyle name="Accent3 52 2 2" xfId="27792"/>
    <cellStyle name="Accent3 52 2_Essbase BS Tax Accounts EOY" xfId="27793"/>
    <cellStyle name="Accent3 52_Essbase BS Tax Accounts EOY" xfId="27794"/>
    <cellStyle name="Accent3 53" xfId="27795"/>
    <cellStyle name="Accent3 53 2" xfId="27796"/>
    <cellStyle name="Accent3 53 2 2" xfId="27797"/>
    <cellStyle name="Accent3 53 2_Essbase BS Tax Accounts EOY" xfId="27798"/>
    <cellStyle name="Accent3 53_Essbase BS Tax Accounts EOY" xfId="27799"/>
    <cellStyle name="Accent3 54" xfId="27800"/>
    <cellStyle name="Accent3 54 2" xfId="27801"/>
    <cellStyle name="Accent3 54 2 2" xfId="27802"/>
    <cellStyle name="Accent3 54 2_Essbase BS Tax Accounts EOY" xfId="27803"/>
    <cellStyle name="Accent3 54_Essbase BS Tax Accounts EOY" xfId="27804"/>
    <cellStyle name="Accent3 55" xfId="27805"/>
    <cellStyle name="Accent3 55 2" xfId="27806"/>
    <cellStyle name="Accent3 55 2 2" xfId="27807"/>
    <cellStyle name="Accent3 55 2_Essbase BS Tax Accounts EOY" xfId="27808"/>
    <cellStyle name="Accent3 55_Essbase BS Tax Accounts EOY" xfId="27809"/>
    <cellStyle name="Accent3 56" xfId="27810"/>
    <cellStyle name="Accent3 56 2" xfId="27811"/>
    <cellStyle name="Accent3 56 2 2" xfId="27812"/>
    <cellStyle name="Accent3 56 2_Essbase BS Tax Accounts EOY" xfId="27813"/>
    <cellStyle name="Accent3 56_Essbase BS Tax Accounts EOY" xfId="27814"/>
    <cellStyle name="Accent3 57" xfId="27815"/>
    <cellStyle name="Accent3 57 2" xfId="27816"/>
    <cellStyle name="Accent3 57 2 2" xfId="27817"/>
    <cellStyle name="Accent3 57 2_Essbase BS Tax Accounts EOY" xfId="27818"/>
    <cellStyle name="Accent3 57_Essbase BS Tax Accounts EOY" xfId="27819"/>
    <cellStyle name="Accent3 58" xfId="27820"/>
    <cellStyle name="Accent3 58 2" xfId="27821"/>
    <cellStyle name="Accent3 58 2 2" xfId="27822"/>
    <cellStyle name="Accent3 58 2_Essbase BS Tax Accounts EOY" xfId="27823"/>
    <cellStyle name="Accent3 58_Essbase BS Tax Accounts EOY" xfId="27824"/>
    <cellStyle name="Accent3 59" xfId="27825"/>
    <cellStyle name="Accent3 59 2" xfId="27826"/>
    <cellStyle name="Accent3 59 2 2" xfId="27827"/>
    <cellStyle name="Accent3 59 2_Essbase BS Tax Accounts EOY" xfId="27828"/>
    <cellStyle name="Accent3 59_Essbase BS Tax Accounts EOY" xfId="27829"/>
    <cellStyle name="Accent3 6" xfId="27830"/>
    <cellStyle name="Accent3 6 2" xfId="27831"/>
    <cellStyle name="Accent3 6 2 2" xfId="27832"/>
    <cellStyle name="Accent3 6 2 2 2" xfId="27833"/>
    <cellStyle name="Accent3 6 2 2_Essbase BS Tax Accounts EOY" xfId="27834"/>
    <cellStyle name="Accent3 6 2_Essbase BS Tax Accounts EOY" xfId="27835"/>
    <cellStyle name="Accent3 6 3" xfId="27836"/>
    <cellStyle name="Accent3 6 3 2" xfId="27837"/>
    <cellStyle name="Accent3 6 3 2 2" xfId="27838"/>
    <cellStyle name="Accent3 6 3 2_Essbase BS Tax Accounts EOY" xfId="27839"/>
    <cellStyle name="Accent3 6 3_Essbase BS Tax Accounts EOY" xfId="27840"/>
    <cellStyle name="Accent3 6 4" xfId="27841"/>
    <cellStyle name="Accent3 6 4 2" xfId="27842"/>
    <cellStyle name="Accent3 6 4_Essbase BS Tax Accounts EOY" xfId="27843"/>
    <cellStyle name="Accent3 6_Essbase BS Tax Accounts EOY" xfId="27844"/>
    <cellStyle name="Accent3 60" xfId="27845"/>
    <cellStyle name="Accent3 60 2" xfId="27846"/>
    <cellStyle name="Accent3 60 2 2" xfId="27847"/>
    <cellStyle name="Accent3 60 2_Essbase BS Tax Accounts EOY" xfId="27848"/>
    <cellStyle name="Accent3 60 3" xfId="27849"/>
    <cellStyle name="Accent3 60_Essbase BS Tax Accounts EOY" xfId="27850"/>
    <cellStyle name="Accent3 61" xfId="27851"/>
    <cellStyle name="Accent3 61 2" xfId="27852"/>
    <cellStyle name="Accent3 61_Essbase BS Tax Accounts EOY" xfId="27853"/>
    <cellStyle name="Accent3 62" xfId="27854"/>
    <cellStyle name="Accent3 62 2" xfId="27855"/>
    <cellStyle name="Accent3 62_Essbase BS Tax Accounts EOY" xfId="27856"/>
    <cellStyle name="Accent3 63" xfId="27857"/>
    <cellStyle name="Accent3 64" xfId="27858"/>
    <cellStyle name="Accent3 65" xfId="27859"/>
    <cellStyle name="Accent3 66" xfId="27860"/>
    <cellStyle name="Accent3 67" xfId="27861"/>
    <cellStyle name="Accent3 68" xfId="27862"/>
    <cellStyle name="Accent3 69" xfId="27863"/>
    <cellStyle name="Accent3 7" xfId="27864"/>
    <cellStyle name="Accent3 7 2" xfId="27865"/>
    <cellStyle name="Accent3 7 2 2" xfId="27866"/>
    <cellStyle name="Accent3 7 2 2 2" xfId="27867"/>
    <cellStyle name="Accent3 7 2 2_Essbase BS Tax Accounts EOY" xfId="27868"/>
    <cellStyle name="Accent3 7 2_Essbase BS Tax Accounts EOY" xfId="27869"/>
    <cellStyle name="Accent3 7 3" xfId="27870"/>
    <cellStyle name="Accent3 7 3 2" xfId="27871"/>
    <cellStyle name="Accent3 7 3 2 2" xfId="27872"/>
    <cellStyle name="Accent3 7 3 2_Essbase BS Tax Accounts EOY" xfId="27873"/>
    <cellStyle name="Accent3 7 3_Essbase BS Tax Accounts EOY" xfId="27874"/>
    <cellStyle name="Accent3 7 4" xfId="27875"/>
    <cellStyle name="Accent3 7 4 2" xfId="27876"/>
    <cellStyle name="Accent3 7 4_Essbase BS Tax Accounts EOY" xfId="27877"/>
    <cellStyle name="Accent3 7_Essbase BS Tax Accounts EOY" xfId="27878"/>
    <cellStyle name="Accent3 70" xfId="27879"/>
    <cellStyle name="Accent3 71" xfId="27880"/>
    <cellStyle name="Accent3 72" xfId="27881"/>
    <cellStyle name="Accent3 73" xfId="27882"/>
    <cellStyle name="Accent3 74" xfId="27883"/>
    <cellStyle name="Accent3 75" xfId="27884"/>
    <cellStyle name="Accent3 76" xfId="27885"/>
    <cellStyle name="Accent3 77" xfId="27886"/>
    <cellStyle name="Accent3 78" xfId="27887"/>
    <cellStyle name="Accent3 79" xfId="27888"/>
    <cellStyle name="Accent3 8" xfId="27889"/>
    <cellStyle name="Accent3 8 2" xfId="27890"/>
    <cellStyle name="Accent3 8 2 2" xfId="27891"/>
    <cellStyle name="Accent3 8 2 2 2" xfId="27892"/>
    <cellStyle name="Accent3 8 2 2_Essbase BS Tax Accounts EOY" xfId="27893"/>
    <cellStyle name="Accent3 8 2_Essbase BS Tax Accounts EOY" xfId="27894"/>
    <cellStyle name="Accent3 8 3" xfId="27895"/>
    <cellStyle name="Accent3 8 3 2" xfId="27896"/>
    <cellStyle name="Accent3 8 3 2 2" xfId="27897"/>
    <cellStyle name="Accent3 8 3 2_Essbase BS Tax Accounts EOY" xfId="27898"/>
    <cellStyle name="Accent3 8 3_Essbase BS Tax Accounts EOY" xfId="27899"/>
    <cellStyle name="Accent3 8 4" xfId="27900"/>
    <cellStyle name="Accent3 8 4 2" xfId="27901"/>
    <cellStyle name="Accent3 8 4_Essbase BS Tax Accounts EOY" xfId="27902"/>
    <cellStyle name="Accent3 8_Essbase BS Tax Accounts EOY" xfId="27903"/>
    <cellStyle name="Accent3 80" xfId="27904"/>
    <cellStyle name="Accent3 81" xfId="27905"/>
    <cellStyle name="Accent3 82" xfId="27906"/>
    <cellStyle name="Accent3 83" xfId="27907"/>
    <cellStyle name="Accent3 84" xfId="27908"/>
    <cellStyle name="Accent3 85" xfId="27909"/>
    <cellStyle name="Accent3 86" xfId="27910"/>
    <cellStyle name="Accent3 87" xfId="27911"/>
    <cellStyle name="Accent3 88" xfId="27912"/>
    <cellStyle name="Accent3 89" xfId="27913"/>
    <cellStyle name="Accent3 9" xfId="27914"/>
    <cellStyle name="Accent3 9 2" xfId="27915"/>
    <cellStyle name="Accent3 9 2 2" xfId="27916"/>
    <cellStyle name="Accent3 9 2 2 2" xfId="27917"/>
    <cellStyle name="Accent3 9 2 2_Essbase BS Tax Accounts EOY" xfId="27918"/>
    <cellStyle name="Accent3 9 2_Essbase BS Tax Accounts EOY" xfId="27919"/>
    <cellStyle name="Accent3 9 3" xfId="27920"/>
    <cellStyle name="Accent3 9 3 2" xfId="27921"/>
    <cellStyle name="Accent3 9 3 2 2" xfId="27922"/>
    <cellStyle name="Accent3 9 3 2_Essbase BS Tax Accounts EOY" xfId="27923"/>
    <cellStyle name="Accent3 9 3_Essbase BS Tax Accounts EOY" xfId="27924"/>
    <cellStyle name="Accent3 9 4" xfId="27925"/>
    <cellStyle name="Accent3 9 4 2" xfId="27926"/>
    <cellStyle name="Accent3 9 4_Essbase BS Tax Accounts EOY" xfId="27927"/>
    <cellStyle name="Accent3 9_Essbase BS Tax Accounts EOY" xfId="27928"/>
    <cellStyle name="Accent3 90" xfId="27929"/>
    <cellStyle name="Accent3 91" xfId="27930"/>
    <cellStyle name="Accent3 92" xfId="27931"/>
    <cellStyle name="Accent3 93" xfId="27932"/>
    <cellStyle name="Accent3 94" xfId="27933"/>
    <cellStyle name="Accent3 95" xfId="27934"/>
    <cellStyle name="Accent3 96" xfId="27935"/>
    <cellStyle name="Accent3 97" xfId="27936"/>
    <cellStyle name="Accent3 98" xfId="27937"/>
    <cellStyle name="Accent3 99" xfId="27938"/>
    <cellStyle name="Accent4" xfId="22" builtinId="41" customBuiltin="1"/>
    <cellStyle name="Accent4 10" xfId="27939"/>
    <cellStyle name="Accent4 10 2" xfId="27940"/>
    <cellStyle name="Accent4 10 2 2" xfId="27941"/>
    <cellStyle name="Accent4 10 2 2 2" xfId="27942"/>
    <cellStyle name="Accent4 10 2 2_Essbase BS Tax Accounts EOY" xfId="27943"/>
    <cellStyle name="Accent4 10 2_Essbase BS Tax Accounts EOY" xfId="27944"/>
    <cellStyle name="Accent4 10 3" xfId="27945"/>
    <cellStyle name="Accent4 10 3 2" xfId="27946"/>
    <cellStyle name="Accent4 10 3 2 2" xfId="27947"/>
    <cellStyle name="Accent4 10 3 2_Essbase BS Tax Accounts EOY" xfId="27948"/>
    <cellStyle name="Accent4 10 3_Essbase BS Tax Accounts EOY" xfId="27949"/>
    <cellStyle name="Accent4 10 4" xfId="27950"/>
    <cellStyle name="Accent4 10 4 2" xfId="27951"/>
    <cellStyle name="Accent4 10 4_Essbase BS Tax Accounts EOY" xfId="27952"/>
    <cellStyle name="Accent4 10_Essbase BS Tax Accounts EOY" xfId="27953"/>
    <cellStyle name="Accent4 100" xfId="27954"/>
    <cellStyle name="Accent4 101" xfId="27955"/>
    <cellStyle name="Accent4 102" xfId="27956"/>
    <cellStyle name="Accent4 11" xfId="27957"/>
    <cellStyle name="Accent4 11 2" xfId="27958"/>
    <cellStyle name="Accent4 11 2 2" xfId="27959"/>
    <cellStyle name="Accent4 11 2 2 2" xfId="27960"/>
    <cellStyle name="Accent4 11 2 2_Essbase BS Tax Accounts EOY" xfId="27961"/>
    <cellStyle name="Accent4 11 2_Essbase BS Tax Accounts EOY" xfId="27962"/>
    <cellStyle name="Accent4 11 3" xfId="27963"/>
    <cellStyle name="Accent4 11 3 2" xfId="27964"/>
    <cellStyle name="Accent4 11 3 2 2" xfId="27965"/>
    <cellStyle name="Accent4 11 3 2_Essbase BS Tax Accounts EOY" xfId="27966"/>
    <cellStyle name="Accent4 11 3_Essbase BS Tax Accounts EOY" xfId="27967"/>
    <cellStyle name="Accent4 11 4" xfId="27968"/>
    <cellStyle name="Accent4 11 4 2" xfId="27969"/>
    <cellStyle name="Accent4 11 4_Essbase BS Tax Accounts EOY" xfId="27970"/>
    <cellStyle name="Accent4 11_Essbase BS Tax Accounts EOY" xfId="27971"/>
    <cellStyle name="Accent4 12" xfId="27972"/>
    <cellStyle name="Accent4 12 2" xfId="27973"/>
    <cellStyle name="Accent4 12 2 2" xfId="27974"/>
    <cellStyle name="Accent4 12 2 2 2" xfId="27975"/>
    <cellStyle name="Accent4 12 2 2_Essbase BS Tax Accounts EOY" xfId="27976"/>
    <cellStyle name="Accent4 12 2_Essbase BS Tax Accounts EOY" xfId="27977"/>
    <cellStyle name="Accent4 12 3" xfId="27978"/>
    <cellStyle name="Accent4 12 3 2" xfId="27979"/>
    <cellStyle name="Accent4 12 3 2 2" xfId="27980"/>
    <cellStyle name="Accent4 12 3 2_Essbase BS Tax Accounts EOY" xfId="27981"/>
    <cellStyle name="Accent4 12 3_Essbase BS Tax Accounts EOY" xfId="27982"/>
    <cellStyle name="Accent4 12 4" xfId="27983"/>
    <cellStyle name="Accent4 12 4 2" xfId="27984"/>
    <cellStyle name="Accent4 12 4_Essbase BS Tax Accounts EOY" xfId="27985"/>
    <cellStyle name="Accent4 12_Essbase BS Tax Accounts EOY" xfId="27986"/>
    <cellStyle name="Accent4 13" xfId="27987"/>
    <cellStyle name="Accent4 13 2" xfId="27988"/>
    <cellStyle name="Accent4 13 2 2" xfId="27989"/>
    <cellStyle name="Accent4 13 2 2 2" xfId="27990"/>
    <cellStyle name="Accent4 13 2 2_Essbase BS Tax Accounts EOY" xfId="27991"/>
    <cellStyle name="Accent4 13 2_Essbase BS Tax Accounts EOY" xfId="27992"/>
    <cellStyle name="Accent4 13 3" xfId="27993"/>
    <cellStyle name="Accent4 13 3 2" xfId="27994"/>
    <cellStyle name="Accent4 13 3 2 2" xfId="27995"/>
    <cellStyle name="Accent4 13 3 2_Essbase BS Tax Accounts EOY" xfId="27996"/>
    <cellStyle name="Accent4 13 3_Essbase BS Tax Accounts EOY" xfId="27997"/>
    <cellStyle name="Accent4 13 4" xfId="27998"/>
    <cellStyle name="Accent4 13 4 2" xfId="27999"/>
    <cellStyle name="Accent4 13 4_Essbase BS Tax Accounts EOY" xfId="28000"/>
    <cellStyle name="Accent4 13_Essbase BS Tax Accounts EOY" xfId="28001"/>
    <cellStyle name="Accent4 14" xfId="28002"/>
    <cellStyle name="Accent4 14 2" xfId="28003"/>
    <cellStyle name="Accent4 14 2 2" xfId="28004"/>
    <cellStyle name="Accent4 14 2 2 2" xfId="28005"/>
    <cellStyle name="Accent4 14 2 2_Essbase BS Tax Accounts EOY" xfId="28006"/>
    <cellStyle name="Accent4 14 2_Essbase BS Tax Accounts EOY" xfId="28007"/>
    <cellStyle name="Accent4 14 3" xfId="28008"/>
    <cellStyle name="Accent4 14 3 2" xfId="28009"/>
    <cellStyle name="Accent4 14 3 2 2" xfId="28010"/>
    <cellStyle name="Accent4 14 3 2_Essbase BS Tax Accounts EOY" xfId="28011"/>
    <cellStyle name="Accent4 14 3_Essbase BS Tax Accounts EOY" xfId="28012"/>
    <cellStyle name="Accent4 14 4" xfId="28013"/>
    <cellStyle name="Accent4 14 4 2" xfId="28014"/>
    <cellStyle name="Accent4 14 4_Essbase BS Tax Accounts EOY" xfId="28015"/>
    <cellStyle name="Accent4 14_Essbase BS Tax Accounts EOY" xfId="28016"/>
    <cellStyle name="Accent4 15" xfId="28017"/>
    <cellStyle name="Accent4 15 2" xfId="28018"/>
    <cellStyle name="Accent4 15 2 2" xfId="28019"/>
    <cellStyle name="Accent4 15 2 2 2" xfId="28020"/>
    <cellStyle name="Accent4 15 2 2_Essbase BS Tax Accounts EOY" xfId="28021"/>
    <cellStyle name="Accent4 15 2_Essbase BS Tax Accounts EOY" xfId="28022"/>
    <cellStyle name="Accent4 15 3" xfId="28023"/>
    <cellStyle name="Accent4 15 3 2" xfId="28024"/>
    <cellStyle name="Accent4 15 3 2 2" xfId="28025"/>
    <cellStyle name="Accent4 15 3 2_Essbase BS Tax Accounts EOY" xfId="28026"/>
    <cellStyle name="Accent4 15 3_Essbase BS Tax Accounts EOY" xfId="28027"/>
    <cellStyle name="Accent4 15 4" xfId="28028"/>
    <cellStyle name="Accent4 15 4 2" xfId="28029"/>
    <cellStyle name="Accent4 15 4_Essbase BS Tax Accounts EOY" xfId="28030"/>
    <cellStyle name="Accent4 15_Essbase BS Tax Accounts EOY" xfId="28031"/>
    <cellStyle name="Accent4 16" xfId="28032"/>
    <cellStyle name="Accent4 16 2" xfId="28033"/>
    <cellStyle name="Accent4 16 2 2" xfId="28034"/>
    <cellStyle name="Accent4 16 2 2 2" xfId="28035"/>
    <cellStyle name="Accent4 16 2 2_Essbase BS Tax Accounts EOY" xfId="28036"/>
    <cellStyle name="Accent4 16 2_Essbase BS Tax Accounts EOY" xfId="28037"/>
    <cellStyle name="Accent4 16 3" xfId="28038"/>
    <cellStyle name="Accent4 16 3 2" xfId="28039"/>
    <cellStyle name="Accent4 16 3 2 2" xfId="28040"/>
    <cellStyle name="Accent4 16 3 2_Essbase BS Tax Accounts EOY" xfId="28041"/>
    <cellStyle name="Accent4 16 3_Essbase BS Tax Accounts EOY" xfId="28042"/>
    <cellStyle name="Accent4 16 4" xfId="28043"/>
    <cellStyle name="Accent4 16 4 2" xfId="28044"/>
    <cellStyle name="Accent4 16 4_Essbase BS Tax Accounts EOY" xfId="28045"/>
    <cellStyle name="Accent4 16_Essbase BS Tax Accounts EOY" xfId="28046"/>
    <cellStyle name="Accent4 17" xfId="28047"/>
    <cellStyle name="Accent4 17 2" xfId="28048"/>
    <cellStyle name="Accent4 17 2 2" xfId="28049"/>
    <cellStyle name="Accent4 17 2 2 2" xfId="28050"/>
    <cellStyle name="Accent4 17 2 2_Essbase BS Tax Accounts EOY" xfId="28051"/>
    <cellStyle name="Accent4 17 2_Essbase BS Tax Accounts EOY" xfId="28052"/>
    <cellStyle name="Accent4 17 3" xfId="28053"/>
    <cellStyle name="Accent4 17 3 2" xfId="28054"/>
    <cellStyle name="Accent4 17 3 2 2" xfId="28055"/>
    <cellStyle name="Accent4 17 3 2_Essbase BS Tax Accounts EOY" xfId="28056"/>
    <cellStyle name="Accent4 17 3_Essbase BS Tax Accounts EOY" xfId="28057"/>
    <cellStyle name="Accent4 17 4" xfId="28058"/>
    <cellStyle name="Accent4 17 4 2" xfId="28059"/>
    <cellStyle name="Accent4 17 4_Essbase BS Tax Accounts EOY" xfId="28060"/>
    <cellStyle name="Accent4 17_Essbase BS Tax Accounts EOY" xfId="28061"/>
    <cellStyle name="Accent4 18" xfId="28062"/>
    <cellStyle name="Accent4 18 2" xfId="28063"/>
    <cellStyle name="Accent4 18 2 2" xfId="28064"/>
    <cellStyle name="Accent4 18 2 2 2" xfId="28065"/>
    <cellStyle name="Accent4 18 2 2_Essbase BS Tax Accounts EOY" xfId="28066"/>
    <cellStyle name="Accent4 18 2_Essbase BS Tax Accounts EOY" xfId="28067"/>
    <cellStyle name="Accent4 18 3" xfId="28068"/>
    <cellStyle name="Accent4 18 3 2" xfId="28069"/>
    <cellStyle name="Accent4 18 3 2 2" xfId="28070"/>
    <cellStyle name="Accent4 18 3 2_Essbase BS Tax Accounts EOY" xfId="28071"/>
    <cellStyle name="Accent4 18 3_Essbase BS Tax Accounts EOY" xfId="28072"/>
    <cellStyle name="Accent4 18 4" xfId="28073"/>
    <cellStyle name="Accent4 18 4 2" xfId="28074"/>
    <cellStyle name="Accent4 18 4_Essbase BS Tax Accounts EOY" xfId="28075"/>
    <cellStyle name="Accent4 18_Essbase BS Tax Accounts EOY" xfId="28076"/>
    <cellStyle name="Accent4 19" xfId="28077"/>
    <cellStyle name="Accent4 19 2" xfId="28078"/>
    <cellStyle name="Accent4 19 2 2" xfId="28079"/>
    <cellStyle name="Accent4 19 2 2 2" xfId="28080"/>
    <cellStyle name="Accent4 19 2 2_Essbase BS Tax Accounts EOY" xfId="28081"/>
    <cellStyle name="Accent4 19 2_Essbase BS Tax Accounts EOY" xfId="28082"/>
    <cellStyle name="Accent4 19 3" xfId="28083"/>
    <cellStyle name="Accent4 19 3 2" xfId="28084"/>
    <cellStyle name="Accent4 19 3 2 2" xfId="28085"/>
    <cellStyle name="Accent4 19 3 2_Essbase BS Tax Accounts EOY" xfId="28086"/>
    <cellStyle name="Accent4 19 3_Essbase BS Tax Accounts EOY" xfId="28087"/>
    <cellStyle name="Accent4 19 4" xfId="28088"/>
    <cellStyle name="Accent4 19 4 2" xfId="28089"/>
    <cellStyle name="Accent4 19 4_Essbase BS Tax Accounts EOY" xfId="28090"/>
    <cellStyle name="Accent4 19_Essbase BS Tax Accounts EOY" xfId="28091"/>
    <cellStyle name="Accent4 2" xfId="28092"/>
    <cellStyle name="Accent4 2 10" xfId="58773"/>
    <cellStyle name="Accent4 2 2" xfId="28093"/>
    <cellStyle name="Accent4 2 2 2" xfId="28094"/>
    <cellStyle name="Accent4 2 2 2 2" xfId="28095"/>
    <cellStyle name="Accent4 2 2 2 2 2" xfId="28096"/>
    <cellStyle name="Accent4 2 2 2 2_Essbase BS Tax Accounts EOY" xfId="28097"/>
    <cellStyle name="Accent4 2 2 2_Essbase BS Tax Accounts EOY" xfId="28098"/>
    <cellStyle name="Accent4 2 2 3" xfId="28099"/>
    <cellStyle name="Accent4 2 2 3 2" xfId="28100"/>
    <cellStyle name="Accent4 2 2 3 2 2" xfId="28101"/>
    <cellStyle name="Accent4 2 2 3 2_Essbase BS Tax Accounts EOY" xfId="28102"/>
    <cellStyle name="Accent4 2 2 3_Essbase BS Tax Accounts EOY" xfId="28103"/>
    <cellStyle name="Accent4 2 2 4" xfId="28104"/>
    <cellStyle name="Accent4 2 2 4 2" xfId="28105"/>
    <cellStyle name="Accent4 2 2 4 2 2" xfId="28106"/>
    <cellStyle name="Accent4 2 2 4 2_Essbase BS Tax Accounts EOY" xfId="28107"/>
    <cellStyle name="Accent4 2 2 4_Essbase BS Tax Accounts EOY" xfId="28108"/>
    <cellStyle name="Accent4 2 2 5" xfId="28109"/>
    <cellStyle name="Accent4 2 2 5 2" xfId="28110"/>
    <cellStyle name="Accent4 2 2 5_Essbase BS Tax Accounts EOY" xfId="28111"/>
    <cellStyle name="Accent4 2 2 6" xfId="28112"/>
    <cellStyle name="Accent4 2 2 7" xfId="28113"/>
    <cellStyle name="Accent4 2 2 8" xfId="28114"/>
    <cellStyle name="Accent4 2 2_Basis Info" xfId="28115"/>
    <cellStyle name="Accent4 2 3" xfId="28116"/>
    <cellStyle name="Accent4 2 3 2" xfId="28117"/>
    <cellStyle name="Accent4 2 3 2 2" xfId="28118"/>
    <cellStyle name="Accent4 2 3 2 2 2" xfId="28119"/>
    <cellStyle name="Accent4 2 3 2 2_Essbase BS Tax Accounts EOY" xfId="28120"/>
    <cellStyle name="Accent4 2 3 2_Essbase BS Tax Accounts EOY" xfId="28121"/>
    <cellStyle name="Accent4 2 3 3" xfId="28122"/>
    <cellStyle name="Accent4 2 3 3 2" xfId="28123"/>
    <cellStyle name="Accent4 2 3 3 2 2" xfId="28124"/>
    <cellStyle name="Accent4 2 3 3 2_Essbase BS Tax Accounts EOY" xfId="28125"/>
    <cellStyle name="Accent4 2 3 3_Essbase BS Tax Accounts EOY" xfId="28126"/>
    <cellStyle name="Accent4 2 3 4" xfId="28127"/>
    <cellStyle name="Accent4 2 3 4 2" xfId="28128"/>
    <cellStyle name="Accent4 2 3 4 2 2" xfId="28129"/>
    <cellStyle name="Accent4 2 3 4 2_Essbase BS Tax Accounts EOY" xfId="28130"/>
    <cellStyle name="Accent4 2 3 4 3" xfId="28131"/>
    <cellStyle name="Accent4 2 3 4_Essbase BS Tax Accounts EOY" xfId="28132"/>
    <cellStyle name="Accent4 2 3 5" xfId="28133"/>
    <cellStyle name="Accent4 2 3 5 2" xfId="28134"/>
    <cellStyle name="Accent4 2 3 5_Essbase BS Tax Accounts EOY" xfId="28135"/>
    <cellStyle name="Accent4 2 3 6" xfId="28136"/>
    <cellStyle name="Accent4 2 3 6 2" xfId="28137"/>
    <cellStyle name="Accent4 2 3 6_Essbase BS Tax Accounts EOY" xfId="28138"/>
    <cellStyle name="Accent4 2 3 7" xfId="28139"/>
    <cellStyle name="Accent4 2 3 8" xfId="28140"/>
    <cellStyle name="Accent4 2 3_Basis Info" xfId="28141"/>
    <cellStyle name="Accent4 2 4" xfId="28142"/>
    <cellStyle name="Accent4 2 4 2" xfId="28143"/>
    <cellStyle name="Accent4 2 4 2 2" xfId="28144"/>
    <cellStyle name="Accent4 2 4 2_Essbase BS Tax Accounts EOY" xfId="28145"/>
    <cellStyle name="Accent4 2 4 3" xfId="28146"/>
    <cellStyle name="Accent4 2 4_Essbase BS Tax Accounts EOY" xfId="28147"/>
    <cellStyle name="Accent4 2 5" xfId="28148"/>
    <cellStyle name="Accent4 2 5 2" xfId="28149"/>
    <cellStyle name="Accent4 2 5 3" xfId="28150"/>
    <cellStyle name="Accent4 2 5_Essbase BS Tax Accounts EOY" xfId="28151"/>
    <cellStyle name="Accent4 2 6" xfId="28152"/>
    <cellStyle name="Accent4 2 6 2" xfId="28153"/>
    <cellStyle name="Accent4 2 7" xfId="28154"/>
    <cellStyle name="Accent4 2 8" xfId="28155"/>
    <cellStyle name="Accent4 2 9" xfId="28156"/>
    <cellStyle name="Accent4 2_10-1 BS" xfId="28157"/>
    <cellStyle name="Accent4 20" xfId="28158"/>
    <cellStyle name="Accent4 20 2" xfId="28159"/>
    <cellStyle name="Accent4 20 2 2" xfId="28160"/>
    <cellStyle name="Accent4 20 2 2 2" xfId="28161"/>
    <cellStyle name="Accent4 20 2 2_Essbase BS Tax Accounts EOY" xfId="28162"/>
    <cellStyle name="Accent4 20 2_Essbase BS Tax Accounts EOY" xfId="28163"/>
    <cellStyle name="Accent4 20 3" xfId="28164"/>
    <cellStyle name="Accent4 20 3 2" xfId="28165"/>
    <cellStyle name="Accent4 20 3 2 2" xfId="28166"/>
    <cellStyle name="Accent4 20 3 2_Essbase BS Tax Accounts EOY" xfId="28167"/>
    <cellStyle name="Accent4 20 3_Essbase BS Tax Accounts EOY" xfId="28168"/>
    <cellStyle name="Accent4 20 4" xfId="28169"/>
    <cellStyle name="Accent4 20 4 2" xfId="28170"/>
    <cellStyle name="Accent4 20 4_Essbase BS Tax Accounts EOY" xfId="28171"/>
    <cellStyle name="Accent4 20_Essbase BS Tax Accounts EOY" xfId="28172"/>
    <cellStyle name="Accent4 21" xfId="28173"/>
    <cellStyle name="Accent4 21 2" xfId="28174"/>
    <cellStyle name="Accent4 21 2 2" xfId="28175"/>
    <cellStyle name="Accent4 21 2 2 2" xfId="28176"/>
    <cellStyle name="Accent4 21 2 2_Essbase BS Tax Accounts EOY" xfId="28177"/>
    <cellStyle name="Accent4 21 2_Essbase BS Tax Accounts EOY" xfId="28178"/>
    <cellStyle name="Accent4 21 3" xfId="28179"/>
    <cellStyle name="Accent4 21 3 2" xfId="28180"/>
    <cellStyle name="Accent4 21 3 2 2" xfId="28181"/>
    <cellStyle name="Accent4 21 3 2_Essbase BS Tax Accounts EOY" xfId="28182"/>
    <cellStyle name="Accent4 21 3_Essbase BS Tax Accounts EOY" xfId="28183"/>
    <cellStyle name="Accent4 21 4" xfId="28184"/>
    <cellStyle name="Accent4 21 4 2" xfId="28185"/>
    <cellStyle name="Accent4 21 4_Essbase BS Tax Accounts EOY" xfId="28186"/>
    <cellStyle name="Accent4 21_Essbase BS Tax Accounts EOY" xfId="28187"/>
    <cellStyle name="Accent4 22" xfId="28188"/>
    <cellStyle name="Accent4 22 2" xfId="28189"/>
    <cellStyle name="Accent4 22 2 2" xfId="28190"/>
    <cellStyle name="Accent4 22 2 2 2" xfId="28191"/>
    <cellStyle name="Accent4 22 2 2_Essbase BS Tax Accounts EOY" xfId="28192"/>
    <cellStyle name="Accent4 22 2_Essbase BS Tax Accounts EOY" xfId="28193"/>
    <cellStyle name="Accent4 22 3" xfId="28194"/>
    <cellStyle name="Accent4 22 3 2" xfId="28195"/>
    <cellStyle name="Accent4 22 3 2 2" xfId="28196"/>
    <cellStyle name="Accent4 22 3 2_Essbase BS Tax Accounts EOY" xfId="28197"/>
    <cellStyle name="Accent4 22 3_Essbase BS Tax Accounts EOY" xfId="28198"/>
    <cellStyle name="Accent4 22 4" xfId="28199"/>
    <cellStyle name="Accent4 22 4 2" xfId="28200"/>
    <cellStyle name="Accent4 22 4_Essbase BS Tax Accounts EOY" xfId="28201"/>
    <cellStyle name="Accent4 22_Essbase BS Tax Accounts EOY" xfId="28202"/>
    <cellStyle name="Accent4 23" xfId="28203"/>
    <cellStyle name="Accent4 23 2" xfId="28204"/>
    <cellStyle name="Accent4 23 2 2" xfId="28205"/>
    <cellStyle name="Accent4 23 2 2 2" xfId="28206"/>
    <cellStyle name="Accent4 23 2 2_Essbase BS Tax Accounts EOY" xfId="28207"/>
    <cellStyle name="Accent4 23 2_Essbase BS Tax Accounts EOY" xfId="28208"/>
    <cellStyle name="Accent4 23 3" xfId="28209"/>
    <cellStyle name="Accent4 23 3 2" xfId="28210"/>
    <cellStyle name="Accent4 23 3 2 2" xfId="28211"/>
    <cellStyle name="Accent4 23 3 2_Essbase BS Tax Accounts EOY" xfId="28212"/>
    <cellStyle name="Accent4 23 3_Essbase BS Tax Accounts EOY" xfId="28213"/>
    <cellStyle name="Accent4 23 4" xfId="28214"/>
    <cellStyle name="Accent4 23 4 2" xfId="28215"/>
    <cellStyle name="Accent4 23 4 2 2" xfId="28216"/>
    <cellStyle name="Accent4 23 4 2_Essbase BS Tax Accounts EOY" xfId="28217"/>
    <cellStyle name="Accent4 23 4_Essbase BS Tax Accounts EOY" xfId="28218"/>
    <cellStyle name="Accent4 23 5" xfId="28219"/>
    <cellStyle name="Accent4 23 5 2" xfId="28220"/>
    <cellStyle name="Accent4 23 5_Essbase BS Tax Accounts EOY" xfId="28221"/>
    <cellStyle name="Accent4 23_Essbase BS Tax Accounts EOY" xfId="28222"/>
    <cellStyle name="Accent4 24" xfId="28223"/>
    <cellStyle name="Accent4 24 2" xfId="28224"/>
    <cellStyle name="Accent4 24 2 2" xfId="28225"/>
    <cellStyle name="Accent4 24 2 2 2" xfId="28226"/>
    <cellStyle name="Accent4 24 2 2 2 2" xfId="28227"/>
    <cellStyle name="Accent4 24 2 2 2_Essbase BS Tax Accounts EOY" xfId="28228"/>
    <cellStyle name="Accent4 24 2 2_Essbase BS Tax Accounts EOY" xfId="28229"/>
    <cellStyle name="Accent4 24 2 3" xfId="28230"/>
    <cellStyle name="Accent4 24 2 3 2" xfId="28231"/>
    <cellStyle name="Accent4 24 2 3_Essbase BS Tax Accounts EOY" xfId="28232"/>
    <cellStyle name="Accent4 24 2 4" xfId="28233"/>
    <cellStyle name="Accent4 24 2 5" xfId="28234"/>
    <cellStyle name="Accent4 24 2 6" xfId="28235"/>
    <cellStyle name="Accent4 24 2 7" xfId="28236"/>
    <cellStyle name="Accent4 24 2_Essbase BS Tax Accounts EOY" xfId="28237"/>
    <cellStyle name="Accent4 24 3" xfId="28238"/>
    <cellStyle name="Accent4 24 3 2" xfId="28239"/>
    <cellStyle name="Accent4 24 3 2 2" xfId="28240"/>
    <cellStyle name="Accent4 24 3 2_Essbase BS Tax Accounts EOY" xfId="28241"/>
    <cellStyle name="Accent4 24 3 3" xfId="28242"/>
    <cellStyle name="Accent4 24 3_Essbase BS Tax Accounts EOY" xfId="28243"/>
    <cellStyle name="Accent4 24 4" xfId="28244"/>
    <cellStyle name="Accent4 24 4 2" xfId="28245"/>
    <cellStyle name="Accent4 24 4_Essbase BS Tax Accounts EOY" xfId="28246"/>
    <cellStyle name="Accent4 24 5" xfId="28247"/>
    <cellStyle name="Accent4 24 5 2" xfId="28248"/>
    <cellStyle name="Accent4 24 5_Essbase BS Tax Accounts EOY" xfId="28249"/>
    <cellStyle name="Accent4 24 6" xfId="28250"/>
    <cellStyle name="Accent4 24 7" xfId="28251"/>
    <cellStyle name="Accent4 24_Basis Detail" xfId="28252"/>
    <cellStyle name="Accent4 25" xfId="28253"/>
    <cellStyle name="Accent4 25 2" xfId="28254"/>
    <cellStyle name="Accent4 25 2 2" xfId="28255"/>
    <cellStyle name="Accent4 25 2 2 2" xfId="28256"/>
    <cellStyle name="Accent4 25 2 2_Essbase BS Tax Accounts EOY" xfId="28257"/>
    <cellStyle name="Accent4 25 2 3" xfId="28258"/>
    <cellStyle name="Accent4 25 2 4" xfId="28259"/>
    <cellStyle name="Accent4 25 2_Essbase BS Tax Accounts EOY" xfId="28260"/>
    <cellStyle name="Accent4 25 3" xfId="28261"/>
    <cellStyle name="Accent4 25 3 2" xfId="28262"/>
    <cellStyle name="Accent4 25 3 2 2" xfId="28263"/>
    <cellStyle name="Accent4 25 3 2_Essbase BS Tax Accounts EOY" xfId="28264"/>
    <cellStyle name="Accent4 25 3 3" xfId="28265"/>
    <cellStyle name="Accent4 25 3_Essbase BS Tax Accounts EOY" xfId="28266"/>
    <cellStyle name="Accent4 25 4" xfId="28267"/>
    <cellStyle name="Accent4 25 4 2" xfId="28268"/>
    <cellStyle name="Accent4 25 4_Essbase BS Tax Accounts EOY" xfId="28269"/>
    <cellStyle name="Accent4 25 5" xfId="28270"/>
    <cellStyle name="Accent4 25 6" xfId="28271"/>
    <cellStyle name="Accent4 25_Essbase BS Tax Accounts EOY" xfId="28272"/>
    <cellStyle name="Accent4 26" xfId="28273"/>
    <cellStyle name="Accent4 26 2" xfId="28274"/>
    <cellStyle name="Accent4 26 2 2" xfId="28275"/>
    <cellStyle name="Accent4 26 2 2 2" xfId="28276"/>
    <cellStyle name="Accent4 26 2 2_Essbase BS Tax Accounts EOY" xfId="28277"/>
    <cellStyle name="Accent4 26 2 3" xfId="28278"/>
    <cellStyle name="Accent4 26 2_Essbase BS Tax Accounts EOY" xfId="28279"/>
    <cellStyle name="Accent4 26 3" xfId="28280"/>
    <cellStyle name="Accent4 26 3 2" xfId="28281"/>
    <cellStyle name="Accent4 26 3_Essbase BS Tax Accounts EOY" xfId="28282"/>
    <cellStyle name="Accent4 26 4" xfId="28283"/>
    <cellStyle name="Accent4 26 5" xfId="28284"/>
    <cellStyle name="Accent4 26 6" xfId="28285"/>
    <cellStyle name="Accent4 26_Essbase BS Tax Accounts EOY" xfId="28286"/>
    <cellStyle name="Accent4 27" xfId="28287"/>
    <cellStyle name="Accent4 27 2" xfId="28288"/>
    <cellStyle name="Accent4 27 2 2" xfId="28289"/>
    <cellStyle name="Accent4 27 2 2 2" xfId="28290"/>
    <cellStyle name="Accent4 27 2 2_Essbase BS Tax Accounts EOY" xfId="28291"/>
    <cellStyle name="Accent4 27 2_Essbase BS Tax Accounts EOY" xfId="28292"/>
    <cellStyle name="Accent4 27 3" xfId="28293"/>
    <cellStyle name="Accent4 27 3 2" xfId="28294"/>
    <cellStyle name="Accent4 27 3_Essbase BS Tax Accounts EOY" xfId="28295"/>
    <cellStyle name="Accent4 27 4" xfId="28296"/>
    <cellStyle name="Accent4 27 5" xfId="28297"/>
    <cellStyle name="Accent4 27_Essbase BS Tax Accounts EOY" xfId="28298"/>
    <cellStyle name="Accent4 28" xfId="28299"/>
    <cellStyle name="Accent4 28 2" xfId="28300"/>
    <cellStyle name="Accent4 28 2 2" xfId="28301"/>
    <cellStyle name="Accent4 28 2_Essbase BS Tax Accounts EOY" xfId="28302"/>
    <cellStyle name="Accent4 28_Essbase BS Tax Accounts EOY" xfId="28303"/>
    <cellStyle name="Accent4 29" xfId="28304"/>
    <cellStyle name="Accent4 29 2" xfId="28305"/>
    <cellStyle name="Accent4 29 2 2" xfId="28306"/>
    <cellStyle name="Accent4 29 2_Essbase BS Tax Accounts EOY" xfId="28307"/>
    <cellStyle name="Accent4 29_Essbase BS Tax Accounts EOY" xfId="28308"/>
    <cellStyle name="Accent4 3" xfId="28309"/>
    <cellStyle name="Accent4 3 2" xfId="28310"/>
    <cellStyle name="Accent4 3 2 2" xfId="28311"/>
    <cellStyle name="Accent4 3 2 2 2" xfId="28312"/>
    <cellStyle name="Accent4 3 2 2 2 2" xfId="28313"/>
    <cellStyle name="Accent4 3 2 2 2_Essbase BS Tax Accounts EOY" xfId="28314"/>
    <cellStyle name="Accent4 3 2 2_Essbase BS Tax Accounts EOY" xfId="28315"/>
    <cellStyle name="Accent4 3 2 3" xfId="28316"/>
    <cellStyle name="Accent4 3 2 3 2" xfId="28317"/>
    <cellStyle name="Accent4 3 2 3 2 2" xfId="28318"/>
    <cellStyle name="Accent4 3 2 3 2_Essbase BS Tax Accounts EOY" xfId="28319"/>
    <cellStyle name="Accent4 3 2 3_Essbase BS Tax Accounts EOY" xfId="28320"/>
    <cellStyle name="Accent4 3 2 4" xfId="28321"/>
    <cellStyle name="Accent4 3 2 4 2" xfId="28322"/>
    <cellStyle name="Accent4 3 2 4_Essbase BS Tax Accounts EOY" xfId="28323"/>
    <cellStyle name="Accent4 3 2 5" xfId="28324"/>
    <cellStyle name="Accent4 3 2 6" xfId="28325"/>
    <cellStyle name="Accent4 3 2_Essbase BS Tax Accounts EOY" xfId="28326"/>
    <cellStyle name="Accent4 3 3" xfId="28327"/>
    <cellStyle name="Accent4 3 3 2" xfId="28328"/>
    <cellStyle name="Accent4 3 3 2 2" xfId="28329"/>
    <cellStyle name="Accent4 3 3 2_Essbase BS Tax Accounts EOY" xfId="28330"/>
    <cellStyle name="Accent4 3 3_Essbase BS Tax Accounts EOY" xfId="28331"/>
    <cellStyle name="Accent4 3 4" xfId="28332"/>
    <cellStyle name="Accent4 3 4 2" xfId="28333"/>
    <cellStyle name="Accent4 3 4_Essbase BS Tax Accounts EOY" xfId="28334"/>
    <cellStyle name="Accent4 3 5" xfId="28335"/>
    <cellStyle name="Accent4 3_Essbase BS Tax Accounts EOY" xfId="28336"/>
    <cellStyle name="Accent4 30" xfId="28337"/>
    <cellStyle name="Accent4 30 2" xfId="28338"/>
    <cellStyle name="Accent4 30 2 2" xfId="28339"/>
    <cellStyle name="Accent4 30 2_Essbase BS Tax Accounts EOY" xfId="28340"/>
    <cellStyle name="Accent4 30_Essbase BS Tax Accounts EOY" xfId="28341"/>
    <cellStyle name="Accent4 31" xfId="28342"/>
    <cellStyle name="Accent4 31 2" xfId="28343"/>
    <cellStyle name="Accent4 31 2 2" xfId="28344"/>
    <cellStyle name="Accent4 31 2_Essbase BS Tax Accounts EOY" xfId="28345"/>
    <cellStyle name="Accent4 31_Essbase BS Tax Accounts EOY" xfId="28346"/>
    <cellStyle name="Accent4 32" xfId="28347"/>
    <cellStyle name="Accent4 32 2" xfId="28348"/>
    <cellStyle name="Accent4 32 2 2" xfId="28349"/>
    <cellStyle name="Accent4 32 2_Essbase BS Tax Accounts EOY" xfId="28350"/>
    <cellStyle name="Accent4 32_Essbase BS Tax Accounts EOY" xfId="28351"/>
    <cellStyle name="Accent4 33" xfId="28352"/>
    <cellStyle name="Accent4 33 2" xfId="28353"/>
    <cellStyle name="Accent4 33 2 2" xfId="28354"/>
    <cellStyle name="Accent4 33 2_Essbase BS Tax Accounts EOY" xfId="28355"/>
    <cellStyle name="Accent4 33_Essbase BS Tax Accounts EOY" xfId="28356"/>
    <cellStyle name="Accent4 34" xfId="28357"/>
    <cellStyle name="Accent4 34 2" xfId="28358"/>
    <cellStyle name="Accent4 34 2 2" xfId="28359"/>
    <cellStyle name="Accent4 34 2_Essbase BS Tax Accounts EOY" xfId="28360"/>
    <cellStyle name="Accent4 34_Essbase BS Tax Accounts EOY" xfId="28361"/>
    <cellStyle name="Accent4 35" xfId="28362"/>
    <cellStyle name="Accent4 35 2" xfId="28363"/>
    <cellStyle name="Accent4 35 2 2" xfId="28364"/>
    <cellStyle name="Accent4 35 2_Essbase BS Tax Accounts EOY" xfId="28365"/>
    <cellStyle name="Accent4 35_Essbase BS Tax Accounts EOY" xfId="28366"/>
    <cellStyle name="Accent4 36" xfId="28367"/>
    <cellStyle name="Accent4 36 2" xfId="28368"/>
    <cellStyle name="Accent4 36 2 2" xfId="28369"/>
    <cellStyle name="Accent4 36 2_Essbase BS Tax Accounts EOY" xfId="28370"/>
    <cellStyle name="Accent4 36_Essbase BS Tax Accounts EOY" xfId="28371"/>
    <cellStyle name="Accent4 37" xfId="28372"/>
    <cellStyle name="Accent4 37 2" xfId="28373"/>
    <cellStyle name="Accent4 37 2 2" xfId="28374"/>
    <cellStyle name="Accent4 37 2_Essbase BS Tax Accounts EOY" xfId="28375"/>
    <cellStyle name="Accent4 37_Essbase BS Tax Accounts EOY" xfId="28376"/>
    <cellStyle name="Accent4 38" xfId="28377"/>
    <cellStyle name="Accent4 38 2" xfId="28378"/>
    <cellStyle name="Accent4 38 2 2" xfId="28379"/>
    <cellStyle name="Accent4 38 2_Essbase BS Tax Accounts EOY" xfId="28380"/>
    <cellStyle name="Accent4 38_Essbase BS Tax Accounts EOY" xfId="28381"/>
    <cellStyle name="Accent4 39" xfId="28382"/>
    <cellStyle name="Accent4 39 2" xfId="28383"/>
    <cellStyle name="Accent4 39 2 2" xfId="28384"/>
    <cellStyle name="Accent4 39 2_Essbase BS Tax Accounts EOY" xfId="28385"/>
    <cellStyle name="Accent4 39_Essbase BS Tax Accounts EOY" xfId="28386"/>
    <cellStyle name="Accent4 4" xfId="28387"/>
    <cellStyle name="Accent4 4 2" xfId="28388"/>
    <cellStyle name="Accent4 4 2 2" xfId="28389"/>
    <cellStyle name="Accent4 4 2 2 2" xfId="28390"/>
    <cellStyle name="Accent4 4 2 2 2 2" xfId="28391"/>
    <cellStyle name="Accent4 4 2 2 2_Essbase BS Tax Accounts EOY" xfId="28392"/>
    <cellStyle name="Accent4 4 2 2_Essbase BS Tax Accounts EOY" xfId="28393"/>
    <cellStyle name="Accent4 4 2 3" xfId="28394"/>
    <cellStyle name="Accent4 4 2 3 2" xfId="28395"/>
    <cellStyle name="Accent4 4 2 3 2 2" xfId="28396"/>
    <cellStyle name="Accent4 4 2 3 2_Essbase BS Tax Accounts EOY" xfId="28397"/>
    <cellStyle name="Accent4 4 2 3_Essbase BS Tax Accounts EOY" xfId="28398"/>
    <cellStyle name="Accent4 4 2 4" xfId="28399"/>
    <cellStyle name="Accent4 4 2 4 2" xfId="28400"/>
    <cellStyle name="Accent4 4 2 4_Essbase BS Tax Accounts EOY" xfId="28401"/>
    <cellStyle name="Accent4 4 2 5" xfId="28402"/>
    <cellStyle name="Accent4 4 2 6" xfId="28403"/>
    <cellStyle name="Accent4 4 2 7" xfId="28404"/>
    <cellStyle name="Accent4 4 2_Essbase BS Tax Accounts EOY" xfId="28405"/>
    <cellStyle name="Accent4 4 3" xfId="28406"/>
    <cellStyle name="Accent4 4 3 2" xfId="28407"/>
    <cellStyle name="Accent4 4 3 2 2" xfId="28408"/>
    <cellStyle name="Accent4 4 3 2_Essbase BS Tax Accounts EOY" xfId="28409"/>
    <cellStyle name="Accent4 4 3_Essbase BS Tax Accounts EOY" xfId="28410"/>
    <cellStyle name="Accent4 4 4" xfId="28411"/>
    <cellStyle name="Accent4 4 4 2" xfId="28412"/>
    <cellStyle name="Accent4 4 4_Essbase BS Tax Accounts EOY" xfId="28413"/>
    <cellStyle name="Accent4 4_Essbase BS Tax Accounts EOY" xfId="28414"/>
    <cellStyle name="Accent4 40" xfId="28415"/>
    <cellStyle name="Accent4 40 2" xfId="28416"/>
    <cellStyle name="Accent4 40 2 2" xfId="28417"/>
    <cellStyle name="Accent4 40 2_Essbase BS Tax Accounts EOY" xfId="28418"/>
    <cellStyle name="Accent4 40_Essbase BS Tax Accounts EOY" xfId="28419"/>
    <cellStyle name="Accent4 41" xfId="28420"/>
    <cellStyle name="Accent4 41 2" xfId="28421"/>
    <cellStyle name="Accent4 41 2 2" xfId="28422"/>
    <cellStyle name="Accent4 41 2_Essbase BS Tax Accounts EOY" xfId="28423"/>
    <cellStyle name="Accent4 41_Essbase BS Tax Accounts EOY" xfId="28424"/>
    <cellStyle name="Accent4 42" xfId="28425"/>
    <cellStyle name="Accent4 42 2" xfId="28426"/>
    <cellStyle name="Accent4 42 2 2" xfId="28427"/>
    <cellStyle name="Accent4 42 2_Essbase BS Tax Accounts EOY" xfId="28428"/>
    <cellStyle name="Accent4 42_Essbase BS Tax Accounts EOY" xfId="28429"/>
    <cellStyle name="Accent4 43" xfId="28430"/>
    <cellStyle name="Accent4 43 2" xfId="28431"/>
    <cellStyle name="Accent4 43 2 2" xfId="28432"/>
    <cellStyle name="Accent4 43 2_Essbase BS Tax Accounts EOY" xfId="28433"/>
    <cellStyle name="Accent4 43_Essbase BS Tax Accounts EOY" xfId="28434"/>
    <cellStyle name="Accent4 44" xfId="28435"/>
    <cellStyle name="Accent4 44 2" xfId="28436"/>
    <cellStyle name="Accent4 44 2 2" xfId="28437"/>
    <cellStyle name="Accent4 44 2_Essbase BS Tax Accounts EOY" xfId="28438"/>
    <cellStyle name="Accent4 44_Essbase BS Tax Accounts EOY" xfId="28439"/>
    <cellStyle name="Accent4 45" xfId="28440"/>
    <cellStyle name="Accent4 45 2" xfId="28441"/>
    <cellStyle name="Accent4 45 2 2" xfId="28442"/>
    <cellStyle name="Accent4 45 2_Essbase BS Tax Accounts EOY" xfId="28443"/>
    <cellStyle name="Accent4 45_Essbase BS Tax Accounts EOY" xfId="28444"/>
    <cellStyle name="Accent4 46" xfId="28445"/>
    <cellStyle name="Accent4 46 2" xfId="28446"/>
    <cellStyle name="Accent4 46 2 2" xfId="28447"/>
    <cellStyle name="Accent4 46 2_Essbase BS Tax Accounts EOY" xfId="28448"/>
    <cellStyle name="Accent4 46_Essbase BS Tax Accounts EOY" xfId="28449"/>
    <cellStyle name="Accent4 47" xfId="28450"/>
    <cellStyle name="Accent4 47 2" xfId="28451"/>
    <cellStyle name="Accent4 47 2 2" xfId="28452"/>
    <cellStyle name="Accent4 47 2_Essbase BS Tax Accounts EOY" xfId="28453"/>
    <cellStyle name="Accent4 47_Essbase BS Tax Accounts EOY" xfId="28454"/>
    <cellStyle name="Accent4 48" xfId="28455"/>
    <cellStyle name="Accent4 48 2" xfId="28456"/>
    <cellStyle name="Accent4 48 2 2" xfId="28457"/>
    <cellStyle name="Accent4 48 2_Essbase BS Tax Accounts EOY" xfId="28458"/>
    <cellStyle name="Accent4 48_Essbase BS Tax Accounts EOY" xfId="28459"/>
    <cellStyle name="Accent4 49" xfId="28460"/>
    <cellStyle name="Accent4 49 2" xfId="28461"/>
    <cellStyle name="Accent4 49 2 2" xfId="28462"/>
    <cellStyle name="Accent4 49 2_Essbase BS Tax Accounts EOY" xfId="28463"/>
    <cellStyle name="Accent4 49_Essbase BS Tax Accounts EOY" xfId="28464"/>
    <cellStyle name="Accent4 5" xfId="28465"/>
    <cellStyle name="Accent4 5 2" xfId="28466"/>
    <cellStyle name="Accent4 5 2 2" xfId="28467"/>
    <cellStyle name="Accent4 5 2 2 2" xfId="28468"/>
    <cellStyle name="Accent4 5 2 2 2 2" xfId="28469"/>
    <cellStyle name="Accent4 5 2 2 2_Essbase BS Tax Accounts EOY" xfId="28470"/>
    <cellStyle name="Accent4 5 2 2_Essbase BS Tax Accounts EOY" xfId="28471"/>
    <cellStyle name="Accent4 5 2 3" xfId="28472"/>
    <cellStyle name="Accent4 5 2 3 2" xfId="28473"/>
    <cellStyle name="Accent4 5 2 3 2 2" xfId="28474"/>
    <cellStyle name="Accent4 5 2 3 2_Essbase BS Tax Accounts EOY" xfId="28475"/>
    <cellStyle name="Accent4 5 2 3_Essbase BS Tax Accounts EOY" xfId="28476"/>
    <cellStyle name="Accent4 5 2 4" xfId="28477"/>
    <cellStyle name="Accent4 5 2 4 2" xfId="28478"/>
    <cellStyle name="Accent4 5 2 4_Essbase BS Tax Accounts EOY" xfId="28479"/>
    <cellStyle name="Accent4 5 2 5" xfId="28480"/>
    <cellStyle name="Accent4 5 2_Essbase BS Tax Accounts EOY" xfId="28481"/>
    <cellStyle name="Accent4 5 3" xfId="28482"/>
    <cellStyle name="Accent4 5 3 2" xfId="28483"/>
    <cellStyle name="Accent4 5 3 2 2" xfId="28484"/>
    <cellStyle name="Accent4 5 3 2_Essbase BS Tax Accounts EOY" xfId="28485"/>
    <cellStyle name="Accent4 5 3_Essbase BS Tax Accounts EOY" xfId="28486"/>
    <cellStyle name="Accent4 5 4" xfId="28487"/>
    <cellStyle name="Accent4 5 4 2" xfId="28488"/>
    <cellStyle name="Accent4 5 4_Essbase BS Tax Accounts EOY" xfId="28489"/>
    <cellStyle name="Accent4 5_Essbase BS Tax Accounts EOY" xfId="28490"/>
    <cellStyle name="Accent4 50" xfId="28491"/>
    <cellStyle name="Accent4 50 2" xfId="28492"/>
    <cellStyle name="Accent4 50 2 2" xfId="28493"/>
    <cellStyle name="Accent4 50 2_Essbase BS Tax Accounts EOY" xfId="28494"/>
    <cellStyle name="Accent4 50_Essbase BS Tax Accounts EOY" xfId="28495"/>
    <cellStyle name="Accent4 51" xfId="28496"/>
    <cellStyle name="Accent4 51 2" xfId="28497"/>
    <cellStyle name="Accent4 51 2 2" xfId="28498"/>
    <cellStyle name="Accent4 51 2_Essbase BS Tax Accounts EOY" xfId="28499"/>
    <cellStyle name="Accent4 51_Essbase BS Tax Accounts EOY" xfId="28500"/>
    <cellStyle name="Accent4 52" xfId="28501"/>
    <cellStyle name="Accent4 52 2" xfId="28502"/>
    <cellStyle name="Accent4 52 2 2" xfId="28503"/>
    <cellStyle name="Accent4 52 2_Essbase BS Tax Accounts EOY" xfId="28504"/>
    <cellStyle name="Accent4 52_Essbase BS Tax Accounts EOY" xfId="28505"/>
    <cellStyle name="Accent4 53" xfId="28506"/>
    <cellStyle name="Accent4 53 2" xfId="28507"/>
    <cellStyle name="Accent4 53 2 2" xfId="28508"/>
    <cellStyle name="Accent4 53 2_Essbase BS Tax Accounts EOY" xfId="28509"/>
    <cellStyle name="Accent4 53_Essbase BS Tax Accounts EOY" xfId="28510"/>
    <cellStyle name="Accent4 54" xfId="28511"/>
    <cellStyle name="Accent4 54 2" xfId="28512"/>
    <cellStyle name="Accent4 54 2 2" xfId="28513"/>
    <cellStyle name="Accent4 54 2_Essbase BS Tax Accounts EOY" xfId="28514"/>
    <cellStyle name="Accent4 54_Essbase BS Tax Accounts EOY" xfId="28515"/>
    <cellStyle name="Accent4 55" xfId="28516"/>
    <cellStyle name="Accent4 55 2" xfId="28517"/>
    <cellStyle name="Accent4 55 2 2" xfId="28518"/>
    <cellStyle name="Accent4 55 2_Essbase BS Tax Accounts EOY" xfId="28519"/>
    <cellStyle name="Accent4 55_Essbase BS Tax Accounts EOY" xfId="28520"/>
    <cellStyle name="Accent4 56" xfId="28521"/>
    <cellStyle name="Accent4 56 2" xfId="28522"/>
    <cellStyle name="Accent4 56 2 2" xfId="28523"/>
    <cellStyle name="Accent4 56 2_Essbase BS Tax Accounts EOY" xfId="28524"/>
    <cellStyle name="Accent4 56_Essbase BS Tax Accounts EOY" xfId="28525"/>
    <cellStyle name="Accent4 57" xfId="28526"/>
    <cellStyle name="Accent4 57 2" xfId="28527"/>
    <cellStyle name="Accent4 57 2 2" xfId="28528"/>
    <cellStyle name="Accent4 57 2_Essbase BS Tax Accounts EOY" xfId="28529"/>
    <cellStyle name="Accent4 57_Essbase BS Tax Accounts EOY" xfId="28530"/>
    <cellStyle name="Accent4 58" xfId="28531"/>
    <cellStyle name="Accent4 58 2" xfId="28532"/>
    <cellStyle name="Accent4 58 2 2" xfId="28533"/>
    <cellStyle name="Accent4 58 2_Essbase BS Tax Accounts EOY" xfId="28534"/>
    <cellStyle name="Accent4 58_Essbase BS Tax Accounts EOY" xfId="28535"/>
    <cellStyle name="Accent4 59" xfId="28536"/>
    <cellStyle name="Accent4 59 2" xfId="28537"/>
    <cellStyle name="Accent4 59 2 2" xfId="28538"/>
    <cellStyle name="Accent4 59 2_Essbase BS Tax Accounts EOY" xfId="28539"/>
    <cellStyle name="Accent4 59_Essbase BS Tax Accounts EOY" xfId="28540"/>
    <cellStyle name="Accent4 6" xfId="28541"/>
    <cellStyle name="Accent4 6 2" xfId="28542"/>
    <cellStyle name="Accent4 6 2 2" xfId="28543"/>
    <cellStyle name="Accent4 6 2 2 2" xfId="28544"/>
    <cellStyle name="Accent4 6 2 2_Essbase BS Tax Accounts EOY" xfId="28545"/>
    <cellStyle name="Accent4 6 2_Essbase BS Tax Accounts EOY" xfId="28546"/>
    <cellStyle name="Accent4 6 3" xfId="28547"/>
    <cellStyle name="Accent4 6 3 2" xfId="28548"/>
    <cellStyle name="Accent4 6 3 2 2" xfId="28549"/>
    <cellStyle name="Accent4 6 3 2_Essbase BS Tax Accounts EOY" xfId="28550"/>
    <cellStyle name="Accent4 6 3_Essbase BS Tax Accounts EOY" xfId="28551"/>
    <cellStyle name="Accent4 6 4" xfId="28552"/>
    <cellStyle name="Accent4 6 4 2" xfId="28553"/>
    <cellStyle name="Accent4 6 4_Essbase BS Tax Accounts EOY" xfId="28554"/>
    <cellStyle name="Accent4 6_Essbase BS Tax Accounts EOY" xfId="28555"/>
    <cellStyle name="Accent4 60" xfId="28556"/>
    <cellStyle name="Accent4 60 2" xfId="28557"/>
    <cellStyle name="Accent4 60 2 2" xfId="28558"/>
    <cellStyle name="Accent4 60 2_Essbase BS Tax Accounts EOY" xfId="28559"/>
    <cellStyle name="Accent4 60 3" xfId="28560"/>
    <cellStyle name="Accent4 60_Essbase BS Tax Accounts EOY" xfId="28561"/>
    <cellStyle name="Accent4 61" xfId="28562"/>
    <cellStyle name="Accent4 61 2" xfId="28563"/>
    <cellStyle name="Accent4 61_Essbase BS Tax Accounts EOY" xfId="28564"/>
    <cellStyle name="Accent4 62" xfId="28565"/>
    <cellStyle name="Accent4 62 2" xfId="28566"/>
    <cellStyle name="Accent4 62_Essbase BS Tax Accounts EOY" xfId="28567"/>
    <cellStyle name="Accent4 63" xfId="28568"/>
    <cellStyle name="Accent4 64" xfId="28569"/>
    <cellStyle name="Accent4 65" xfId="28570"/>
    <cellStyle name="Accent4 66" xfId="28571"/>
    <cellStyle name="Accent4 67" xfId="28572"/>
    <cellStyle name="Accent4 68" xfId="28573"/>
    <cellStyle name="Accent4 69" xfId="28574"/>
    <cellStyle name="Accent4 7" xfId="28575"/>
    <cellStyle name="Accent4 7 2" xfId="28576"/>
    <cellStyle name="Accent4 7 2 2" xfId="28577"/>
    <cellStyle name="Accent4 7 2 2 2" xfId="28578"/>
    <cellStyle name="Accent4 7 2 2_Essbase BS Tax Accounts EOY" xfId="28579"/>
    <cellStyle name="Accent4 7 2_Essbase BS Tax Accounts EOY" xfId="28580"/>
    <cellStyle name="Accent4 7 3" xfId="28581"/>
    <cellStyle name="Accent4 7 3 2" xfId="28582"/>
    <cellStyle name="Accent4 7 3 2 2" xfId="28583"/>
    <cellStyle name="Accent4 7 3 2_Essbase BS Tax Accounts EOY" xfId="28584"/>
    <cellStyle name="Accent4 7 3_Essbase BS Tax Accounts EOY" xfId="28585"/>
    <cellStyle name="Accent4 7 4" xfId="28586"/>
    <cellStyle name="Accent4 7 4 2" xfId="28587"/>
    <cellStyle name="Accent4 7 4_Essbase BS Tax Accounts EOY" xfId="28588"/>
    <cellStyle name="Accent4 7_Essbase BS Tax Accounts EOY" xfId="28589"/>
    <cellStyle name="Accent4 70" xfId="28590"/>
    <cellStyle name="Accent4 71" xfId="28591"/>
    <cellStyle name="Accent4 72" xfId="28592"/>
    <cellStyle name="Accent4 73" xfId="28593"/>
    <cellStyle name="Accent4 74" xfId="28594"/>
    <cellStyle name="Accent4 75" xfId="28595"/>
    <cellStyle name="Accent4 76" xfId="28596"/>
    <cellStyle name="Accent4 77" xfId="28597"/>
    <cellStyle name="Accent4 78" xfId="28598"/>
    <cellStyle name="Accent4 79" xfId="28599"/>
    <cellStyle name="Accent4 8" xfId="28600"/>
    <cellStyle name="Accent4 8 2" xfId="28601"/>
    <cellStyle name="Accent4 8 2 2" xfId="28602"/>
    <cellStyle name="Accent4 8 2 2 2" xfId="28603"/>
    <cellStyle name="Accent4 8 2 2_Essbase BS Tax Accounts EOY" xfId="28604"/>
    <cellStyle name="Accent4 8 2_Essbase BS Tax Accounts EOY" xfId="28605"/>
    <cellStyle name="Accent4 8 3" xfId="28606"/>
    <cellStyle name="Accent4 8 3 2" xfId="28607"/>
    <cellStyle name="Accent4 8 3 2 2" xfId="28608"/>
    <cellStyle name="Accent4 8 3 2_Essbase BS Tax Accounts EOY" xfId="28609"/>
    <cellStyle name="Accent4 8 3_Essbase BS Tax Accounts EOY" xfId="28610"/>
    <cellStyle name="Accent4 8 4" xfId="28611"/>
    <cellStyle name="Accent4 8 4 2" xfId="28612"/>
    <cellStyle name="Accent4 8 4_Essbase BS Tax Accounts EOY" xfId="28613"/>
    <cellStyle name="Accent4 8_Essbase BS Tax Accounts EOY" xfId="28614"/>
    <cellStyle name="Accent4 80" xfId="28615"/>
    <cellStyle name="Accent4 81" xfId="28616"/>
    <cellStyle name="Accent4 82" xfId="28617"/>
    <cellStyle name="Accent4 83" xfId="28618"/>
    <cellStyle name="Accent4 84" xfId="28619"/>
    <cellStyle name="Accent4 85" xfId="28620"/>
    <cellStyle name="Accent4 86" xfId="28621"/>
    <cellStyle name="Accent4 87" xfId="28622"/>
    <cellStyle name="Accent4 88" xfId="28623"/>
    <cellStyle name="Accent4 89" xfId="28624"/>
    <cellStyle name="Accent4 9" xfId="28625"/>
    <cellStyle name="Accent4 9 2" xfId="28626"/>
    <cellStyle name="Accent4 9 2 2" xfId="28627"/>
    <cellStyle name="Accent4 9 2 2 2" xfId="28628"/>
    <cellStyle name="Accent4 9 2 2_Essbase BS Tax Accounts EOY" xfId="28629"/>
    <cellStyle name="Accent4 9 2_Essbase BS Tax Accounts EOY" xfId="28630"/>
    <cellStyle name="Accent4 9 3" xfId="28631"/>
    <cellStyle name="Accent4 9 3 2" xfId="28632"/>
    <cellStyle name="Accent4 9 3 2 2" xfId="28633"/>
    <cellStyle name="Accent4 9 3 2_Essbase BS Tax Accounts EOY" xfId="28634"/>
    <cellStyle name="Accent4 9 3_Essbase BS Tax Accounts EOY" xfId="28635"/>
    <cellStyle name="Accent4 9 4" xfId="28636"/>
    <cellStyle name="Accent4 9 4 2" xfId="28637"/>
    <cellStyle name="Accent4 9 4_Essbase BS Tax Accounts EOY" xfId="28638"/>
    <cellStyle name="Accent4 9_Essbase BS Tax Accounts EOY" xfId="28639"/>
    <cellStyle name="Accent4 90" xfId="28640"/>
    <cellStyle name="Accent4 91" xfId="28641"/>
    <cellStyle name="Accent4 92" xfId="28642"/>
    <cellStyle name="Accent4 93" xfId="28643"/>
    <cellStyle name="Accent4 94" xfId="28644"/>
    <cellStyle name="Accent4 95" xfId="28645"/>
    <cellStyle name="Accent4 96" xfId="28646"/>
    <cellStyle name="Accent4 97" xfId="28647"/>
    <cellStyle name="Accent4 98" xfId="28648"/>
    <cellStyle name="Accent4 99" xfId="28649"/>
    <cellStyle name="Accent5" xfId="23" builtinId="45" customBuiltin="1"/>
    <cellStyle name="Accent5 10" xfId="28650"/>
    <cellStyle name="Accent5 10 2" xfId="28651"/>
    <cellStyle name="Accent5 10 2 2" xfId="28652"/>
    <cellStyle name="Accent5 10 2 2 2" xfId="28653"/>
    <cellStyle name="Accent5 10 2 2_Essbase BS Tax Accounts EOY" xfId="28654"/>
    <cellStyle name="Accent5 10 2_Essbase BS Tax Accounts EOY" xfId="28655"/>
    <cellStyle name="Accent5 10 3" xfId="28656"/>
    <cellStyle name="Accent5 10 3 2" xfId="28657"/>
    <cellStyle name="Accent5 10 3 2 2" xfId="28658"/>
    <cellStyle name="Accent5 10 3 2_Essbase BS Tax Accounts EOY" xfId="28659"/>
    <cellStyle name="Accent5 10 3_Essbase BS Tax Accounts EOY" xfId="28660"/>
    <cellStyle name="Accent5 10 4" xfId="28661"/>
    <cellStyle name="Accent5 10 4 2" xfId="28662"/>
    <cellStyle name="Accent5 10 4_Essbase BS Tax Accounts EOY" xfId="28663"/>
    <cellStyle name="Accent5 10_Essbase BS Tax Accounts EOY" xfId="28664"/>
    <cellStyle name="Accent5 11" xfId="28665"/>
    <cellStyle name="Accent5 11 2" xfId="28666"/>
    <cellStyle name="Accent5 11 2 2" xfId="28667"/>
    <cellStyle name="Accent5 11 2 2 2" xfId="28668"/>
    <cellStyle name="Accent5 11 2 2_Essbase BS Tax Accounts EOY" xfId="28669"/>
    <cellStyle name="Accent5 11 2_Essbase BS Tax Accounts EOY" xfId="28670"/>
    <cellStyle name="Accent5 11 3" xfId="28671"/>
    <cellStyle name="Accent5 11 3 2" xfId="28672"/>
    <cellStyle name="Accent5 11 3 2 2" xfId="28673"/>
    <cellStyle name="Accent5 11 3 2_Essbase BS Tax Accounts EOY" xfId="28674"/>
    <cellStyle name="Accent5 11 3_Essbase BS Tax Accounts EOY" xfId="28675"/>
    <cellStyle name="Accent5 11 4" xfId="28676"/>
    <cellStyle name="Accent5 11 4 2" xfId="28677"/>
    <cellStyle name="Accent5 11 4_Essbase BS Tax Accounts EOY" xfId="28678"/>
    <cellStyle name="Accent5 11_Essbase BS Tax Accounts EOY" xfId="28679"/>
    <cellStyle name="Accent5 12" xfId="28680"/>
    <cellStyle name="Accent5 12 2" xfId="28681"/>
    <cellStyle name="Accent5 12 2 2" xfId="28682"/>
    <cellStyle name="Accent5 12 2 2 2" xfId="28683"/>
    <cellStyle name="Accent5 12 2 2_Essbase BS Tax Accounts EOY" xfId="28684"/>
    <cellStyle name="Accent5 12 2_Essbase BS Tax Accounts EOY" xfId="28685"/>
    <cellStyle name="Accent5 12 3" xfId="28686"/>
    <cellStyle name="Accent5 12 3 2" xfId="28687"/>
    <cellStyle name="Accent5 12 3 2 2" xfId="28688"/>
    <cellStyle name="Accent5 12 3 2_Essbase BS Tax Accounts EOY" xfId="28689"/>
    <cellStyle name="Accent5 12 3_Essbase BS Tax Accounts EOY" xfId="28690"/>
    <cellStyle name="Accent5 12 4" xfId="28691"/>
    <cellStyle name="Accent5 12 4 2" xfId="28692"/>
    <cellStyle name="Accent5 12 4_Essbase BS Tax Accounts EOY" xfId="28693"/>
    <cellStyle name="Accent5 12_Essbase BS Tax Accounts EOY" xfId="28694"/>
    <cellStyle name="Accent5 13" xfId="28695"/>
    <cellStyle name="Accent5 13 2" xfId="28696"/>
    <cellStyle name="Accent5 13 2 2" xfId="28697"/>
    <cellStyle name="Accent5 13 2 2 2" xfId="28698"/>
    <cellStyle name="Accent5 13 2 2_Essbase BS Tax Accounts EOY" xfId="28699"/>
    <cellStyle name="Accent5 13 2_Essbase BS Tax Accounts EOY" xfId="28700"/>
    <cellStyle name="Accent5 13 3" xfId="28701"/>
    <cellStyle name="Accent5 13 3 2" xfId="28702"/>
    <cellStyle name="Accent5 13 3 2 2" xfId="28703"/>
    <cellStyle name="Accent5 13 3 2_Essbase BS Tax Accounts EOY" xfId="28704"/>
    <cellStyle name="Accent5 13 3_Essbase BS Tax Accounts EOY" xfId="28705"/>
    <cellStyle name="Accent5 13 4" xfId="28706"/>
    <cellStyle name="Accent5 13 4 2" xfId="28707"/>
    <cellStyle name="Accent5 13 4_Essbase BS Tax Accounts EOY" xfId="28708"/>
    <cellStyle name="Accent5 13_Essbase BS Tax Accounts EOY" xfId="28709"/>
    <cellStyle name="Accent5 14" xfId="28710"/>
    <cellStyle name="Accent5 14 2" xfId="28711"/>
    <cellStyle name="Accent5 14 2 2" xfId="28712"/>
    <cellStyle name="Accent5 14 2 2 2" xfId="28713"/>
    <cellStyle name="Accent5 14 2 2_Essbase BS Tax Accounts EOY" xfId="28714"/>
    <cellStyle name="Accent5 14 2_Essbase BS Tax Accounts EOY" xfId="28715"/>
    <cellStyle name="Accent5 14 3" xfId="28716"/>
    <cellStyle name="Accent5 14 3 2" xfId="28717"/>
    <cellStyle name="Accent5 14 3 2 2" xfId="28718"/>
    <cellStyle name="Accent5 14 3 2_Essbase BS Tax Accounts EOY" xfId="28719"/>
    <cellStyle name="Accent5 14 3_Essbase BS Tax Accounts EOY" xfId="28720"/>
    <cellStyle name="Accent5 14 4" xfId="28721"/>
    <cellStyle name="Accent5 14 4 2" xfId="28722"/>
    <cellStyle name="Accent5 14 4_Essbase BS Tax Accounts EOY" xfId="28723"/>
    <cellStyle name="Accent5 14_Essbase BS Tax Accounts EOY" xfId="28724"/>
    <cellStyle name="Accent5 15" xfId="28725"/>
    <cellStyle name="Accent5 15 2" xfId="28726"/>
    <cellStyle name="Accent5 15 2 2" xfId="28727"/>
    <cellStyle name="Accent5 15 2 2 2" xfId="28728"/>
    <cellStyle name="Accent5 15 2 2_Essbase BS Tax Accounts EOY" xfId="28729"/>
    <cellStyle name="Accent5 15 2_Essbase BS Tax Accounts EOY" xfId="28730"/>
    <cellStyle name="Accent5 15 3" xfId="28731"/>
    <cellStyle name="Accent5 15 3 2" xfId="28732"/>
    <cellStyle name="Accent5 15 3 2 2" xfId="28733"/>
    <cellStyle name="Accent5 15 3 2_Essbase BS Tax Accounts EOY" xfId="28734"/>
    <cellStyle name="Accent5 15 3_Essbase BS Tax Accounts EOY" xfId="28735"/>
    <cellStyle name="Accent5 15 4" xfId="28736"/>
    <cellStyle name="Accent5 15 4 2" xfId="28737"/>
    <cellStyle name="Accent5 15 4_Essbase BS Tax Accounts EOY" xfId="28738"/>
    <cellStyle name="Accent5 15_Essbase BS Tax Accounts EOY" xfId="28739"/>
    <cellStyle name="Accent5 16" xfId="28740"/>
    <cellStyle name="Accent5 16 2" xfId="28741"/>
    <cellStyle name="Accent5 16 2 2" xfId="28742"/>
    <cellStyle name="Accent5 16 2 2 2" xfId="28743"/>
    <cellStyle name="Accent5 16 2 2_Essbase BS Tax Accounts EOY" xfId="28744"/>
    <cellStyle name="Accent5 16 2_Essbase BS Tax Accounts EOY" xfId="28745"/>
    <cellStyle name="Accent5 16 3" xfId="28746"/>
    <cellStyle name="Accent5 16 3 2" xfId="28747"/>
    <cellStyle name="Accent5 16 3 2 2" xfId="28748"/>
    <cellStyle name="Accent5 16 3 2_Essbase BS Tax Accounts EOY" xfId="28749"/>
    <cellStyle name="Accent5 16 3_Essbase BS Tax Accounts EOY" xfId="28750"/>
    <cellStyle name="Accent5 16 4" xfId="28751"/>
    <cellStyle name="Accent5 16 4 2" xfId="28752"/>
    <cellStyle name="Accent5 16 4_Essbase BS Tax Accounts EOY" xfId="28753"/>
    <cellStyle name="Accent5 16_Essbase BS Tax Accounts EOY" xfId="28754"/>
    <cellStyle name="Accent5 17" xfId="28755"/>
    <cellStyle name="Accent5 17 2" xfId="28756"/>
    <cellStyle name="Accent5 17 2 2" xfId="28757"/>
    <cellStyle name="Accent5 17 2 2 2" xfId="28758"/>
    <cellStyle name="Accent5 17 2 2_Essbase BS Tax Accounts EOY" xfId="28759"/>
    <cellStyle name="Accent5 17 2_Essbase BS Tax Accounts EOY" xfId="28760"/>
    <cellStyle name="Accent5 17 3" xfId="28761"/>
    <cellStyle name="Accent5 17 3 2" xfId="28762"/>
    <cellStyle name="Accent5 17 3 2 2" xfId="28763"/>
    <cellStyle name="Accent5 17 3 2_Essbase BS Tax Accounts EOY" xfId="28764"/>
    <cellStyle name="Accent5 17 3_Essbase BS Tax Accounts EOY" xfId="28765"/>
    <cellStyle name="Accent5 17 4" xfId="28766"/>
    <cellStyle name="Accent5 17 4 2" xfId="28767"/>
    <cellStyle name="Accent5 17 4_Essbase BS Tax Accounts EOY" xfId="28768"/>
    <cellStyle name="Accent5 17_Essbase BS Tax Accounts EOY" xfId="28769"/>
    <cellStyle name="Accent5 18" xfId="28770"/>
    <cellStyle name="Accent5 18 2" xfId="28771"/>
    <cellStyle name="Accent5 18 2 2" xfId="28772"/>
    <cellStyle name="Accent5 18 2 2 2" xfId="28773"/>
    <cellStyle name="Accent5 18 2 2_Essbase BS Tax Accounts EOY" xfId="28774"/>
    <cellStyle name="Accent5 18 2_Essbase BS Tax Accounts EOY" xfId="28775"/>
    <cellStyle name="Accent5 18 3" xfId="28776"/>
    <cellStyle name="Accent5 18 3 2" xfId="28777"/>
    <cellStyle name="Accent5 18 3 2 2" xfId="28778"/>
    <cellStyle name="Accent5 18 3 2_Essbase BS Tax Accounts EOY" xfId="28779"/>
    <cellStyle name="Accent5 18 3_Essbase BS Tax Accounts EOY" xfId="28780"/>
    <cellStyle name="Accent5 18 4" xfId="28781"/>
    <cellStyle name="Accent5 18 4 2" xfId="28782"/>
    <cellStyle name="Accent5 18 4_Essbase BS Tax Accounts EOY" xfId="28783"/>
    <cellStyle name="Accent5 18_Essbase BS Tax Accounts EOY" xfId="28784"/>
    <cellStyle name="Accent5 19" xfId="28785"/>
    <cellStyle name="Accent5 19 2" xfId="28786"/>
    <cellStyle name="Accent5 19 2 2" xfId="28787"/>
    <cellStyle name="Accent5 19 2 2 2" xfId="28788"/>
    <cellStyle name="Accent5 19 2 2_Essbase BS Tax Accounts EOY" xfId="28789"/>
    <cellStyle name="Accent5 19 2_Essbase BS Tax Accounts EOY" xfId="28790"/>
    <cellStyle name="Accent5 19 3" xfId="28791"/>
    <cellStyle name="Accent5 19 3 2" xfId="28792"/>
    <cellStyle name="Accent5 19 3 2 2" xfId="28793"/>
    <cellStyle name="Accent5 19 3 2_Essbase BS Tax Accounts EOY" xfId="28794"/>
    <cellStyle name="Accent5 19 3_Essbase BS Tax Accounts EOY" xfId="28795"/>
    <cellStyle name="Accent5 19 4" xfId="28796"/>
    <cellStyle name="Accent5 19 4 2" xfId="28797"/>
    <cellStyle name="Accent5 19 4_Essbase BS Tax Accounts EOY" xfId="28798"/>
    <cellStyle name="Accent5 19_Essbase BS Tax Accounts EOY" xfId="28799"/>
    <cellStyle name="Accent5 2" xfId="28800"/>
    <cellStyle name="Accent5 2 2" xfId="28801"/>
    <cellStyle name="Accent5 2 2 2" xfId="28802"/>
    <cellStyle name="Accent5 2 2 2 2" xfId="28803"/>
    <cellStyle name="Accent5 2 2 2 2 2" xfId="28804"/>
    <cellStyle name="Accent5 2 2 2 2_Essbase BS Tax Accounts EOY" xfId="28805"/>
    <cellStyle name="Accent5 2 2 2_Essbase BS Tax Accounts EOY" xfId="28806"/>
    <cellStyle name="Accent5 2 2 3" xfId="28807"/>
    <cellStyle name="Accent5 2 2 3 2" xfId="28808"/>
    <cellStyle name="Accent5 2 2 3 2 2" xfId="28809"/>
    <cellStyle name="Accent5 2 2 3 2_Essbase BS Tax Accounts EOY" xfId="28810"/>
    <cellStyle name="Accent5 2 2 3_Essbase BS Tax Accounts EOY" xfId="28811"/>
    <cellStyle name="Accent5 2 2 4" xfId="28812"/>
    <cellStyle name="Accent5 2 2 4 2" xfId="28813"/>
    <cellStyle name="Accent5 2 2 4_Essbase BS Tax Accounts EOY" xfId="28814"/>
    <cellStyle name="Accent5 2 2_Essbase BS Tax Accounts EOY" xfId="28815"/>
    <cellStyle name="Accent5 2 3" xfId="28816"/>
    <cellStyle name="Accent5 2 3 2" xfId="28817"/>
    <cellStyle name="Accent5 2 3 2 2" xfId="28818"/>
    <cellStyle name="Accent5 2 3 2 2 2" xfId="28819"/>
    <cellStyle name="Accent5 2 3 2 2_Essbase BS Tax Accounts EOY" xfId="28820"/>
    <cellStyle name="Accent5 2 3 2_Essbase BS Tax Accounts EOY" xfId="28821"/>
    <cellStyle name="Accent5 2 3 3" xfId="28822"/>
    <cellStyle name="Accent5 2 3 3 2" xfId="28823"/>
    <cellStyle name="Accent5 2 3 3 2 2" xfId="28824"/>
    <cellStyle name="Accent5 2 3 3 2_Essbase BS Tax Accounts EOY" xfId="28825"/>
    <cellStyle name="Accent5 2 3 3_Essbase BS Tax Accounts EOY" xfId="28826"/>
    <cellStyle name="Accent5 2 3 4" xfId="28827"/>
    <cellStyle name="Accent5 2 3 4 2" xfId="28828"/>
    <cellStyle name="Accent5 2 3 4 2 2" xfId="28829"/>
    <cellStyle name="Accent5 2 3 4 2_Essbase BS Tax Accounts EOY" xfId="28830"/>
    <cellStyle name="Accent5 2 3 4 3" xfId="28831"/>
    <cellStyle name="Accent5 2 3 4_Essbase BS Tax Accounts EOY" xfId="28832"/>
    <cellStyle name="Accent5 2 3 5" xfId="28833"/>
    <cellStyle name="Accent5 2 3 5 2" xfId="28834"/>
    <cellStyle name="Accent5 2 3 5_Essbase BS Tax Accounts EOY" xfId="28835"/>
    <cellStyle name="Accent5 2 3 6" xfId="28836"/>
    <cellStyle name="Accent5 2 3_Basis Info" xfId="28837"/>
    <cellStyle name="Accent5 2 4" xfId="28838"/>
    <cellStyle name="Accent5 2 4 2" xfId="28839"/>
    <cellStyle name="Accent5 2 4 2 2" xfId="28840"/>
    <cellStyle name="Accent5 2 4 2_Essbase BS Tax Accounts EOY" xfId="28841"/>
    <cellStyle name="Accent5 2 4 3" xfId="28842"/>
    <cellStyle name="Accent5 2 4_Essbase BS Tax Accounts EOY" xfId="28843"/>
    <cellStyle name="Accent5 2 5" xfId="28844"/>
    <cellStyle name="Accent5 2 5 2" xfId="28845"/>
    <cellStyle name="Accent5 2 5_Essbase BS Tax Accounts EOY" xfId="28846"/>
    <cellStyle name="Accent5 2 6" xfId="28847"/>
    <cellStyle name="Accent5 2 7" xfId="28848"/>
    <cellStyle name="Accent5 2_Essbase BS Tax Accounts EOY" xfId="28849"/>
    <cellStyle name="Accent5 20" xfId="28850"/>
    <cellStyle name="Accent5 20 2" xfId="28851"/>
    <cellStyle name="Accent5 20 2 2" xfId="28852"/>
    <cellStyle name="Accent5 20 2 2 2" xfId="28853"/>
    <cellStyle name="Accent5 20 2 2_Essbase BS Tax Accounts EOY" xfId="28854"/>
    <cellStyle name="Accent5 20 2_Essbase BS Tax Accounts EOY" xfId="28855"/>
    <cellStyle name="Accent5 20 3" xfId="28856"/>
    <cellStyle name="Accent5 20 3 2" xfId="28857"/>
    <cellStyle name="Accent5 20 3 2 2" xfId="28858"/>
    <cellStyle name="Accent5 20 3 2_Essbase BS Tax Accounts EOY" xfId="28859"/>
    <cellStyle name="Accent5 20 3_Essbase BS Tax Accounts EOY" xfId="28860"/>
    <cellStyle name="Accent5 20 4" xfId="28861"/>
    <cellStyle name="Accent5 20 4 2" xfId="28862"/>
    <cellStyle name="Accent5 20 4_Essbase BS Tax Accounts EOY" xfId="28863"/>
    <cellStyle name="Accent5 20_Essbase BS Tax Accounts EOY" xfId="28864"/>
    <cellStyle name="Accent5 21" xfId="28865"/>
    <cellStyle name="Accent5 21 2" xfId="28866"/>
    <cellStyle name="Accent5 21 2 2" xfId="28867"/>
    <cellStyle name="Accent5 21 2 2 2" xfId="28868"/>
    <cellStyle name="Accent5 21 2 2_Essbase BS Tax Accounts EOY" xfId="28869"/>
    <cellStyle name="Accent5 21 2_Essbase BS Tax Accounts EOY" xfId="28870"/>
    <cellStyle name="Accent5 21 3" xfId="28871"/>
    <cellStyle name="Accent5 21 3 2" xfId="28872"/>
    <cellStyle name="Accent5 21 3 2 2" xfId="28873"/>
    <cellStyle name="Accent5 21 3 2_Essbase BS Tax Accounts EOY" xfId="28874"/>
    <cellStyle name="Accent5 21 3_Essbase BS Tax Accounts EOY" xfId="28875"/>
    <cellStyle name="Accent5 21 4" xfId="28876"/>
    <cellStyle name="Accent5 21 4 2" xfId="28877"/>
    <cellStyle name="Accent5 21 4_Essbase BS Tax Accounts EOY" xfId="28878"/>
    <cellStyle name="Accent5 21_Essbase BS Tax Accounts EOY" xfId="28879"/>
    <cellStyle name="Accent5 22" xfId="28880"/>
    <cellStyle name="Accent5 22 2" xfId="28881"/>
    <cellStyle name="Accent5 22 2 2" xfId="28882"/>
    <cellStyle name="Accent5 22 2 2 2" xfId="28883"/>
    <cellStyle name="Accent5 22 2 2_Essbase BS Tax Accounts EOY" xfId="28884"/>
    <cellStyle name="Accent5 22 2_Essbase BS Tax Accounts EOY" xfId="28885"/>
    <cellStyle name="Accent5 22 3" xfId="28886"/>
    <cellStyle name="Accent5 22 3 2" xfId="28887"/>
    <cellStyle name="Accent5 22 3 2 2" xfId="28888"/>
    <cellStyle name="Accent5 22 3 2_Essbase BS Tax Accounts EOY" xfId="28889"/>
    <cellStyle name="Accent5 22 3_Essbase BS Tax Accounts EOY" xfId="28890"/>
    <cellStyle name="Accent5 22 4" xfId="28891"/>
    <cellStyle name="Accent5 22 4 2" xfId="28892"/>
    <cellStyle name="Accent5 22 4_Essbase BS Tax Accounts EOY" xfId="28893"/>
    <cellStyle name="Accent5 22_Essbase BS Tax Accounts EOY" xfId="28894"/>
    <cellStyle name="Accent5 23" xfId="28895"/>
    <cellStyle name="Accent5 23 2" xfId="28896"/>
    <cellStyle name="Accent5 23 2 2" xfId="28897"/>
    <cellStyle name="Accent5 23 2 2 2" xfId="28898"/>
    <cellStyle name="Accent5 23 2 2_Essbase BS Tax Accounts EOY" xfId="28899"/>
    <cellStyle name="Accent5 23 2_Essbase BS Tax Accounts EOY" xfId="28900"/>
    <cellStyle name="Accent5 23 3" xfId="28901"/>
    <cellStyle name="Accent5 23 3 2" xfId="28902"/>
    <cellStyle name="Accent5 23 3 2 2" xfId="28903"/>
    <cellStyle name="Accent5 23 3 2_Essbase BS Tax Accounts EOY" xfId="28904"/>
    <cellStyle name="Accent5 23 3_Essbase BS Tax Accounts EOY" xfId="28905"/>
    <cellStyle name="Accent5 23 4" xfId="28906"/>
    <cellStyle name="Accent5 23 4 2" xfId="28907"/>
    <cellStyle name="Accent5 23 4 2 2" xfId="28908"/>
    <cellStyle name="Accent5 23 4 2_Essbase BS Tax Accounts EOY" xfId="28909"/>
    <cellStyle name="Accent5 23 4_Essbase BS Tax Accounts EOY" xfId="28910"/>
    <cellStyle name="Accent5 23 5" xfId="28911"/>
    <cellStyle name="Accent5 23 5 2" xfId="28912"/>
    <cellStyle name="Accent5 23 5_Essbase BS Tax Accounts EOY" xfId="28913"/>
    <cellStyle name="Accent5 23_Essbase BS Tax Accounts EOY" xfId="28914"/>
    <cellStyle name="Accent5 24" xfId="28915"/>
    <cellStyle name="Accent5 24 2" xfId="28916"/>
    <cellStyle name="Accent5 24 2 2" xfId="28917"/>
    <cellStyle name="Accent5 24 2 2 2" xfId="28918"/>
    <cellStyle name="Accent5 24 2 2 2 2" xfId="28919"/>
    <cellStyle name="Accent5 24 2 2 2_Essbase BS Tax Accounts EOY" xfId="28920"/>
    <cellStyle name="Accent5 24 2 2_Essbase BS Tax Accounts EOY" xfId="28921"/>
    <cellStyle name="Accent5 24 2 3" xfId="28922"/>
    <cellStyle name="Accent5 24 2 3 2" xfId="28923"/>
    <cellStyle name="Accent5 24 2 3_Essbase BS Tax Accounts EOY" xfId="28924"/>
    <cellStyle name="Accent5 24 2 4" xfId="28925"/>
    <cellStyle name="Accent5 24 2 5" xfId="28926"/>
    <cellStyle name="Accent5 24 2 6" xfId="28927"/>
    <cellStyle name="Accent5 24 2 7" xfId="28928"/>
    <cellStyle name="Accent5 24 2_Essbase BS Tax Accounts EOY" xfId="28929"/>
    <cellStyle name="Accent5 24 3" xfId="28930"/>
    <cellStyle name="Accent5 24 3 2" xfId="28931"/>
    <cellStyle name="Accent5 24 3 2 2" xfId="28932"/>
    <cellStyle name="Accent5 24 3 2_Essbase BS Tax Accounts EOY" xfId="28933"/>
    <cellStyle name="Accent5 24 3 3" xfId="28934"/>
    <cellStyle name="Accent5 24 3_Essbase BS Tax Accounts EOY" xfId="28935"/>
    <cellStyle name="Accent5 24 4" xfId="28936"/>
    <cellStyle name="Accent5 24 4 2" xfId="28937"/>
    <cellStyle name="Accent5 24 4_Essbase BS Tax Accounts EOY" xfId="28938"/>
    <cellStyle name="Accent5 24 5" xfId="28939"/>
    <cellStyle name="Accent5 24 5 2" xfId="28940"/>
    <cellStyle name="Accent5 24 5_Essbase BS Tax Accounts EOY" xfId="28941"/>
    <cellStyle name="Accent5 24 6" xfId="28942"/>
    <cellStyle name="Accent5 24 7" xfId="28943"/>
    <cellStyle name="Accent5 24_Basis Detail" xfId="28944"/>
    <cellStyle name="Accent5 25" xfId="28945"/>
    <cellStyle name="Accent5 25 2" xfId="28946"/>
    <cellStyle name="Accent5 25 2 2" xfId="28947"/>
    <cellStyle name="Accent5 25 2 2 2" xfId="28948"/>
    <cellStyle name="Accent5 25 2 2_Essbase BS Tax Accounts EOY" xfId="28949"/>
    <cellStyle name="Accent5 25 2 3" xfId="28950"/>
    <cellStyle name="Accent5 25 2 4" xfId="28951"/>
    <cellStyle name="Accent5 25 2_Essbase BS Tax Accounts EOY" xfId="28952"/>
    <cellStyle name="Accent5 25 3" xfId="28953"/>
    <cellStyle name="Accent5 25 3 2" xfId="28954"/>
    <cellStyle name="Accent5 25 3_Essbase BS Tax Accounts EOY" xfId="28955"/>
    <cellStyle name="Accent5 25 4" xfId="28956"/>
    <cellStyle name="Accent5 25_Essbase BS Tax Accounts EOY" xfId="28957"/>
    <cellStyle name="Accent5 26" xfId="28958"/>
    <cellStyle name="Accent5 26 2" xfId="28959"/>
    <cellStyle name="Accent5 26 2 2" xfId="28960"/>
    <cellStyle name="Accent5 26 2 2 2" xfId="28961"/>
    <cellStyle name="Accent5 26 2 2_Essbase BS Tax Accounts EOY" xfId="28962"/>
    <cellStyle name="Accent5 26 2_Essbase BS Tax Accounts EOY" xfId="28963"/>
    <cellStyle name="Accent5 26 3" xfId="28964"/>
    <cellStyle name="Accent5 26 3 2" xfId="28965"/>
    <cellStyle name="Accent5 26 3_Essbase BS Tax Accounts EOY" xfId="28966"/>
    <cellStyle name="Accent5 26 4" xfId="28967"/>
    <cellStyle name="Accent5 26 5" xfId="28968"/>
    <cellStyle name="Accent5 26_Essbase BS Tax Accounts EOY" xfId="28969"/>
    <cellStyle name="Accent5 27" xfId="28970"/>
    <cellStyle name="Accent5 27 2" xfId="28971"/>
    <cellStyle name="Accent5 27 2 2" xfId="28972"/>
    <cellStyle name="Accent5 27 2 2 2" xfId="28973"/>
    <cellStyle name="Accent5 27 2 2_Essbase BS Tax Accounts EOY" xfId="28974"/>
    <cellStyle name="Accent5 27 2_Essbase BS Tax Accounts EOY" xfId="28975"/>
    <cellStyle name="Accent5 27 3" xfId="28976"/>
    <cellStyle name="Accent5 27 3 2" xfId="28977"/>
    <cellStyle name="Accent5 27 3_Essbase BS Tax Accounts EOY" xfId="28978"/>
    <cellStyle name="Accent5 27 4" xfId="28979"/>
    <cellStyle name="Accent5 27 5" xfId="28980"/>
    <cellStyle name="Accent5 27_Essbase BS Tax Accounts EOY" xfId="28981"/>
    <cellStyle name="Accent5 28" xfId="28982"/>
    <cellStyle name="Accent5 28 2" xfId="28983"/>
    <cellStyle name="Accent5 28 2 2" xfId="28984"/>
    <cellStyle name="Accent5 28 2_Essbase BS Tax Accounts EOY" xfId="28985"/>
    <cellStyle name="Accent5 28 3" xfId="28986"/>
    <cellStyle name="Accent5 28 3 2" xfId="28987"/>
    <cellStyle name="Accent5 28 3_Essbase BS Tax Accounts EOY" xfId="28988"/>
    <cellStyle name="Accent5 28_Essbase BS Tax Accounts EOY" xfId="28989"/>
    <cellStyle name="Accent5 29" xfId="28990"/>
    <cellStyle name="Accent5 29 2" xfId="28991"/>
    <cellStyle name="Accent5 29 2 2" xfId="28992"/>
    <cellStyle name="Accent5 29 2_Essbase BS Tax Accounts EOY" xfId="28993"/>
    <cellStyle name="Accent5 29_Essbase BS Tax Accounts EOY" xfId="28994"/>
    <cellStyle name="Accent5 3" xfId="28995"/>
    <cellStyle name="Accent5 3 2" xfId="28996"/>
    <cellStyle name="Accent5 3 2 2" xfId="28997"/>
    <cellStyle name="Accent5 3 2 2 2" xfId="28998"/>
    <cellStyle name="Accent5 3 2 2 2 2" xfId="28999"/>
    <cellStyle name="Accent5 3 2 2 2_Essbase BS Tax Accounts EOY" xfId="29000"/>
    <cellStyle name="Accent5 3 2 2_Essbase BS Tax Accounts EOY" xfId="29001"/>
    <cellStyle name="Accent5 3 2 3" xfId="29002"/>
    <cellStyle name="Accent5 3 2 3 2" xfId="29003"/>
    <cellStyle name="Accent5 3 2 3 2 2" xfId="29004"/>
    <cellStyle name="Accent5 3 2 3 2_Essbase BS Tax Accounts EOY" xfId="29005"/>
    <cellStyle name="Accent5 3 2 3_Essbase BS Tax Accounts EOY" xfId="29006"/>
    <cellStyle name="Accent5 3 2 4" xfId="29007"/>
    <cellStyle name="Accent5 3 2 4 2" xfId="29008"/>
    <cellStyle name="Accent5 3 2 4_Essbase BS Tax Accounts EOY" xfId="29009"/>
    <cellStyle name="Accent5 3 2 5" xfId="29010"/>
    <cellStyle name="Accent5 3 2 6" xfId="29011"/>
    <cellStyle name="Accent5 3 2_Essbase BS Tax Accounts EOY" xfId="29012"/>
    <cellStyle name="Accent5 3 3" xfId="29013"/>
    <cellStyle name="Accent5 3 3 2" xfId="29014"/>
    <cellStyle name="Accent5 3 3 2 2" xfId="29015"/>
    <cellStyle name="Accent5 3 3 2_Essbase BS Tax Accounts EOY" xfId="29016"/>
    <cellStyle name="Accent5 3 3_Essbase BS Tax Accounts EOY" xfId="29017"/>
    <cellStyle name="Accent5 3 4" xfId="29018"/>
    <cellStyle name="Accent5 3 4 2" xfId="29019"/>
    <cellStyle name="Accent5 3 4_Essbase BS Tax Accounts EOY" xfId="29020"/>
    <cellStyle name="Accent5 3 5" xfId="29021"/>
    <cellStyle name="Accent5 3_Essbase BS Tax Accounts EOY" xfId="29022"/>
    <cellStyle name="Accent5 30" xfId="29023"/>
    <cellStyle name="Accent5 30 2" xfId="29024"/>
    <cellStyle name="Accent5 30_Essbase BS Tax Accounts EOY" xfId="29025"/>
    <cellStyle name="Accent5 31" xfId="29026"/>
    <cellStyle name="Accent5 31 2" xfId="29027"/>
    <cellStyle name="Accent5 31_Essbase BS Tax Accounts EOY" xfId="29028"/>
    <cellStyle name="Accent5 32" xfId="29029"/>
    <cellStyle name="Accent5 32 2" xfId="29030"/>
    <cellStyle name="Accent5 32_Essbase BS Tax Accounts EOY" xfId="29031"/>
    <cellStyle name="Accent5 33" xfId="29032"/>
    <cellStyle name="Accent5 33 2" xfId="29033"/>
    <cellStyle name="Accent5 33_Essbase BS Tax Accounts EOY" xfId="29034"/>
    <cellStyle name="Accent5 34" xfId="29035"/>
    <cellStyle name="Accent5 4" xfId="29036"/>
    <cellStyle name="Accent5 4 2" xfId="29037"/>
    <cellStyle name="Accent5 4 2 2" xfId="29038"/>
    <cellStyle name="Accent5 4 2 2 2" xfId="29039"/>
    <cellStyle name="Accent5 4 2 2 2 2" xfId="29040"/>
    <cellStyle name="Accent5 4 2 2 2_Essbase BS Tax Accounts EOY" xfId="29041"/>
    <cellStyle name="Accent5 4 2 2_Essbase BS Tax Accounts EOY" xfId="29042"/>
    <cellStyle name="Accent5 4 2 3" xfId="29043"/>
    <cellStyle name="Accent5 4 2 3 2" xfId="29044"/>
    <cellStyle name="Accent5 4 2 3 2 2" xfId="29045"/>
    <cellStyle name="Accent5 4 2 3 2_Essbase BS Tax Accounts EOY" xfId="29046"/>
    <cellStyle name="Accent5 4 2 3_Essbase BS Tax Accounts EOY" xfId="29047"/>
    <cellStyle name="Accent5 4 2 4" xfId="29048"/>
    <cellStyle name="Accent5 4 2 4 2" xfId="29049"/>
    <cellStyle name="Accent5 4 2 4_Essbase BS Tax Accounts EOY" xfId="29050"/>
    <cellStyle name="Accent5 4 2 5" xfId="29051"/>
    <cellStyle name="Accent5 4 2_Essbase BS Tax Accounts EOY" xfId="29052"/>
    <cellStyle name="Accent5 4 3" xfId="29053"/>
    <cellStyle name="Accent5 4 3 2" xfId="29054"/>
    <cellStyle name="Accent5 4 3 2 2" xfId="29055"/>
    <cellStyle name="Accent5 4 3 2_Essbase BS Tax Accounts EOY" xfId="29056"/>
    <cellStyle name="Accent5 4 3_Essbase BS Tax Accounts EOY" xfId="29057"/>
    <cellStyle name="Accent5 4 4" xfId="29058"/>
    <cellStyle name="Accent5 4 4 2" xfId="29059"/>
    <cellStyle name="Accent5 4 4_Essbase BS Tax Accounts EOY" xfId="29060"/>
    <cellStyle name="Accent5 4_Essbase BS Tax Accounts EOY" xfId="29061"/>
    <cellStyle name="Accent5 5" xfId="29062"/>
    <cellStyle name="Accent5 5 2" xfId="29063"/>
    <cellStyle name="Accent5 5 2 2" xfId="29064"/>
    <cellStyle name="Accent5 5 2 2 2" xfId="29065"/>
    <cellStyle name="Accent5 5 2 2_Essbase BS Tax Accounts EOY" xfId="29066"/>
    <cellStyle name="Accent5 5 2_Essbase BS Tax Accounts EOY" xfId="29067"/>
    <cellStyle name="Accent5 5 3" xfId="29068"/>
    <cellStyle name="Accent5 5 3 2" xfId="29069"/>
    <cellStyle name="Accent5 5 3 2 2" xfId="29070"/>
    <cellStyle name="Accent5 5 3 2_Essbase BS Tax Accounts EOY" xfId="29071"/>
    <cellStyle name="Accent5 5 3_Essbase BS Tax Accounts EOY" xfId="29072"/>
    <cellStyle name="Accent5 5 4" xfId="29073"/>
    <cellStyle name="Accent5 5 4 2" xfId="29074"/>
    <cellStyle name="Accent5 5 4_Essbase BS Tax Accounts EOY" xfId="29075"/>
    <cellStyle name="Accent5 5_Essbase BS Tax Accounts EOY" xfId="29076"/>
    <cellStyle name="Accent5 6" xfId="29077"/>
    <cellStyle name="Accent5 6 2" xfId="29078"/>
    <cellStyle name="Accent5 6 2 2" xfId="29079"/>
    <cellStyle name="Accent5 6 2 2 2" xfId="29080"/>
    <cellStyle name="Accent5 6 2 2_Essbase BS Tax Accounts EOY" xfId="29081"/>
    <cellStyle name="Accent5 6 2_Essbase BS Tax Accounts EOY" xfId="29082"/>
    <cellStyle name="Accent5 6 3" xfId="29083"/>
    <cellStyle name="Accent5 6 3 2" xfId="29084"/>
    <cellStyle name="Accent5 6 3 2 2" xfId="29085"/>
    <cellStyle name="Accent5 6 3 2_Essbase BS Tax Accounts EOY" xfId="29086"/>
    <cellStyle name="Accent5 6 3_Essbase BS Tax Accounts EOY" xfId="29087"/>
    <cellStyle name="Accent5 6 4" xfId="29088"/>
    <cellStyle name="Accent5 6 4 2" xfId="29089"/>
    <cellStyle name="Accent5 6 4_Essbase BS Tax Accounts EOY" xfId="29090"/>
    <cellStyle name="Accent5 6_Essbase BS Tax Accounts EOY" xfId="29091"/>
    <cellStyle name="Accent5 7" xfId="29092"/>
    <cellStyle name="Accent5 7 2" xfId="29093"/>
    <cellStyle name="Accent5 7 2 2" xfId="29094"/>
    <cellStyle name="Accent5 7 2 2 2" xfId="29095"/>
    <cellStyle name="Accent5 7 2 2_Essbase BS Tax Accounts EOY" xfId="29096"/>
    <cellStyle name="Accent5 7 2_Essbase BS Tax Accounts EOY" xfId="29097"/>
    <cellStyle name="Accent5 7 3" xfId="29098"/>
    <cellStyle name="Accent5 7 3 2" xfId="29099"/>
    <cellStyle name="Accent5 7 3 2 2" xfId="29100"/>
    <cellStyle name="Accent5 7 3 2_Essbase BS Tax Accounts EOY" xfId="29101"/>
    <cellStyle name="Accent5 7 3_Essbase BS Tax Accounts EOY" xfId="29102"/>
    <cellStyle name="Accent5 7 4" xfId="29103"/>
    <cellStyle name="Accent5 7 4 2" xfId="29104"/>
    <cellStyle name="Accent5 7 4_Essbase BS Tax Accounts EOY" xfId="29105"/>
    <cellStyle name="Accent5 7_Essbase BS Tax Accounts EOY" xfId="29106"/>
    <cellStyle name="Accent5 8" xfId="29107"/>
    <cellStyle name="Accent5 8 2" xfId="29108"/>
    <cellStyle name="Accent5 8 2 2" xfId="29109"/>
    <cellStyle name="Accent5 8 2 2 2" xfId="29110"/>
    <cellStyle name="Accent5 8 2 2_Essbase BS Tax Accounts EOY" xfId="29111"/>
    <cellStyle name="Accent5 8 2_Essbase BS Tax Accounts EOY" xfId="29112"/>
    <cellStyle name="Accent5 8 3" xfId="29113"/>
    <cellStyle name="Accent5 8 3 2" xfId="29114"/>
    <cellStyle name="Accent5 8 3 2 2" xfId="29115"/>
    <cellStyle name="Accent5 8 3 2_Essbase BS Tax Accounts EOY" xfId="29116"/>
    <cellStyle name="Accent5 8 3_Essbase BS Tax Accounts EOY" xfId="29117"/>
    <cellStyle name="Accent5 8 4" xfId="29118"/>
    <cellStyle name="Accent5 8 4 2" xfId="29119"/>
    <cellStyle name="Accent5 8 4_Essbase BS Tax Accounts EOY" xfId="29120"/>
    <cellStyle name="Accent5 8_Essbase BS Tax Accounts EOY" xfId="29121"/>
    <cellStyle name="Accent5 9" xfId="29122"/>
    <cellStyle name="Accent5 9 2" xfId="29123"/>
    <cellStyle name="Accent5 9 2 2" xfId="29124"/>
    <cellStyle name="Accent5 9 2 2 2" xfId="29125"/>
    <cellStyle name="Accent5 9 2 2_Essbase BS Tax Accounts EOY" xfId="29126"/>
    <cellStyle name="Accent5 9 2_Essbase BS Tax Accounts EOY" xfId="29127"/>
    <cellStyle name="Accent5 9 3" xfId="29128"/>
    <cellStyle name="Accent5 9 3 2" xfId="29129"/>
    <cellStyle name="Accent5 9 3 2 2" xfId="29130"/>
    <cellStyle name="Accent5 9 3 2_Essbase BS Tax Accounts EOY" xfId="29131"/>
    <cellStyle name="Accent5 9 3_Essbase BS Tax Accounts EOY" xfId="29132"/>
    <cellStyle name="Accent5 9 4" xfId="29133"/>
    <cellStyle name="Accent5 9 4 2" xfId="29134"/>
    <cellStyle name="Accent5 9 4_Essbase BS Tax Accounts EOY" xfId="29135"/>
    <cellStyle name="Accent5 9_Essbase BS Tax Accounts EOY" xfId="29136"/>
    <cellStyle name="Accent6" xfId="24" builtinId="49" customBuiltin="1"/>
    <cellStyle name="Accent6 10" xfId="29137"/>
    <cellStyle name="Accent6 10 2" xfId="29138"/>
    <cellStyle name="Accent6 10 2 2" xfId="29139"/>
    <cellStyle name="Accent6 10 2 2 2" xfId="29140"/>
    <cellStyle name="Accent6 10 2 2_Essbase BS Tax Accounts EOY" xfId="29141"/>
    <cellStyle name="Accent6 10 2_Essbase BS Tax Accounts EOY" xfId="29142"/>
    <cellStyle name="Accent6 10 3" xfId="29143"/>
    <cellStyle name="Accent6 10 3 2" xfId="29144"/>
    <cellStyle name="Accent6 10 3 2 2" xfId="29145"/>
    <cellStyle name="Accent6 10 3 2_Essbase BS Tax Accounts EOY" xfId="29146"/>
    <cellStyle name="Accent6 10 3_Essbase BS Tax Accounts EOY" xfId="29147"/>
    <cellStyle name="Accent6 10 4" xfId="29148"/>
    <cellStyle name="Accent6 10 4 2" xfId="29149"/>
    <cellStyle name="Accent6 10 4_Essbase BS Tax Accounts EOY" xfId="29150"/>
    <cellStyle name="Accent6 10_Essbase BS Tax Accounts EOY" xfId="29151"/>
    <cellStyle name="Accent6 100" xfId="29152"/>
    <cellStyle name="Accent6 101" xfId="29153"/>
    <cellStyle name="Accent6 102" xfId="29154"/>
    <cellStyle name="Accent6 11" xfId="29155"/>
    <cellStyle name="Accent6 11 2" xfId="29156"/>
    <cellStyle name="Accent6 11 2 2" xfId="29157"/>
    <cellStyle name="Accent6 11 2 2 2" xfId="29158"/>
    <cellStyle name="Accent6 11 2 2_Essbase BS Tax Accounts EOY" xfId="29159"/>
    <cellStyle name="Accent6 11 2_Essbase BS Tax Accounts EOY" xfId="29160"/>
    <cellStyle name="Accent6 11 3" xfId="29161"/>
    <cellStyle name="Accent6 11 3 2" xfId="29162"/>
    <cellStyle name="Accent6 11 3 2 2" xfId="29163"/>
    <cellStyle name="Accent6 11 3 2_Essbase BS Tax Accounts EOY" xfId="29164"/>
    <cellStyle name="Accent6 11 3_Essbase BS Tax Accounts EOY" xfId="29165"/>
    <cellStyle name="Accent6 11 4" xfId="29166"/>
    <cellStyle name="Accent6 11 4 2" xfId="29167"/>
    <cellStyle name="Accent6 11 4_Essbase BS Tax Accounts EOY" xfId="29168"/>
    <cellStyle name="Accent6 11_Essbase BS Tax Accounts EOY" xfId="29169"/>
    <cellStyle name="Accent6 12" xfId="29170"/>
    <cellStyle name="Accent6 12 2" xfId="29171"/>
    <cellStyle name="Accent6 12 2 2" xfId="29172"/>
    <cellStyle name="Accent6 12 2 2 2" xfId="29173"/>
    <cellStyle name="Accent6 12 2 2_Essbase BS Tax Accounts EOY" xfId="29174"/>
    <cellStyle name="Accent6 12 2_Essbase BS Tax Accounts EOY" xfId="29175"/>
    <cellStyle name="Accent6 12 3" xfId="29176"/>
    <cellStyle name="Accent6 12 3 2" xfId="29177"/>
    <cellStyle name="Accent6 12 3 2 2" xfId="29178"/>
    <cellStyle name="Accent6 12 3 2_Essbase BS Tax Accounts EOY" xfId="29179"/>
    <cellStyle name="Accent6 12 3_Essbase BS Tax Accounts EOY" xfId="29180"/>
    <cellStyle name="Accent6 12 4" xfId="29181"/>
    <cellStyle name="Accent6 12 4 2" xfId="29182"/>
    <cellStyle name="Accent6 12 4_Essbase BS Tax Accounts EOY" xfId="29183"/>
    <cellStyle name="Accent6 12_Essbase BS Tax Accounts EOY" xfId="29184"/>
    <cellStyle name="Accent6 13" xfId="29185"/>
    <cellStyle name="Accent6 13 2" xfId="29186"/>
    <cellStyle name="Accent6 13 2 2" xfId="29187"/>
    <cellStyle name="Accent6 13 2 2 2" xfId="29188"/>
    <cellStyle name="Accent6 13 2 2_Essbase BS Tax Accounts EOY" xfId="29189"/>
    <cellStyle name="Accent6 13 2_Essbase BS Tax Accounts EOY" xfId="29190"/>
    <cellStyle name="Accent6 13 3" xfId="29191"/>
    <cellStyle name="Accent6 13 3 2" xfId="29192"/>
    <cellStyle name="Accent6 13 3 2 2" xfId="29193"/>
    <cellStyle name="Accent6 13 3 2_Essbase BS Tax Accounts EOY" xfId="29194"/>
    <cellStyle name="Accent6 13 3_Essbase BS Tax Accounts EOY" xfId="29195"/>
    <cellStyle name="Accent6 13 4" xfId="29196"/>
    <cellStyle name="Accent6 13 4 2" xfId="29197"/>
    <cellStyle name="Accent6 13 4_Essbase BS Tax Accounts EOY" xfId="29198"/>
    <cellStyle name="Accent6 13_Essbase BS Tax Accounts EOY" xfId="29199"/>
    <cellStyle name="Accent6 14" xfId="29200"/>
    <cellStyle name="Accent6 14 2" xfId="29201"/>
    <cellStyle name="Accent6 14 2 2" xfId="29202"/>
    <cellStyle name="Accent6 14 2 2 2" xfId="29203"/>
    <cellStyle name="Accent6 14 2 2_Essbase BS Tax Accounts EOY" xfId="29204"/>
    <cellStyle name="Accent6 14 2_Essbase BS Tax Accounts EOY" xfId="29205"/>
    <cellStyle name="Accent6 14 3" xfId="29206"/>
    <cellStyle name="Accent6 14 3 2" xfId="29207"/>
    <cellStyle name="Accent6 14 3 2 2" xfId="29208"/>
    <cellStyle name="Accent6 14 3 2_Essbase BS Tax Accounts EOY" xfId="29209"/>
    <cellStyle name="Accent6 14 3_Essbase BS Tax Accounts EOY" xfId="29210"/>
    <cellStyle name="Accent6 14 4" xfId="29211"/>
    <cellStyle name="Accent6 14 4 2" xfId="29212"/>
    <cellStyle name="Accent6 14 4_Essbase BS Tax Accounts EOY" xfId="29213"/>
    <cellStyle name="Accent6 14_Essbase BS Tax Accounts EOY" xfId="29214"/>
    <cellStyle name="Accent6 15" xfId="29215"/>
    <cellStyle name="Accent6 15 2" xfId="29216"/>
    <cellStyle name="Accent6 15 2 2" xfId="29217"/>
    <cellStyle name="Accent6 15 2 2 2" xfId="29218"/>
    <cellStyle name="Accent6 15 2 2_Essbase BS Tax Accounts EOY" xfId="29219"/>
    <cellStyle name="Accent6 15 2_Essbase BS Tax Accounts EOY" xfId="29220"/>
    <cellStyle name="Accent6 15 3" xfId="29221"/>
    <cellStyle name="Accent6 15 3 2" xfId="29222"/>
    <cellStyle name="Accent6 15 3 2 2" xfId="29223"/>
    <cellStyle name="Accent6 15 3 2_Essbase BS Tax Accounts EOY" xfId="29224"/>
    <cellStyle name="Accent6 15 3_Essbase BS Tax Accounts EOY" xfId="29225"/>
    <cellStyle name="Accent6 15 4" xfId="29226"/>
    <cellStyle name="Accent6 15 4 2" xfId="29227"/>
    <cellStyle name="Accent6 15 4_Essbase BS Tax Accounts EOY" xfId="29228"/>
    <cellStyle name="Accent6 15_Essbase BS Tax Accounts EOY" xfId="29229"/>
    <cellStyle name="Accent6 16" xfId="29230"/>
    <cellStyle name="Accent6 16 2" xfId="29231"/>
    <cellStyle name="Accent6 16 2 2" xfId="29232"/>
    <cellStyle name="Accent6 16 2 2 2" xfId="29233"/>
    <cellStyle name="Accent6 16 2 2_Essbase BS Tax Accounts EOY" xfId="29234"/>
    <cellStyle name="Accent6 16 2_Essbase BS Tax Accounts EOY" xfId="29235"/>
    <cellStyle name="Accent6 16 3" xfId="29236"/>
    <cellStyle name="Accent6 16 3 2" xfId="29237"/>
    <cellStyle name="Accent6 16 3 2 2" xfId="29238"/>
    <cellStyle name="Accent6 16 3 2_Essbase BS Tax Accounts EOY" xfId="29239"/>
    <cellStyle name="Accent6 16 3_Essbase BS Tax Accounts EOY" xfId="29240"/>
    <cellStyle name="Accent6 16 4" xfId="29241"/>
    <cellStyle name="Accent6 16 4 2" xfId="29242"/>
    <cellStyle name="Accent6 16 4_Essbase BS Tax Accounts EOY" xfId="29243"/>
    <cellStyle name="Accent6 16_Essbase BS Tax Accounts EOY" xfId="29244"/>
    <cellStyle name="Accent6 17" xfId="29245"/>
    <cellStyle name="Accent6 17 2" xfId="29246"/>
    <cellStyle name="Accent6 17 2 2" xfId="29247"/>
    <cellStyle name="Accent6 17 2 2 2" xfId="29248"/>
    <cellStyle name="Accent6 17 2 2_Essbase BS Tax Accounts EOY" xfId="29249"/>
    <cellStyle name="Accent6 17 2_Essbase BS Tax Accounts EOY" xfId="29250"/>
    <cellStyle name="Accent6 17 3" xfId="29251"/>
    <cellStyle name="Accent6 17 3 2" xfId="29252"/>
    <cellStyle name="Accent6 17 3 2 2" xfId="29253"/>
    <cellStyle name="Accent6 17 3 2_Essbase BS Tax Accounts EOY" xfId="29254"/>
    <cellStyle name="Accent6 17 3_Essbase BS Tax Accounts EOY" xfId="29255"/>
    <cellStyle name="Accent6 17 4" xfId="29256"/>
    <cellStyle name="Accent6 17 4 2" xfId="29257"/>
    <cellStyle name="Accent6 17 4_Essbase BS Tax Accounts EOY" xfId="29258"/>
    <cellStyle name="Accent6 17_Essbase BS Tax Accounts EOY" xfId="29259"/>
    <cellStyle name="Accent6 18" xfId="29260"/>
    <cellStyle name="Accent6 18 2" xfId="29261"/>
    <cellStyle name="Accent6 18 2 2" xfId="29262"/>
    <cellStyle name="Accent6 18 2 2 2" xfId="29263"/>
    <cellStyle name="Accent6 18 2 2_Essbase BS Tax Accounts EOY" xfId="29264"/>
    <cellStyle name="Accent6 18 2_Essbase BS Tax Accounts EOY" xfId="29265"/>
    <cellStyle name="Accent6 18 3" xfId="29266"/>
    <cellStyle name="Accent6 18 3 2" xfId="29267"/>
    <cellStyle name="Accent6 18 3 2 2" xfId="29268"/>
    <cellStyle name="Accent6 18 3 2_Essbase BS Tax Accounts EOY" xfId="29269"/>
    <cellStyle name="Accent6 18 3_Essbase BS Tax Accounts EOY" xfId="29270"/>
    <cellStyle name="Accent6 18 4" xfId="29271"/>
    <cellStyle name="Accent6 18 4 2" xfId="29272"/>
    <cellStyle name="Accent6 18 4_Essbase BS Tax Accounts EOY" xfId="29273"/>
    <cellStyle name="Accent6 18_Essbase BS Tax Accounts EOY" xfId="29274"/>
    <cellStyle name="Accent6 19" xfId="29275"/>
    <cellStyle name="Accent6 19 2" xfId="29276"/>
    <cellStyle name="Accent6 19 2 2" xfId="29277"/>
    <cellStyle name="Accent6 19 2 2 2" xfId="29278"/>
    <cellStyle name="Accent6 19 2 2_Essbase BS Tax Accounts EOY" xfId="29279"/>
    <cellStyle name="Accent6 19 2_Essbase BS Tax Accounts EOY" xfId="29280"/>
    <cellStyle name="Accent6 19 3" xfId="29281"/>
    <cellStyle name="Accent6 19 3 2" xfId="29282"/>
    <cellStyle name="Accent6 19 3 2 2" xfId="29283"/>
    <cellStyle name="Accent6 19 3 2_Essbase BS Tax Accounts EOY" xfId="29284"/>
    <cellStyle name="Accent6 19 3_Essbase BS Tax Accounts EOY" xfId="29285"/>
    <cellStyle name="Accent6 19 4" xfId="29286"/>
    <cellStyle name="Accent6 19 4 2" xfId="29287"/>
    <cellStyle name="Accent6 19 4_Essbase BS Tax Accounts EOY" xfId="29288"/>
    <cellStyle name="Accent6 19_Essbase BS Tax Accounts EOY" xfId="29289"/>
    <cellStyle name="Accent6 2" xfId="29290"/>
    <cellStyle name="Accent6 2 2" xfId="29291"/>
    <cellStyle name="Accent6 2 2 2" xfId="29292"/>
    <cellStyle name="Accent6 2 2 2 2" xfId="29293"/>
    <cellStyle name="Accent6 2 2 2 2 2" xfId="29294"/>
    <cellStyle name="Accent6 2 2 2 2_Essbase BS Tax Accounts EOY" xfId="29295"/>
    <cellStyle name="Accent6 2 2 2_Essbase BS Tax Accounts EOY" xfId="29296"/>
    <cellStyle name="Accent6 2 2 3" xfId="29297"/>
    <cellStyle name="Accent6 2 2 3 2" xfId="29298"/>
    <cellStyle name="Accent6 2 2 3 2 2" xfId="29299"/>
    <cellStyle name="Accent6 2 2 3 2_Essbase BS Tax Accounts EOY" xfId="29300"/>
    <cellStyle name="Accent6 2 2 3_Essbase BS Tax Accounts EOY" xfId="29301"/>
    <cellStyle name="Accent6 2 2 4" xfId="29302"/>
    <cellStyle name="Accent6 2 2 4 2" xfId="29303"/>
    <cellStyle name="Accent6 2 2 4 2 2" xfId="29304"/>
    <cellStyle name="Accent6 2 2 4 2_Essbase BS Tax Accounts EOY" xfId="29305"/>
    <cellStyle name="Accent6 2 2 4_Essbase BS Tax Accounts EOY" xfId="29306"/>
    <cellStyle name="Accent6 2 2 5" xfId="29307"/>
    <cellStyle name="Accent6 2 2 5 2" xfId="29308"/>
    <cellStyle name="Accent6 2 2 5_Essbase BS Tax Accounts EOY" xfId="29309"/>
    <cellStyle name="Accent6 2 2 6" xfId="29310"/>
    <cellStyle name="Accent6 2 2 7" xfId="29311"/>
    <cellStyle name="Accent6 2 2 8" xfId="29312"/>
    <cellStyle name="Accent6 2 2_Basis Info" xfId="29313"/>
    <cellStyle name="Accent6 2 3" xfId="29314"/>
    <cellStyle name="Accent6 2 3 2" xfId="29315"/>
    <cellStyle name="Accent6 2 3 2 2" xfId="29316"/>
    <cellStyle name="Accent6 2 3 2 2 2" xfId="29317"/>
    <cellStyle name="Accent6 2 3 2 2_Essbase BS Tax Accounts EOY" xfId="29318"/>
    <cellStyle name="Accent6 2 3 2_Essbase BS Tax Accounts EOY" xfId="29319"/>
    <cellStyle name="Accent6 2 3 3" xfId="29320"/>
    <cellStyle name="Accent6 2 3 3 2" xfId="29321"/>
    <cellStyle name="Accent6 2 3 3 2 2" xfId="29322"/>
    <cellStyle name="Accent6 2 3 3 2_Essbase BS Tax Accounts EOY" xfId="29323"/>
    <cellStyle name="Accent6 2 3 3_Essbase BS Tax Accounts EOY" xfId="29324"/>
    <cellStyle name="Accent6 2 3 4" xfId="29325"/>
    <cellStyle name="Accent6 2 3 4 2" xfId="29326"/>
    <cellStyle name="Accent6 2 3 4 2 2" xfId="29327"/>
    <cellStyle name="Accent6 2 3 4 2_Essbase BS Tax Accounts EOY" xfId="29328"/>
    <cellStyle name="Accent6 2 3 4 3" xfId="29329"/>
    <cellStyle name="Accent6 2 3 4_Essbase BS Tax Accounts EOY" xfId="29330"/>
    <cellStyle name="Accent6 2 3 5" xfId="29331"/>
    <cellStyle name="Accent6 2 3 5 2" xfId="29332"/>
    <cellStyle name="Accent6 2 3 5_Essbase BS Tax Accounts EOY" xfId="29333"/>
    <cellStyle name="Accent6 2 3 6" xfId="29334"/>
    <cellStyle name="Accent6 2 3 6 2" xfId="29335"/>
    <cellStyle name="Accent6 2 3 6_Essbase BS Tax Accounts EOY" xfId="29336"/>
    <cellStyle name="Accent6 2 3 7" xfId="29337"/>
    <cellStyle name="Accent6 2 3 8" xfId="29338"/>
    <cellStyle name="Accent6 2 3_Basis Info" xfId="29339"/>
    <cellStyle name="Accent6 2 4" xfId="29340"/>
    <cellStyle name="Accent6 2 4 2" xfId="29341"/>
    <cellStyle name="Accent6 2 4 2 2" xfId="29342"/>
    <cellStyle name="Accent6 2 4 2_Essbase BS Tax Accounts EOY" xfId="29343"/>
    <cellStyle name="Accent6 2 4 3" xfId="29344"/>
    <cellStyle name="Accent6 2 4_Essbase BS Tax Accounts EOY" xfId="29345"/>
    <cellStyle name="Accent6 2 5" xfId="29346"/>
    <cellStyle name="Accent6 2 5 2" xfId="29347"/>
    <cellStyle name="Accent6 2 5 3" xfId="29348"/>
    <cellStyle name="Accent6 2 5_Essbase BS Tax Accounts EOY" xfId="29349"/>
    <cellStyle name="Accent6 2 6" xfId="29350"/>
    <cellStyle name="Accent6 2 6 2" xfId="29351"/>
    <cellStyle name="Accent6 2 7" xfId="29352"/>
    <cellStyle name="Accent6 2 8" xfId="29353"/>
    <cellStyle name="Accent6 2 9" xfId="29354"/>
    <cellStyle name="Accent6 2_10-1 BS" xfId="29355"/>
    <cellStyle name="Accent6 20" xfId="29356"/>
    <cellStyle name="Accent6 20 2" xfId="29357"/>
    <cellStyle name="Accent6 20 2 2" xfId="29358"/>
    <cellStyle name="Accent6 20 2 2 2" xfId="29359"/>
    <cellStyle name="Accent6 20 2 2_Essbase BS Tax Accounts EOY" xfId="29360"/>
    <cellStyle name="Accent6 20 2_Essbase BS Tax Accounts EOY" xfId="29361"/>
    <cellStyle name="Accent6 20 3" xfId="29362"/>
    <cellStyle name="Accent6 20 3 2" xfId="29363"/>
    <cellStyle name="Accent6 20 3 2 2" xfId="29364"/>
    <cellStyle name="Accent6 20 3 2_Essbase BS Tax Accounts EOY" xfId="29365"/>
    <cellStyle name="Accent6 20 3_Essbase BS Tax Accounts EOY" xfId="29366"/>
    <cellStyle name="Accent6 20 4" xfId="29367"/>
    <cellStyle name="Accent6 20 4 2" xfId="29368"/>
    <cellStyle name="Accent6 20 4_Essbase BS Tax Accounts EOY" xfId="29369"/>
    <cellStyle name="Accent6 20_Essbase BS Tax Accounts EOY" xfId="29370"/>
    <cellStyle name="Accent6 21" xfId="29371"/>
    <cellStyle name="Accent6 21 2" xfId="29372"/>
    <cellStyle name="Accent6 21 2 2" xfId="29373"/>
    <cellStyle name="Accent6 21 2 2 2" xfId="29374"/>
    <cellStyle name="Accent6 21 2 2_Essbase BS Tax Accounts EOY" xfId="29375"/>
    <cellStyle name="Accent6 21 2_Essbase BS Tax Accounts EOY" xfId="29376"/>
    <cellStyle name="Accent6 21 3" xfId="29377"/>
    <cellStyle name="Accent6 21 3 2" xfId="29378"/>
    <cellStyle name="Accent6 21 3 2 2" xfId="29379"/>
    <cellStyle name="Accent6 21 3 2_Essbase BS Tax Accounts EOY" xfId="29380"/>
    <cellStyle name="Accent6 21 3_Essbase BS Tax Accounts EOY" xfId="29381"/>
    <cellStyle name="Accent6 21 4" xfId="29382"/>
    <cellStyle name="Accent6 21 4 2" xfId="29383"/>
    <cellStyle name="Accent6 21 4_Essbase BS Tax Accounts EOY" xfId="29384"/>
    <cellStyle name="Accent6 21_Essbase BS Tax Accounts EOY" xfId="29385"/>
    <cellStyle name="Accent6 22" xfId="29386"/>
    <cellStyle name="Accent6 22 2" xfId="29387"/>
    <cellStyle name="Accent6 22 2 2" xfId="29388"/>
    <cellStyle name="Accent6 22 2 2 2" xfId="29389"/>
    <cellStyle name="Accent6 22 2 2_Essbase BS Tax Accounts EOY" xfId="29390"/>
    <cellStyle name="Accent6 22 2_Essbase BS Tax Accounts EOY" xfId="29391"/>
    <cellStyle name="Accent6 22 3" xfId="29392"/>
    <cellStyle name="Accent6 22 3 2" xfId="29393"/>
    <cellStyle name="Accent6 22 3 2 2" xfId="29394"/>
    <cellStyle name="Accent6 22 3 2_Essbase BS Tax Accounts EOY" xfId="29395"/>
    <cellStyle name="Accent6 22 3_Essbase BS Tax Accounts EOY" xfId="29396"/>
    <cellStyle name="Accent6 22 4" xfId="29397"/>
    <cellStyle name="Accent6 22 4 2" xfId="29398"/>
    <cellStyle name="Accent6 22 4_Essbase BS Tax Accounts EOY" xfId="29399"/>
    <cellStyle name="Accent6 22_Essbase BS Tax Accounts EOY" xfId="29400"/>
    <cellStyle name="Accent6 23" xfId="29401"/>
    <cellStyle name="Accent6 23 2" xfId="29402"/>
    <cellStyle name="Accent6 23 2 2" xfId="29403"/>
    <cellStyle name="Accent6 23 2 2 2" xfId="29404"/>
    <cellStyle name="Accent6 23 2 2_Essbase BS Tax Accounts EOY" xfId="29405"/>
    <cellStyle name="Accent6 23 2_Essbase BS Tax Accounts EOY" xfId="29406"/>
    <cellStyle name="Accent6 23 3" xfId="29407"/>
    <cellStyle name="Accent6 23 3 2" xfId="29408"/>
    <cellStyle name="Accent6 23 3 2 2" xfId="29409"/>
    <cellStyle name="Accent6 23 3 2_Essbase BS Tax Accounts EOY" xfId="29410"/>
    <cellStyle name="Accent6 23 3_Essbase BS Tax Accounts EOY" xfId="29411"/>
    <cellStyle name="Accent6 23 4" xfId="29412"/>
    <cellStyle name="Accent6 23 4 2" xfId="29413"/>
    <cellStyle name="Accent6 23 4 2 2" xfId="29414"/>
    <cellStyle name="Accent6 23 4 2_Essbase BS Tax Accounts EOY" xfId="29415"/>
    <cellStyle name="Accent6 23 4_Essbase BS Tax Accounts EOY" xfId="29416"/>
    <cellStyle name="Accent6 23 5" xfId="29417"/>
    <cellStyle name="Accent6 23 5 2" xfId="29418"/>
    <cellStyle name="Accent6 23 5_Essbase BS Tax Accounts EOY" xfId="29419"/>
    <cellStyle name="Accent6 23_Essbase BS Tax Accounts EOY" xfId="29420"/>
    <cellStyle name="Accent6 24" xfId="29421"/>
    <cellStyle name="Accent6 24 2" xfId="29422"/>
    <cellStyle name="Accent6 24 2 2" xfId="29423"/>
    <cellStyle name="Accent6 24 2 2 2" xfId="29424"/>
    <cellStyle name="Accent6 24 2 2 2 2" xfId="29425"/>
    <cellStyle name="Accent6 24 2 2 2_Essbase BS Tax Accounts EOY" xfId="29426"/>
    <cellStyle name="Accent6 24 2 2_Essbase BS Tax Accounts EOY" xfId="29427"/>
    <cellStyle name="Accent6 24 2 3" xfId="29428"/>
    <cellStyle name="Accent6 24 2 3 2" xfId="29429"/>
    <cellStyle name="Accent6 24 2 3_Essbase BS Tax Accounts EOY" xfId="29430"/>
    <cellStyle name="Accent6 24 2 4" xfId="29431"/>
    <cellStyle name="Accent6 24 2 5" xfId="29432"/>
    <cellStyle name="Accent6 24 2 6" xfId="29433"/>
    <cellStyle name="Accent6 24 2 7" xfId="29434"/>
    <cellStyle name="Accent6 24 2_Essbase BS Tax Accounts EOY" xfId="29435"/>
    <cellStyle name="Accent6 24 3" xfId="29436"/>
    <cellStyle name="Accent6 24 3 2" xfId="29437"/>
    <cellStyle name="Accent6 24 3 2 2" xfId="29438"/>
    <cellStyle name="Accent6 24 3 2_Essbase BS Tax Accounts EOY" xfId="29439"/>
    <cellStyle name="Accent6 24 3 3" xfId="29440"/>
    <cellStyle name="Accent6 24 3_Essbase BS Tax Accounts EOY" xfId="29441"/>
    <cellStyle name="Accent6 24 4" xfId="29442"/>
    <cellStyle name="Accent6 24 4 2" xfId="29443"/>
    <cellStyle name="Accent6 24 4_Essbase BS Tax Accounts EOY" xfId="29444"/>
    <cellStyle name="Accent6 24 5" xfId="29445"/>
    <cellStyle name="Accent6 24 5 2" xfId="29446"/>
    <cellStyle name="Accent6 24 5_Essbase BS Tax Accounts EOY" xfId="29447"/>
    <cellStyle name="Accent6 24 6" xfId="29448"/>
    <cellStyle name="Accent6 24 7" xfId="29449"/>
    <cellStyle name="Accent6 24_Basis Detail" xfId="29450"/>
    <cellStyle name="Accent6 25" xfId="29451"/>
    <cellStyle name="Accent6 25 2" xfId="29452"/>
    <cellStyle name="Accent6 25 2 2" xfId="29453"/>
    <cellStyle name="Accent6 25 2 2 2" xfId="29454"/>
    <cellStyle name="Accent6 25 2 2_Essbase BS Tax Accounts EOY" xfId="29455"/>
    <cellStyle name="Accent6 25 2 3" xfId="29456"/>
    <cellStyle name="Accent6 25 2 4" xfId="29457"/>
    <cellStyle name="Accent6 25 2_Essbase BS Tax Accounts EOY" xfId="29458"/>
    <cellStyle name="Accent6 25 3" xfId="29459"/>
    <cellStyle name="Accent6 25 3 2" xfId="29460"/>
    <cellStyle name="Accent6 25 3 2 2" xfId="29461"/>
    <cellStyle name="Accent6 25 3 2_Essbase BS Tax Accounts EOY" xfId="29462"/>
    <cellStyle name="Accent6 25 3 3" xfId="29463"/>
    <cellStyle name="Accent6 25 3_Essbase BS Tax Accounts EOY" xfId="29464"/>
    <cellStyle name="Accent6 25 4" xfId="29465"/>
    <cellStyle name="Accent6 25 4 2" xfId="29466"/>
    <cellStyle name="Accent6 25 4_Essbase BS Tax Accounts EOY" xfId="29467"/>
    <cellStyle name="Accent6 25 5" xfId="29468"/>
    <cellStyle name="Accent6 25 6" xfId="29469"/>
    <cellStyle name="Accent6 25_Essbase BS Tax Accounts EOY" xfId="29470"/>
    <cellStyle name="Accent6 26" xfId="29471"/>
    <cellStyle name="Accent6 26 2" xfId="29472"/>
    <cellStyle name="Accent6 26 2 2" xfId="29473"/>
    <cellStyle name="Accent6 26 2 2 2" xfId="29474"/>
    <cellStyle name="Accent6 26 2 2_Essbase BS Tax Accounts EOY" xfId="29475"/>
    <cellStyle name="Accent6 26 2 3" xfId="29476"/>
    <cellStyle name="Accent6 26 2_Essbase BS Tax Accounts EOY" xfId="29477"/>
    <cellStyle name="Accent6 26 3" xfId="29478"/>
    <cellStyle name="Accent6 26 3 2" xfId="29479"/>
    <cellStyle name="Accent6 26 3_Essbase BS Tax Accounts EOY" xfId="29480"/>
    <cellStyle name="Accent6 26 4" xfId="29481"/>
    <cellStyle name="Accent6 26 5" xfId="29482"/>
    <cellStyle name="Accent6 26 6" xfId="29483"/>
    <cellStyle name="Accent6 26_Essbase BS Tax Accounts EOY" xfId="29484"/>
    <cellStyle name="Accent6 27" xfId="29485"/>
    <cellStyle name="Accent6 27 2" xfId="29486"/>
    <cellStyle name="Accent6 27 2 2" xfId="29487"/>
    <cellStyle name="Accent6 27 2 2 2" xfId="29488"/>
    <cellStyle name="Accent6 27 2 2_Essbase BS Tax Accounts EOY" xfId="29489"/>
    <cellStyle name="Accent6 27 2_Essbase BS Tax Accounts EOY" xfId="29490"/>
    <cellStyle name="Accent6 27 3" xfId="29491"/>
    <cellStyle name="Accent6 27 3 2" xfId="29492"/>
    <cellStyle name="Accent6 27 3_Essbase BS Tax Accounts EOY" xfId="29493"/>
    <cellStyle name="Accent6 27 4" xfId="29494"/>
    <cellStyle name="Accent6 27 5" xfId="29495"/>
    <cellStyle name="Accent6 27_Essbase BS Tax Accounts EOY" xfId="29496"/>
    <cellStyle name="Accent6 28" xfId="29497"/>
    <cellStyle name="Accent6 28 2" xfId="29498"/>
    <cellStyle name="Accent6 28 2 2" xfId="29499"/>
    <cellStyle name="Accent6 28 2_Essbase BS Tax Accounts EOY" xfId="29500"/>
    <cellStyle name="Accent6 28_Essbase BS Tax Accounts EOY" xfId="29501"/>
    <cellStyle name="Accent6 29" xfId="29502"/>
    <cellStyle name="Accent6 29 2" xfId="29503"/>
    <cellStyle name="Accent6 29 2 2" xfId="29504"/>
    <cellStyle name="Accent6 29 2_Essbase BS Tax Accounts EOY" xfId="29505"/>
    <cellStyle name="Accent6 29_Essbase BS Tax Accounts EOY" xfId="29506"/>
    <cellStyle name="Accent6 3" xfId="29507"/>
    <cellStyle name="Accent6 3 2" xfId="29508"/>
    <cellStyle name="Accent6 3 2 2" xfId="29509"/>
    <cellStyle name="Accent6 3 2 2 2" xfId="29510"/>
    <cellStyle name="Accent6 3 2 2 2 2" xfId="29511"/>
    <cellStyle name="Accent6 3 2 2 2_Essbase BS Tax Accounts EOY" xfId="29512"/>
    <cellStyle name="Accent6 3 2 2_Essbase BS Tax Accounts EOY" xfId="29513"/>
    <cellStyle name="Accent6 3 2 3" xfId="29514"/>
    <cellStyle name="Accent6 3 2 3 2" xfId="29515"/>
    <cellStyle name="Accent6 3 2 3 2 2" xfId="29516"/>
    <cellStyle name="Accent6 3 2 3 2_Essbase BS Tax Accounts EOY" xfId="29517"/>
    <cellStyle name="Accent6 3 2 3_Essbase BS Tax Accounts EOY" xfId="29518"/>
    <cellStyle name="Accent6 3 2 4" xfId="29519"/>
    <cellStyle name="Accent6 3 2 4 2" xfId="29520"/>
    <cellStyle name="Accent6 3 2 4_Essbase BS Tax Accounts EOY" xfId="29521"/>
    <cellStyle name="Accent6 3 2 5" xfId="29522"/>
    <cellStyle name="Accent6 3 2 6" xfId="29523"/>
    <cellStyle name="Accent6 3 2_Essbase BS Tax Accounts EOY" xfId="29524"/>
    <cellStyle name="Accent6 3 3" xfId="29525"/>
    <cellStyle name="Accent6 3 3 2" xfId="29526"/>
    <cellStyle name="Accent6 3 3 2 2" xfId="29527"/>
    <cellStyle name="Accent6 3 3 2_Essbase BS Tax Accounts EOY" xfId="29528"/>
    <cellStyle name="Accent6 3 3_Essbase BS Tax Accounts EOY" xfId="29529"/>
    <cellStyle name="Accent6 3 4" xfId="29530"/>
    <cellStyle name="Accent6 3 4 2" xfId="29531"/>
    <cellStyle name="Accent6 3 4_Essbase BS Tax Accounts EOY" xfId="29532"/>
    <cellStyle name="Accent6 3 5" xfId="29533"/>
    <cellStyle name="Accent6 3_Essbase BS Tax Accounts EOY" xfId="29534"/>
    <cellStyle name="Accent6 30" xfId="29535"/>
    <cellStyle name="Accent6 30 2" xfId="29536"/>
    <cellStyle name="Accent6 30 2 2" xfId="29537"/>
    <cellStyle name="Accent6 30 2_Essbase BS Tax Accounts EOY" xfId="29538"/>
    <cellStyle name="Accent6 30_Essbase BS Tax Accounts EOY" xfId="29539"/>
    <cellStyle name="Accent6 31" xfId="29540"/>
    <cellStyle name="Accent6 31 2" xfId="29541"/>
    <cellStyle name="Accent6 31 2 2" xfId="29542"/>
    <cellStyle name="Accent6 31 2_Essbase BS Tax Accounts EOY" xfId="29543"/>
    <cellStyle name="Accent6 31_Essbase BS Tax Accounts EOY" xfId="29544"/>
    <cellStyle name="Accent6 32" xfId="29545"/>
    <cellStyle name="Accent6 32 2" xfId="29546"/>
    <cellStyle name="Accent6 32 2 2" xfId="29547"/>
    <cellStyle name="Accent6 32 2_Essbase BS Tax Accounts EOY" xfId="29548"/>
    <cellStyle name="Accent6 32_Essbase BS Tax Accounts EOY" xfId="29549"/>
    <cellStyle name="Accent6 33" xfId="29550"/>
    <cellStyle name="Accent6 33 2" xfId="29551"/>
    <cellStyle name="Accent6 33 2 2" xfId="29552"/>
    <cellStyle name="Accent6 33 2_Essbase BS Tax Accounts EOY" xfId="29553"/>
    <cellStyle name="Accent6 33_Essbase BS Tax Accounts EOY" xfId="29554"/>
    <cellStyle name="Accent6 34" xfId="29555"/>
    <cellStyle name="Accent6 34 2" xfId="29556"/>
    <cellStyle name="Accent6 34 2 2" xfId="29557"/>
    <cellStyle name="Accent6 34 2_Essbase BS Tax Accounts EOY" xfId="29558"/>
    <cellStyle name="Accent6 34_Essbase BS Tax Accounts EOY" xfId="29559"/>
    <cellStyle name="Accent6 35" xfId="29560"/>
    <cellStyle name="Accent6 35 2" xfId="29561"/>
    <cellStyle name="Accent6 35 2 2" xfId="29562"/>
    <cellStyle name="Accent6 35 2_Essbase BS Tax Accounts EOY" xfId="29563"/>
    <cellStyle name="Accent6 35_Essbase BS Tax Accounts EOY" xfId="29564"/>
    <cellStyle name="Accent6 36" xfId="29565"/>
    <cellStyle name="Accent6 36 2" xfId="29566"/>
    <cellStyle name="Accent6 36 2 2" xfId="29567"/>
    <cellStyle name="Accent6 36 2_Essbase BS Tax Accounts EOY" xfId="29568"/>
    <cellStyle name="Accent6 36_Essbase BS Tax Accounts EOY" xfId="29569"/>
    <cellStyle name="Accent6 37" xfId="29570"/>
    <cellStyle name="Accent6 37 2" xfId="29571"/>
    <cellStyle name="Accent6 37 2 2" xfId="29572"/>
    <cellStyle name="Accent6 37 2_Essbase BS Tax Accounts EOY" xfId="29573"/>
    <cellStyle name="Accent6 37_Essbase BS Tax Accounts EOY" xfId="29574"/>
    <cellStyle name="Accent6 38" xfId="29575"/>
    <cellStyle name="Accent6 38 2" xfId="29576"/>
    <cellStyle name="Accent6 38 2 2" xfId="29577"/>
    <cellStyle name="Accent6 38 2_Essbase BS Tax Accounts EOY" xfId="29578"/>
    <cellStyle name="Accent6 38_Essbase BS Tax Accounts EOY" xfId="29579"/>
    <cellStyle name="Accent6 39" xfId="29580"/>
    <cellStyle name="Accent6 39 2" xfId="29581"/>
    <cellStyle name="Accent6 39 2 2" xfId="29582"/>
    <cellStyle name="Accent6 39 2_Essbase BS Tax Accounts EOY" xfId="29583"/>
    <cellStyle name="Accent6 39_Essbase BS Tax Accounts EOY" xfId="29584"/>
    <cellStyle name="Accent6 4" xfId="29585"/>
    <cellStyle name="Accent6 4 2" xfId="29586"/>
    <cellStyle name="Accent6 4 2 2" xfId="29587"/>
    <cellStyle name="Accent6 4 2 2 2" xfId="29588"/>
    <cellStyle name="Accent6 4 2 2 2 2" xfId="29589"/>
    <cellStyle name="Accent6 4 2 2 2_Essbase BS Tax Accounts EOY" xfId="29590"/>
    <cellStyle name="Accent6 4 2 2_Essbase BS Tax Accounts EOY" xfId="29591"/>
    <cellStyle name="Accent6 4 2 3" xfId="29592"/>
    <cellStyle name="Accent6 4 2 3 2" xfId="29593"/>
    <cellStyle name="Accent6 4 2 3 2 2" xfId="29594"/>
    <cellStyle name="Accent6 4 2 3 2_Essbase BS Tax Accounts EOY" xfId="29595"/>
    <cellStyle name="Accent6 4 2 3_Essbase BS Tax Accounts EOY" xfId="29596"/>
    <cellStyle name="Accent6 4 2 4" xfId="29597"/>
    <cellStyle name="Accent6 4 2 4 2" xfId="29598"/>
    <cellStyle name="Accent6 4 2 4_Essbase BS Tax Accounts EOY" xfId="29599"/>
    <cellStyle name="Accent6 4 2 5" xfId="29600"/>
    <cellStyle name="Accent6 4 2 6" xfId="29601"/>
    <cellStyle name="Accent6 4 2 7" xfId="29602"/>
    <cellStyle name="Accent6 4 2_Essbase BS Tax Accounts EOY" xfId="29603"/>
    <cellStyle name="Accent6 4 3" xfId="29604"/>
    <cellStyle name="Accent6 4 3 2" xfId="29605"/>
    <cellStyle name="Accent6 4 3 2 2" xfId="29606"/>
    <cellStyle name="Accent6 4 3 2_Essbase BS Tax Accounts EOY" xfId="29607"/>
    <cellStyle name="Accent6 4 3_Essbase BS Tax Accounts EOY" xfId="29608"/>
    <cellStyle name="Accent6 4 4" xfId="29609"/>
    <cellStyle name="Accent6 4 4 2" xfId="29610"/>
    <cellStyle name="Accent6 4 4_Essbase BS Tax Accounts EOY" xfId="29611"/>
    <cellStyle name="Accent6 4_Essbase BS Tax Accounts EOY" xfId="29612"/>
    <cellStyle name="Accent6 40" xfId="29613"/>
    <cellStyle name="Accent6 40 2" xfId="29614"/>
    <cellStyle name="Accent6 40 2 2" xfId="29615"/>
    <cellStyle name="Accent6 40 2_Essbase BS Tax Accounts EOY" xfId="29616"/>
    <cellStyle name="Accent6 40_Essbase BS Tax Accounts EOY" xfId="29617"/>
    <cellStyle name="Accent6 41" xfId="29618"/>
    <cellStyle name="Accent6 41 2" xfId="29619"/>
    <cellStyle name="Accent6 41 2 2" xfId="29620"/>
    <cellStyle name="Accent6 41 2_Essbase BS Tax Accounts EOY" xfId="29621"/>
    <cellStyle name="Accent6 41_Essbase BS Tax Accounts EOY" xfId="29622"/>
    <cellStyle name="Accent6 42" xfId="29623"/>
    <cellStyle name="Accent6 42 2" xfId="29624"/>
    <cellStyle name="Accent6 42 2 2" xfId="29625"/>
    <cellStyle name="Accent6 42 2_Essbase BS Tax Accounts EOY" xfId="29626"/>
    <cellStyle name="Accent6 42_Essbase BS Tax Accounts EOY" xfId="29627"/>
    <cellStyle name="Accent6 43" xfId="29628"/>
    <cellStyle name="Accent6 43 2" xfId="29629"/>
    <cellStyle name="Accent6 43 2 2" xfId="29630"/>
    <cellStyle name="Accent6 43 2_Essbase BS Tax Accounts EOY" xfId="29631"/>
    <cellStyle name="Accent6 43_Essbase BS Tax Accounts EOY" xfId="29632"/>
    <cellStyle name="Accent6 44" xfId="29633"/>
    <cellStyle name="Accent6 44 2" xfId="29634"/>
    <cellStyle name="Accent6 44 2 2" xfId="29635"/>
    <cellStyle name="Accent6 44 2_Essbase BS Tax Accounts EOY" xfId="29636"/>
    <cellStyle name="Accent6 44_Essbase BS Tax Accounts EOY" xfId="29637"/>
    <cellStyle name="Accent6 45" xfId="29638"/>
    <cellStyle name="Accent6 45 2" xfId="29639"/>
    <cellStyle name="Accent6 45 2 2" xfId="29640"/>
    <cellStyle name="Accent6 45 2_Essbase BS Tax Accounts EOY" xfId="29641"/>
    <cellStyle name="Accent6 45_Essbase BS Tax Accounts EOY" xfId="29642"/>
    <cellStyle name="Accent6 46" xfId="29643"/>
    <cellStyle name="Accent6 46 2" xfId="29644"/>
    <cellStyle name="Accent6 46 2 2" xfId="29645"/>
    <cellStyle name="Accent6 46 2_Essbase BS Tax Accounts EOY" xfId="29646"/>
    <cellStyle name="Accent6 46_Essbase BS Tax Accounts EOY" xfId="29647"/>
    <cellStyle name="Accent6 47" xfId="29648"/>
    <cellStyle name="Accent6 47 2" xfId="29649"/>
    <cellStyle name="Accent6 47 2 2" xfId="29650"/>
    <cellStyle name="Accent6 47 2_Essbase BS Tax Accounts EOY" xfId="29651"/>
    <cellStyle name="Accent6 47_Essbase BS Tax Accounts EOY" xfId="29652"/>
    <cellStyle name="Accent6 48" xfId="29653"/>
    <cellStyle name="Accent6 48 2" xfId="29654"/>
    <cellStyle name="Accent6 48 2 2" xfId="29655"/>
    <cellStyle name="Accent6 48 2_Essbase BS Tax Accounts EOY" xfId="29656"/>
    <cellStyle name="Accent6 48_Essbase BS Tax Accounts EOY" xfId="29657"/>
    <cellStyle name="Accent6 49" xfId="29658"/>
    <cellStyle name="Accent6 49 2" xfId="29659"/>
    <cellStyle name="Accent6 49 2 2" xfId="29660"/>
    <cellStyle name="Accent6 49 2_Essbase BS Tax Accounts EOY" xfId="29661"/>
    <cellStyle name="Accent6 49_Essbase BS Tax Accounts EOY" xfId="29662"/>
    <cellStyle name="Accent6 5" xfId="29663"/>
    <cellStyle name="Accent6 5 2" xfId="29664"/>
    <cellStyle name="Accent6 5 2 2" xfId="29665"/>
    <cellStyle name="Accent6 5 2 2 2" xfId="29666"/>
    <cellStyle name="Accent6 5 2 2 2 2" xfId="29667"/>
    <cellStyle name="Accent6 5 2 2 2_Essbase BS Tax Accounts EOY" xfId="29668"/>
    <cellStyle name="Accent6 5 2 2_Essbase BS Tax Accounts EOY" xfId="29669"/>
    <cellStyle name="Accent6 5 2 3" xfId="29670"/>
    <cellStyle name="Accent6 5 2 3 2" xfId="29671"/>
    <cellStyle name="Accent6 5 2 3 2 2" xfId="29672"/>
    <cellStyle name="Accent6 5 2 3 2_Essbase BS Tax Accounts EOY" xfId="29673"/>
    <cellStyle name="Accent6 5 2 3_Essbase BS Tax Accounts EOY" xfId="29674"/>
    <cellStyle name="Accent6 5 2 4" xfId="29675"/>
    <cellStyle name="Accent6 5 2 4 2" xfId="29676"/>
    <cellStyle name="Accent6 5 2 4_Essbase BS Tax Accounts EOY" xfId="29677"/>
    <cellStyle name="Accent6 5 2 5" xfId="29678"/>
    <cellStyle name="Accent6 5 2_Essbase BS Tax Accounts EOY" xfId="29679"/>
    <cellStyle name="Accent6 5 3" xfId="29680"/>
    <cellStyle name="Accent6 5 3 2" xfId="29681"/>
    <cellStyle name="Accent6 5 3 2 2" xfId="29682"/>
    <cellStyle name="Accent6 5 3 2_Essbase BS Tax Accounts EOY" xfId="29683"/>
    <cellStyle name="Accent6 5 3_Essbase BS Tax Accounts EOY" xfId="29684"/>
    <cellStyle name="Accent6 5 4" xfId="29685"/>
    <cellStyle name="Accent6 5 4 2" xfId="29686"/>
    <cellStyle name="Accent6 5 4_Essbase BS Tax Accounts EOY" xfId="29687"/>
    <cellStyle name="Accent6 5_Essbase BS Tax Accounts EOY" xfId="29688"/>
    <cellStyle name="Accent6 50" xfId="29689"/>
    <cellStyle name="Accent6 50 2" xfId="29690"/>
    <cellStyle name="Accent6 50 2 2" xfId="29691"/>
    <cellStyle name="Accent6 50 2_Essbase BS Tax Accounts EOY" xfId="29692"/>
    <cellStyle name="Accent6 50_Essbase BS Tax Accounts EOY" xfId="29693"/>
    <cellStyle name="Accent6 51" xfId="29694"/>
    <cellStyle name="Accent6 51 2" xfId="29695"/>
    <cellStyle name="Accent6 51 2 2" xfId="29696"/>
    <cellStyle name="Accent6 51 2_Essbase BS Tax Accounts EOY" xfId="29697"/>
    <cellStyle name="Accent6 51_Essbase BS Tax Accounts EOY" xfId="29698"/>
    <cellStyle name="Accent6 52" xfId="29699"/>
    <cellStyle name="Accent6 52 2" xfId="29700"/>
    <cellStyle name="Accent6 52 2 2" xfId="29701"/>
    <cellStyle name="Accent6 52 2_Essbase BS Tax Accounts EOY" xfId="29702"/>
    <cellStyle name="Accent6 52_Essbase BS Tax Accounts EOY" xfId="29703"/>
    <cellStyle name="Accent6 53" xfId="29704"/>
    <cellStyle name="Accent6 53 2" xfId="29705"/>
    <cellStyle name="Accent6 53 2 2" xfId="29706"/>
    <cellStyle name="Accent6 53 2_Essbase BS Tax Accounts EOY" xfId="29707"/>
    <cellStyle name="Accent6 53_Essbase BS Tax Accounts EOY" xfId="29708"/>
    <cellStyle name="Accent6 54" xfId="29709"/>
    <cellStyle name="Accent6 54 2" xfId="29710"/>
    <cellStyle name="Accent6 54 2 2" xfId="29711"/>
    <cellStyle name="Accent6 54 2_Essbase BS Tax Accounts EOY" xfId="29712"/>
    <cellStyle name="Accent6 54_Essbase BS Tax Accounts EOY" xfId="29713"/>
    <cellStyle name="Accent6 55" xfId="29714"/>
    <cellStyle name="Accent6 55 2" xfId="29715"/>
    <cellStyle name="Accent6 55 2 2" xfId="29716"/>
    <cellStyle name="Accent6 55 2_Essbase BS Tax Accounts EOY" xfId="29717"/>
    <cellStyle name="Accent6 55_Essbase BS Tax Accounts EOY" xfId="29718"/>
    <cellStyle name="Accent6 56" xfId="29719"/>
    <cellStyle name="Accent6 56 2" xfId="29720"/>
    <cellStyle name="Accent6 56 2 2" xfId="29721"/>
    <cellStyle name="Accent6 56 2_Essbase BS Tax Accounts EOY" xfId="29722"/>
    <cellStyle name="Accent6 56_Essbase BS Tax Accounts EOY" xfId="29723"/>
    <cellStyle name="Accent6 57" xfId="29724"/>
    <cellStyle name="Accent6 57 2" xfId="29725"/>
    <cellStyle name="Accent6 57 2 2" xfId="29726"/>
    <cellStyle name="Accent6 57 2_Essbase BS Tax Accounts EOY" xfId="29727"/>
    <cellStyle name="Accent6 57_Essbase BS Tax Accounts EOY" xfId="29728"/>
    <cellStyle name="Accent6 58" xfId="29729"/>
    <cellStyle name="Accent6 58 2" xfId="29730"/>
    <cellStyle name="Accent6 58 2 2" xfId="29731"/>
    <cellStyle name="Accent6 58 2_Essbase BS Tax Accounts EOY" xfId="29732"/>
    <cellStyle name="Accent6 58_Essbase BS Tax Accounts EOY" xfId="29733"/>
    <cellStyle name="Accent6 59" xfId="29734"/>
    <cellStyle name="Accent6 59 2" xfId="29735"/>
    <cellStyle name="Accent6 59 2 2" xfId="29736"/>
    <cellStyle name="Accent6 59 2_Essbase BS Tax Accounts EOY" xfId="29737"/>
    <cellStyle name="Accent6 59_Essbase BS Tax Accounts EOY" xfId="29738"/>
    <cellStyle name="Accent6 6" xfId="29739"/>
    <cellStyle name="Accent6 6 2" xfId="29740"/>
    <cellStyle name="Accent6 6 2 2" xfId="29741"/>
    <cellStyle name="Accent6 6 2 2 2" xfId="29742"/>
    <cellStyle name="Accent6 6 2 2_Essbase BS Tax Accounts EOY" xfId="29743"/>
    <cellStyle name="Accent6 6 2_Essbase BS Tax Accounts EOY" xfId="29744"/>
    <cellStyle name="Accent6 6 3" xfId="29745"/>
    <cellStyle name="Accent6 6 3 2" xfId="29746"/>
    <cellStyle name="Accent6 6 3 2 2" xfId="29747"/>
    <cellStyle name="Accent6 6 3 2_Essbase BS Tax Accounts EOY" xfId="29748"/>
    <cellStyle name="Accent6 6 3_Essbase BS Tax Accounts EOY" xfId="29749"/>
    <cellStyle name="Accent6 6 4" xfId="29750"/>
    <cellStyle name="Accent6 6 4 2" xfId="29751"/>
    <cellStyle name="Accent6 6 4_Essbase BS Tax Accounts EOY" xfId="29752"/>
    <cellStyle name="Accent6 6_Essbase BS Tax Accounts EOY" xfId="29753"/>
    <cellStyle name="Accent6 60" xfId="29754"/>
    <cellStyle name="Accent6 60 2" xfId="29755"/>
    <cellStyle name="Accent6 60 2 2" xfId="29756"/>
    <cellStyle name="Accent6 60 2_Essbase BS Tax Accounts EOY" xfId="29757"/>
    <cellStyle name="Accent6 60 3" xfId="29758"/>
    <cellStyle name="Accent6 60_Essbase BS Tax Accounts EOY" xfId="29759"/>
    <cellStyle name="Accent6 61" xfId="29760"/>
    <cellStyle name="Accent6 61 2" xfId="29761"/>
    <cellStyle name="Accent6 61_Essbase BS Tax Accounts EOY" xfId="29762"/>
    <cellStyle name="Accent6 62" xfId="29763"/>
    <cellStyle name="Accent6 62 2" xfId="29764"/>
    <cellStyle name="Accent6 62_Essbase BS Tax Accounts EOY" xfId="29765"/>
    <cellStyle name="Accent6 63" xfId="29766"/>
    <cellStyle name="Accent6 64" xfId="29767"/>
    <cellStyle name="Accent6 65" xfId="29768"/>
    <cellStyle name="Accent6 66" xfId="29769"/>
    <cellStyle name="Accent6 67" xfId="29770"/>
    <cellStyle name="Accent6 68" xfId="29771"/>
    <cellStyle name="Accent6 69" xfId="29772"/>
    <cellStyle name="Accent6 7" xfId="29773"/>
    <cellStyle name="Accent6 7 2" xfId="29774"/>
    <cellStyle name="Accent6 7 2 2" xfId="29775"/>
    <cellStyle name="Accent6 7 2 2 2" xfId="29776"/>
    <cellStyle name="Accent6 7 2 2_Essbase BS Tax Accounts EOY" xfId="29777"/>
    <cellStyle name="Accent6 7 2_Essbase BS Tax Accounts EOY" xfId="29778"/>
    <cellStyle name="Accent6 7 3" xfId="29779"/>
    <cellStyle name="Accent6 7 3 2" xfId="29780"/>
    <cellStyle name="Accent6 7 3 2 2" xfId="29781"/>
    <cellStyle name="Accent6 7 3 2_Essbase BS Tax Accounts EOY" xfId="29782"/>
    <cellStyle name="Accent6 7 3_Essbase BS Tax Accounts EOY" xfId="29783"/>
    <cellStyle name="Accent6 7 4" xfId="29784"/>
    <cellStyle name="Accent6 7 4 2" xfId="29785"/>
    <cellStyle name="Accent6 7 4_Essbase BS Tax Accounts EOY" xfId="29786"/>
    <cellStyle name="Accent6 7_Essbase BS Tax Accounts EOY" xfId="29787"/>
    <cellStyle name="Accent6 70" xfId="29788"/>
    <cellStyle name="Accent6 71" xfId="29789"/>
    <cellStyle name="Accent6 72" xfId="29790"/>
    <cellStyle name="Accent6 73" xfId="29791"/>
    <cellStyle name="Accent6 74" xfId="29792"/>
    <cellStyle name="Accent6 75" xfId="29793"/>
    <cellStyle name="Accent6 76" xfId="29794"/>
    <cellStyle name="Accent6 77" xfId="29795"/>
    <cellStyle name="Accent6 78" xfId="29796"/>
    <cellStyle name="Accent6 79" xfId="29797"/>
    <cellStyle name="Accent6 8" xfId="29798"/>
    <cellStyle name="Accent6 8 2" xfId="29799"/>
    <cellStyle name="Accent6 8 2 2" xfId="29800"/>
    <cellStyle name="Accent6 8 2 2 2" xfId="29801"/>
    <cellStyle name="Accent6 8 2 2_Essbase BS Tax Accounts EOY" xfId="29802"/>
    <cellStyle name="Accent6 8 2_Essbase BS Tax Accounts EOY" xfId="29803"/>
    <cellStyle name="Accent6 8 3" xfId="29804"/>
    <cellStyle name="Accent6 8 3 2" xfId="29805"/>
    <cellStyle name="Accent6 8 3 2 2" xfId="29806"/>
    <cellStyle name="Accent6 8 3 2_Essbase BS Tax Accounts EOY" xfId="29807"/>
    <cellStyle name="Accent6 8 3_Essbase BS Tax Accounts EOY" xfId="29808"/>
    <cellStyle name="Accent6 8 4" xfId="29809"/>
    <cellStyle name="Accent6 8 4 2" xfId="29810"/>
    <cellStyle name="Accent6 8 4_Essbase BS Tax Accounts EOY" xfId="29811"/>
    <cellStyle name="Accent6 8_Essbase BS Tax Accounts EOY" xfId="29812"/>
    <cellStyle name="Accent6 80" xfId="29813"/>
    <cellStyle name="Accent6 81" xfId="29814"/>
    <cellStyle name="Accent6 82" xfId="29815"/>
    <cellStyle name="Accent6 83" xfId="29816"/>
    <cellStyle name="Accent6 84" xfId="29817"/>
    <cellStyle name="Accent6 85" xfId="29818"/>
    <cellStyle name="Accent6 86" xfId="29819"/>
    <cellStyle name="Accent6 87" xfId="29820"/>
    <cellStyle name="Accent6 88" xfId="29821"/>
    <cellStyle name="Accent6 89" xfId="29822"/>
    <cellStyle name="Accent6 9" xfId="29823"/>
    <cellStyle name="Accent6 9 2" xfId="29824"/>
    <cellStyle name="Accent6 9 2 2" xfId="29825"/>
    <cellStyle name="Accent6 9 2 2 2" xfId="29826"/>
    <cellStyle name="Accent6 9 2 2_Essbase BS Tax Accounts EOY" xfId="29827"/>
    <cellStyle name="Accent6 9 2_Essbase BS Tax Accounts EOY" xfId="29828"/>
    <cellStyle name="Accent6 9 3" xfId="29829"/>
    <cellStyle name="Accent6 9 3 2" xfId="29830"/>
    <cellStyle name="Accent6 9 3 2 2" xfId="29831"/>
    <cellStyle name="Accent6 9 3 2_Essbase BS Tax Accounts EOY" xfId="29832"/>
    <cellStyle name="Accent6 9 3_Essbase BS Tax Accounts EOY" xfId="29833"/>
    <cellStyle name="Accent6 9 4" xfId="29834"/>
    <cellStyle name="Accent6 9 4 2" xfId="29835"/>
    <cellStyle name="Accent6 9 4_Essbase BS Tax Accounts EOY" xfId="29836"/>
    <cellStyle name="Accent6 9_Essbase BS Tax Accounts EOY" xfId="29837"/>
    <cellStyle name="Accent6 90" xfId="29838"/>
    <cellStyle name="Accent6 91" xfId="29839"/>
    <cellStyle name="Accent6 92" xfId="29840"/>
    <cellStyle name="Accent6 93" xfId="29841"/>
    <cellStyle name="Accent6 94" xfId="29842"/>
    <cellStyle name="Accent6 95" xfId="29843"/>
    <cellStyle name="Accent6 96" xfId="29844"/>
    <cellStyle name="Accent6 97" xfId="29845"/>
    <cellStyle name="Accent6 98" xfId="29846"/>
    <cellStyle name="Accent6 99" xfId="29847"/>
    <cellStyle name="Actual Date" xfId="25"/>
    <cellStyle name="Actual Date 2" xfId="316"/>
    <cellStyle name="Actual Date 2 2" xfId="29848"/>
    <cellStyle name="Actual Date 2_Essbase BS Tax Accounts EOY" xfId="29849"/>
    <cellStyle name="Actual Date_03_2012" xfId="29850"/>
    <cellStyle name="Affinity Input" xfId="26"/>
    <cellStyle name="Affinity Input 2" xfId="29851"/>
    <cellStyle name="Affinity Input 2 2" xfId="29852"/>
    <cellStyle name="Affinity Input 2_Essbase BS Tax Accounts EOY" xfId="29853"/>
    <cellStyle name="Affinity Input_Essbase BS Tax Accounts EOY" xfId="29854"/>
    <cellStyle name="Bad" xfId="27" builtinId="27" customBuiltin="1"/>
    <cellStyle name="Bad 10" xfId="29855"/>
    <cellStyle name="Bad 10 2" xfId="29856"/>
    <cellStyle name="Bad 10 2 2" xfId="29857"/>
    <cellStyle name="Bad 10 2 2 2" xfId="29858"/>
    <cellStyle name="Bad 10 2 2_Essbase BS Tax Accounts EOY" xfId="29859"/>
    <cellStyle name="Bad 10 2_Essbase BS Tax Accounts EOY" xfId="29860"/>
    <cellStyle name="Bad 10 3" xfId="29861"/>
    <cellStyle name="Bad 10 3 2" xfId="29862"/>
    <cellStyle name="Bad 10 3 2 2" xfId="29863"/>
    <cellStyle name="Bad 10 3 2_Essbase BS Tax Accounts EOY" xfId="29864"/>
    <cellStyle name="Bad 10 3_Essbase BS Tax Accounts EOY" xfId="29865"/>
    <cellStyle name="Bad 10 4" xfId="29866"/>
    <cellStyle name="Bad 10 4 2" xfId="29867"/>
    <cellStyle name="Bad 10 4_Essbase BS Tax Accounts EOY" xfId="29868"/>
    <cellStyle name="Bad 10_Essbase BS Tax Accounts EOY" xfId="29869"/>
    <cellStyle name="Bad 100" xfId="29870"/>
    <cellStyle name="Bad 101" xfId="29871"/>
    <cellStyle name="Bad 102" xfId="29872"/>
    <cellStyle name="Bad 11" xfId="29873"/>
    <cellStyle name="Bad 11 2" xfId="29874"/>
    <cellStyle name="Bad 11 2 2" xfId="29875"/>
    <cellStyle name="Bad 11 2 2 2" xfId="29876"/>
    <cellStyle name="Bad 11 2 2_Essbase BS Tax Accounts EOY" xfId="29877"/>
    <cellStyle name="Bad 11 2_Essbase BS Tax Accounts EOY" xfId="29878"/>
    <cellStyle name="Bad 11 3" xfId="29879"/>
    <cellStyle name="Bad 11 3 2" xfId="29880"/>
    <cellStyle name="Bad 11 3 2 2" xfId="29881"/>
    <cellStyle name="Bad 11 3 2_Essbase BS Tax Accounts EOY" xfId="29882"/>
    <cellStyle name="Bad 11 3_Essbase BS Tax Accounts EOY" xfId="29883"/>
    <cellStyle name="Bad 11 4" xfId="29884"/>
    <cellStyle name="Bad 11 4 2" xfId="29885"/>
    <cellStyle name="Bad 11 4_Essbase BS Tax Accounts EOY" xfId="29886"/>
    <cellStyle name="Bad 11_Essbase BS Tax Accounts EOY" xfId="29887"/>
    <cellStyle name="Bad 12" xfId="29888"/>
    <cellStyle name="Bad 12 2" xfId="29889"/>
    <cellStyle name="Bad 12 2 2" xfId="29890"/>
    <cellStyle name="Bad 12 2 2 2" xfId="29891"/>
    <cellStyle name="Bad 12 2 2_Essbase BS Tax Accounts EOY" xfId="29892"/>
    <cellStyle name="Bad 12 2_Essbase BS Tax Accounts EOY" xfId="29893"/>
    <cellStyle name="Bad 12 3" xfId="29894"/>
    <cellStyle name="Bad 12 3 2" xfId="29895"/>
    <cellStyle name="Bad 12 3 2 2" xfId="29896"/>
    <cellStyle name="Bad 12 3 2_Essbase BS Tax Accounts EOY" xfId="29897"/>
    <cellStyle name="Bad 12 3_Essbase BS Tax Accounts EOY" xfId="29898"/>
    <cellStyle name="Bad 12 4" xfId="29899"/>
    <cellStyle name="Bad 12 4 2" xfId="29900"/>
    <cellStyle name="Bad 12 4_Essbase BS Tax Accounts EOY" xfId="29901"/>
    <cellStyle name="Bad 12_Essbase BS Tax Accounts EOY" xfId="29902"/>
    <cellStyle name="Bad 13" xfId="29903"/>
    <cellStyle name="Bad 13 2" xfId="29904"/>
    <cellStyle name="Bad 13 2 2" xfId="29905"/>
    <cellStyle name="Bad 13 2 2 2" xfId="29906"/>
    <cellStyle name="Bad 13 2 2_Essbase BS Tax Accounts EOY" xfId="29907"/>
    <cellStyle name="Bad 13 2_Essbase BS Tax Accounts EOY" xfId="29908"/>
    <cellStyle name="Bad 13 3" xfId="29909"/>
    <cellStyle name="Bad 13 3 2" xfId="29910"/>
    <cellStyle name="Bad 13 3 2 2" xfId="29911"/>
    <cellStyle name="Bad 13 3 2_Essbase BS Tax Accounts EOY" xfId="29912"/>
    <cellStyle name="Bad 13 3_Essbase BS Tax Accounts EOY" xfId="29913"/>
    <cellStyle name="Bad 13 4" xfId="29914"/>
    <cellStyle name="Bad 13 4 2" xfId="29915"/>
    <cellStyle name="Bad 13 4_Essbase BS Tax Accounts EOY" xfId="29916"/>
    <cellStyle name="Bad 13_Essbase BS Tax Accounts EOY" xfId="29917"/>
    <cellStyle name="Bad 14" xfId="29918"/>
    <cellStyle name="Bad 14 2" xfId="29919"/>
    <cellStyle name="Bad 14 2 2" xfId="29920"/>
    <cellStyle name="Bad 14 2 2 2" xfId="29921"/>
    <cellStyle name="Bad 14 2 2_Essbase BS Tax Accounts EOY" xfId="29922"/>
    <cellStyle name="Bad 14 2_Essbase BS Tax Accounts EOY" xfId="29923"/>
    <cellStyle name="Bad 14 3" xfId="29924"/>
    <cellStyle name="Bad 14 3 2" xfId="29925"/>
    <cellStyle name="Bad 14 3 2 2" xfId="29926"/>
    <cellStyle name="Bad 14 3 2_Essbase BS Tax Accounts EOY" xfId="29927"/>
    <cellStyle name="Bad 14 3_Essbase BS Tax Accounts EOY" xfId="29928"/>
    <cellStyle name="Bad 14 4" xfId="29929"/>
    <cellStyle name="Bad 14 4 2" xfId="29930"/>
    <cellStyle name="Bad 14 4_Essbase BS Tax Accounts EOY" xfId="29931"/>
    <cellStyle name="Bad 14_Essbase BS Tax Accounts EOY" xfId="29932"/>
    <cellStyle name="Bad 15" xfId="29933"/>
    <cellStyle name="Bad 15 2" xfId="29934"/>
    <cellStyle name="Bad 15 2 2" xfId="29935"/>
    <cellStyle name="Bad 15 2 2 2" xfId="29936"/>
    <cellStyle name="Bad 15 2 2_Essbase BS Tax Accounts EOY" xfId="29937"/>
    <cellStyle name="Bad 15 2_Essbase BS Tax Accounts EOY" xfId="29938"/>
    <cellStyle name="Bad 15 3" xfId="29939"/>
    <cellStyle name="Bad 15 3 2" xfId="29940"/>
    <cellStyle name="Bad 15 3 2 2" xfId="29941"/>
    <cellStyle name="Bad 15 3 2_Essbase BS Tax Accounts EOY" xfId="29942"/>
    <cellStyle name="Bad 15 3_Essbase BS Tax Accounts EOY" xfId="29943"/>
    <cellStyle name="Bad 15 4" xfId="29944"/>
    <cellStyle name="Bad 15 4 2" xfId="29945"/>
    <cellStyle name="Bad 15 4_Essbase BS Tax Accounts EOY" xfId="29946"/>
    <cellStyle name="Bad 15_Essbase BS Tax Accounts EOY" xfId="29947"/>
    <cellStyle name="Bad 16" xfId="29948"/>
    <cellStyle name="Bad 16 2" xfId="29949"/>
    <cellStyle name="Bad 16 2 2" xfId="29950"/>
    <cellStyle name="Bad 16 2 2 2" xfId="29951"/>
    <cellStyle name="Bad 16 2 2_Essbase BS Tax Accounts EOY" xfId="29952"/>
    <cellStyle name="Bad 16 2_Essbase BS Tax Accounts EOY" xfId="29953"/>
    <cellStyle name="Bad 16 3" xfId="29954"/>
    <cellStyle name="Bad 16 3 2" xfId="29955"/>
    <cellStyle name="Bad 16 3 2 2" xfId="29956"/>
    <cellStyle name="Bad 16 3 2_Essbase BS Tax Accounts EOY" xfId="29957"/>
    <cellStyle name="Bad 16 3_Essbase BS Tax Accounts EOY" xfId="29958"/>
    <cellStyle name="Bad 16 4" xfId="29959"/>
    <cellStyle name="Bad 16 4 2" xfId="29960"/>
    <cellStyle name="Bad 16 4_Essbase BS Tax Accounts EOY" xfId="29961"/>
    <cellStyle name="Bad 16_Essbase BS Tax Accounts EOY" xfId="29962"/>
    <cellStyle name="Bad 17" xfId="29963"/>
    <cellStyle name="Bad 17 2" xfId="29964"/>
    <cellStyle name="Bad 17 2 2" xfId="29965"/>
    <cellStyle name="Bad 17 2 2 2" xfId="29966"/>
    <cellStyle name="Bad 17 2 2_Essbase BS Tax Accounts EOY" xfId="29967"/>
    <cellStyle name="Bad 17 2_Essbase BS Tax Accounts EOY" xfId="29968"/>
    <cellStyle name="Bad 17 3" xfId="29969"/>
    <cellStyle name="Bad 17 3 2" xfId="29970"/>
    <cellStyle name="Bad 17 3 2 2" xfId="29971"/>
    <cellStyle name="Bad 17 3 2_Essbase BS Tax Accounts EOY" xfId="29972"/>
    <cellStyle name="Bad 17 3_Essbase BS Tax Accounts EOY" xfId="29973"/>
    <cellStyle name="Bad 17 4" xfId="29974"/>
    <cellStyle name="Bad 17 4 2" xfId="29975"/>
    <cellStyle name="Bad 17 4_Essbase BS Tax Accounts EOY" xfId="29976"/>
    <cellStyle name="Bad 17_Essbase BS Tax Accounts EOY" xfId="29977"/>
    <cellStyle name="Bad 18" xfId="29978"/>
    <cellStyle name="Bad 18 2" xfId="29979"/>
    <cellStyle name="Bad 18 2 2" xfId="29980"/>
    <cellStyle name="Bad 18 2 2 2" xfId="29981"/>
    <cellStyle name="Bad 18 2 2_Essbase BS Tax Accounts EOY" xfId="29982"/>
    <cellStyle name="Bad 18 2_Essbase BS Tax Accounts EOY" xfId="29983"/>
    <cellStyle name="Bad 18 3" xfId="29984"/>
    <cellStyle name="Bad 18 3 2" xfId="29985"/>
    <cellStyle name="Bad 18 3 2 2" xfId="29986"/>
    <cellStyle name="Bad 18 3 2_Essbase BS Tax Accounts EOY" xfId="29987"/>
    <cellStyle name="Bad 18 3_Essbase BS Tax Accounts EOY" xfId="29988"/>
    <cellStyle name="Bad 18 4" xfId="29989"/>
    <cellStyle name="Bad 18 4 2" xfId="29990"/>
    <cellStyle name="Bad 18 4_Essbase BS Tax Accounts EOY" xfId="29991"/>
    <cellStyle name="Bad 18_Essbase BS Tax Accounts EOY" xfId="29992"/>
    <cellStyle name="Bad 19" xfId="29993"/>
    <cellStyle name="Bad 19 2" xfId="29994"/>
    <cellStyle name="Bad 19 2 2" xfId="29995"/>
    <cellStyle name="Bad 19 2 2 2" xfId="29996"/>
    <cellStyle name="Bad 19 2 2_Essbase BS Tax Accounts EOY" xfId="29997"/>
    <cellStyle name="Bad 19 2_Essbase BS Tax Accounts EOY" xfId="29998"/>
    <cellStyle name="Bad 19 3" xfId="29999"/>
    <cellStyle name="Bad 19 3 2" xfId="30000"/>
    <cellStyle name="Bad 19 3 2 2" xfId="30001"/>
    <cellStyle name="Bad 19 3 2_Essbase BS Tax Accounts EOY" xfId="30002"/>
    <cellStyle name="Bad 19 3_Essbase BS Tax Accounts EOY" xfId="30003"/>
    <cellStyle name="Bad 19 4" xfId="30004"/>
    <cellStyle name="Bad 19 4 2" xfId="30005"/>
    <cellStyle name="Bad 19 4_Essbase BS Tax Accounts EOY" xfId="30006"/>
    <cellStyle name="Bad 19_Essbase BS Tax Accounts EOY" xfId="30007"/>
    <cellStyle name="Bad 2" xfId="30008"/>
    <cellStyle name="Bad 2 2" xfId="30009"/>
    <cellStyle name="Bad 2 2 2" xfId="30010"/>
    <cellStyle name="Bad 2 2 2 2" xfId="30011"/>
    <cellStyle name="Bad 2 2 2 2 2" xfId="30012"/>
    <cellStyle name="Bad 2 2 2 2_Essbase BS Tax Accounts EOY" xfId="30013"/>
    <cellStyle name="Bad 2 2 2_Essbase BS Tax Accounts EOY" xfId="30014"/>
    <cellStyle name="Bad 2 2 3" xfId="30015"/>
    <cellStyle name="Bad 2 2 3 2" xfId="30016"/>
    <cellStyle name="Bad 2 2 3 2 2" xfId="30017"/>
    <cellStyle name="Bad 2 2 3 2_Essbase BS Tax Accounts EOY" xfId="30018"/>
    <cellStyle name="Bad 2 2 3_Essbase BS Tax Accounts EOY" xfId="30019"/>
    <cellStyle name="Bad 2 2 4" xfId="30020"/>
    <cellStyle name="Bad 2 2 4 2" xfId="30021"/>
    <cellStyle name="Bad 2 2 4 2 2" xfId="30022"/>
    <cellStyle name="Bad 2 2 4 2_Essbase BS Tax Accounts EOY" xfId="30023"/>
    <cellStyle name="Bad 2 2 4_Essbase BS Tax Accounts EOY" xfId="30024"/>
    <cellStyle name="Bad 2 2 5" xfId="30025"/>
    <cellStyle name="Bad 2 2 5 2" xfId="30026"/>
    <cellStyle name="Bad 2 2 5_Essbase BS Tax Accounts EOY" xfId="30027"/>
    <cellStyle name="Bad 2 2 6" xfId="30028"/>
    <cellStyle name="Bad 2 2 7" xfId="30029"/>
    <cellStyle name="Bad 2 2 8" xfId="30030"/>
    <cellStyle name="Bad 2 2_Basis Info" xfId="30031"/>
    <cellStyle name="Bad 2 3" xfId="30032"/>
    <cellStyle name="Bad 2 3 2" xfId="30033"/>
    <cellStyle name="Bad 2 3 2 2" xfId="30034"/>
    <cellStyle name="Bad 2 3 2 2 2" xfId="30035"/>
    <cellStyle name="Bad 2 3 2 2_Essbase BS Tax Accounts EOY" xfId="30036"/>
    <cellStyle name="Bad 2 3 2_Essbase BS Tax Accounts EOY" xfId="30037"/>
    <cellStyle name="Bad 2 3 3" xfId="30038"/>
    <cellStyle name="Bad 2 3 3 2" xfId="30039"/>
    <cellStyle name="Bad 2 3 3 2 2" xfId="30040"/>
    <cellStyle name="Bad 2 3 3 2_Essbase BS Tax Accounts EOY" xfId="30041"/>
    <cellStyle name="Bad 2 3 3_Essbase BS Tax Accounts EOY" xfId="30042"/>
    <cellStyle name="Bad 2 3 4" xfId="30043"/>
    <cellStyle name="Bad 2 3 4 2" xfId="30044"/>
    <cellStyle name="Bad 2 3 4 2 2" xfId="30045"/>
    <cellStyle name="Bad 2 3 4 2_Essbase BS Tax Accounts EOY" xfId="30046"/>
    <cellStyle name="Bad 2 3 4 3" xfId="30047"/>
    <cellStyle name="Bad 2 3 4_Essbase BS Tax Accounts EOY" xfId="30048"/>
    <cellStyle name="Bad 2 3 5" xfId="30049"/>
    <cellStyle name="Bad 2 3 5 2" xfId="30050"/>
    <cellStyle name="Bad 2 3 5_Essbase BS Tax Accounts EOY" xfId="30051"/>
    <cellStyle name="Bad 2 3 6" xfId="30052"/>
    <cellStyle name="Bad 2 3 6 2" xfId="30053"/>
    <cellStyle name="Bad 2 3 6_Essbase BS Tax Accounts EOY" xfId="30054"/>
    <cellStyle name="Bad 2 3 7" xfId="30055"/>
    <cellStyle name="Bad 2 3 8" xfId="30056"/>
    <cellStyle name="Bad 2 3_Basis Info" xfId="30057"/>
    <cellStyle name="Bad 2 4" xfId="30058"/>
    <cellStyle name="Bad 2 4 2" xfId="30059"/>
    <cellStyle name="Bad 2 4 2 2" xfId="30060"/>
    <cellStyle name="Bad 2 4 2_Essbase BS Tax Accounts EOY" xfId="30061"/>
    <cellStyle name="Bad 2 4 3" xfId="30062"/>
    <cellStyle name="Bad 2 4_Essbase BS Tax Accounts EOY" xfId="30063"/>
    <cellStyle name="Bad 2 5" xfId="30064"/>
    <cellStyle name="Bad 2 5 2" xfId="30065"/>
    <cellStyle name="Bad 2 5 3" xfId="30066"/>
    <cellStyle name="Bad 2 5_Essbase BS Tax Accounts EOY" xfId="30067"/>
    <cellStyle name="Bad 2 6" xfId="30068"/>
    <cellStyle name="Bad 2 6 2" xfId="30069"/>
    <cellStyle name="Bad 2 7" xfId="30070"/>
    <cellStyle name="Bad 2 8" xfId="30071"/>
    <cellStyle name="Bad 2 9" xfId="30072"/>
    <cellStyle name="Bad 2_10-1 BS" xfId="30073"/>
    <cellStyle name="Bad 20" xfId="30074"/>
    <cellStyle name="Bad 20 2" xfId="30075"/>
    <cellStyle name="Bad 20 2 2" xfId="30076"/>
    <cellStyle name="Bad 20 2 2 2" xfId="30077"/>
    <cellStyle name="Bad 20 2 2_Essbase BS Tax Accounts EOY" xfId="30078"/>
    <cellStyle name="Bad 20 2_Essbase BS Tax Accounts EOY" xfId="30079"/>
    <cellStyle name="Bad 20 3" xfId="30080"/>
    <cellStyle name="Bad 20 3 2" xfId="30081"/>
    <cellStyle name="Bad 20 3 2 2" xfId="30082"/>
    <cellStyle name="Bad 20 3 2_Essbase BS Tax Accounts EOY" xfId="30083"/>
    <cellStyle name="Bad 20 3_Essbase BS Tax Accounts EOY" xfId="30084"/>
    <cellStyle name="Bad 20 4" xfId="30085"/>
    <cellStyle name="Bad 20 4 2" xfId="30086"/>
    <cellStyle name="Bad 20 4_Essbase BS Tax Accounts EOY" xfId="30087"/>
    <cellStyle name="Bad 20_Essbase BS Tax Accounts EOY" xfId="30088"/>
    <cellStyle name="Bad 21" xfId="30089"/>
    <cellStyle name="Bad 21 2" xfId="30090"/>
    <cellStyle name="Bad 21 2 2" xfId="30091"/>
    <cellStyle name="Bad 21 2 2 2" xfId="30092"/>
    <cellStyle name="Bad 21 2 2_Essbase BS Tax Accounts EOY" xfId="30093"/>
    <cellStyle name="Bad 21 2_Essbase BS Tax Accounts EOY" xfId="30094"/>
    <cellStyle name="Bad 21 3" xfId="30095"/>
    <cellStyle name="Bad 21 3 2" xfId="30096"/>
    <cellStyle name="Bad 21 3 2 2" xfId="30097"/>
    <cellStyle name="Bad 21 3 2_Essbase BS Tax Accounts EOY" xfId="30098"/>
    <cellStyle name="Bad 21 3_Essbase BS Tax Accounts EOY" xfId="30099"/>
    <cellStyle name="Bad 21 4" xfId="30100"/>
    <cellStyle name="Bad 21 4 2" xfId="30101"/>
    <cellStyle name="Bad 21 4_Essbase BS Tax Accounts EOY" xfId="30102"/>
    <cellStyle name="Bad 21_Essbase BS Tax Accounts EOY" xfId="30103"/>
    <cellStyle name="Bad 22" xfId="30104"/>
    <cellStyle name="Bad 22 2" xfId="30105"/>
    <cellStyle name="Bad 22 2 2" xfId="30106"/>
    <cellStyle name="Bad 22 2 2 2" xfId="30107"/>
    <cellStyle name="Bad 22 2 2_Essbase BS Tax Accounts EOY" xfId="30108"/>
    <cellStyle name="Bad 22 2_Essbase BS Tax Accounts EOY" xfId="30109"/>
    <cellStyle name="Bad 22 3" xfId="30110"/>
    <cellStyle name="Bad 22 3 2" xfId="30111"/>
    <cellStyle name="Bad 22 3 2 2" xfId="30112"/>
    <cellStyle name="Bad 22 3 2_Essbase BS Tax Accounts EOY" xfId="30113"/>
    <cellStyle name="Bad 22 3_Essbase BS Tax Accounts EOY" xfId="30114"/>
    <cellStyle name="Bad 22 4" xfId="30115"/>
    <cellStyle name="Bad 22 4 2" xfId="30116"/>
    <cellStyle name="Bad 22 4_Essbase BS Tax Accounts EOY" xfId="30117"/>
    <cellStyle name="Bad 22_Essbase BS Tax Accounts EOY" xfId="30118"/>
    <cellStyle name="Bad 23" xfId="30119"/>
    <cellStyle name="Bad 23 2" xfId="30120"/>
    <cellStyle name="Bad 23 2 2" xfId="30121"/>
    <cellStyle name="Bad 23 2 2 2" xfId="30122"/>
    <cellStyle name="Bad 23 2 2_Essbase BS Tax Accounts EOY" xfId="30123"/>
    <cellStyle name="Bad 23 2_Essbase BS Tax Accounts EOY" xfId="30124"/>
    <cellStyle name="Bad 23 3" xfId="30125"/>
    <cellStyle name="Bad 23 3 2" xfId="30126"/>
    <cellStyle name="Bad 23 3 2 2" xfId="30127"/>
    <cellStyle name="Bad 23 3 2_Essbase BS Tax Accounts EOY" xfId="30128"/>
    <cellStyle name="Bad 23 3_Essbase BS Tax Accounts EOY" xfId="30129"/>
    <cellStyle name="Bad 23 4" xfId="30130"/>
    <cellStyle name="Bad 23 4 2" xfId="30131"/>
    <cellStyle name="Bad 23 4 2 2" xfId="30132"/>
    <cellStyle name="Bad 23 4 2_Essbase BS Tax Accounts EOY" xfId="30133"/>
    <cellStyle name="Bad 23 4_Essbase BS Tax Accounts EOY" xfId="30134"/>
    <cellStyle name="Bad 23 5" xfId="30135"/>
    <cellStyle name="Bad 23 5 2" xfId="30136"/>
    <cellStyle name="Bad 23 5_Essbase BS Tax Accounts EOY" xfId="30137"/>
    <cellStyle name="Bad 23_Essbase BS Tax Accounts EOY" xfId="30138"/>
    <cellStyle name="Bad 24" xfId="30139"/>
    <cellStyle name="Bad 24 2" xfId="30140"/>
    <cellStyle name="Bad 24 2 2" xfId="30141"/>
    <cellStyle name="Bad 24 2 2 2" xfId="30142"/>
    <cellStyle name="Bad 24 2 2 2 2" xfId="30143"/>
    <cellStyle name="Bad 24 2 2 2_Essbase BS Tax Accounts EOY" xfId="30144"/>
    <cellStyle name="Bad 24 2 2_Essbase BS Tax Accounts EOY" xfId="30145"/>
    <cellStyle name="Bad 24 2 3" xfId="30146"/>
    <cellStyle name="Bad 24 2 3 2" xfId="30147"/>
    <cellStyle name="Bad 24 2 3_Essbase BS Tax Accounts EOY" xfId="30148"/>
    <cellStyle name="Bad 24 2 4" xfId="30149"/>
    <cellStyle name="Bad 24 2 5" xfId="30150"/>
    <cellStyle name="Bad 24 2 6" xfId="30151"/>
    <cellStyle name="Bad 24 2 7" xfId="30152"/>
    <cellStyle name="Bad 24 2_Essbase BS Tax Accounts EOY" xfId="30153"/>
    <cellStyle name="Bad 24 3" xfId="30154"/>
    <cellStyle name="Bad 24 3 2" xfId="30155"/>
    <cellStyle name="Bad 24 3 2 2" xfId="30156"/>
    <cellStyle name="Bad 24 3 2_Essbase BS Tax Accounts EOY" xfId="30157"/>
    <cellStyle name="Bad 24 3 3" xfId="30158"/>
    <cellStyle name="Bad 24 3_Essbase BS Tax Accounts EOY" xfId="30159"/>
    <cellStyle name="Bad 24 4" xfId="30160"/>
    <cellStyle name="Bad 24 4 2" xfId="30161"/>
    <cellStyle name="Bad 24 4_Essbase BS Tax Accounts EOY" xfId="30162"/>
    <cellStyle name="Bad 24 5" xfId="30163"/>
    <cellStyle name="Bad 24 5 2" xfId="30164"/>
    <cellStyle name="Bad 24 5_Essbase BS Tax Accounts EOY" xfId="30165"/>
    <cellStyle name="Bad 24 6" xfId="30166"/>
    <cellStyle name="Bad 24 7" xfId="30167"/>
    <cellStyle name="Bad 24_Basis Detail" xfId="30168"/>
    <cellStyle name="Bad 25" xfId="30169"/>
    <cellStyle name="Bad 25 2" xfId="30170"/>
    <cellStyle name="Bad 25 2 2" xfId="30171"/>
    <cellStyle name="Bad 25 2 2 2" xfId="30172"/>
    <cellStyle name="Bad 25 2 2_Essbase BS Tax Accounts EOY" xfId="30173"/>
    <cellStyle name="Bad 25 2 3" xfId="30174"/>
    <cellStyle name="Bad 25 2 4" xfId="30175"/>
    <cellStyle name="Bad 25 2_Essbase BS Tax Accounts EOY" xfId="30176"/>
    <cellStyle name="Bad 25 3" xfId="30177"/>
    <cellStyle name="Bad 25 3 2" xfId="30178"/>
    <cellStyle name="Bad 25 3 2 2" xfId="30179"/>
    <cellStyle name="Bad 25 3 2_Essbase BS Tax Accounts EOY" xfId="30180"/>
    <cellStyle name="Bad 25 3 3" xfId="30181"/>
    <cellStyle name="Bad 25 3_Essbase BS Tax Accounts EOY" xfId="30182"/>
    <cellStyle name="Bad 25 4" xfId="30183"/>
    <cellStyle name="Bad 25 4 2" xfId="30184"/>
    <cellStyle name="Bad 25 4_Essbase BS Tax Accounts EOY" xfId="30185"/>
    <cellStyle name="Bad 25 5" xfId="30186"/>
    <cellStyle name="Bad 25 6" xfId="30187"/>
    <cellStyle name="Bad 25_Essbase BS Tax Accounts EOY" xfId="30188"/>
    <cellStyle name="Bad 26" xfId="30189"/>
    <cellStyle name="Bad 26 2" xfId="30190"/>
    <cellStyle name="Bad 26 2 2" xfId="30191"/>
    <cellStyle name="Bad 26 2 2 2" xfId="30192"/>
    <cellStyle name="Bad 26 2 2_Essbase BS Tax Accounts EOY" xfId="30193"/>
    <cellStyle name="Bad 26 2 3" xfId="30194"/>
    <cellStyle name="Bad 26 2_Essbase BS Tax Accounts EOY" xfId="30195"/>
    <cellStyle name="Bad 26 3" xfId="30196"/>
    <cellStyle name="Bad 26 3 2" xfId="30197"/>
    <cellStyle name="Bad 26 3_Essbase BS Tax Accounts EOY" xfId="30198"/>
    <cellStyle name="Bad 26 4" xfId="30199"/>
    <cellStyle name="Bad 26 5" xfId="30200"/>
    <cellStyle name="Bad 26 6" xfId="30201"/>
    <cellStyle name="Bad 26_Essbase BS Tax Accounts EOY" xfId="30202"/>
    <cellStyle name="Bad 27" xfId="30203"/>
    <cellStyle name="Bad 27 2" xfId="30204"/>
    <cellStyle name="Bad 27 2 2" xfId="30205"/>
    <cellStyle name="Bad 27 2 2 2" xfId="30206"/>
    <cellStyle name="Bad 27 2 2_Essbase BS Tax Accounts EOY" xfId="30207"/>
    <cellStyle name="Bad 27 2_Essbase BS Tax Accounts EOY" xfId="30208"/>
    <cellStyle name="Bad 27 3" xfId="30209"/>
    <cellStyle name="Bad 27 3 2" xfId="30210"/>
    <cellStyle name="Bad 27 3_Essbase BS Tax Accounts EOY" xfId="30211"/>
    <cellStyle name="Bad 27 4" xfId="30212"/>
    <cellStyle name="Bad 27 5" xfId="30213"/>
    <cellStyle name="Bad 27_Essbase BS Tax Accounts EOY" xfId="30214"/>
    <cellStyle name="Bad 28" xfId="30215"/>
    <cellStyle name="Bad 28 2" xfId="30216"/>
    <cellStyle name="Bad 28 2 2" xfId="30217"/>
    <cellStyle name="Bad 28 2_Essbase BS Tax Accounts EOY" xfId="30218"/>
    <cellStyle name="Bad 28_Essbase BS Tax Accounts EOY" xfId="30219"/>
    <cellStyle name="Bad 29" xfId="30220"/>
    <cellStyle name="Bad 29 2" xfId="30221"/>
    <cellStyle name="Bad 29 2 2" xfId="30222"/>
    <cellStyle name="Bad 29 2_Essbase BS Tax Accounts EOY" xfId="30223"/>
    <cellStyle name="Bad 29_Essbase BS Tax Accounts EOY" xfId="30224"/>
    <cellStyle name="Bad 3" xfId="30225"/>
    <cellStyle name="Bad 3 2" xfId="30226"/>
    <cellStyle name="Bad 3 2 2" xfId="30227"/>
    <cellStyle name="Bad 3 2 2 2" xfId="30228"/>
    <cellStyle name="Bad 3 2 2 2 2" xfId="30229"/>
    <cellStyle name="Bad 3 2 2 2_Essbase BS Tax Accounts EOY" xfId="30230"/>
    <cellStyle name="Bad 3 2 2_Essbase BS Tax Accounts EOY" xfId="30231"/>
    <cellStyle name="Bad 3 2 3" xfId="30232"/>
    <cellStyle name="Bad 3 2 3 2" xfId="30233"/>
    <cellStyle name="Bad 3 2 3 2 2" xfId="30234"/>
    <cellStyle name="Bad 3 2 3 2_Essbase BS Tax Accounts EOY" xfId="30235"/>
    <cellStyle name="Bad 3 2 3_Essbase BS Tax Accounts EOY" xfId="30236"/>
    <cellStyle name="Bad 3 2 4" xfId="30237"/>
    <cellStyle name="Bad 3 2 4 2" xfId="30238"/>
    <cellStyle name="Bad 3 2 4_Essbase BS Tax Accounts EOY" xfId="30239"/>
    <cellStyle name="Bad 3 2 5" xfId="30240"/>
    <cellStyle name="Bad 3 2 6" xfId="30241"/>
    <cellStyle name="Bad 3 2_Essbase BS Tax Accounts EOY" xfId="30242"/>
    <cellStyle name="Bad 3 3" xfId="30243"/>
    <cellStyle name="Bad 3 3 2" xfId="30244"/>
    <cellStyle name="Bad 3 3 2 2" xfId="30245"/>
    <cellStyle name="Bad 3 3 2_Essbase BS Tax Accounts EOY" xfId="30246"/>
    <cellStyle name="Bad 3 3_Essbase BS Tax Accounts EOY" xfId="30247"/>
    <cellStyle name="Bad 3 4" xfId="30248"/>
    <cellStyle name="Bad 3 4 2" xfId="30249"/>
    <cellStyle name="Bad 3 4_Essbase BS Tax Accounts EOY" xfId="30250"/>
    <cellStyle name="Bad 3 5" xfId="30251"/>
    <cellStyle name="Bad 3_Essbase BS Tax Accounts EOY" xfId="30252"/>
    <cellStyle name="Bad 30" xfId="30253"/>
    <cellStyle name="Bad 30 2" xfId="30254"/>
    <cellStyle name="Bad 30 2 2" xfId="30255"/>
    <cellStyle name="Bad 30 2_Essbase BS Tax Accounts EOY" xfId="30256"/>
    <cellStyle name="Bad 30_Essbase BS Tax Accounts EOY" xfId="30257"/>
    <cellStyle name="Bad 31" xfId="30258"/>
    <cellStyle name="Bad 31 2" xfId="30259"/>
    <cellStyle name="Bad 31 2 2" xfId="30260"/>
    <cellStyle name="Bad 31 2_Essbase BS Tax Accounts EOY" xfId="30261"/>
    <cellStyle name="Bad 31_Essbase BS Tax Accounts EOY" xfId="30262"/>
    <cellStyle name="Bad 32" xfId="30263"/>
    <cellStyle name="Bad 32 2" xfId="30264"/>
    <cellStyle name="Bad 32 2 2" xfId="30265"/>
    <cellStyle name="Bad 32 2_Essbase BS Tax Accounts EOY" xfId="30266"/>
    <cellStyle name="Bad 32_Essbase BS Tax Accounts EOY" xfId="30267"/>
    <cellStyle name="Bad 33" xfId="30268"/>
    <cellStyle name="Bad 33 2" xfId="30269"/>
    <cellStyle name="Bad 33 2 2" xfId="30270"/>
    <cellStyle name="Bad 33 2_Essbase BS Tax Accounts EOY" xfId="30271"/>
    <cellStyle name="Bad 33_Essbase BS Tax Accounts EOY" xfId="30272"/>
    <cellStyle name="Bad 34" xfId="30273"/>
    <cellStyle name="Bad 34 2" xfId="30274"/>
    <cellStyle name="Bad 34 2 2" xfId="30275"/>
    <cellStyle name="Bad 34 2_Essbase BS Tax Accounts EOY" xfId="30276"/>
    <cellStyle name="Bad 34_Essbase BS Tax Accounts EOY" xfId="30277"/>
    <cellStyle name="Bad 35" xfId="30278"/>
    <cellStyle name="Bad 35 2" xfId="30279"/>
    <cellStyle name="Bad 35 2 2" xfId="30280"/>
    <cellStyle name="Bad 35 2_Essbase BS Tax Accounts EOY" xfId="30281"/>
    <cellStyle name="Bad 35_Essbase BS Tax Accounts EOY" xfId="30282"/>
    <cellStyle name="Bad 36" xfId="30283"/>
    <cellStyle name="Bad 36 2" xfId="30284"/>
    <cellStyle name="Bad 36 2 2" xfId="30285"/>
    <cellStyle name="Bad 36 2_Essbase BS Tax Accounts EOY" xfId="30286"/>
    <cellStyle name="Bad 36_Essbase BS Tax Accounts EOY" xfId="30287"/>
    <cellStyle name="Bad 37" xfId="30288"/>
    <cellStyle name="Bad 37 2" xfId="30289"/>
    <cellStyle name="Bad 37 2 2" xfId="30290"/>
    <cellStyle name="Bad 37 2_Essbase BS Tax Accounts EOY" xfId="30291"/>
    <cellStyle name="Bad 37_Essbase BS Tax Accounts EOY" xfId="30292"/>
    <cellStyle name="Bad 38" xfId="30293"/>
    <cellStyle name="Bad 38 2" xfId="30294"/>
    <cellStyle name="Bad 38 2 2" xfId="30295"/>
    <cellStyle name="Bad 38 2_Essbase BS Tax Accounts EOY" xfId="30296"/>
    <cellStyle name="Bad 38_Essbase BS Tax Accounts EOY" xfId="30297"/>
    <cellStyle name="Bad 39" xfId="30298"/>
    <cellStyle name="Bad 39 2" xfId="30299"/>
    <cellStyle name="Bad 39 2 2" xfId="30300"/>
    <cellStyle name="Bad 39 2_Essbase BS Tax Accounts EOY" xfId="30301"/>
    <cellStyle name="Bad 39_Essbase BS Tax Accounts EOY" xfId="30302"/>
    <cellStyle name="Bad 4" xfId="30303"/>
    <cellStyle name="Bad 4 2" xfId="30304"/>
    <cellStyle name="Bad 4 2 2" xfId="30305"/>
    <cellStyle name="Bad 4 2 2 2" xfId="30306"/>
    <cellStyle name="Bad 4 2 2 2 2" xfId="30307"/>
    <cellStyle name="Bad 4 2 2 2_Essbase BS Tax Accounts EOY" xfId="30308"/>
    <cellStyle name="Bad 4 2 2_Essbase BS Tax Accounts EOY" xfId="30309"/>
    <cellStyle name="Bad 4 2 3" xfId="30310"/>
    <cellStyle name="Bad 4 2 3 2" xfId="30311"/>
    <cellStyle name="Bad 4 2 3 2 2" xfId="30312"/>
    <cellStyle name="Bad 4 2 3 2_Essbase BS Tax Accounts EOY" xfId="30313"/>
    <cellStyle name="Bad 4 2 3_Essbase BS Tax Accounts EOY" xfId="30314"/>
    <cellStyle name="Bad 4 2 4" xfId="30315"/>
    <cellStyle name="Bad 4 2 4 2" xfId="30316"/>
    <cellStyle name="Bad 4 2 4_Essbase BS Tax Accounts EOY" xfId="30317"/>
    <cellStyle name="Bad 4 2 5" xfId="30318"/>
    <cellStyle name="Bad 4 2 6" xfId="30319"/>
    <cellStyle name="Bad 4 2 7" xfId="30320"/>
    <cellStyle name="Bad 4 2_Essbase BS Tax Accounts EOY" xfId="30321"/>
    <cellStyle name="Bad 4 3" xfId="30322"/>
    <cellStyle name="Bad 4 3 2" xfId="30323"/>
    <cellStyle name="Bad 4 3 2 2" xfId="30324"/>
    <cellStyle name="Bad 4 3 2_Essbase BS Tax Accounts EOY" xfId="30325"/>
    <cellStyle name="Bad 4 3_Essbase BS Tax Accounts EOY" xfId="30326"/>
    <cellStyle name="Bad 4 4" xfId="30327"/>
    <cellStyle name="Bad 4 4 2" xfId="30328"/>
    <cellStyle name="Bad 4 4_Essbase BS Tax Accounts EOY" xfId="30329"/>
    <cellStyle name="Bad 4_Essbase BS Tax Accounts EOY" xfId="30330"/>
    <cellStyle name="Bad 40" xfId="30331"/>
    <cellStyle name="Bad 40 2" xfId="30332"/>
    <cellStyle name="Bad 40 2 2" xfId="30333"/>
    <cellStyle name="Bad 40 2_Essbase BS Tax Accounts EOY" xfId="30334"/>
    <cellStyle name="Bad 40_Essbase BS Tax Accounts EOY" xfId="30335"/>
    <cellStyle name="Bad 41" xfId="30336"/>
    <cellStyle name="Bad 41 2" xfId="30337"/>
    <cellStyle name="Bad 41 2 2" xfId="30338"/>
    <cellStyle name="Bad 41 2_Essbase BS Tax Accounts EOY" xfId="30339"/>
    <cellStyle name="Bad 41_Essbase BS Tax Accounts EOY" xfId="30340"/>
    <cellStyle name="Bad 42" xfId="30341"/>
    <cellStyle name="Bad 42 2" xfId="30342"/>
    <cellStyle name="Bad 42 2 2" xfId="30343"/>
    <cellStyle name="Bad 42 2_Essbase BS Tax Accounts EOY" xfId="30344"/>
    <cellStyle name="Bad 42_Essbase BS Tax Accounts EOY" xfId="30345"/>
    <cellStyle name="Bad 43" xfId="30346"/>
    <cellStyle name="Bad 43 2" xfId="30347"/>
    <cellStyle name="Bad 43 2 2" xfId="30348"/>
    <cellStyle name="Bad 43 2_Essbase BS Tax Accounts EOY" xfId="30349"/>
    <cellStyle name="Bad 43_Essbase BS Tax Accounts EOY" xfId="30350"/>
    <cellStyle name="Bad 44" xfId="30351"/>
    <cellStyle name="Bad 44 2" xfId="30352"/>
    <cellStyle name="Bad 44 2 2" xfId="30353"/>
    <cellStyle name="Bad 44 2_Essbase BS Tax Accounts EOY" xfId="30354"/>
    <cellStyle name="Bad 44_Essbase BS Tax Accounts EOY" xfId="30355"/>
    <cellStyle name="Bad 45" xfId="30356"/>
    <cellStyle name="Bad 45 2" xfId="30357"/>
    <cellStyle name="Bad 45 2 2" xfId="30358"/>
    <cellStyle name="Bad 45 2_Essbase BS Tax Accounts EOY" xfId="30359"/>
    <cellStyle name="Bad 45_Essbase BS Tax Accounts EOY" xfId="30360"/>
    <cellStyle name="Bad 46" xfId="30361"/>
    <cellStyle name="Bad 46 2" xfId="30362"/>
    <cellStyle name="Bad 46 2 2" xfId="30363"/>
    <cellStyle name="Bad 46 2_Essbase BS Tax Accounts EOY" xfId="30364"/>
    <cellStyle name="Bad 46_Essbase BS Tax Accounts EOY" xfId="30365"/>
    <cellStyle name="Bad 47" xfId="30366"/>
    <cellStyle name="Bad 47 2" xfId="30367"/>
    <cellStyle name="Bad 47 2 2" xfId="30368"/>
    <cellStyle name="Bad 47 2_Essbase BS Tax Accounts EOY" xfId="30369"/>
    <cellStyle name="Bad 47_Essbase BS Tax Accounts EOY" xfId="30370"/>
    <cellStyle name="Bad 48" xfId="30371"/>
    <cellStyle name="Bad 48 2" xfId="30372"/>
    <cellStyle name="Bad 48 2 2" xfId="30373"/>
    <cellStyle name="Bad 48 2_Essbase BS Tax Accounts EOY" xfId="30374"/>
    <cellStyle name="Bad 48_Essbase BS Tax Accounts EOY" xfId="30375"/>
    <cellStyle name="Bad 49" xfId="30376"/>
    <cellStyle name="Bad 49 2" xfId="30377"/>
    <cellStyle name="Bad 49 2 2" xfId="30378"/>
    <cellStyle name="Bad 49 2_Essbase BS Tax Accounts EOY" xfId="30379"/>
    <cellStyle name="Bad 49_Essbase BS Tax Accounts EOY" xfId="30380"/>
    <cellStyle name="Bad 5" xfId="30381"/>
    <cellStyle name="Bad 5 2" xfId="30382"/>
    <cellStyle name="Bad 5 2 2" xfId="30383"/>
    <cellStyle name="Bad 5 2 2 2" xfId="30384"/>
    <cellStyle name="Bad 5 2 2 2 2" xfId="30385"/>
    <cellStyle name="Bad 5 2 2 2_Essbase BS Tax Accounts EOY" xfId="30386"/>
    <cellStyle name="Bad 5 2 2_Essbase BS Tax Accounts EOY" xfId="30387"/>
    <cellStyle name="Bad 5 2 3" xfId="30388"/>
    <cellStyle name="Bad 5 2 3 2" xfId="30389"/>
    <cellStyle name="Bad 5 2 3 2 2" xfId="30390"/>
    <cellStyle name="Bad 5 2 3 2_Essbase BS Tax Accounts EOY" xfId="30391"/>
    <cellStyle name="Bad 5 2 3_Essbase BS Tax Accounts EOY" xfId="30392"/>
    <cellStyle name="Bad 5 2 4" xfId="30393"/>
    <cellStyle name="Bad 5 2 4 2" xfId="30394"/>
    <cellStyle name="Bad 5 2 4_Essbase BS Tax Accounts EOY" xfId="30395"/>
    <cellStyle name="Bad 5 2 5" xfId="30396"/>
    <cellStyle name="Bad 5 2_Essbase BS Tax Accounts EOY" xfId="30397"/>
    <cellStyle name="Bad 5 3" xfId="30398"/>
    <cellStyle name="Bad 5 3 2" xfId="30399"/>
    <cellStyle name="Bad 5 3 2 2" xfId="30400"/>
    <cellStyle name="Bad 5 3 2_Essbase BS Tax Accounts EOY" xfId="30401"/>
    <cellStyle name="Bad 5 3_Essbase BS Tax Accounts EOY" xfId="30402"/>
    <cellStyle name="Bad 5 4" xfId="30403"/>
    <cellStyle name="Bad 5 4 2" xfId="30404"/>
    <cellStyle name="Bad 5 4_Essbase BS Tax Accounts EOY" xfId="30405"/>
    <cellStyle name="Bad 5_Essbase BS Tax Accounts EOY" xfId="30406"/>
    <cellStyle name="Bad 50" xfId="30407"/>
    <cellStyle name="Bad 50 2" xfId="30408"/>
    <cellStyle name="Bad 50 2 2" xfId="30409"/>
    <cellStyle name="Bad 50 2_Essbase BS Tax Accounts EOY" xfId="30410"/>
    <cellStyle name="Bad 50_Essbase BS Tax Accounts EOY" xfId="30411"/>
    <cellStyle name="Bad 51" xfId="30412"/>
    <cellStyle name="Bad 51 2" xfId="30413"/>
    <cellStyle name="Bad 51 2 2" xfId="30414"/>
    <cellStyle name="Bad 51 2_Essbase BS Tax Accounts EOY" xfId="30415"/>
    <cellStyle name="Bad 51_Essbase BS Tax Accounts EOY" xfId="30416"/>
    <cellStyle name="Bad 52" xfId="30417"/>
    <cellStyle name="Bad 52 2" xfId="30418"/>
    <cellStyle name="Bad 52 2 2" xfId="30419"/>
    <cellStyle name="Bad 52 2_Essbase BS Tax Accounts EOY" xfId="30420"/>
    <cellStyle name="Bad 52_Essbase BS Tax Accounts EOY" xfId="30421"/>
    <cellStyle name="Bad 53" xfId="30422"/>
    <cellStyle name="Bad 53 2" xfId="30423"/>
    <cellStyle name="Bad 53 2 2" xfId="30424"/>
    <cellStyle name="Bad 53 2_Essbase BS Tax Accounts EOY" xfId="30425"/>
    <cellStyle name="Bad 53_Essbase BS Tax Accounts EOY" xfId="30426"/>
    <cellStyle name="Bad 54" xfId="30427"/>
    <cellStyle name="Bad 54 2" xfId="30428"/>
    <cellStyle name="Bad 54 2 2" xfId="30429"/>
    <cellStyle name="Bad 54 2_Essbase BS Tax Accounts EOY" xfId="30430"/>
    <cellStyle name="Bad 54_Essbase BS Tax Accounts EOY" xfId="30431"/>
    <cellStyle name="Bad 55" xfId="30432"/>
    <cellStyle name="Bad 55 2" xfId="30433"/>
    <cellStyle name="Bad 55 2 2" xfId="30434"/>
    <cellStyle name="Bad 55 2_Essbase BS Tax Accounts EOY" xfId="30435"/>
    <cellStyle name="Bad 55_Essbase BS Tax Accounts EOY" xfId="30436"/>
    <cellStyle name="Bad 56" xfId="30437"/>
    <cellStyle name="Bad 56 2" xfId="30438"/>
    <cellStyle name="Bad 56 2 2" xfId="30439"/>
    <cellStyle name="Bad 56 2_Essbase BS Tax Accounts EOY" xfId="30440"/>
    <cellStyle name="Bad 56_Essbase BS Tax Accounts EOY" xfId="30441"/>
    <cellStyle name="Bad 57" xfId="30442"/>
    <cellStyle name="Bad 57 2" xfId="30443"/>
    <cellStyle name="Bad 57 2 2" xfId="30444"/>
    <cellStyle name="Bad 57 2_Essbase BS Tax Accounts EOY" xfId="30445"/>
    <cellStyle name="Bad 57_Essbase BS Tax Accounts EOY" xfId="30446"/>
    <cellStyle name="Bad 58" xfId="30447"/>
    <cellStyle name="Bad 58 2" xfId="30448"/>
    <cellStyle name="Bad 58 2 2" xfId="30449"/>
    <cellStyle name="Bad 58 2_Essbase BS Tax Accounts EOY" xfId="30450"/>
    <cellStyle name="Bad 58_Essbase BS Tax Accounts EOY" xfId="30451"/>
    <cellStyle name="Bad 59" xfId="30452"/>
    <cellStyle name="Bad 59 2" xfId="30453"/>
    <cellStyle name="Bad 59 2 2" xfId="30454"/>
    <cellStyle name="Bad 59 2_Essbase BS Tax Accounts EOY" xfId="30455"/>
    <cellStyle name="Bad 59_Essbase BS Tax Accounts EOY" xfId="30456"/>
    <cellStyle name="Bad 6" xfId="30457"/>
    <cellStyle name="Bad 6 2" xfId="30458"/>
    <cellStyle name="Bad 6 2 2" xfId="30459"/>
    <cellStyle name="Bad 6 2 2 2" xfId="30460"/>
    <cellStyle name="Bad 6 2 2_Essbase BS Tax Accounts EOY" xfId="30461"/>
    <cellStyle name="Bad 6 2_Essbase BS Tax Accounts EOY" xfId="30462"/>
    <cellStyle name="Bad 6 3" xfId="30463"/>
    <cellStyle name="Bad 6 3 2" xfId="30464"/>
    <cellStyle name="Bad 6 3 2 2" xfId="30465"/>
    <cellStyle name="Bad 6 3 2_Essbase BS Tax Accounts EOY" xfId="30466"/>
    <cellStyle name="Bad 6 3_Essbase BS Tax Accounts EOY" xfId="30467"/>
    <cellStyle name="Bad 6 4" xfId="30468"/>
    <cellStyle name="Bad 6 4 2" xfId="30469"/>
    <cellStyle name="Bad 6 4_Essbase BS Tax Accounts EOY" xfId="30470"/>
    <cellStyle name="Bad 6_Essbase BS Tax Accounts EOY" xfId="30471"/>
    <cellStyle name="Bad 60" xfId="30472"/>
    <cellStyle name="Bad 60 2" xfId="30473"/>
    <cellStyle name="Bad 60 2 2" xfId="30474"/>
    <cellStyle name="Bad 60 2_Essbase BS Tax Accounts EOY" xfId="30475"/>
    <cellStyle name="Bad 60 3" xfId="30476"/>
    <cellStyle name="Bad 60_Essbase BS Tax Accounts EOY" xfId="30477"/>
    <cellStyle name="Bad 61" xfId="30478"/>
    <cellStyle name="Bad 61 2" xfId="30479"/>
    <cellStyle name="Bad 61_Essbase BS Tax Accounts EOY" xfId="30480"/>
    <cellStyle name="Bad 62" xfId="30481"/>
    <cellStyle name="Bad 62 2" xfId="30482"/>
    <cellStyle name="Bad 62_Essbase BS Tax Accounts EOY" xfId="30483"/>
    <cellStyle name="Bad 63" xfId="30484"/>
    <cellStyle name="Bad 64" xfId="30485"/>
    <cellStyle name="Bad 65" xfId="30486"/>
    <cellStyle name="Bad 66" xfId="30487"/>
    <cellStyle name="Bad 67" xfId="30488"/>
    <cellStyle name="Bad 68" xfId="30489"/>
    <cellStyle name="Bad 69" xfId="30490"/>
    <cellStyle name="Bad 7" xfId="30491"/>
    <cellStyle name="Bad 7 2" xfId="30492"/>
    <cellStyle name="Bad 7 2 2" xfId="30493"/>
    <cellStyle name="Bad 7 2 2 2" xfId="30494"/>
    <cellStyle name="Bad 7 2 2_Essbase BS Tax Accounts EOY" xfId="30495"/>
    <cellStyle name="Bad 7 2_Essbase BS Tax Accounts EOY" xfId="30496"/>
    <cellStyle name="Bad 7 3" xfId="30497"/>
    <cellStyle name="Bad 7 3 2" xfId="30498"/>
    <cellStyle name="Bad 7 3 2 2" xfId="30499"/>
    <cellStyle name="Bad 7 3 2_Essbase BS Tax Accounts EOY" xfId="30500"/>
    <cellStyle name="Bad 7 3_Essbase BS Tax Accounts EOY" xfId="30501"/>
    <cellStyle name="Bad 7 4" xfId="30502"/>
    <cellStyle name="Bad 7 4 2" xfId="30503"/>
    <cellStyle name="Bad 7 4_Essbase BS Tax Accounts EOY" xfId="30504"/>
    <cellStyle name="Bad 7_Essbase BS Tax Accounts EOY" xfId="30505"/>
    <cellStyle name="Bad 70" xfId="30506"/>
    <cellStyle name="Bad 71" xfId="30507"/>
    <cellStyle name="Bad 72" xfId="30508"/>
    <cellStyle name="Bad 73" xfId="30509"/>
    <cellStyle name="Bad 74" xfId="30510"/>
    <cellStyle name="Bad 75" xfId="30511"/>
    <cellStyle name="Bad 76" xfId="30512"/>
    <cellStyle name="Bad 77" xfId="30513"/>
    <cellStyle name="Bad 78" xfId="30514"/>
    <cellStyle name="Bad 79" xfId="30515"/>
    <cellStyle name="Bad 8" xfId="30516"/>
    <cellStyle name="Bad 8 2" xfId="30517"/>
    <cellStyle name="Bad 8 2 2" xfId="30518"/>
    <cellStyle name="Bad 8 2 2 2" xfId="30519"/>
    <cellStyle name="Bad 8 2 2_Essbase BS Tax Accounts EOY" xfId="30520"/>
    <cellStyle name="Bad 8 2_Essbase BS Tax Accounts EOY" xfId="30521"/>
    <cellStyle name="Bad 8 3" xfId="30522"/>
    <cellStyle name="Bad 8 3 2" xfId="30523"/>
    <cellStyle name="Bad 8 3 2 2" xfId="30524"/>
    <cellStyle name="Bad 8 3 2_Essbase BS Tax Accounts EOY" xfId="30525"/>
    <cellStyle name="Bad 8 3_Essbase BS Tax Accounts EOY" xfId="30526"/>
    <cellStyle name="Bad 8 4" xfId="30527"/>
    <cellStyle name="Bad 8 4 2" xfId="30528"/>
    <cellStyle name="Bad 8 4_Essbase BS Tax Accounts EOY" xfId="30529"/>
    <cellStyle name="Bad 8_Essbase BS Tax Accounts EOY" xfId="30530"/>
    <cellStyle name="Bad 80" xfId="30531"/>
    <cellStyle name="Bad 81" xfId="30532"/>
    <cellStyle name="Bad 82" xfId="30533"/>
    <cellStyle name="Bad 83" xfId="30534"/>
    <cellStyle name="Bad 84" xfId="30535"/>
    <cellStyle name="Bad 85" xfId="30536"/>
    <cellStyle name="Bad 86" xfId="30537"/>
    <cellStyle name="Bad 87" xfId="30538"/>
    <cellStyle name="Bad 88" xfId="30539"/>
    <cellStyle name="Bad 89" xfId="30540"/>
    <cellStyle name="Bad 9" xfId="30541"/>
    <cellStyle name="Bad 9 2" xfId="30542"/>
    <cellStyle name="Bad 9 2 2" xfId="30543"/>
    <cellStyle name="Bad 9 2 2 2" xfId="30544"/>
    <cellStyle name="Bad 9 2 2_Essbase BS Tax Accounts EOY" xfId="30545"/>
    <cellStyle name="Bad 9 2_Essbase BS Tax Accounts EOY" xfId="30546"/>
    <cellStyle name="Bad 9 3" xfId="30547"/>
    <cellStyle name="Bad 9 3 2" xfId="30548"/>
    <cellStyle name="Bad 9 3 2 2" xfId="30549"/>
    <cellStyle name="Bad 9 3 2_Essbase BS Tax Accounts EOY" xfId="30550"/>
    <cellStyle name="Bad 9 3_Essbase BS Tax Accounts EOY" xfId="30551"/>
    <cellStyle name="Bad 9 4" xfId="30552"/>
    <cellStyle name="Bad 9 4 2" xfId="30553"/>
    <cellStyle name="Bad 9 4_Essbase BS Tax Accounts EOY" xfId="30554"/>
    <cellStyle name="Bad 9_Essbase BS Tax Accounts EOY" xfId="30555"/>
    <cellStyle name="Bad 90" xfId="30556"/>
    <cellStyle name="Bad 91" xfId="30557"/>
    <cellStyle name="Bad 92" xfId="30558"/>
    <cellStyle name="Bad 93" xfId="30559"/>
    <cellStyle name="Bad 94" xfId="30560"/>
    <cellStyle name="Bad 95" xfId="30561"/>
    <cellStyle name="Bad 96" xfId="30562"/>
    <cellStyle name="Bad 97" xfId="30563"/>
    <cellStyle name="Bad 98" xfId="30564"/>
    <cellStyle name="Bad 99" xfId="30565"/>
    <cellStyle name="Body" xfId="28"/>
    <cellStyle name="Body 2" xfId="30566"/>
    <cellStyle name="Body 2 2" xfId="30567"/>
    <cellStyle name="Body 2 2 2" xfId="30568"/>
    <cellStyle name="Body 2 2_Essbase BS Tax Accounts EOY" xfId="30569"/>
    <cellStyle name="Body 2_Essbase BS Tax Accounts EOY" xfId="30570"/>
    <cellStyle name="Body 3" xfId="30571"/>
    <cellStyle name="Body 3 2" xfId="30572"/>
    <cellStyle name="Body 3 2 2" xfId="30573"/>
    <cellStyle name="Body 3 2_Essbase BS Tax Accounts EOY" xfId="30574"/>
    <cellStyle name="Body 3_Essbase BS Tax Accounts EOY" xfId="30575"/>
    <cellStyle name="Body 4" xfId="30576"/>
    <cellStyle name="Body 4 2" xfId="30577"/>
    <cellStyle name="Body 4_Essbase BS Tax Accounts EOY" xfId="30578"/>
    <cellStyle name="Body 5" xfId="30579"/>
    <cellStyle name="Body_Essbase BS Tax Accounts EOY" xfId="30580"/>
    <cellStyle name="Calculation" xfId="29" builtinId="22" customBuiltin="1"/>
    <cellStyle name="Calculation 10" xfId="30581"/>
    <cellStyle name="Calculation 10 2" xfId="30582"/>
    <cellStyle name="Calculation 10 2 2" xfId="30583"/>
    <cellStyle name="Calculation 10 2 2 2" xfId="30584"/>
    <cellStyle name="Calculation 10 2 2_Essbase BS Tax Accounts EOY" xfId="30585"/>
    <cellStyle name="Calculation 10 2_Essbase BS Tax Accounts EOY" xfId="30586"/>
    <cellStyle name="Calculation 10 3" xfId="30587"/>
    <cellStyle name="Calculation 10 3 2" xfId="30588"/>
    <cellStyle name="Calculation 10 3 2 2" xfId="30589"/>
    <cellStyle name="Calculation 10 3 2_Essbase BS Tax Accounts EOY" xfId="30590"/>
    <cellStyle name="Calculation 10 3_Essbase BS Tax Accounts EOY" xfId="30591"/>
    <cellStyle name="Calculation 10 4" xfId="30592"/>
    <cellStyle name="Calculation 10 4 2" xfId="30593"/>
    <cellStyle name="Calculation 10 4_Essbase BS Tax Accounts EOY" xfId="30594"/>
    <cellStyle name="Calculation 10_Essbase BS Tax Accounts EOY" xfId="30595"/>
    <cellStyle name="Calculation 100" xfId="30596"/>
    <cellStyle name="Calculation 101" xfId="30597"/>
    <cellStyle name="Calculation 102" xfId="30598"/>
    <cellStyle name="Calculation 11" xfId="30599"/>
    <cellStyle name="Calculation 11 2" xfId="30600"/>
    <cellStyle name="Calculation 11 2 2" xfId="30601"/>
    <cellStyle name="Calculation 11 2 2 2" xfId="30602"/>
    <cellStyle name="Calculation 11 2 2_Essbase BS Tax Accounts EOY" xfId="30603"/>
    <cellStyle name="Calculation 11 2_Essbase BS Tax Accounts EOY" xfId="30604"/>
    <cellStyle name="Calculation 11 3" xfId="30605"/>
    <cellStyle name="Calculation 11 3 2" xfId="30606"/>
    <cellStyle name="Calculation 11 3 2 2" xfId="30607"/>
    <cellStyle name="Calculation 11 3 2_Essbase BS Tax Accounts EOY" xfId="30608"/>
    <cellStyle name="Calculation 11 3_Essbase BS Tax Accounts EOY" xfId="30609"/>
    <cellStyle name="Calculation 11 4" xfId="30610"/>
    <cellStyle name="Calculation 11 4 2" xfId="30611"/>
    <cellStyle name="Calculation 11 4_Essbase BS Tax Accounts EOY" xfId="30612"/>
    <cellStyle name="Calculation 11_Essbase BS Tax Accounts EOY" xfId="30613"/>
    <cellStyle name="Calculation 12" xfId="30614"/>
    <cellStyle name="Calculation 12 2" xfId="30615"/>
    <cellStyle name="Calculation 12 2 2" xfId="30616"/>
    <cellStyle name="Calculation 12 2 2 2" xfId="30617"/>
    <cellStyle name="Calculation 12 2 2_Essbase BS Tax Accounts EOY" xfId="30618"/>
    <cellStyle name="Calculation 12 2_Essbase BS Tax Accounts EOY" xfId="30619"/>
    <cellStyle name="Calculation 12 3" xfId="30620"/>
    <cellStyle name="Calculation 12 3 2" xfId="30621"/>
    <cellStyle name="Calculation 12 3 2 2" xfId="30622"/>
    <cellStyle name="Calculation 12 3 2_Essbase BS Tax Accounts EOY" xfId="30623"/>
    <cellStyle name="Calculation 12 3_Essbase BS Tax Accounts EOY" xfId="30624"/>
    <cellStyle name="Calculation 12 4" xfId="30625"/>
    <cellStyle name="Calculation 12 4 2" xfId="30626"/>
    <cellStyle name="Calculation 12 4_Essbase BS Tax Accounts EOY" xfId="30627"/>
    <cellStyle name="Calculation 12_Essbase BS Tax Accounts EOY" xfId="30628"/>
    <cellStyle name="Calculation 13" xfId="30629"/>
    <cellStyle name="Calculation 13 2" xfId="30630"/>
    <cellStyle name="Calculation 13 2 2" xfId="30631"/>
    <cellStyle name="Calculation 13 2 2 2" xfId="30632"/>
    <cellStyle name="Calculation 13 2 2_Essbase BS Tax Accounts EOY" xfId="30633"/>
    <cellStyle name="Calculation 13 2_Essbase BS Tax Accounts EOY" xfId="30634"/>
    <cellStyle name="Calculation 13 3" xfId="30635"/>
    <cellStyle name="Calculation 13 3 2" xfId="30636"/>
    <cellStyle name="Calculation 13 3 2 2" xfId="30637"/>
    <cellStyle name="Calculation 13 3 2_Essbase BS Tax Accounts EOY" xfId="30638"/>
    <cellStyle name="Calculation 13 3_Essbase BS Tax Accounts EOY" xfId="30639"/>
    <cellStyle name="Calculation 13 4" xfId="30640"/>
    <cellStyle name="Calculation 13 4 2" xfId="30641"/>
    <cellStyle name="Calculation 13 4_Essbase BS Tax Accounts EOY" xfId="30642"/>
    <cellStyle name="Calculation 13_Essbase BS Tax Accounts EOY" xfId="30643"/>
    <cellStyle name="Calculation 14" xfId="30644"/>
    <cellStyle name="Calculation 14 2" xfId="30645"/>
    <cellStyle name="Calculation 14 2 2" xfId="30646"/>
    <cellStyle name="Calculation 14 2 2 2" xfId="30647"/>
    <cellStyle name="Calculation 14 2 2_Essbase BS Tax Accounts EOY" xfId="30648"/>
    <cellStyle name="Calculation 14 2_Essbase BS Tax Accounts EOY" xfId="30649"/>
    <cellStyle name="Calculation 14 3" xfId="30650"/>
    <cellStyle name="Calculation 14 3 2" xfId="30651"/>
    <cellStyle name="Calculation 14 3 2 2" xfId="30652"/>
    <cellStyle name="Calculation 14 3 2_Essbase BS Tax Accounts EOY" xfId="30653"/>
    <cellStyle name="Calculation 14 3_Essbase BS Tax Accounts EOY" xfId="30654"/>
    <cellStyle name="Calculation 14 4" xfId="30655"/>
    <cellStyle name="Calculation 14 4 2" xfId="30656"/>
    <cellStyle name="Calculation 14 4_Essbase BS Tax Accounts EOY" xfId="30657"/>
    <cellStyle name="Calculation 14_Essbase BS Tax Accounts EOY" xfId="30658"/>
    <cellStyle name="Calculation 15" xfId="30659"/>
    <cellStyle name="Calculation 15 2" xfId="30660"/>
    <cellStyle name="Calculation 15 2 2" xfId="30661"/>
    <cellStyle name="Calculation 15 2 2 2" xfId="30662"/>
    <cellStyle name="Calculation 15 2 2_Essbase BS Tax Accounts EOY" xfId="30663"/>
    <cellStyle name="Calculation 15 2_Essbase BS Tax Accounts EOY" xfId="30664"/>
    <cellStyle name="Calculation 15 3" xfId="30665"/>
    <cellStyle name="Calculation 15 3 2" xfId="30666"/>
    <cellStyle name="Calculation 15 3 2 2" xfId="30667"/>
    <cellStyle name="Calculation 15 3 2_Essbase BS Tax Accounts EOY" xfId="30668"/>
    <cellStyle name="Calculation 15 3_Essbase BS Tax Accounts EOY" xfId="30669"/>
    <cellStyle name="Calculation 15 4" xfId="30670"/>
    <cellStyle name="Calculation 15 4 2" xfId="30671"/>
    <cellStyle name="Calculation 15 4_Essbase BS Tax Accounts EOY" xfId="30672"/>
    <cellStyle name="Calculation 15_Essbase BS Tax Accounts EOY" xfId="30673"/>
    <cellStyle name="Calculation 16" xfId="30674"/>
    <cellStyle name="Calculation 16 2" xfId="30675"/>
    <cellStyle name="Calculation 16 2 2" xfId="30676"/>
    <cellStyle name="Calculation 16 2 2 2" xfId="30677"/>
    <cellStyle name="Calculation 16 2 2_Essbase BS Tax Accounts EOY" xfId="30678"/>
    <cellStyle name="Calculation 16 2_Essbase BS Tax Accounts EOY" xfId="30679"/>
    <cellStyle name="Calculation 16 3" xfId="30680"/>
    <cellStyle name="Calculation 16 3 2" xfId="30681"/>
    <cellStyle name="Calculation 16 3 2 2" xfId="30682"/>
    <cellStyle name="Calculation 16 3 2_Essbase BS Tax Accounts EOY" xfId="30683"/>
    <cellStyle name="Calculation 16 3_Essbase BS Tax Accounts EOY" xfId="30684"/>
    <cellStyle name="Calculation 16 4" xfId="30685"/>
    <cellStyle name="Calculation 16 4 2" xfId="30686"/>
    <cellStyle name="Calculation 16 4_Essbase BS Tax Accounts EOY" xfId="30687"/>
    <cellStyle name="Calculation 16_Essbase BS Tax Accounts EOY" xfId="30688"/>
    <cellStyle name="Calculation 17" xfId="30689"/>
    <cellStyle name="Calculation 17 2" xfId="30690"/>
    <cellStyle name="Calculation 17 2 2" xfId="30691"/>
    <cellStyle name="Calculation 17 2 2 2" xfId="30692"/>
    <cellStyle name="Calculation 17 2 2_Essbase BS Tax Accounts EOY" xfId="30693"/>
    <cellStyle name="Calculation 17 2_Essbase BS Tax Accounts EOY" xfId="30694"/>
    <cellStyle name="Calculation 17 3" xfId="30695"/>
    <cellStyle name="Calculation 17 3 2" xfId="30696"/>
    <cellStyle name="Calculation 17 3 2 2" xfId="30697"/>
    <cellStyle name="Calculation 17 3 2_Essbase BS Tax Accounts EOY" xfId="30698"/>
    <cellStyle name="Calculation 17 3_Essbase BS Tax Accounts EOY" xfId="30699"/>
    <cellStyle name="Calculation 17 4" xfId="30700"/>
    <cellStyle name="Calculation 17 4 2" xfId="30701"/>
    <cellStyle name="Calculation 17 4_Essbase BS Tax Accounts EOY" xfId="30702"/>
    <cellStyle name="Calculation 17_Essbase BS Tax Accounts EOY" xfId="30703"/>
    <cellStyle name="Calculation 18" xfId="30704"/>
    <cellStyle name="Calculation 18 2" xfId="30705"/>
    <cellStyle name="Calculation 18 2 2" xfId="30706"/>
    <cellStyle name="Calculation 18 2 2 2" xfId="30707"/>
    <cellStyle name="Calculation 18 2 2_Essbase BS Tax Accounts EOY" xfId="30708"/>
    <cellStyle name="Calculation 18 2_Essbase BS Tax Accounts EOY" xfId="30709"/>
    <cellStyle name="Calculation 18 3" xfId="30710"/>
    <cellStyle name="Calculation 18 3 2" xfId="30711"/>
    <cellStyle name="Calculation 18 3 2 2" xfId="30712"/>
    <cellStyle name="Calculation 18 3 2_Essbase BS Tax Accounts EOY" xfId="30713"/>
    <cellStyle name="Calculation 18 3_Essbase BS Tax Accounts EOY" xfId="30714"/>
    <cellStyle name="Calculation 18 4" xfId="30715"/>
    <cellStyle name="Calculation 18 4 2" xfId="30716"/>
    <cellStyle name="Calculation 18 4_Essbase BS Tax Accounts EOY" xfId="30717"/>
    <cellStyle name="Calculation 18_Essbase BS Tax Accounts EOY" xfId="30718"/>
    <cellStyle name="Calculation 19" xfId="30719"/>
    <cellStyle name="Calculation 19 2" xfId="30720"/>
    <cellStyle name="Calculation 19 2 2" xfId="30721"/>
    <cellStyle name="Calculation 19 2 2 2" xfId="30722"/>
    <cellStyle name="Calculation 19 2 2_Essbase BS Tax Accounts EOY" xfId="30723"/>
    <cellStyle name="Calculation 19 2_Essbase BS Tax Accounts EOY" xfId="30724"/>
    <cellStyle name="Calculation 19 3" xfId="30725"/>
    <cellStyle name="Calculation 19 3 2" xfId="30726"/>
    <cellStyle name="Calculation 19 3 2 2" xfId="30727"/>
    <cellStyle name="Calculation 19 3 2_Essbase BS Tax Accounts EOY" xfId="30728"/>
    <cellStyle name="Calculation 19 3_Essbase BS Tax Accounts EOY" xfId="30729"/>
    <cellStyle name="Calculation 19 4" xfId="30730"/>
    <cellStyle name="Calculation 19 4 2" xfId="30731"/>
    <cellStyle name="Calculation 19 4_Essbase BS Tax Accounts EOY" xfId="30732"/>
    <cellStyle name="Calculation 19_Essbase BS Tax Accounts EOY" xfId="30733"/>
    <cellStyle name="Calculation 2" xfId="30734"/>
    <cellStyle name="Calculation 2 10" xfId="30735"/>
    <cellStyle name="Calculation 2 11" xfId="30736"/>
    <cellStyle name="Calculation 2 12" xfId="58774"/>
    <cellStyle name="Calculation 2 2" xfId="30737"/>
    <cellStyle name="Calculation 2 2 2" xfId="30738"/>
    <cellStyle name="Calculation 2 2 2 2" xfId="30739"/>
    <cellStyle name="Calculation 2 2 2 2 2" xfId="30740"/>
    <cellStyle name="Calculation 2 2 2 2_Essbase BS Tax Accounts EOY" xfId="30741"/>
    <cellStyle name="Calculation 2 2 2_Essbase BS Tax Accounts EOY" xfId="30742"/>
    <cellStyle name="Calculation 2 2 3" xfId="30743"/>
    <cellStyle name="Calculation 2 2 3 2" xfId="30744"/>
    <cellStyle name="Calculation 2 2 3 2 2" xfId="30745"/>
    <cellStyle name="Calculation 2 2 3 2_Essbase BS Tax Accounts EOY" xfId="30746"/>
    <cellStyle name="Calculation 2 2 3_Essbase BS Tax Accounts EOY" xfId="30747"/>
    <cellStyle name="Calculation 2 2 4" xfId="30748"/>
    <cellStyle name="Calculation 2 2 4 2" xfId="30749"/>
    <cellStyle name="Calculation 2 2 4 2 2" xfId="30750"/>
    <cellStyle name="Calculation 2 2 4 2_Essbase BS Tax Accounts EOY" xfId="30751"/>
    <cellStyle name="Calculation 2 2 4_Essbase BS Tax Accounts EOY" xfId="30752"/>
    <cellStyle name="Calculation 2 2 5" xfId="30753"/>
    <cellStyle name="Calculation 2 2 5 2" xfId="30754"/>
    <cellStyle name="Calculation 2 2 5_Essbase BS Tax Accounts EOY" xfId="30755"/>
    <cellStyle name="Calculation 2 2 6" xfId="30756"/>
    <cellStyle name="Calculation 2 2 7" xfId="30757"/>
    <cellStyle name="Calculation 2 2 8" xfId="30758"/>
    <cellStyle name="Calculation 2 2_Basis Info" xfId="30759"/>
    <cellStyle name="Calculation 2 3" xfId="30760"/>
    <cellStyle name="Calculation 2 3 2" xfId="30761"/>
    <cellStyle name="Calculation 2 3 2 2" xfId="30762"/>
    <cellStyle name="Calculation 2 3 2 2 2" xfId="30763"/>
    <cellStyle name="Calculation 2 3 2 2_Essbase BS Tax Accounts EOY" xfId="30764"/>
    <cellStyle name="Calculation 2 3 2_Essbase BS Tax Accounts EOY" xfId="30765"/>
    <cellStyle name="Calculation 2 3 3" xfId="30766"/>
    <cellStyle name="Calculation 2 3 3 2" xfId="30767"/>
    <cellStyle name="Calculation 2 3 3 2 2" xfId="30768"/>
    <cellStyle name="Calculation 2 3 3 2_Essbase BS Tax Accounts EOY" xfId="30769"/>
    <cellStyle name="Calculation 2 3 3_Essbase BS Tax Accounts EOY" xfId="30770"/>
    <cellStyle name="Calculation 2 3 4" xfId="30771"/>
    <cellStyle name="Calculation 2 3 4 2" xfId="30772"/>
    <cellStyle name="Calculation 2 3 4 2 2" xfId="30773"/>
    <cellStyle name="Calculation 2 3 4 2_Essbase BS Tax Accounts EOY" xfId="30774"/>
    <cellStyle name="Calculation 2 3 4 3" xfId="30775"/>
    <cellStyle name="Calculation 2 3 4_Essbase BS Tax Accounts EOY" xfId="30776"/>
    <cellStyle name="Calculation 2 3 5" xfId="30777"/>
    <cellStyle name="Calculation 2 3 5 2" xfId="30778"/>
    <cellStyle name="Calculation 2 3 5_Essbase BS Tax Accounts EOY" xfId="30779"/>
    <cellStyle name="Calculation 2 3 6" xfId="30780"/>
    <cellStyle name="Calculation 2 3 6 2" xfId="30781"/>
    <cellStyle name="Calculation 2 3 6_Essbase BS Tax Accounts EOY" xfId="30782"/>
    <cellStyle name="Calculation 2 3 7" xfId="30783"/>
    <cellStyle name="Calculation 2 3 8" xfId="30784"/>
    <cellStyle name="Calculation 2 3_Basis Info" xfId="30785"/>
    <cellStyle name="Calculation 2 4" xfId="30786"/>
    <cellStyle name="Calculation 2 4 2" xfId="30787"/>
    <cellStyle name="Calculation 2 4 2 2" xfId="30788"/>
    <cellStyle name="Calculation 2 4 2_Essbase BS Tax Accounts EOY" xfId="30789"/>
    <cellStyle name="Calculation 2 4 3" xfId="30790"/>
    <cellStyle name="Calculation 2 4_Essbase BS Tax Accounts EOY" xfId="30791"/>
    <cellStyle name="Calculation 2 5" xfId="30792"/>
    <cellStyle name="Calculation 2 5 2" xfId="30793"/>
    <cellStyle name="Calculation 2 5 3" xfId="30794"/>
    <cellStyle name="Calculation 2 5_Essbase BS Tax Accounts EOY" xfId="30795"/>
    <cellStyle name="Calculation 2 6" xfId="30796"/>
    <cellStyle name="Calculation 2 6 2" xfId="30797"/>
    <cellStyle name="Calculation 2 7" xfId="30798"/>
    <cellStyle name="Calculation 2 8" xfId="30799"/>
    <cellStyle name="Calculation 2 9" xfId="30800"/>
    <cellStyle name="Calculation 2_10-1 BS" xfId="30801"/>
    <cellStyle name="Calculation 20" xfId="30802"/>
    <cellStyle name="Calculation 20 2" xfId="30803"/>
    <cellStyle name="Calculation 20 2 2" xfId="30804"/>
    <cellStyle name="Calculation 20 2 2 2" xfId="30805"/>
    <cellStyle name="Calculation 20 2 2_Essbase BS Tax Accounts EOY" xfId="30806"/>
    <cellStyle name="Calculation 20 2_Essbase BS Tax Accounts EOY" xfId="30807"/>
    <cellStyle name="Calculation 20 3" xfId="30808"/>
    <cellStyle name="Calculation 20 3 2" xfId="30809"/>
    <cellStyle name="Calculation 20 3 2 2" xfId="30810"/>
    <cellStyle name="Calculation 20 3 2_Essbase BS Tax Accounts EOY" xfId="30811"/>
    <cellStyle name="Calculation 20 3_Essbase BS Tax Accounts EOY" xfId="30812"/>
    <cellStyle name="Calculation 20 4" xfId="30813"/>
    <cellStyle name="Calculation 20 4 2" xfId="30814"/>
    <cellStyle name="Calculation 20 4_Essbase BS Tax Accounts EOY" xfId="30815"/>
    <cellStyle name="Calculation 20_Essbase BS Tax Accounts EOY" xfId="30816"/>
    <cellStyle name="Calculation 21" xfId="30817"/>
    <cellStyle name="Calculation 21 2" xfId="30818"/>
    <cellStyle name="Calculation 21 2 2" xfId="30819"/>
    <cellStyle name="Calculation 21 2 2 2" xfId="30820"/>
    <cellStyle name="Calculation 21 2 2_Essbase BS Tax Accounts EOY" xfId="30821"/>
    <cellStyle name="Calculation 21 2_Essbase BS Tax Accounts EOY" xfId="30822"/>
    <cellStyle name="Calculation 21 3" xfId="30823"/>
    <cellStyle name="Calculation 21 3 2" xfId="30824"/>
    <cellStyle name="Calculation 21 3 2 2" xfId="30825"/>
    <cellStyle name="Calculation 21 3 2_Essbase BS Tax Accounts EOY" xfId="30826"/>
    <cellStyle name="Calculation 21 3_Essbase BS Tax Accounts EOY" xfId="30827"/>
    <cellStyle name="Calculation 21 4" xfId="30828"/>
    <cellStyle name="Calculation 21 4 2" xfId="30829"/>
    <cellStyle name="Calculation 21 4_Essbase BS Tax Accounts EOY" xfId="30830"/>
    <cellStyle name="Calculation 21_Essbase BS Tax Accounts EOY" xfId="30831"/>
    <cellStyle name="Calculation 22" xfId="30832"/>
    <cellStyle name="Calculation 22 2" xfId="30833"/>
    <cellStyle name="Calculation 22 2 2" xfId="30834"/>
    <cellStyle name="Calculation 22 2 2 2" xfId="30835"/>
    <cellStyle name="Calculation 22 2 2_Essbase BS Tax Accounts EOY" xfId="30836"/>
    <cellStyle name="Calculation 22 2_Essbase BS Tax Accounts EOY" xfId="30837"/>
    <cellStyle name="Calculation 22 3" xfId="30838"/>
    <cellStyle name="Calculation 22 3 2" xfId="30839"/>
    <cellStyle name="Calculation 22 3 2 2" xfId="30840"/>
    <cellStyle name="Calculation 22 3 2_Essbase BS Tax Accounts EOY" xfId="30841"/>
    <cellStyle name="Calculation 22 3_Essbase BS Tax Accounts EOY" xfId="30842"/>
    <cellStyle name="Calculation 22 4" xfId="30843"/>
    <cellStyle name="Calculation 22 4 2" xfId="30844"/>
    <cellStyle name="Calculation 22 4_Essbase BS Tax Accounts EOY" xfId="30845"/>
    <cellStyle name="Calculation 22_Essbase BS Tax Accounts EOY" xfId="30846"/>
    <cellStyle name="Calculation 23" xfId="30847"/>
    <cellStyle name="Calculation 23 2" xfId="30848"/>
    <cellStyle name="Calculation 23 2 2" xfId="30849"/>
    <cellStyle name="Calculation 23 2 2 2" xfId="30850"/>
    <cellStyle name="Calculation 23 2 2_Essbase BS Tax Accounts EOY" xfId="30851"/>
    <cellStyle name="Calculation 23 2_Essbase BS Tax Accounts EOY" xfId="30852"/>
    <cellStyle name="Calculation 23 3" xfId="30853"/>
    <cellStyle name="Calculation 23 3 2" xfId="30854"/>
    <cellStyle name="Calculation 23 3 2 2" xfId="30855"/>
    <cellStyle name="Calculation 23 3 2_Essbase BS Tax Accounts EOY" xfId="30856"/>
    <cellStyle name="Calculation 23 3_Essbase BS Tax Accounts EOY" xfId="30857"/>
    <cellStyle name="Calculation 23 4" xfId="30858"/>
    <cellStyle name="Calculation 23 4 2" xfId="30859"/>
    <cellStyle name="Calculation 23 4 2 2" xfId="30860"/>
    <cellStyle name="Calculation 23 4 2_Essbase BS Tax Accounts EOY" xfId="30861"/>
    <cellStyle name="Calculation 23 4_Essbase BS Tax Accounts EOY" xfId="30862"/>
    <cellStyle name="Calculation 23 5" xfId="30863"/>
    <cellStyle name="Calculation 23 5 2" xfId="30864"/>
    <cellStyle name="Calculation 23 5_Essbase BS Tax Accounts EOY" xfId="30865"/>
    <cellStyle name="Calculation 23_Essbase BS Tax Accounts EOY" xfId="30866"/>
    <cellStyle name="Calculation 24" xfId="30867"/>
    <cellStyle name="Calculation 24 2" xfId="30868"/>
    <cellStyle name="Calculation 24 2 2" xfId="30869"/>
    <cellStyle name="Calculation 24 2 2 2" xfId="30870"/>
    <cellStyle name="Calculation 24 2 2 2 2" xfId="30871"/>
    <cellStyle name="Calculation 24 2 2 2_Essbase BS Tax Accounts EOY" xfId="30872"/>
    <cellStyle name="Calculation 24 2 2_Essbase BS Tax Accounts EOY" xfId="30873"/>
    <cellStyle name="Calculation 24 2 3" xfId="30874"/>
    <cellStyle name="Calculation 24 2 3 2" xfId="30875"/>
    <cellStyle name="Calculation 24 2 3_Essbase BS Tax Accounts EOY" xfId="30876"/>
    <cellStyle name="Calculation 24 2 4" xfId="30877"/>
    <cellStyle name="Calculation 24 2 5" xfId="30878"/>
    <cellStyle name="Calculation 24 2 6" xfId="30879"/>
    <cellStyle name="Calculation 24 2 7" xfId="30880"/>
    <cellStyle name="Calculation 24 2_Essbase BS Tax Accounts EOY" xfId="30881"/>
    <cellStyle name="Calculation 24 3" xfId="30882"/>
    <cellStyle name="Calculation 24 3 2" xfId="30883"/>
    <cellStyle name="Calculation 24 3 2 2" xfId="30884"/>
    <cellStyle name="Calculation 24 3 2_Essbase BS Tax Accounts EOY" xfId="30885"/>
    <cellStyle name="Calculation 24 3 3" xfId="30886"/>
    <cellStyle name="Calculation 24 3_Essbase BS Tax Accounts EOY" xfId="30887"/>
    <cellStyle name="Calculation 24 4" xfId="30888"/>
    <cellStyle name="Calculation 24 4 2" xfId="30889"/>
    <cellStyle name="Calculation 24 4_Essbase BS Tax Accounts EOY" xfId="30890"/>
    <cellStyle name="Calculation 24 5" xfId="30891"/>
    <cellStyle name="Calculation 24 5 2" xfId="30892"/>
    <cellStyle name="Calculation 24 5_Essbase BS Tax Accounts EOY" xfId="30893"/>
    <cellStyle name="Calculation 24 6" xfId="30894"/>
    <cellStyle name="Calculation 24 7" xfId="30895"/>
    <cellStyle name="Calculation 24_Basis Detail" xfId="30896"/>
    <cellStyle name="Calculation 25" xfId="30897"/>
    <cellStyle name="Calculation 25 2" xfId="30898"/>
    <cellStyle name="Calculation 25 2 2" xfId="30899"/>
    <cellStyle name="Calculation 25 2 2 2" xfId="30900"/>
    <cellStyle name="Calculation 25 2 2_Essbase BS Tax Accounts EOY" xfId="30901"/>
    <cellStyle name="Calculation 25 2 3" xfId="30902"/>
    <cellStyle name="Calculation 25 2 4" xfId="30903"/>
    <cellStyle name="Calculation 25 2_Essbase BS Tax Accounts EOY" xfId="30904"/>
    <cellStyle name="Calculation 25 3" xfId="30905"/>
    <cellStyle name="Calculation 25 3 2" xfId="30906"/>
    <cellStyle name="Calculation 25 3 2 2" xfId="30907"/>
    <cellStyle name="Calculation 25 3 2_Essbase BS Tax Accounts EOY" xfId="30908"/>
    <cellStyle name="Calculation 25 3 3" xfId="30909"/>
    <cellStyle name="Calculation 25 3_Essbase BS Tax Accounts EOY" xfId="30910"/>
    <cellStyle name="Calculation 25 4" xfId="30911"/>
    <cellStyle name="Calculation 25 4 2" xfId="30912"/>
    <cellStyle name="Calculation 25 4_Essbase BS Tax Accounts EOY" xfId="30913"/>
    <cellStyle name="Calculation 25 5" xfId="30914"/>
    <cellStyle name="Calculation 25 6" xfId="30915"/>
    <cellStyle name="Calculation 25_Essbase BS Tax Accounts EOY" xfId="30916"/>
    <cellStyle name="Calculation 26" xfId="30917"/>
    <cellStyle name="Calculation 26 2" xfId="30918"/>
    <cellStyle name="Calculation 26 2 2" xfId="30919"/>
    <cellStyle name="Calculation 26 2 2 2" xfId="30920"/>
    <cellStyle name="Calculation 26 2 2_Essbase BS Tax Accounts EOY" xfId="30921"/>
    <cellStyle name="Calculation 26 2 3" xfId="30922"/>
    <cellStyle name="Calculation 26 2_Essbase BS Tax Accounts EOY" xfId="30923"/>
    <cellStyle name="Calculation 26 3" xfId="30924"/>
    <cellStyle name="Calculation 26 3 2" xfId="30925"/>
    <cellStyle name="Calculation 26 3_Essbase BS Tax Accounts EOY" xfId="30926"/>
    <cellStyle name="Calculation 26 4" xfId="30927"/>
    <cellStyle name="Calculation 26 5" xfId="30928"/>
    <cellStyle name="Calculation 26 6" xfId="30929"/>
    <cellStyle name="Calculation 26_Essbase BS Tax Accounts EOY" xfId="30930"/>
    <cellStyle name="Calculation 27" xfId="30931"/>
    <cellStyle name="Calculation 27 2" xfId="30932"/>
    <cellStyle name="Calculation 27 2 2" xfId="30933"/>
    <cellStyle name="Calculation 27 2 2 2" xfId="30934"/>
    <cellStyle name="Calculation 27 2 2_Essbase BS Tax Accounts EOY" xfId="30935"/>
    <cellStyle name="Calculation 27 2_Essbase BS Tax Accounts EOY" xfId="30936"/>
    <cellStyle name="Calculation 27 3" xfId="30937"/>
    <cellStyle name="Calculation 27 3 2" xfId="30938"/>
    <cellStyle name="Calculation 27 3_Essbase BS Tax Accounts EOY" xfId="30939"/>
    <cellStyle name="Calculation 27 4" xfId="30940"/>
    <cellStyle name="Calculation 27 5" xfId="30941"/>
    <cellStyle name="Calculation 27_Essbase BS Tax Accounts EOY" xfId="30942"/>
    <cellStyle name="Calculation 28" xfId="30943"/>
    <cellStyle name="Calculation 28 2" xfId="30944"/>
    <cellStyle name="Calculation 28 2 2" xfId="30945"/>
    <cellStyle name="Calculation 28 2_Essbase BS Tax Accounts EOY" xfId="30946"/>
    <cellStyle name="Calculation 28_Essbase BS Tax Accounts EOY" xfId="30947"/>
    <cellStyle name="Calculation 29" xfId="30948"/>
    <cellStyle name="Calculation 29 2" xfId="30949"/>
    <cellStyle name="Calculation 29 2 2" xfId="30950"/>
    <cellStyle name="Calculation 29 2_Essbase BS Tax Accounts EOY" xfId="30951"/>
    <cellStyle name="Calculation 29_Essbase BS Tax Accounts EOY" xfId="30952"/>
    <cellStyle name="Calculation 3" xfId="30953"/>
    <cellStyle name="Calculation 3 2" xfId="30954"/>
    <cellStyle name="Calculation 3 2 2" xfId="30955"/>
    <cellStyle name="Calculation 3 2 2 2" xfId="30956"/>
    <cellStyle name="Calculation 3 2 2 2 2" xfId="30957"/>
    <cellStyle name="Calculation 3 2 2 2_Essbase BS Tax Accounts EOY" xfId="30958"/>
    <cellStyle name="Calculation 3 2 2_Essbase BS Tax Accounts EOY" xfId="30959"/>
    <cellStyle name="Calculation 3 2 3" xfId="30960"/>
    <cellStyle name="Calculation 3 2 3 2" xfId="30961"/>
    <cellStyle name="Calculation 3 2 3 2 2" xfId="30962"/>
    <cellStyle name="Calculation 3 2 3 2_Essbase BS Tax Accounts EOY" xfId="30963"/>
    <cellStyle name="Calculation 3 2 3_Essbase BS Tax Accounts EOY" xfId="30964"/>
    <cellStyle name="Calculation 3 2 4" xfId="30965"/>
    <cellStyle name="Calculation 3 2 4 2" xfId="30966"/>
    <cellStyle name="Calculation 3 2 4_Essbase BS Tax Accounts EOY" xfId="30967"/>
    <cellStyle name="Calculation 3 2 5" xfId="30968"/>
    <cellStyle name="Calculation 3 2 6" xfId="30969"/>
    <cellStyle name="Calculation 3 2_Essbase BS Tax Accounts EOY" xfId="30970"/>
    <cellStyle name="Calculation 3 3" xfId="30971"/>
    <cellStyle name="Calculation 3 3 2" xfId="30972"/>
    <cellStyle name="Calculation 3 3 2 2" xfId="30973"/>
    <cellStyle name="Calculation 3 3 2_Essbase BS Tax Accounts EOY" xfId="30974"/>
    <cellStyle name="Calculation 3 3_Essbase BS Tax Accounts EOY" xfId="30975"/>
    <cellStyle name="Calculation 3 4" xfId="30976"/>
    <cellStyle name="Calculation 3 4 2" xfId="30977"/>
    <cellStyle name="Calculation 3 4_Essbase BS Tax Accounts EOY" xfId="30978"/>
    <cellStyle name="Calculation 3 5" xfId="30979"/>
    <cellStyle name="Calculation 3 6" xfId="30980"/>
    <cellStyle name="Calculation 3 7" xfId="30981"/>
    <cellStyle name="Calculation 3 8" xfId="30982"/>
    <cellStyle name="Calculation 3_Essbase BS Tax Accounts EOY" xfId="30983"/>
    <cellStyle name="Calculation 30" xfId="30984"/>
    <cellStyle name="Calculation 30 2" xfId="30985"/>
    <cellStyle name="Calculation 30 2 2" xfId="30986"/>
    <cellStyle name="Calculation 30 2_Essbase BS Tax Accounts EOY" xfId="30987"/>
    <cellStyle name="Calculation 30_Essbase BS Tax Accounts EOY" xfId="30988"/>
    <cellStyle name="Calculation 31" xfId="30989"/>
    <cellStyle name="Calculation 31 2" xfId="30990"/>
    <cellStyle name="Calculation 31 2 2" xfId="30991"/>
    <cellStyle name="Calculation 31 2_Essbase BS Tax Accounts EOY" xfId="30992"/>
    <cellStyle name="Calculation 31_Essbase BS Tax Accounts EOY" xfId="30993"/>
    <cellStyle name="Calculation 32" xfId="30994"/>
    <cellStyle name="Calculation 32 2" xfId="30995"/>
    <cellStyle name="Calculation 32 2 2" xfId="30996"/>
    <cellStyle name="Calculation 32 2_Essbase BS Tax Accounts EOY" xfId="30997"/>
    <cellStyle name="Calculation 32_Essbase BS Tax Accounts EOY" xfId="30998"/>
    <cellStyle name="Calculation 33" xfId="30999"/>
    <cellStyle name="Calculation 33 2" xfId="31000"/>
    <cellStyle name="Calculation 33 2 2" xfId="31001"/>
    <cellStyle name="Calculation 33 2_Essbase BS Tax Accounts EOY" xfId="31002"/>
    <cellStyle name="Calculation 33_Essbase BS Tax Accounts EOY" xfId="31003"/>
    <cellStyle name="Calculation 34" xfId="31004"/>
    <cellStyle name="Calculation 34 2" xfId="31005"/>
    <cellStyle name="Calculation 34 2 2" xfId="31006"/>
    <cellStyle name="Calculation 34 2_Essbase BS Tax Accounts EOY" xfId="31007"/>
    <cellStyle name="Calculation 34_Essbase BS Tax Accounts EOY" xfId="31008"/>
    <cellStyle name="Calculation 35" xfId="31009"/>
    <cellStyle name="Calculation 35 2" xfId="31010"/>
    <cellStyle name="Calculation 35 2 2" xfId="31011"/>
    <cellStyle name="Calculation 35 2_Essbase BS Tax Accounts EOY" xfId="31012"/>
    <cellStyle name="Calculation 35_Essbase BS Tax Accounts EOY" xfId="31013"/>
    <cellStyle name="Calculation 36" xfId="31014"/>
    <cellStyle name="Calculation 36 2" xfId="31015"/>
    <cellStyle name="Calculation 36 2 2" xfId="31016"/>
    <cellStyle name="Calculation 36 2_Essbase BS Tax Accounts EOY" xfId="31017"/>
    <cellStyle name="Calculation 36_Essbase BS Tax Accounts EOY" xfId="31018"/>
    <cellStyle name="Calculation 37" xfId="31019"/>
    <cellStyle name="Calculation 37 2" xfId="31020"/>
    <cellStyle name="Calculation 37 2 2" xfId="31021"/>
    <cellStyle name="Calculation 37 2_Essbase BS Tax Accounts EOY" xfId="31022"/>
    <cellStyle name="Calculation 37_Essbase BS Tax Accounts EOY" xfId="31023"/>
    <cellStyle name="Calculation 38" xfId="31024"/>
    <cellStyle name="Calculation 38 2" xfId="31025"/>
    <cellStyle name="Calculation 38 2 2" xfId="31026"/>
    <cellStyle name="Calculation 38 2_Essbase BS Tax Accounts EOY" xfId="31027"/>
    <cellStyle name="Calculation 38_Essbase BS Tax Accounts EOY" xfId="31028"/>
    <cellStyle name="Calculation 39" xfId="31029"/>
    <cellStyle name="Calculation 39 2" xfId="31030"/>
    <cellStyle name="Calculation 39 2 2" xfId="31031"/>
    <cellStyle name="Calculation 39 2_Essbase BS Tax Accounts EOY" xfId="31032"/>
    <cellStyle name="Calculation 39_Essbase BS Tax Accounts EOY" xfId="31033"/>
    <cellStyle name="Calculation 4" xfId="31034"/>
    <cellStyle name="Calculation 4 2" xfId="31035"/>
    <cellStyle name="Calculation 4 2 2" xfId="31036"/>
    <cellStyle name="Calculation 4 2 2 2" xfId="31037"/>
    <cellStyle name="Calculation 4 2 2 2 2" xfId="31038"/>
    <cellStyle name="Calculation 4 2 2 2_Essbase BS Tax Accounts EOY" xfId="31039"/>
    <cellStyle name="Calculation 4 2 2_Essbase BS Tax Accounts EOY" xfId="31040"/>
    <cellStyle name="Calculation 4 2 3" xfId="31041"/>
    <cellStyle name="Calculation 4 2 3 2" xfId="31042"/>
    <cellStyle name="Calculation 4 2 3 2 2" xfId="31043"/>
    <cellStyle name="Calculation 4 2 3 2_Essbase BS Tax Accounts EOY" xfId="31044"/>
    <cellStyle name="Calculation 4 2 3_Essbase BS Tax Accounts EOY" xfId="31045"/>
    <cellStyle name="Calculation 4 2 4" xfId="31046"/>
    <cellStyle name="Calculation 4 2 4 2" xfId="31047"/>
    <cellStyle name="Calculation 4 2 4_Essbase BS Tax Accounts EOY" xfId="31048"/>
    <cellStyle name="Calculation 4 2 5" xfId="31049"/>
    <cellStyle name="Calculation 4 2 6" xfId="31050"/>
    <cellStyle name="Calculation 4 2 7" xfId="31051"/>
    <cellStyle name="Calculation 4 2_Essbase BS Tax Accounts EOY" xfId="31052"/>
    <cellStyle name="Calculation 4 3" xfId="31053"/>
    <cellStyle name="Calculation 4 3 2" xfId="31054"/>
    <cellStyle name="Calculation 4 3 2 2" xfId="31055"/>
    <cellStyle name="Calculation 4 3 2_Essbase BS Tax Accounts EOY" xfId="31056"/>
    <cellStyle name="Calculation 4 3_Essbase BS Tax Accounts EOY" xfId="31057"/>
    <cellStyle name="Calculation 4 4" xfId="31058"/>
    <cellStyle name="Calculation 4 4 2" xfId="31059"/>
    <cellStyle name="Calculation 4 4_Essbase BS Tax Accounts EOY" xfId="31060"/>
    <cellStyle name="Calculation 4 5" xfId="31061"/>
    <cellStyle name="Calculation 4_Essbase BS Tax Accounts EOY" xfId="31062"/>
    <cellStyle name="Calculation 40" xfId="31063"/>
    <cellStyle name="Calculation 40 2" xfId="31064"/>
    <cellStyle name="Calculation 40 2 2" xfId="31065"/>
    <cellStyle name="Calculation 40 2_Essbase BS Tax Accounts EOY" xfId="31066"/>
    <cellStyle name="Calculation 40_Essbase BS Tax Accounts EOY" xfId="31067"/>
    <cellStyle name="Calculation 41" xfId="31068"/>
    <cellStyle name="Calculation 41 2" xfId="31069"/>
    <cellStyle name="Calculation 41 2 2" xfId="31070"/>
    <cellStyle name="Calculation 41 2_Essbase BS Tax Accounts EOY" xfId="31071"/>
    <cellStyle name="Calculation 41_Essbase BS Tax Accounts EOY" xfId="31072"/>
    <cellStyle name="Calculation 42" xfId="31073"/>
    <cellStyle name="Calculation 42 2" xfId="31074"/>
    <cellStyle name="Calculation 42 2 2" xfId="31075"/>
    <cellStyle name="Calculation 42 2_Essbase BS Tax Accounts EOY" xfId="31076"/>
    <cellStyle name="Calculation 42_Essbase BS Tax Accounts EOY" xfId="31077"/>
    <cellStyle name="Calculation 43" xfId="31078"/>
    <cellStyle name="Calculation 43 2" xfId="31079"/>
    <cellStyle name="Calculation 43 2 2" xfId="31080"/>
    <cellStyle name="Calculation 43 2_Essbase BS Tax Accounts EOY" xfId="31081"/>
    <cellStyle name="Calculation 43_Essbase BS Tax Accounts EOY" xfId="31082"/>
    <cellStyle name="Calculation 44" xfId="31083"/>
    <cellStyle name="Calculation 44 2" xfId="31084"/>
    <cellStyle name="Calculation 44 2 2" xfId="31085"/>
    <cellStyle name="Calculation 44 2_Essbase BS Tax Accounts EOY" xfId="31086"/>
    <cellStyle name="Calculation 44_Essbase BS Tax Accounts EOY" xfId="31087"/>
    <cellStyle name="Calculation 45" xfId="31088"/>
    <cellStyle name="Calculation 45 2" xfId="31089"/>
    <cellStyle name="Calculation 45 2 2" xfId="31090"/>
    <cellStyle name="Calculation 45 2_Essbase BS Tax Accounts EOY" xfId="31091"/>
    <cellStyle name="Calculation 45_Essbase BS Tax Accounts EOY" xfId="31092"/>
    <cellStyle name="Calculation 46" xfId="31093"/>
    <cellStyle name="Calculation 46 2" xfId="31094"/>
    <cellStyle name="Calculation 46 2 2" xfId="31095"/>
    <cellStyle name="Calculation 46 2_Essbase BS Tax Accounts EOY" xfId="31096"/>
    <cellStyle name="Calculation 46_Essbase BS Tax Accounts EOY" xfId="31097"/>
    <cellStyle name="Calculation 47" xfId="31098"/>
    <cellStyle name="Calculation 47 2" xfId="31099"/>
    <cellStyle name="Calculation 47 2 2" xfId="31100"/>
    <cellStyle name="Calculation 47 2_Essbase BS Tax Accounts EOY" xfId="31101"/>
    <cellStyle name="Calculation 47_Essbase BS Tax Accounts EOY" xfId="31102"/>
    <cellStyle name="Calculation 48" xfId="31103"/>
    <cellStyle name="Calculation 48 2" xfId="31104"/>
    <cellStyle name="Calculation 48 2 2" xfId="31105"/>
    <cellStyle name="Calculation 48 2_Essbase BS Tax Accounts EOY" xfId="31106"/>
    <cellStyle name="Calculation 48_Essbase BS Tax Accounts EOY" xfId="31107"/>
    <cellStyle name="Calculation 49" xfId="31108"/>
    <cellStyle name="Calculation 49 2" xfId="31109"/>
    <cellStyle name="Calculation 49 2 2" xfId="31110"/>
    <cellStyle name="Calculation 49 2_Essbase BS Tax Accounts EOY" xfId="31111"/>
    <cellStyle name="Calculation 49_Essbase BS Tax Accounts EOY" xfId="31112"/>
    <cellStyle name="Calculation 5" xfId="31113"/>
    <cellStyle name="Calculation 5 2" xfId="31114"/>
    <cellStyle name="Calculation 5 2 2" xfId="31115"/>
    <cellStyle name="Calculation 5 2 2 2" xfId="31116"/>
    <cellStyle name="Calculation 5 2 2 2 2" xfId="31117"/>
    <cellStyle name="Calculation 5 2 2 2_Essbase BS Tax Accounts EOY" xfId="31118"/>
    <cellStyle name="Calculation 5 2 2_Essbase BS Tax Accounts EOY" xfId="31119"/>
    <cellStyle name="Calculation 5 2 3" xfId="31120"/>
    <cellStyle name="Calculation 5 2 3 2" xfId="31121"/>
    <cellStyle name="Calculation 5 2 3 2 2" xfId="31122"/>
    <cellStyle name="Calculation 5 2 3 2_Essbase BS Tax Accounts EOY" xfId="31123"/>
    <cellStyle name="Calculation 5 2 3_Essbase BS Tax Accounts EOY" xfId="31124"/>
    <cellStyle name="Calculation 5 2 4" xfId="31125"/>
    <cellStyle name="Calculation 5 2 4 2" xfId="31126"/>
    <cellStyle name="Calculation 5 2 4_Essbase BS Tax Accounts EOY" xfId="31127"/>
    <cellStyle name="Calculation 5 2 5" xfId="31128"/>
    <cellStyle name="Calculation 5 2_Essbase BS Tax Accounts EOY" xfId="31129"/>
    <cellStyle name="Calculation 5 3" xfId="31130"/>
    <cellStyle name="Calculation 5 3 2" xfId="31131"/>
    <cellStyle name="Calculation 5 3 2 2" xfId="31132"/>
    <cellStyle name="Calculation 5 3 2_Essbase BS Tax Accounts EOY" xfId="31133"/>
    <cellStyle name="Calculation 5 3_Essbase BS Tax Accounts EOY" xfId="31134"/>
    <cellStyle name="Calculation 5 4" xfId="31135"/>
    <cellStyle name="Calculation 5 4 2" xfId="31136"/>
    <cellStyle name="Calculation 5 4_Essbase BS Tax Accounts EOY" xfId="31137"/>
    <cellStyle name="Calculation 5_Essbase BS Tax Accounts EOY" xfId="31138"/>
    <cellStyle name="Calculation 50" xfId="31139"/>
    <cellStyle name="Calculation 50 2" xfId="31140"/>
    <cellStyle name="Calculation 50 2 2" xfId="31141"/>
    <cellStyle name="Calculation 50 2_Essbase BS Tax Accounts EOY" xfId="31142"/>
    <cellStyle name="Calculation 50_Essbase BS Tax Accounts EOY" xfId="31143"/>
    <cellStyle name="Calculation 51" xfId="31144"/>
    <cellStyle name="Calculation 51 2" xfId="31145"/>
    <cellStyle name="Calculation 51 2 2" xfId="31146"/>
    <cellStyle name="Calculation 51 2_Essbase BS Tax Accounts EOY" xfId="31147"/>
    <cellStyle name="Calculation 51_Essbase BS Tax Accounts EOY" xfId="31148"/>
    <cellStyle name="Calculation 52" xfId="31149"/>
    <cellStyle name="Calculation 52 2" xfId="31150"/>
    <cellStyle name="Calculation 52 2 2" xfId="31151"/>
    <cellStyle name="Calculation 52 2_Essbase BS Tax Accounts EOY" xfId="31152"/>
    <cellStyle name="Calculation 52_Essbase BS Tax Accounts EOY" xfId="31153"/>
    <cellStyle name="Calculation 53" xfId="31154"/>
    <cellStyle name="Calculation 53 2" xfId="31155"/>
    <cellStyle name="Calculation 53 2 2" xfId="31156"/>
    <cellStyle name="Calculation 53 2_Essbase BS Tax Accounts EOY" xfId="31157"/>
    <cellStyle name="Calculation 53_Essbase BS Tax Accounts EOY" xfId="31158"/>
    <cellStyle name="Calculation 54" xfId="31159"/>
    <cellStyle name="Calculation 54 2" xfId="31160"/>
    <cellStyle name="Calculation 54 2 2" xfId="31161"/>
    <cellStyle name="Calculation 54 2_Essbase BS Tax Accounts EOY" xfId="31162"/>
    <cellStyle name="Calculation 54_Essbase BS Tax Accounts EOY" xfId="31163"/>
    <cellStyle name="Calculation 55" xfId="31164"/>
    <cellStyle name="Calculation 55 2" xfId="31165"/>
    <cellStyle name="Calculation 55 2 2" xfId="31166"/>
    <cellStyle name="Calculation 55 2_Essbase BS Tax Accounts EOY" xfId="31167"/>
    <cellStyle name="Calculation 55_Essbase BS Tax Accounts EOY" xfId="31168"/>
    <cellStyle name="Calculation 56" xfId="31169"/>
    <cellStyle name="Calculation 56 2" xfId="31170"/>
    <cellStyle name="Calculation 56 2 2" xfId="31171"/>
    <cellStyle name="Calculation 56 2_Essbase BS Tax Accounts EOY" xfId="31172"/>
    <cellStyle name="Calculation 56_Essbase BS Tax Accounts EOY" xfId="31173"/>
    <cellStyle name="Calculation 57" xfId="31174"/>
    <cellStyle name="Calculation 57 2" xfId="31175"/>
    <cellStyle name="Calculation 57 2 2" xfId="31176"/>
    <cellStyle name="Calculation 57 2_Essbase BS Tax Accounts EOY" xfId="31177"/>
    <cellStyle name="Calculation 57_Essbase BS Tax Accounts EOY" xfId="31178"/>
    <cellStyle name="Calculation 58" xfId="31179"/>
    <cellStyle name="Calculation 58 2" xfId="31180"/>
    <cellStyle name="Calculation 58 2 2" xfId="31181"/>
    <cellStyle name="Calculation 58 2_Essbase BS Tax Accounts EOY" xfId="31182"/>
    <cellStyle name="Calculation 58_Essbase BS Tax Accounts EOY" xfId="31183"/>
    <cellStyle name="Calculation 59" xfId="31184"/>
    <cellStyle name="Calculation 59 2" xfId="31185"/>
    <cellStyle name="Calculation 59 2 2" xfId="31186"/>
    <cellStyle name="Calculation 59 2_Essbase BS Tax Accounts EOY" xfId="31187"/>
    <cellStyle name="Calculation 59_Essbase BS Tax Accounts EOY" xfId="31188"/>
    <cellStyle name="Calculation 6" xfId="31189"/>
    <cellStyle name="Calculation 6 2" xfId="31190"/>
    <cellStyle name="Calculation 6 2 2" xfId="31191"/>
    <cellStyle name="Calculation 6 2 2 2" xfId="31192"/>
    <cellStyle name="Calculation 6 2 2_Essbase BS Tax Accounts EOY" xfId="31193"/>
    <cellStyle name="Calculation 6 2_Essbase BS Tax Accounts EOY" xfId="31194"/>
    <cellStyle name="Calculation 6 3" xfId="31195"/>
    <cellStyle name="Calculation 6 3 2" xfId="31196"/>
    <cellStyle name="Calculation 6 3 2 2" xfId="31197"/>
    <cellStyle name="Calculation 6 3 2_Essbase BS Tax Accounts EOY" xfId="31198"/>
    <cellStyle name="Calculation 6 3_Essbase BS Tax Accounts EOY" xfId="31199"/>
    <cellStyle name="Calculation 6 4" xfId="31200"/>
    <cellStyle name="Calculation 6 4 2" xfId="31201"/>
    <cellStyle name="Calculation 6 4_Essbase BS Tax Accounts EOY" xfId="31202"/>
    <cellStyle name="Calculation 6_Essbase BS Tax Accounts EOY" xfId="31203"/>
    <cellStyle name="Calculation 60" xfId="31204"/>
    <cellStyle name="Calculation 60 2" xfId="31205"/>
    <cellStyle name="Calculation 60 2 2" xfId="31206"/>
    <cellStyle name="Calculation 60 2_Essbase BS Tax Accounts EOY" xfId="31207"/>
    <cellStyle name="Calculation 60 3" xfId="31208"/>
    <cellStyle name="Calculation 60_Essbase BS Tax Accounts EOY" xfId="31209"/>
    <cellStyle name="Calculation 61" xfId="31210"/>
    <cellStyle name="Calculation 61 2" xfId="31211"/>
    <cellStyle name="Calculation 61_Essbase BS Tax Accounts EOY" xfId="31212"/>
    <cellStyle name="Calculation 62" xfId="31213"/>
    <cellStyle name="Calculation 62 2" xfId="31214"/>
    <cellStyle name="Calculation 62_Essbase BS Tax Accounts EOY" xfId="31215"/>
    <cellStyle name="Calculation 63" xfId="31216"/>
    <cellStyle name="Calculation 64" xfId="31217"/>
    <cellStyle name="Calculation 65" xfId="31218"/>
    <cellStyle name="Calculation 66" xfId="31219"/>
    <cellStyle name="Calculation 67" xfId="31220"/>
    <cellStyle name="Calculation 68" xfId="31221"/>
    <cellStyle name="Calculation 69" xfId="31222"/>
    <cellStyle name="Calculation 7" xfId="31223"/>
    <cellStyle name="Calculation 7 2" xfId="31224"/>
    <cellStyle name="Calculation 7 2 2" xfId="31225"/>
    <cellStyle name="Calculation 7 2 2 2" xfId="31226"/>
    <cellStyle name="Calculation 7 2 2_Essbase BS Tax Accounts EOY" xfId="31227"/>
    <cellStyle name="Calculation 7 2_Essbase BS Tax Accounts EOY" xfId="31228"/>
    <cellStyle name="Calculation 7 3" xfId="31229"/>
    <cellStyle name="Calculation 7 3 2" xfId="31230"/>
    <cellStyle name="Calculation 7 3 2 2" xfId="31231"/>
    <cellStyle name="Calculation 7 3 2_Essbase BS Tax Accounts EOY" xfId="31232"/>
    <cellStyle name="Calculation 7 3_Essbase BS Tax Accounts EOY" xfId="31233"/>
    <cellStyle name="Calculation 7 4" xfId="31234"/>
    <cellStyle name="Calculation 7 4 2" xfId="31235"/>
    <cellStyle name="Calculation 7 4_Essbase BS Tax Accounts EOY" xfId="31236"/>
    <cellStyle name="Calculation 7_Essbase BS Tax Accounts EOY" xfId="31237"/>
    <cellStyle name="Calculation 70" xfId="31238"/>
    <cellStyle name="Calculation 71" xfId="31239"/>
    <cellStyle name="Calculation 72" xfId="31240"/>
    <cellStyle name="Calculation 73" xfId="31241"/>
    <cellStyle name="Calculation 74" xfId="31242"/>
    <cellStyle name="Calculation 75" xfId="31243"/>
    <cellStyle name="Calculation 76" xfId="31244"/>
    <cellStyle name="Calculation 77" xfId="31245"/>
    <cellStyle name="Calculation 78" xfId="31246"/>
    <cellStyle name="Calculation 79" xfId="31247"/>
    <cellStyle name="Calculation 8" xfId="31248"/>
    <cellStyle name="Calculation 8 2" xfId="31249"/>
    <cellStyle name="Calculation 8 2 2" xfId="31250"/>
    <cellStyle name="Calculation 8 2 2 2" xfId="31251"/>
    <cellStyle name="Calculation 8 2 2_Essbase BS Tax Accounts EOY" xfId="31252"/>
    <cellStyle name="Calculation 8 2_Essbase BS Tax Accounts EOY" xfId="31253"/>
    <cellStyle name="Calculation 8 3" xfId="31254"/>
    <cellStyle name="Calculation 8 3 2" xfId="31255"/>
    <cellStyle name="Calculation 8 3 2 2" xfId="31256"/>
    <cellStyle name="Calculation 8 3 2_Essbase BS Tax Accounts EOY" xfId="31257"/>
    <cellStyle name="Calculation 8 3_Essbase BS Tax Accounts EOY" xfId="31258"/>
    <cellStyle name="Calculation 8 4" xfId="31259"/>
    <cellStyle name="Calculation 8 4 2" xfId="31260"/>
    <cellStyle name="Calculation 8 4_Essbase BS Tax Accounts EOY" xfId="31261"/>
    <cellStyle name="Calculation 8_Essbase BS Tax Accounts EOY" xfId="31262"/>
    <cellStyle name="Calculation 80" xfId="31263"/>
    <cellStyle name="Calculation 81" xfId="31264"/>
    <cellStyle name="Calculation 82" xfId="31265"/>
    <cellStyle name="Calculation 83" xfId="31266"/>
    <cellStyle name="Calculation 84" xfId="31267"/>
    <cellStyle name="Calculation 85" xfId="31268"/>
    <cellStyle name="Calculation 86" xfId="31269"/>
    <cellStyle name="Calculation 87" xfId="31270"/>
    <cellStyle name="Calculation 88" xfId="31271"/>
    <cellStyle name="Calculation 89" xfId="31272"/>
    <cellStyle name="Calculation 9" xfId="31273"/>
    <cellStyle name="Calculation 9 2" xfId="31274"/>
    <cellStyle name="Calculation 9 2 2" xfId="31275"/>
    <cellStyle name="Calculation 9 2 2 2" xfId="31276"/>
    <cellStyle name="Calculation 9 2 2_Essbase BS Tax Accounts EOY" xfId="31277"/>
    <cellStyle name="Calculation 9 2_Essbase BS Tax Accounts EOY" xfId="31278"/>
    <cellStyle name="Calculation 9 3" xfId="31279"/>
    <cellStyle name="Calculation 9 3 2" xfId="31280"/>
    <cellStyle name="Calculation 9 3 2 2" xfId="31281"/>
    <cellStyle name="Calculation 9 3 2_Essbase BS Tax Accounts EOY" xfId="31282"/>
    <cellStyle name="Calculation 9 3_Essbase BS Tax Accounts EOY" xfId="31283"/>
    <cellStyle name="Calculation 9 4" xfId="31284"/>
    <cellStyle name="Calculation 9 4 2" xfId="31285"/>
    <cellStyle name="Calculation 9 4_Essbase BS Tax Accounts EOY" xfId="31286"/>
    <cellStyle name="Calculation 9_Essbase BS Tax Accounts EOY" xfId="31287"/>
    <cellStyle name="Calculation 90" xfId="31288"/>
    <cellStyle name="Calculation 91" xfId="31289"/>
    <cellStyle name="Calculation 92" xfId="31290"/>
    <cellStyle name="Calculation 93" xfId="31291"/>
    <cellStyle name="Calculation 94" xfId="31292"/>
    <cellStyle name="Calculation 95" xfId="31293"/>
    <cellStyle name="Calculation 96" xfId="31294"/>
    <cellStyle name="Calculation 97" xfId="31295"/>
    <cellStyle name="Calculation 98" xfId="31296"/>
    <cellStyle name="Calculation 99" xfId="31297"/>
    <cellStyle name="Check Cell" xfId="30" builtinId="23" customBuiltin="1"/>
    <cellStyle name="Check Cell 10" xfId="31298"/>
    <cellStyle name="Check Cell 10 2" xfId="31299"/>
    <cellStyle name="Check Cell 10 2 2" xfId="31300"/>
    <cellStyle name="Check Cell 10 2 2 2" xfId="31301"/>
    <cellStyle name="Check Cell 10 2 2_Essbase BS Tax Accounts EOY" xfId="31302"/>
    <cellStyle name="Check Cell 10 2_Essbase BS Tax Accounts EOY" xfId="31303"/>
    <cellStyle name="Check Cell 10 3" xfId="31304"/>
    <cellStyle name="Check Cell 10 3 2" xfId="31305"/>
    <cellStyle name="Check Cell 10 3 2 2" xfId="31306"/>
    <cellStyle name="Check Cell 10 3 2_Essbase BS Tax Accounts EOY" xfId="31307"/>
    <cellStyle name="Check Cell 10 3_Essbase BS Tax Accounts EOY" xfId="31308"/>
    <cellStyle name="Check Cell 10 4" xfId="31309"/>
    <cellStyle name="Check Cell 10 4 2" xfId="31310"/>
    <cellStyle name="Check Cell 10 4_Essbase BS Tax Accounts EOY" xfId="31311"/>
    <cellStyle name="Check Cell 10_Essbase BS Tax Accounts EOY" xfId="31312"/>
    <cellStyle name="Check Cell 11" xfId="31313"/>
    <cellStyle name="Check Cell 11 2" xfId="31314"/>
    <cellStyle name="Check Cell 11 2 2" xfId="31315"/>
    <cellStyle name="Check Cell 11 2 2 2" xfId="31316"/>
    <cellStyle name="Check Cell 11 2 2_Essbase BS Tax Accounts EOY" xfId="31317"/>
    <cellStyle name="Check Cell 11 2_Essbase BS Tax Accounts EOY" xfId="31318"/>
    <cellStyle name="Check Cell 11 3" xfId="31319"/>
    <cellStyle name="Check Cell 11 3 2" xfId="31320"/>
    <cellStyle name="Check Cell 11 3 2 2" xfId="31321"/>
    <cellStyle name="Check Cell 11 3 2_Essbase BS Tax Accounts EOY" xfId="31322"/>
    <cellStyle name="Check Cell 11 3_Essbase BS Tax Accounts EOY" xfId="31323"/>
    <cellStyle name="Check Cell 11 4" xfId="31324"/>
    <cellStyle name="Check Cell 11 4 2" xfId="31325"/>
    <cellStyle name="Check Cell 11 4_Essbase BS Tax Accounts EOY" xfId="31326"/>
    <cellStyle name="Check Cell 11_Essbase BS Tax Accounts EOY" xfId="31327"/>
    <cellStyle name="Check Cell 12" xfId="31328"/>
    <cellStyle name="Check Cell 12 2" xfId="31329"/>
    <cellStyle name="Check Cell 12 2 2" xfId="31330"/>
    <cellStyle name="Check Cell 12 2 2 2" xfId="31331"/>
    <cellStyle name="Check Cell 12 2 2_Essbase BS Tax Accounts EOY" xfId="31332"/>
    <cellStyle name="Check Cell 12 2_Essbase BS Tax Accounts EOY" xfId="31333"/>
    <cellStyle name="Check Cell 12 3" xfId="31334"/>
    <cellStyle name="Check Cell 12 3 2" xfId="31335"/>
    <cellStyle name="Check Cell 12 3 2 2" xfId="31336"/>
    <cellStyle name="Check Cell 12 3 2_Essbase BS Tax Accounts EOY" xfId="31337"/>
    <cellStyle name="Check Cell 12 3_Essbase BS Tax Accounts EOY" xfId="31338"/>
    <cellStyle name="Check Cell 12 4" xfId="31339"/>
    <cellStyle name="Check Cell 12 4 2" xfId="31340"/>
    <cellStyle name="Check Cell 12 4_Essbase BS Tax Accounts EOY" xfId="31341"/>
    <cellStyle name="Check Cell 12_Essbase BS Tax Accounts EOY" xfId="31342"/>
    <cellStyle name="Check Cell 13" xfId="31343"/>
    <cellStyle name="Check Cell 13 2" xfId="31344"/>
    <cellStyle name="Check Cell 13 2 2" xfId="31345"/>
    <cellStyle name="Check Cell 13 2 2 2" xfId="31346"/>
    <cellStyle name="Check Cell 13 2 2_Essbase BS Tax Accounts EOY" xfId="31347"/>
    <cellStyle name="Check Cell 13 2_Essbase BS Tax Accounts EOY" xfId="31348"/>
    <cellStyle name="Check Cell 13 3" xfId="31349"/>
    <cellStyle name="Check Cell 13 3 2" xfId="31350"/>
    <cellStyle name="Check Cell 13 3 2 2" xfId="31351"/>
    <cellStyle name="Check Cell 13 3 2_Essbase BS Tax Accounts EOY" xfId="31352"/>
    <cellStyle name="Check Cell 13 3_Essbase BS Tax Accounts EOY" xfId="31353"/>
    <cellStyle name="Check Cell 13 4" xfId="31354"/>
    <cellStyle name="Check Cell 13 4 2" xfId="31355"/>
    <cellStyle name="Check Cell 13 4_Essbase BS Tax Accounts EOY" xfId="31356"/>
    <cellStyle name="Check Cell 13_Essbase BS Tax Accounts EOY" xfId="31357"/>
    <cellStyle name="Check Cell 14" xfId="31358"/>
    <cellStyle name="Check Cell 14 2" xfId="31359"/>
    <cellStyle name="Check Cell 14 2 2" xfId="31360"/>
    <cellStyle name="Check Cell 14 2 2 2" xfId="31361"/>
    <cellStyle name="Check Cell 14 2 2_Essbase BS Tax Accounts EOY" xfId="31362"/>
    <cellStyle name="Check Cell 14 2_Essbase BS Tax Accounts EOY" xfId="31363"/>
    <cellStyle name="Check Cell 14 3" xfId="31364"/>
    <cellStyle name="Check Cell 14 3 2" xfId="31365"/>
    <cellStyle name="Check Cell 14 3 2 2" xfId="31366"/>
    <cellStyle name="Check Cell 14 3 2_Essbase BS Tax Accounts EOY" xfId="31367"/>
    <cellStyle name="Check Cell 14 3_Essbase BS Tax Accounts EOY" xfId="31368"/>
    <cellStyle name="Check Cell 14 4" xfId="31369"/>
    <cellStyle name="Check Cell 14 4 2" xfId="31370"/>
    <cellStyle name="Check Cell 14 4_Essbase BS Tax Accounts EOY" xfId="31371"/>
    <cellStyle name="Check Cell 14_Essbase BS Tax Accounts EOY" xfId="31372"/>
    <cellStyle name="Check Cell 15" xfId="31373"/>
    <cellStyle name="Check Cell 15 2" xfId="31374"/>
    <cellStyle name="Check Cell 15 2 2" xfId="31375"/>
    <cellStyle name="Check Cell 15 2 2 2" xfId="31376"/>
    <cellStyle name="Check Cell 15 2 2_Essbase BS Tax Accounts EOY" xfId="31377"/>
    <cellStyle name="Check Cell 15 2_Essbase BS Tax Accounts EOY" xfId="31378"/>
    <cellStyle name="Check Cell 15 3" xfId="31379"/>
    <cellStyle name="Check Cell 15 3 2" xfId="31380"/>
    <cellStyle name="Check Cell 15 3 2 2" xfId="31381"/>
    <cellStyle name="Check Cell 15 3 2_Essbase BS Tax Accounts EOY" xfId="31382"/>
    <cellStyle name="Check Cell 15 3_Essbase BS Tax Accounts EOY" xfId="31383"/>
    <cellStyle name="Check Cell 15 4" xfId="31384"/>
    <cellStyle name="Check Cell 15 4 2" xfId="31385"/>
    <cellStyle name="Check Cell 15 4_Essbase BS Tax Accounts EOY" xfId="31386"/>
    <cellStyle name="Check Cell 15_Essbase BS Tax Accounts EOY" xfId="31387"/>
    <cellStyle name="Check Cell 16" xfId="31388"/>
    <cellStyle name="Check Cell 16 2" xfId="31389"/>
    <cellStyle name="Check Cell 16 2 2" xfId="31390"/>
    <cellStyle name="Check Cell 16 2 2 2" xfId="31391"/>
    <cellStyle name="Check Cell 16 2 2_Essbase BS Tax Accounts EOY" xfId="31392"/>
    <cellStyle name="Check Cell 16 2_Essbase BS Tax Accounts EOY" xfId="31393"/>
    <cellStyle name="Check Cell 16 3" xfId="31394"/>
    <cellStyle name="Check Cell 16 3 2" xfId="31395"/>
    <cellStyle name="Check Cell 16 3 2 2" xfId="31396"/>
    <cellStyle name="Check Cell 16 3 2_Essbase BS Tax Accounts EOY" xfId="31397"/>
    <cellStyle name="Check Cell 16 3_Essbase BS Tax Accounts EOY" xfId="31398"/>
    <cellStyle name="Check Cell 16 4" xfId="31399"/>
    <cellStyle name="Check Cell 16 4 2" xfId="31400"/>
    <cellStyle name="Check Cell 16 4_Essbase BS Tax Accounts EOY" xfId="31401"/>
    <cellStyle name="Check Cell 16_Essbase BS Tax Accounts EOY" xfId="31402"/>
    <cellStyle name="Check Cell 17" xfId="31403"/>
    <cellStyle name="Check Cell 17 2" xfId="31404"/>
    <cellStyle name="Check Cell 17 2 2" xfId="31405"/>
    <cellStyle name="Check Cell 17 2 2 2" xfId="31406"/>
    <cellStyle name="Check Cell 17 2 2_Essbase BS Tax Accounts EOY" xfId="31407"/>
    <cellStyle name="Check Cell 17 2_Essbase BS Tax Accounts EOY" xfId="31408"/>
    <cellStyle name="Check Cell 17 3" xfId="31409"/>
    <cellStyle name="Check Cell 17 3 2" xfId="31410"/>
    <cellStyle name="Check Cell 17 3 2 2" xfId="31411"/>
    <cellStyle name="Check Cell 17 3 2_Essbase BS Tax Accounts EOY" xfId="31412"/>
    <cellStyle name="Check Cell 17 3_Essbase BS Tax Accounts EOY" xfId="31413"/>
    <cellStyle name="Check Cell 17 4" xfId="31414"/>
    <cellStyle name="Check Cell 17 4 2" xfId="31415"/>
    <cellStyle name="Check Cell 17 4_Essbase BS Tax Accounts EOY" xfId="31416"/>
    <cellStyle name="Check Cell 17_Essbase BS Tax Accounts EOY" xfId="31417"/>
    <cellStyle name="Check Cell 18" xfId="31418"/>
    <cellStyle name="Check Cell 18 2" xfId="31419"/>
    <cellStyle name="Check Cell 18 2 2" xfId="31420"/>
    <cellStyle name="Check Cell 18 2 2 2" xfId="31421"/>
    <cellStyle name="Check Cell 18 2 2_Essbase BS Tax Accounts EOY" xfId="31422"/>
    <cellStyle name="Check Cell 18 2_Essbase BS Tax Accounts EOY" xfId="31423"/>
    <cellStyle name="Check Cell 18 3" xfId="31424"/>
    <cellStyle name="Check Cell 18 3 2" xfId="31425"/>
    <cellStyle name="Check Cell 18 3 2 2" xfId="31426"/>
    <cellStyle name="Check Cell 18 3 2_Essbase BS Tax Accounts EOY" xfId="31427"/>
    <cellStyle name="Check Cell 18 3_Essbase BS Tax Accounts EOY" xfId="31428"/>
    <cellStyle name="Check Cell 18 4" xfId="31429"/>
    <cellStyle name="Check Cell 18 4 2" xfId="31430"/>
    <cellStyle name="Check Cell 18 4_Essbase BS Tax Accounts EOY" xfId="31431"/>
    <cellStyle name="Check Cell 18_Essbase BS Tax Accounts EOY" xfId="31432"/>
    <cellStyle name="Check Cell 19" xfId="31433"/>
    <cellStyle name="Check Cell 19 2" xfId="31434"/>
    <cellStyle name="Check Cell 19 2 2" xfId="31435"/>
    <cellStyle name="Check Cell 19 2 2 2" xfId="31436"/>
    <cellStyle name="Check Cell 19 2 2_Essbase BS Tax Accounts EOY" xfId="31437"/>
    <cellStyle name="Check Cell 19 2_Essbase BS Tax Accounts EOY" xfId="31438"/>
    <cellStyle name="Check Cell 19 3" xfId="31439"/>
    <cellStyle name="Check Cell 19 3 2" xfId="31440"/>
    <cellStyle name="Check Cell 19 3 2 2" xfId="31441"/>
    <cellStyle name="Check Cell 19 3 2_Essbase BS Tax Accounts EOY" xfId="31442"/>
    <cellStyle name="Check Cell 19 3_Essbase BS Tax Accounts EOY" xfId="31443"/>
    <cellStyle name="Check Cell 19 4" xfId="31444"/>
    <cellStyle name="Check Cell 19 4 2" xfId="31445"/>
    <cellStyle name="Check Cell 19 4_Essbase BS Tax Accounts EOY" xfId="31446"/>
    <cellStyle name="Check Cell 19_Essbase BS Tax Accounts EOY" xfId="31447"/>
    <cellStyle name="Check Cell 2" xfId="31448"/>
    <cellStyle name="Check Cell 2 2" xfId="31449"/>
    <cellStyle name="Check Cell 2 2 2" xfId="31450"/>
    <cellStyle name="Check Cell 2 2 2 2" xfId="31451"/>
    <cellStyle name="Check Cell 2 2 2 2 2" xfId="31452"/>
    <cellStyle name="Check Cell 2 2 2 2_Essbase BS Tax Accounts EOY" xfId="31453"/>
    <cellStyle name="Check Cell 2 2 2_Essbase BS Tax Accounts EOY" xfId="31454"/>
    <cellStyle name="Check Cell 2 2 3" xfId="31455"/>
    <cellStyle name="Check Cell 2 2 3 2" xfId="31456"/>
    <cellStyle name="Check Cell 2 2 3 2 2" xfId="31457"/>
    <cellStyle name="Check Cell 2 2 3 2_Essbase BS Tax Accounts EOY" xfId="31458"/>
    <cellStyle name="Check Cell 2 2 3_Essbase BS Tax Accounts EOY" xfId="31459"/>
    <cellStyle name="Check Cell 2 2 4" xfId="31460"/>
    <cellStyle name="Check Cell 2 2 4 2" xfId="31461"/>
    <cellStyle name="Check Cell 2 2 4_Essbase BS Tax Accounts EOY" xfId="31462"/>
    <cellStyle name="Check Cell 2 2_Essbase BS Tax Accounts EOY" xfId="31463"/>
    <cellStyle name="Check Cell 2 3" xfId="31464"/>
    <cellStyle name="Check Cell 2 3 2" xfId="31465"/>
    <cellStyle name="Check Cell 2 3 2 2" xfId="31466"/>
    <cellStyle name="Check Cell 2 3 2 2 2" xfId="31467"/>
    <cellStyle name="Check Cell 2 3 2 2_Essbase BS Tax Accounts EOY" xfId="31468"/>
    <cellStyle name="Check Cell 2 3 2_Essbase BS Tax Accounts EOY" xfId="31469"/>
    <cellStyle name="Check Cell 2 3 3" xfId="31470"/>
    <cellStyle name="Check Cell 2 3 3 2" xfId="31471"/>
    <cellStyle name="Check Cell 2 3 3 2 2" xfId="31472"/>
    <cellStyle name="Check Cell 2 3 3 2_Essbase BS Tax Accounts EOY" xfId="31473"/>
    <cellStyle name="Check Cell 2 3 3_Essbase BS Tax Accounts EOY" xfId="31474"/>
    <cellStyle name="Check Cell 2 3 4" xfId="31475"/>
    <cellStyle name="Check Cell 2 3 4 2" xfId="31476"/>
    <cellStyle name="Check Cell 2 3 4 2 2" xfId="31477"/>
    <cellStyle name="Check Cell 2 3 4 2_Essbase BS Tax Accounts EOY" xfId="31478"/>
    <cellStyle name="Check Cell 2 3 4 3" xfId="31479"/>
    <cellStyle name="Check Cell 2 3 4_Essbase BS Tax Accounts EOY" xfId="31480"/>
    <cellStyle name="Check Cell 2 3 5" xfId="31481"/>
    <cellStyle name="Check Cell 2 3 5 2" xfId="31482"/>
    <cellStyle name="Check Cell 2 3 5_Essbase BS Tax Accounts EOY" xfId="31483"/>
    <cellStyle name="Check Cell 2 3 6" xfId="31484"/>
    <cellStyle name="Check Cell 2 3_Basis Info" xfId="31485"/>
    <cellStyle name="Check Cell 2 4" xfId="31486"/>
    <cellStyle name="Check Cell 2 4 2" xfId="31487"/>
    <cellStyle name="Check Cell 2 4 2 2" xfId="31488"/>
    <cellStyle name="Check Cell 2 4 2_Essbase BS Tax Accounts EOY" xfId="31489"/>
    <cellStyle name="Check Cell 2 4 3" xfId="31490"/>
    <cellStyle name="Check Cell 2 4_Essbase BS Tax Accounts EOY" xfId="31491"/>
    <cellStyle name="Check Cell 2 5" xfId="31492"/>
    <cellStyle name="Check Cell 2 5 2" xfId="31493"/>
    <cellStyle name="Check Cell 2 5_Essbase BS Tax Accounts EOY" xfId="31494"/>
    <cellStyle name="Check Cell 2 6" xfId="31495"/>
    <cellStyle name="Check Cell 2 7" xfId="31496"/>
    <cellStyle name="Check Cell 2_Essbase BS Tax Accounts EOY" xfId="31497"/>
    <cellStyle name="Check Cell 20" xfId="31498"/>
    <cellStyle name="Check Cell 20 2" xfId="31499"/>
    <cellStyle name="Check Cell 20 2 2" xfId="31500"/>
    <cellStyle name="Check Cell 20 2 2 2" xfId="31501"/>
    <cellStyle name="Check Cell 20 2 2_Essbase BS Tax Accounts EOY" xfId="31502"/>
    <cellStyle name="Check Cell 20 2_Essbase BS Tax Accounts EOY" xfId="31503"/>
    <cellStyle name="Check Cell 20 3" xfId="31504"/>
    <cellStyle name="Check Cell 20 3 2" xfId="31505"/>
    <cellStyle name="Check Cell 20 3 2 2" xfId="31506"/>
    <cellStyle name="Check Cell 20 3 2_Essbase BS Tax Accounts EOY" xfId="31507"/>
    <cellStyle name="Check Cell 20 3_Essbase BS Tax Accounts EOY" xfId="31508"/>
    <cellStyle name="Check Cell 20 4" xfId="31509"/>
    <cellStyle name="Check Cell 20 4 2" xfId="31510"/>
    <cellStyle name="Check Cell 20 4_Essbase BS Tax Accounts EOY" xfId="31511"/>
    <cellStyle name="Check Cell 20_Essbase BS Tax Accounts EOY" xfId="31512"/>
    <cellStyle name="Check Cell 21" xfId="31513"/>
    <cellStyle name="Check Cell 21 2" xfId="31514"/>
    <cellStyle name="Check Cell 21 2 2" xfId="31515"/>
    <cellStyle name="Check Cell 21 2 2 2" xfId="31516"/>
    <cellStyle name="Check Cell 21 2 2_Essbase BS Tax Accounts EOY" xfId="31517"/>
    <cellStyle name="Check Cell 21 2_Essbase BS Tax Accounts EOY" xfId="31518"/>
    <cellStyle name="Check Cell 21 3" xfId="31519"/>
    <cellStyle name="Check Cell 21 3 2" xfId="31520"/>
    <cellStyle name="Check Cell 21 3 2 2" xfId="31521"/>
    <cellStyle name="Check Cell 21 3 2_Essbase BS Tax Accounts EOY" xfId="31522"/>
    <cellStyle name="Check Cell 21 3_Essbase BS Tax Accounts EOY" xfId="31523"/>
    <cellStyle name="Check Cell 21 4" xfId="31524"/>
    <cellStyle name="Check Cell 21 4 2" xfId="31525"/>
    <cellStyle name="Check Cell 21 4_Essbase BS Tax Accounts EOY" xfId="31526"/>
    <cellStyle name="Check Cell 21_Essbase BS Tax Accounts EOY" xfId="31527"/>
    <cellStyle name="Check Cell 22" xfId="31528"/>
    <cellStyle name="Check Cell 22 2" xfId="31529"/>
    <cellStyle name="Check Cell 22 2 2" xfId="31530"/>
    <cellStyle name="Check Cell 22 2 2 2" xfId="31531"/>
    <cellStyle name="Check Cell 22 2 2_Essbase BS Tax Accounts EOY" xfId="31532"/>
    <cellStyle name="Check Cell 22 2_Essbase BS Tax Accounts EOY" xfId="31533"/>
    <cellStyle name="Check Cell 22 3" xfId="31534"/>
    <cellStyle name="Check Cell 22 3 2" xfId="31535"/>
    <cellStyle name="Check Cell 22 3 2 2" xfId="31536"/>
    <cellStyle name="Check Cell 22 3 2_Essbase BS Tax Accounts EOY" xfId="31537"/>
    <cellStyle name="Check Cell 22 3_Essbase BS Tax Accounts EOY" xfId="31538"/>
    <cellStyle name="Check Cell 22 4" xfId="31539"/>
    <cellStyle name="Check Cell 22 4 2" xfId="31540"/>
    <cellStyle name="Check Cell 22 4_Essbase BS Tax Accounts EOY" xfId="31541"/>
    <cellStyle name="Check Cell 22_Essbase BS Tax Accounts EOY" xfId="31542"/>
    <cellStyle name="Check Cell 23" xfId="31543"/>
    <cellStyle name="Check Cell 23 2" xfId="31544"/>
    <cellStyle name="Check Cell 23 2 2" xfId="31545"/>
    <cellStyle name="Check Cell 23 2 2 2" xfId="31546"/>
    <cellStyle name="Check Cell 23 2 2_Essbase BS Tax Accounts EOY" xfId="31547"/>
    <cellStyle name="Check Cell 23 2_Essbase BS Tax Accounts EOY" xfId="31548"/>
    <cellStyle name="Check Cell 23 3" xfId="31549"/>
    <cellStyle name="Check Cell 23 3 2" xfId="31550"/>
    <cellStyle name="Check Cell 23 3 2 2" xfId="31551"/>
    <cellStyle name="Check Cell 23 3 2_Essbase BS Tax Accounts EOY" xfId="31552"/>
    <cellStyle name="Check Cell 23 3_Essbase BS Tax Accounts EOY" xfId="31553"/>
    <cellStyle name="Check Cell 23 4" xfId="31554"/>
    <cellStyle name="Check Cell 23 4 2" xfId="31555"/>
    <cellStyle name="Check Cell 23 4 2 2" xfId="31556"/>
    <cellStyle name="Check Cell 23 4 2_Essbase BS Tax Accounts EOY" xfId="31557"/>
    <cellStyle name="Check Cell 23 4_Essbase BS Tax Accounts EOY" xfId="31558"/>
    <cellStyle name="Check Cell 23 5" xfId="31559"/>
    <cellStyle name="Check Cell 23 5 2" xfId="31560"/>
    <cellStyle name="Check Cell 23 5_Essbase BS Tax Accounts EOY" xfId="31561"/>
    <cellStyle name="Check Cell 23_Essbase BS Tax Accounts EOY" xfId="31562"/>
    <cellStyle name="Check Cell 24" xfId="31563"/>
    <cellStyle name="Check Cell 24 2" xfId="31564"/>
    <cellStyle name="Check Cell 24 2 2" xfId="31565"/>
    <cellStyle name="Check Cell 24 2 2 2" xfId="31566"/>
    <cellStyle name="Check Cell 24 2 2 2 2" xfId="31567"/>
    <cellStyle name="Check Cell 24 2 2 2_Essbase BS Tax Accounts EOY" xfId="31568"/>
    <cellStyle name="Check Cell 24 2 2_Essbase BS Tax Accounts EOY" xfId="31569"/>
    <cellStyle name="Check Cell 24 2 3" xfId="31570"/>
    <cellStyle name="Check Cell 24 2 3 2" xfId="31571"/>
    <cellStyle name="Check Cell 24 2 3_Essbase BS Tax Accounts EOY" xfId="31572"/>
    <cellStyle name="Check Cell 24 2 4" xfId="31573"/>
    <cellStyle name="Check Cell 24 2 5" xfId="31574"/>
    <cellStyle name="Check Cell 24 2 6" xfId="31575"/>
    <cellStyle name="Check Cell 24 2 7" xfId="31576"/>
    <cellStyle name="Check Cell 24 2_Essbase BS Tax Accounts EOY" xfId="31577"/>
    <cellStyle name="Check Cell 24 3" xfId="31578"/>
    <cellStyle name="Check Cell 24 3 2" xfId="31579"/>
    <cellStyle name="Check Cell 24 3 2 2" xfId="31580"/>
    <cellStyle name="Check Cell 24 3 2_Essbase BS Tax Accounts EOY" xfId="31581"/>
    <cellStyle name="Check Cell 24 3 3" xfId="31582"/>
    <cellStyle name="Check Cell 24 3_Essbase BS Tax Accounts EOY" xfId="31583"/>
    <cellStyle name="Check Cell 24 4" xfId="31584"/>
    <cellStyle name="Check Cell 24 4 2" xfId="31585"/>
    <cellStyle name="Check Cell 24 4_Essbase BS Tax Accounts EOY" xfId="31586"/>
    <cellStyle name="Check Cell 24 5" xfId="31587"/>
    <cellStyle name="Check Cell 24 5 2" xfId="31588"/>
    <cellStyle name="Check Cell 24 5_Essbase BS Tax Accounts EOY" xfId="31589"/>
    <cellStyle name="Check Cell 24 6" xfId="31590"/>
    <cellStyle name="Check Cell 24 7" xfId="31591"/>
    <cellStyle name="Check Cell 24_Basis Detail" xfId="31592"/>
    <cellStyle name="Check Cell 25" xfId="31593"/>
    <cellStyle name="Check Cell 25 2" xfId="31594"/>
    <cellStyle name="Check Cell 25 2 2" xfId="31595"/>
    <cellStyle name="Check Cell 25 2 2 2" xfId="31596"/>
    <cellStyle name="Check Cell 25 2 2_Essbase BS Tax Accounts EOY" xfId="31597"/>
    <cellStyle name="Check Cell 25 2 3" xfId="31598"/>
    <cellStyle name="Check Cell 25 2 4" xfId="31599"/>
    <cellStyle name="Check Cell 25 2_Essbase BS Tax Accounts EOY" xfId="31600"/>
    <cellStyle name="Check Cell 25 3" xfId="31601"/>
    <cellStyle name="Check Cell 25 3 2" xfId="31602"/>
    <cellStyle name="Check Cell 25 3_Essbase BS Tax Accounts EOY" xfId="31603"/>
    <cellStyle name="Check Cell 25 4" xfId="31604"/>
    <cellStyle name="Check Cell 25_Essbase BS Tax Accounts EOY" xfId="31605"/>
    <cellStyle name="Check Cell 26" xfId="31606"/>
    <cellStyle name="Check Cell 26 2" xfId="31607"/>
    <cellStyle name="Check Cell 26 2 2" xfId="31608"/>
    <cellStyle name="Check Cell 26 2 2 2" xfId="31609"/>
    <cellStyle name="Check Cell 26 2 2_Essbase BS Tax Accounts EOY" xfId="31610"/>
    <cellStyle name="Check Cell 26 2_Essbase BS Tax Accounts EOY" xfId="31611"/>
    <cellStyle name="Check Cell 26 3" xfId="31612"/>
    <cellStyle name="Check Cell 26 3 2" xfId="31613"/>
    <cellStyle name="Check Cell 26 3_Essbase BS Tax Accounts EOY" xfId="31614"/>
    <cellStyle name="Check Cell 26 4" xfId="31615"/>
    <cellStyle name="Check Cell 26 5" xfId="31616"/>
    <cellStyle name="Check Cell 26_Essbase BS Tax Accounts EOY" xfId="31617"/>
    <cellStyle name="Check Cell 27" xfId="31618"/>
    <cellStyle name="Check Cell 27 2" xfId="31619"/>
    <cellStyle name="Check Cell 27 2 2" xfId="31620"/>
    <cellStyle name="Check Cell 27 2 2 2" xfId="31621"/>
    <cellStyle name="Check Cell 27 2 2_Essbase BS Tax Accounts EOY" xfId="31622"/>
    <cellStyle name="Check Cell 27 2_Essbase BS Tax Accounts EOY" xfId="31623"/>
    <cellStyle name="Check Cell 27 3" xfId="31624"/>
    <cellStyle name="Check Cell 27 3 2" xfId="31625"/>
    <cellStyle name="Check Cell 27 3_Essbase BS Tax Accounts EOY" xfId="31626"/>
    <cellStyle name="Check Cell 27 4" xfId="31627"/>
    <cellStyle name="Check Cell 27 5" xfId="31628"/>
    <cellStyle name="Check Cell 27_Essbase BS Tax Accounts EOY" xfId="31629"/>
    <cellStyle name="Check Cell 28" xfId="31630"/>
    <cellStyle name="Check Cell 28 2" xfId="31631"/>
    <cellStyle name="Check Cell 28 2 2" xfId="31632"/>
    <cellStyle name="Check Cell 28 2_Essbase BS Tax Accounts EOY" xfId="31633"/>
    <cellStyle name="Check Cell 28 3" xfId="31634"/>
    <cellStyle name="Check Cell 28 3 2" xfId="31635"/>
    <cellStyle name="Check Cell 28 3_Essbase BS Tax Accounts EOY" xfId="31636"/>
    <cellStyle name="Check Cell 28_Essbase BS Tax Accounts EOY" xfId="31637"/>
    <cellStyle name="Check Cell 29" xfId="31638"/>
    <cellStyle name="Check Cell 29 2" xfId="31639"/>
    <cellStyle name="Check Cell 29 2 2" xfId="31640"/>
    <cellStyle name="Check Cell 29 2_Essbase BS Tax Accounts EOY" xfId="31641"/>
    <cellStyle name="Check Cell 29_Essbase BS Tax Accounts EOY" xfId="31642"/>
    <cellStyle name="Check Cell 3" xfId="31643"/>
    <cellStyle name="Check Cell 3 2" xfId="31644"/>
    <cellStyle name="Check Cell 3 2 2" xfId="31645"/>
    <cellStyle name="Check Cell 3 2 2 2" xfId="31646"/>
    <cellStyle name="Check Cell 3 2 2 2 2" xfId="31647"/>
    <cellStyle name="Check Cell 3 2 2 2_Essbase BS Tax Accounts EOY" xfId="31648"/>
    <cellStyle name="Check Cell 3 2 2_Essbase BS Tax Accounts EOY" xfId="31649"/>
    <cellStyle name="Check Cell 3 2 3" xfId="31650"/>
    <cellStyle name="Check Cell 3 2 3 2" xfId="31651"/>
    <cellStyle name="Check Cell 3 2 3 2 2" xfId="31652"/>
    <cellStyle name="Check Cell 3 2 3 2_Essbase BS Tax Accounts EOY" xfId="31653"/>
    <cellStyle name="Check Cell 3 2 3_Essbase BS Tax Accounts EOY" xfId="31654"/>
    <cellStyle name="Check Cell 3 2 4" xfId="31655"/>
    <cellStyle name="Check Cell 3 2 4 2" xfId="31656"/>
    <cellStyle name="Check Cell 3 2 4_Essbase BS Tax Accounts EOY" xfId="31657"/>
    <cellStyle name="Check Cell 3 2 5" xfId="31658"/>
    <cellStyle name="Check Cell 3 2 6" xfId="31659"/>
    <cellStyle name="Check Cell 3 2_Essbase BS Tax Accounts EOY" xfId="31660"/>
    <cellStyle name="Check Cell 3 3" xfId="31661"/>
    <cellStyle name="Check Cell 3 3 2" xfId="31662"/>
    <cellStyle name="Check Cell 3 3 2 2" xfId="31663"/>
    <cellStyle name="Check Cell 3 3 2_Essbase BS Tax Accounts EOY" xfId="31664"/>
    <cellStyle name="Check Cell 3 3_Essbase BS Tax Accounts EOY" xfId="31665"/>
    <cellStyle name="Check Cell 3 4" xfId="31666"/>
    <cellStyle name="Check Cell 3 4 2" xfId="31667"/>
    <cellStyle name="Check Cell 3 4_Essbase BS Tax Accounts EOY" xfId="31668"/>
    <cellStyle name="Check Cell 3 5" xfId="31669"/>
    <cellStyle name="Check Cell 3_Essbase BS Tax Accounts EOY" xfId="31670"/>
    <cellStyle name="Check Cell 30" xfId="31671"/>
    <cellStyle name="Check Cell 30 2" xfId="31672"/>
    <cellStyle name="Check Cell 30_Essbase BS Tax Accounts EOY" xfId="31673"/>
    <cellStyle name="Check Cell 31" xfId="31674"/>
    <cellStyle name="Check Cell 31 2" xfId="31675"/>
    <cellStyle name="Check Cell 31_Essbase BS Tax Accounts EOY" xfId="31676"/>
    <cellStyle name="Check Cell 32" xfId="31677"/>
    <cellStyle name="Check Cell 32 2" xfId="31678"/>
    <cellStyle name="Check Cell 32_Essbase BS Tax Accounts EOY" xfId="31679"/>
    <cellStyle name="Check Cell 33" xfId="31680"/>
    <cellStyle name="Check Cell 33 2" xfId="31681"/>
    <cellStyle name="Check Cell 33_Essbase BS Tax Accounts EOY" xfId="31682"/>
    <cellStyle name="Check Cell 34" xfId="31683"/>
    <cellStyle name="Check Cell 4" xfId="31684"/>
    <cellStyle name="Check Cell 4 2" xfId="31685"/>
    <cellStyle name="Check Cell 4 2 2" xfId="31686"/>
    <cellStyle name="Check Cell 4 2 2 2" xfId="31687"/>
    <cellStyle name="Check Cell 4 2 2 2 2" xfId="31688"/>
    <cellStyle name="Check Cell 4 2 2 2_Essbase BS Tax Accounts EOY" xfId="31689"/>
    <cellStyle name="Check Cell 4 2 2_Essbase BS Tax Accounts EOY" xfId="31690"/>
    <cellStyle name="Check Cell 4 2 3" xfId="31691"/>
    <cellStyle name="Check Cell 4 2 3 2" xfId="31692"/>
    <cellStyle name="Check Cell 4 2 3 2 2" xfId="31693"/>
    <cellStyle name="Check Cell 4 2 3 2_Essbase BS Tax Accounts EOY" xfId="31694"/>
    <cellStyle name="Check Cell 4 2 3_Essbase BS Tax Accounts EOY" xfId="31695"/>
    <cellStyle name="Check Cell 4 2 4" xfId="31696"/>
    <cellStyle name="Check Cell 4 2 4 2" xfId="31697"/>
    <cellStyle name="Check Cell 4 2 4_Essbase BS Tax Accounts EOY" xfId="31698"/>
    <cellStyle name="Check Cell 4 2 5" xfId="31699"/>
    <cellStyle name="Check Cell 4 2_Essbase BS Tax Accounts EOY" xfId="31700"/>
    <cellStyle name="Check Cell 4 3" xfId="31701"/>
    <cellStyle name="Check Cell 4 3 2" xfId="31702"/>
    <cellStyle name="Check Cell 4 3 2 2" xfId="31703"/>
    <cellStyle name="Check Cell 4 3 2_Essbase BS Tax Accounts EOY" xfId="31704"/>
    <cellStyle name="Check Cell 4 3_Essbase BS Tax Accounts EOY" xfId="31705"/>
    <cellStyle name="Check Cell 4 4" xfId="31706"/>
    <cellStyle name="Check Cell 4 4 2" xfId="31707"/>
    <cellStyle name="Check Cell 4 4_Essbase BS Tax Accounts EOY" xfId="31708"/>
    <cellStyle name="Check Cell 4_Essbase BS Tax Accounts EOY" xfId="31709"/>
    <cellStyle name="Check Cell 5" xfId="31710"/>
    <cellStyle name="Check Cell 5 2" xfId="31711"/>
    <cellStyle name="Check Cell 5 2 2" xfId="31712"/>
    <cellStyle name="Check Cell 5 2 2 2" xfId="31713"/>
    <cellStyle name="Check Cell 5 2 2_Essbase BS Tax Accounts EOY" xfId="31714"/>
    <cellStyle name="Check Cell 5 2_Essbase BS Tax Accounts EOY" xfId="31715"/>
    <cellStyle name="Check Cell 5 3" xfId="31716"/>
    <cellStyle name="Check Cell 5 3 2" xfId="31717"/>
    <cellStyle name="Check Cell 5 3 2 2" xfId="31718"/>
    <cellStyle name="Check Cell 5 3 2_Essbase BS Tax Accounts EOY" xfId="31719"/>
    <cellStyle name="Check Cell 5 3_Essbase BS Tax Accounts EOY" xfId="31720"/>
    <cellStyle name="Check Cell 5 4" xfId="31721"/>
    <cellStyle name="Check Cell 5 4 2" xfId="31722"/>
    <cellStyle name="Check Cell 5 4_Essbase BS Tax Accounts EOY" xfId="31723"/>
    <cellStyle name="Check Cell 5_Essbase BS Tax Accounts EOY" xfId="31724"/>
    <cellStyle name="Check Cell 6" xfId="31725"/>
    <cellStyle name="Check Cell 6 2" xfId="31726"/>
    <cellStyle name="Check Cell 6 2 2" xfId="31727"/>
    <cellStyle name="Check Cell 6 2 2 2" xfId="31728"/>
    <cellStyle name="Check Cell 6 2 2_Essbase BS Tax Accounts EOY" xfId="31729"/>
    <cellStyle name="Check Cell 6 2_Essbase BS Tax Accounts EOY" xfId="31730"/>
    <cellStyle name="Check Cell 6 3" xfId="31731"/>
    <cellStyle name="Check Cell 6 3 2" xfId="31732"/>
    <cellStyle name="Check Cell 6 3 2 2" xfId="31733"/>
    <cellStyle name="Check Cell 6 3 2_Essbase BS Tax Accounts EOY" xfId="31734"/>
    <cellStyle name="Check Cell 6 3_Essbase BS Tax Accounts EOY" xfId="31735"/>
    <cellStyle name="Check Cell 6 4" xfId="31736"/>
    <cellStyle name="Check Cell 6 4 2" xfId="31737"/>
    <cellStyle name="Check Cell 6 4_Essbase BS Tax Accounts EOY" xfId="31738"/>
    <cellStyle name="Check Cell 6_Essbase BS Tax Accounts EOY" xfId="31739"/>
    <cellStyle name="Check Cell 7" xfId="31740"/>
    <cellStyle name="Check Cell 7 2" xfId="31741"/>
    <cellStyle name="Check Cell 7 2 2" xfId="31742"/>
    <cellStyle name="Check Cell 7 2 2 2" xfId="31743"/>
    <cellStyle name="Check Cell 7 2 2_Essbase BS Tax Accounts EOY" xfId="31744"/>
    <cellStyle name="Check Cell 7 2_Essbase BS Tax Accounts EOY" xfId="31745"/>
    <cellStyle name="Check Cell 7 3" xfId="31746"/>
    <cellStyle name="Check Cell 7 3 2" xfId="31747"/>
    <cellStyle name="Check Cell 7 3 2 2" xfId="31748"/>
    <cellStyle name="Check Cell 7 3 2_Essbase BS Tax Accounts EOY" xfId="31749"/>
    <cellStyle name="Check Cell 7 3_Essbase BS Tax Accounts EOY" xfId="31750"/>
    <cellStyle name="Check Cell 7 4" xfId="31751"/>
    <cellStyle name="Check Cell 7 4 2" xfId="31752"/>
    <cellStyle name="Check Cell 7 4_Essbase BS Tax Accounts EOY" xfId="31753"/>
    <cellStyle name="Check Cell 7_Essbase BS Tax Accounts EOY" xfId="31754"/>
    <cellStyle name="Check Cell 8" xfId="31755"/>
    <cellStyle name="Check Cell 8 2" xfId="31756"/>
    <cellStyle name="Check Cell 8 2 2" xfId="31757"/>
    <cellStyle name="Check Cell 8 2 2 2" xfId="31758"/>
    <cellStyle name="Check Cell 8 2 2_Essbase BS Tax Accounts EOY" xfId="31759"/>
    <cellStyle name="Check Cell 8 2_Essbase BS Tax Accounts EOY" xfId="31760"/>
    <cellStyle name="Check Cell 8 3" xfId="31761"/>
    <cellStyle name="Check Cell 8 3 2" xfId="31762"/>
    <cellStyle name="Check Cell 8 3 2 2" xfId="31763"/>
    <cellStyle name="Check Cell 8 3 2_Essbase BS Tax Accounts EOY" xfId="31764"/>
    <cellStyle name="Check Cell 8 3_Essbase BS Tax Accounts EOY" xfId="31765"/>
    <cellStyle name="Check Cell 8 4" xfId="31766"/>
    <cellStyle name="Check Cell 8 4 2" xfId="31767"/>
    <cellStyle name="Check Cell 8 4_Essbase BS Tax Accounts EOY" xfId="31768"/>
    <cellStyle name="Check Cell 8_Essbase BS Tax Accounts EOY" xfId="31769"/>
    <cellStyle name="Check Cell 9" xfId="31770"/>
    <cellStyle name="Check Cell 9 2" xfId="31771"/>
    <cellStyle name="Check Cell 9 2 2" xfId="31772"/>
    <cellStyle name="Check Cell 9 2 2 2" xfId="31773"/>
    <cellStyle name="Check Cell 9 2 2_Essbase BS Tax Accounts EOY" xfId="31774"/>
    <cellStyle name="Check Cell 9 2_Essbase BS Tax Accounts EOY" xfId="31775"/>
    <cellStyle name="Check Cell 9 3" xfId="31776"/>
    <cellStyle name="Check Cell 9 3 2" xfId="31777"/>
    <cellStyle name="Check Cell 9 3 2 2" xfId="31778"/>
    <cellStyle name="Check Cell 9 3 2_Essbase BS Tax Accounts EOY" xfId="31779"/>
    <cellStyle name="Check Cell 9 3_Essbase BS Tax Accounts EOY" xfId="31780"/>
    <cellStyle name="Check Cell 9 4" xfId="31781"/>
    <cellStyle name="Check Cell 9 4 2" xfId="31782"/>
    <cellStyle name="Check Cell 9 4_Essbase BS Tax Accounts EOY" xfId="31783"/>
    <cellStyle name="Check Cell 9_Essbase BS Tax Accounts EOY" xfId="31784"/>
    <cellStyle name="ColumnAttributeAbovePrompt" xfId="31785"/>
    <cellStyle name="ColumnAttributeAbovePrompt 2" xfId="31786"/>
    <cellStyle name="ColumnAttributeAbovePrompt 2 2" xfId="31787"/>
    <cellStyle name="ColumnAttributeAbovePrompt 2 2 2" xfId="31788"/>
    <cellStyle name="ColumnAttributeAbovePrompt 2 2_Essbase BS Tax Accounts EOY" xfId="31789"/>
    <cellStyle name="ColumnAttributeAbovePrompt 2_Essbase BS Tax Accounts EOY" xfId="31790"/>
    <cellStyle name="ColumnAttributeAbovePrompt 3" xfId="31791"/>
    <cellStyle name="ColumnAttributeAbovePrompt 3 2" xfId="31792"/>
    <cellStyle name="ColumnAttributeAbovePrompt 3 2 2" xfId="31793"/>
    <cellStyle name="ColumnAttributeAbovePrompt 3 2_Essbase BS Tax Accounts EOY" xfId="31794"/>
    <cellStyle name="ColumnAttributeAbovePrompt 3_Essbase BS Tax Accounts EOY" xfId="31795"/>
    <cellStyle name="ColumnAttributeAbovePrompt 4" xfId="31796"/>
    <cellStyle name="ColumnAttributeAbovePrompt 4 2" xfId="31797"/>
    <cellStyle name="ColumnAttributeAbovePrompt 4_Essbase BS Tax Accounts EOY" xfId="31798"/>
    <cellStyle name="ColumnAttributeAbovePrompt 5" xfId="31799"/>
    <cellStyle name="ColumnAttributeAbovePrompt_Essbase BS Tax Accounts EOY" xfId="31800"/>
    <cellStyle name="ColumnAttributePrompt" xfId="31801"/>
    <cellStyle name="ColumnAttributePrompt 2" xfId="31802"/>
    <cellStyle name="ColumnAttributePrompt 2 2" xfId="31803"/>
    <cellStyle name="ColumnAttributePrompt 2 2 2" xfId="31804"/>
    <cellStyle name="ColumnAttributePrompt 2 2_Essbase BS Tax Accounts EOY" xfId="31805"/>
    <cellStyle name="ColumnAttributePrompt 2_Essbase BS Tax Accounts EOY" xfId="31806"/>
    <cellStyle name="ColumnAttributePrompt 3" xfId="31807"/>
    <cellStyle name="ColumnAttributePrompt 3 2" xfId="31808"/>
    <cellStyle name="ColumnAttributePrompt 3 2 2" xfId="31809"/>
    <cellStyle name="ColumnAttributePrompt 3 2_Essbase BS Tax Accounts EOY" xfId="31810"/>
    <cellStyle name="ColumnAttributePrompt 3_Essbase BS Tax Accounts EOY" xfId="31811"/>
    <cellStyle name="ColumnAttributePrompt 4" xfId="31812"/>
    <cellStyle name="ColumnAttributePrompt 4 2" xfId="31813"/>
    <cellStyle name="ColumnAttributePrompt 4_Essbase BS Tax Accounts EOY" xfId="31814"/>
    <cellStyle name="ColumnAttributePrompt 5" xfId="31815"/>
    <cellStyle name="ColumnAttributePrompt_Essbase BS Tax Accounts EOY" xfId="31816"/>
    <cellStyle name="ColumnAttributeValue" xfId="31817"/>
    <cellStyle name="ColumnAttributeValue 2" xfId="31818"/>
    <cellStyle name="ColumnAttributeValue 2 2" xfId="31819"/>
    <cellStyle name="ColumnAttributeValue 2 2 2" xfId="31820"/>
    <cellStyle name="ColumnAttributeValue 2 2_Essbase BS Tax Accounts EOY" xfId="31821"/>
    <cellStyle name="ColumnAttributeValue 2_Essbase BS Tax Accounts EOY" xfId="31822"/>
    <cellStyle name="ColumnAttributeValue 3" xfId="31823"/>
    <cellStyle name="ColumnAttributeValue 3 2" xfId="31824"/>
    <cellStyle name="ColumnAttributeValue 3 2 2" xfId="31825"/>
    <cellStyle name="ColumnAttributeValue 3 2_Essbase BS Tax Accounts EOY" xfId="31826"/>
    <cellStyle name="ColumnAttributeValue 3_Essbase BS Tax Accounts EOY" xfId="31827"/>
    <cellStyle name="ColumnAttributeValue 4" xfId="31828"/>
    <cellStyle name="ColumnAttributeValue 4 2" xfId="31829"/>
    <cellStyle name="ColumnAttributeValue 4_Essbase BS Tax Accounts EOY" xfId="31830"/>
    <cellStyle name="ColumnAttributeValue 5" xfId="31831"/>
    <cellStyle name="ColumnAttributeValue_Essbase BS Tax Accounts EOY" xfId="31832"/>
    <cellStyle name="ColumnHeadingPrompt" xfId="31833"/>
    <cellStyle name="ColumnHeadingPrompt 2" xfId="31834"/>
    <cellStyle name="ColumnHeadingPrompt 2 2" xfId="31835"/>
    <cellStyle name="ColumnHeadingPrompt 2 2 2" xfId="31836"/>
    <cellStyle name="ColumnHeadingPrompt 2 2_Essbase BS Tax Accounts EOY" xfId="31837"/>
    <cellStyle name="ColumnHeadingPrompt 2_Essbase BS Tax Accounts EOY" xfId="31838"/>
    <cellStyle name="ColumnHeadingPrompt 3" xfId="31839"/>
    <cellStyle name="ColumnHeadingPrompt 3 2" xfId="31840"/>
    <cellStyle name="ColumnHeadingPrompt 3 2 2" xfId="31841"/>
    <cellStyle name="ColumnHeadingPrompt 3 2_Essbase BS Tax Accounts EOY" xfId="31842"/>
    <cellStyle name="ColumnHeadingPrompt 3_Essbase BS Tax Accounts EOY" xfId="31843"/>
    <cellStyle name="ColumnHeadingPrompt 4" xfId="31844"/>
    <cellStyle name="ColumnHeadingPrompt 4 2" xfId="31845"/>
    <cellStyle name="ColumnHeadingPrompt 4_Essbase BS Tax Accounts EOY" xfId="31846"/>
    <cellStyle name="ColumnHeadingPrompt 5" xfId="31847"/>
    <cellStyle name="ColumnHeadingPrompt_Essbase BS Tax Accounts EOY" xfId="31848"/>
    <cellStyle name="ColumnHeadingValue" xfId="31849"/>
    <cellStyle name="ColumnHeadingValue 2" xfId="31850"/>
    <cellStyle name="ColumnHeadingValue 2 2" xfId="31851"/>
    <cellStyle name="ColumnHeadingValue 2 2 2" xfId="31852"/>
    <cellStyle name="ColumnHeadingValue 2 2_Essbase BS Tax Accounts EOY" xfId="31853"/>
    <cellStyle name="ColumnHeadingValue 2_Essbase BS Tax Accounts EOY" xfId="31854"/>
    <cellStyle name="ColumnHeadingValue 3" xfId="31855"/>
    <cellStyle name="ColumnHeadingValue 3 2" xfId="31856"/>
    <cellStyle name="ColumnHeadingValue 3 2 2" xfId="31857"/>
    <cellStyle name="ColumnHeadingValue 3 2_Essbase BS Tax Accounts EOY" xfId="31858"/>
    <cellStyle name="ColumnHeadingValue 3_Essbase BS Tax Accounts EOY" xfId="31859"/>
    <cellStyle name="ColumnHeadingValue 4" xfId="31860"/>
    <cellStyle name="ColumnHeadingValue 4 2" xfId="31861"/>
    <cellStyle name="ColumnHeadingValue 4_Essbase BS Tax Accounts EOY" xfId="31862"/>
    <cellStyle name="ColumnHeadingValue 5" xfId="31863"/>
    <cellStyle name="ColumnHeadingValue_Essbase BS Tax Accounts EOY" xfId="31864"/>
    <cellStyle name="Comma" xfId="31" builtinId="3"/>
    <cellStyle name="Comma [0] 10" xfId="338"/>
    <cellStyle name="Comma [0] 10 10" xfId="31865"/>
    <cellStyle name="Comma [0] 10 10 2" xfId="31866"/>
    <cellStyle name="Comma [0] 10 2" xfId="31867"/>
    <cellStyle name="Comma [0] 10 2 2" xfId="31868"/>
    <cellStyle name="Comma [0] 10 2 2 2" xfId="31869"/>
    <cellStyle name="Comma [0] 10 2 2 2 2" xfId="31870"/>
    <cellStyle name="Comma [0] 10 2 2 3" xfId="342"/>
    <cellStyle name="Comma [0] 10 2 2 4" xfId="31871"/>
    <cellStyle name="Comma [0] 10 2 2_Essbase BS Tax Accounts EOY" xfId="31872"/>
    <cellStyle name="Comma [0] 10 2 3" xfId="31873"/>
    <cellStyle name="Comma [0] 10 2 3 2" xfId="31874"/>
    <cellStyle name="Comma [0] 10 2 3 3" xfId="31875"/>
    <cellStyle name="Comma [0] 10 2 3_Essbase BS Tax Accounts EOY" xfId="31876"/>
    <cellStyle name="Comma [0] 10 2 4" xfId="31877"/>
    <cellStyle name="Comma [0] 10 2 5" xfId="31878"/>
    <cellStyle name="Comma [0] 10 2 6" xfId="31879"/>
    <cellStyle name="Comma [0] 10 2_Essbase BS Tax Accounts EOY" xfId="31880"/>
    <cellStyle name="Comma [0] 10 3" xfId="31881"/>
    <cellStyle name="Comma [0] 10 3 2" xfId="31882"/>
    <cellStyle name="Comma [0] 10 3 2 2" xfId="31883"/>
    <cellStyle name="Comma [0] 10 3 2 2 2" xfId="31884"/>
    <cellStyle name="Comma [0] 10 3 2 2 3" xfId="31885"/>
    <cellStyle name="Comma [0] 10 3 2 2_Essbase BS Tax Accounts EOY" xfId="31886"/>
    <cellStyle name="Comma [0] 10 3 2 3" xfId="31887"/>
    <cellStyle name="Comma [0] 10 3 2 4" xfId="31888"/>
    <cellStyle name="Comma [0] 10 3 2 5" xfId="31889"/>
    <cellStyle name="Comma [0] 10 3 2_Essbase BS Tax Accounts EOY" xfId="31890"/>
    <cellStyle name="Comma [0] 10 3 3" xfId="31891"/>
    <cellStyle name="Comma [0] 10 3 3 2" xfId="31892"/>
    <cellStyle name="Comma [0] 10 3 3 3" xfId="31893"/>
    <cellStyle name="Comma [0] 10 3 3_Essbase BS Tax Accounts EOY" xfId="31894"/>
    <cellStyle name="Comma [0] 10 3 4" xfId="31895"/>
    <cellStyle name="Comma [0] 10 3 5" xfId="31896"/>
    <cellStyle name="Comma [0] 10 3 6" xfId="31897"/>
    <cellStyle name="Comma [0] 10 3_Essbase BS Tax Accounts EOY" xfId="31898"/>
    <cellStyle name="Comma [0] 10 4" xfId="31899"/>
    <cellStyle name="Comma [0] 10 4 2" xfId="31900"/>
    <cellStyle name="Comma [0] 10 4 2 2" xfId="31901"/>
    <cellStyle name="Comma [0] 10 4 2 3" xfId="31902"/>
    <cellStyle name="Comma [0] 10 4 2_Essbase BS Tax Accounts EOY" xfId="31903"/>
    <cellStyle name="Comma [0] 10 4 3" xfId="31904"/>
    <cellStyle name="Comma [0] 10 4 4" xfId="31905"/>
    <cellStyle name="Comma [0] 10 4_Essbase BS Tax Accounts EOY" xfId="31906"/>
    <cellStyle name="Comma [0] 10 5" xfId="31907"/>
    <cellStyle name="Comma [0] 10 5 2" xfId="31908"/>
    <cellStyle name="Comma [0] 10 5 2 2" xfId="31909"/>
    <cellStyle name="Comma [0] 10 5 3" xfId="31910"/>
    <cellStyle name="Comma [0] 10 5 4" xfId="31911"/>
    <cellStyle name="Comma [0] 10 5_Essbase BS Tax Accounts EOY" xfId="31912"/>
    <cellStyle name="Comma [0] 10 6" xfId="31913"/>
    <cellStyle name="Comma [0] 10 6 2" xfId="31914"/>
    <cellStyle name="Comma [0] 10 6 2 2" xfId="31915"/>
    <cellStyle name="Comma [0] 10 6 3" xfId="31916"/>
    <cellStyle name="Comma [0] 10 6 4" xfId="31917"/>
    <cellStyle name="Comma [0] 10 6_Essbase BS Tax Accounts EOY" xfId="31918"/>
    <cellStyle name="Comma [0] 10 7" xfId="31919"/>
    <cellStyle name="Comma [0] 10 7 2" xfId="31920"/>
    <cellStyle name="Comma [0] 10 7 2 2" xfId="31921"/>
    <cellStyle name="Comma [0] 10 7 3" xfId="31922"/>
    <cellStyle name="Comma [0] 10 7 4" xfId="31923"/>
    <cellStyle name="Comma [0] 10 7_Essbase BS Tax Accounts EOY" xfId="31924"/>
    <cellStyle name="Comma [0] 10 8" xfId="31925"/>
    <cellStyle name="Comma [0] 10 8 2" xfId="31926"/>
    <cellStyle name="Comma [0] 10 8 2 2" xfId="31927"/>
    <cellStyle name="Comma [0] 10 8 3" xfId="31928"/>
    <cellStyle name="Comma [0] 10 8 4" xfId="31929"/>
    <cellStyle name="Comma [0] 10 8_Essbase BS Tax Accounts EOY" xfId="31930"/>
    <cellStyle name="Comma [0] 10 9" xfId="31931"/>
    <cellStyle name="Comma [0] 10 9 2" xfId="31932"/>
    <cellStyle name="Comma [0] 10 9 2 2" xfId="31933"/>
    <cellStyle name="Comma [0] 10 9 3" xfId="31934"/>
    <cellStyle name="Comma [0] 10 9 4" xfId="31935"/>
    <cellStyle name="Comma [0] 10 9_Essbase BS Tax Accounts EOY" xfId="31936"/>
    <cellStyle name="Comma [0] 10_Essbase BS Tax Accounts EOY" xfId="31937"/>
    <cellStyle name="Comma [0] 11" xfId="31938"/>
    <cellStyle name="Comma [0] 11 2" xfId="31939"/>
    <cellStyle name="Comma [0] 11 2 2" xfId="31940"/>
    <cellStyle name="Comma [0] 11 2 2 2" xfId="31941"/>
    <cellStyle name="Comma [0] 11 2 3" xfId="31942"/>
    <cellStyle name="Comma [0] 11 2 4" xfId="31943"/>
    <cellStyle name="Comma [0] 11 2 5" xfId="31944"/>
    <cellStyle name="Comma [0] 11 2 6" xfId="31945"/>
    <cellStyle name="Comma [0] 11 2_Essbase BS Tax Accounts EOY" xfId="31946"/>
    <cellStyle name="Comma [0] 11 3" xfId="31947"/>
    <cellStyle name="Comma [0] 11 3 2" xfId="31948"/>
    <cellStyle name="Comma [0] 11 4" xfId="31949"/>
    <cellStyle name="Comma [0] 11 5" xfId="31950"/>
    <cellStyle name="Comma [0] 11_Essbase BS Tax Accounts EOY" xfId="31951"/>
    <cellStyle name="Comma [0] 12" xfId="31952"/>
    <cellStyle name="Comma [0] 12 2" xfId="31953"/>
    <cellStyle name="Comma [0] 12 2 2" xfId="31954"/>
    <cellStyle name="Comma [0] 12 2 2 2" xfId="31955"/>
    <cellStyle name="Comma [0] 12 2 2_Essbase BS Tax Accounts EOY" xfId="31956"/>
    <cellStyle name="Comma [0] 12 2 3" xfId="31957"/>
    <cellStyle name="Comma [0] 12 2_Essbase BS Tax Accounts EOY" xfId="31958"/>
    <cellStyle name="Comma [0] 12 3" xfId="31959"/>
    <cellStyle name="Comma [0] 12 3 2" xfId="31960"/>
    <cellStyle name="Comma [0] 12 3 3" xfId="31961"/>
    <cellStyle name="Comma [0] 12 3_Essbase BS Tax Accounts EOY" xfId="31962"/>
    <cellStyle name="Comma [0] 12 4" xfId="31963"/>
    <cellStyle name="Comma [0] 12_Essbase BS Tax Accounts EOY" xfId="31964"/>
    <cellStyle name="Comma [0] 13" xfId="31965"/>
    <cellStyle name="Comma [0] 13 2" xfId="31966"/>
    <cellStyle name="Comma [0] 13 2 2" xfId="31967"/>
    <cellStyle name="Comma [0] 13 2_Essbase BS Tax Accounts EOY" xfId="31968"/>
    <cellStyle name="Comma [0] 13 3" xfId="31969"/>
    <cellStyle name="Comma [0] 13 3 2" xfId="31970"/>
    <cellStyle name="Comma [0] 13 3_Essbase BS Tax Accounts EOY" xfId="31971"/>
    <cellStyle name="Comma [0] 13 4" xfId="31972"/>
    <cellStyle name="Comma [0] 13 5" xfId="31973"/>
    <cellStyle name="Comma [0] 13 6" xfId="31974"/>
    <cellStyle name="Comma [0] 13_Essbase BS Tax Accounts EOY" xfId="31975"/>
    <cellStyle name="Comma [0] 14" xfId="31976"/>
    <cellStyle name="Comma [0] 14 2" xfId="31977"/>
    <cellStyle name="Comma [0] 14 2 2" xfId="31978"/>
    <cellStyle name="Comma [0] 14 2 2 2" xfId="31979"/>
    <cellStyle name="Comma [0] 14 2 2 2 2" xfId="31980"/>
    <cellStyle name="Comma [0] 14 2 2 2 3" xfId="31981"/>
    <cellStyle name="Comma [0] 14 2 2 2_Essbase BS Tax Accounts EOY" xfId="31982"/>
    <cellStyle name="Comma [0] 14 2 2 3" xfId="31983"/>
    <cellStyle name="Comma [0] 14 2 2 4" xfId="31984"/>
    <cellStyle name="Comma [0] 14 2 2_Essbase BS Tax Accounts EOY" xfId="31985"/>
    <cellStyle name="Comma [0] 14 2 3" xfId="31986"/>
    <cellStyle name="Comma [0] 14 2 3 2" xfId="31987"/>
    <cellStyle name="Comma [0] 14 2 3 3" xfId="31988"/>
    <cellStyle name="Comma [0] 14 2 3_Essbase BS Tax Accounts EOY" xfId="31989"/>
    <cellStyle name="Comma [0] 14 2 4" xfId="31990"/>
    <cellStyle name="Comma [0] 14 2 5" xfId="31991"/>
    <cellStyle name="Comma [0] 14 2_Essbase BS Tax Accounts EOY" xfId="31992"/>
    <cellStyle name="Comma [0] 14 3" xfId="31993"/>
    <cellStyle name="Comma [0] 14 3 2" xfId="31994"/>
    <cellStyle name="Comma [0] 14 3 2 2" xfId="31995"/>
    <cellStyle name="Comma [0] 14 3 2 3" xfId="31996"/>
    <cellStyle name="Comma [0] 14 3 2_Essbase BS Tax Accounts EOY" xfId="31997"/>
    <cellStyle name="Comma [0] 14 3 3" xfId="31998"/>
    <cellStyle name="Comma [0] 14 3 4" xfId="31999"/>
    <cellStyle name="Comma [0] 14 3_Essbase BS Tax Accounts EOY" xfId="32000"/>
    <cellStyle name="Comma [0] 14 4" xfId="32001"/>
    <cellStyle name="Comma [0] 14 4 2" xfId="32002"/>
    <cellStyle name="Comma [0] 14 4 3" xfId="32003"/>
    <cellStyle name="Comma [0] 14 4_Essbase BS Tax Accounts EOY" xfId="32004"/>
    <cellStyle name="Comma [0] 14 5" xfId="32005"/>
    <cellStyle name="Comma [0] 14 6" xfId="32006"/>
    <cellStyle name="Comma [0] 14 7" xfId="32007"/>
    <cellStyle name="Comma [0] 14 8" xfId="32008"/>
    <cellStyle name="Comma [0] 14_Essbase BS Tax Accounts EOY" xfId="32009"/>
    <cellStyle name="Comma [0] 15" xfId="32010"/>
    <cellStyle name="Comma [0] 15 2" xfId="32011"/>
    <cellStyle name="Comma [0] 15 2 2" xfId="32012"/>
    <cellStyle name="Comma [0] 15 2_Essbase BS Tax Accounts EOY" xfId="32013"/>
    <cellStyle name="Comma [0] 15 3" xfId="32014"/>
    <cellStyle name="Comma [0] 15_Essbase BS Tax Accounts EOY" xfId="32015"/>
    <cellStyle name="Comma [0] 16" xfId="32016"/>
    <cellStyle name="Comma [0] 16 2" xfId="32017"/>
    <cellStyle name="Comma [0] 16 2 2" xfId="32018"/>
    <cellStyle name="Comma [0] 16 2 2 2" xfId="32019"/>
    <cellStyle name="Comma [0] 16 2 2 3" xfId="32020"/>
    <cellStyle name="Comma [0] 16 2 2_Essbase BS Tax Accounts EOY" xfId="32021"/>
    <cellStyle name="Comma [0] 16 2 3" xfId="32022"/>
    <cellStyle name="Comma [0] 16 2 4" xfId="32023"/>
    <cellStyle name="Comma [0] 16 2_Essbase BS Tax Accounts EOY" xfId="32024"/>
    <cellStyle name="Comma [0] 16 3" xfId="32025"/>
    <cellStyle name="Comma [0] 16 3 2" xfId="32026"/>
    <cellStyle name="Comma [0] 16 3 3" xfId="32027"/>
    <cellStyle name="Comma [0] 16 3_Essbase BS Tax Accounts EOY" xfId="32028"/>
    <cellStyle name="Comma [0] 16 4" xfId="32029"/>
    <cellStyle name="Comma [0] 16 5" xfId="32030"/>
    <cellStyle name="Comma [0] 16_Essbase BS Tax Accounts EOY" xfId="32031"/>
    <cellStyle name="Comma [0] 17" xfId="32032"/>
    <cellStyle name="Comma [0] 17 2" xfId="32033"/>
    <cellStyle name="Comma [0] 17 2 2" xfId="32034"/>
    <cellStyle name="Comma [0] 17 2 3" xfId="32035"/>
    <cellStyle name="Comma [0] 17 2_Essbase BS Tax Accounts EOY" xfId="32036"/>
    <cellStyle name="Comma [0] 17 3" xfId="32037"/>
    <cellStyle name="Comma [0] 17 4" xfId="32038"/>
    <cellStyle name="Comma [0] 17 5" xfId="32039"/>
    <cellStyle name="Comma [0] 17_Essbase BS Tax Accounts EOY" xfId="32040"/>
    <cellStyle name="Comma [0] 18" xfId="32041"/>
    <cellStyle name="Comma [0] 18 2" xfId="32042"/>
    <cellStyle name="Comma [0] 18 2 2" xfId="32043"/>
    <cellStyle name="Comma [0] 18 2_Essbase BS Tax Accounts EOY" xfId="32044"/>
    <cellStyle name="Comma [0] 18 3" xfId="32045"/>
    <cellStyle name="Comma [0] 18_Essbase BS Tax Accounts EOY" xfId="32046"/>
    <cellStyle name="Comma [0] 19" xfId="32047"/>
    <cellStyle name="Comma [0] 19 2" xfId="32048"/>
    <cellStyle name="Comma [0] 19 2 2" xfId="32049"/>
    <cellStyle name="Comma [0] 19 3" xfId="32050"/>
    <cellStyle name="Comma [0] 19 4" xfId="32051"/>
    <cellStyle name="Comma [0] 19_Essbase BS Tax Accounts EOY" xfId="32052"/>
    <cellStyle name="Comma [0] 2" xfId="32053"/>
    <cellStyle name="Comma [0] 2 10" xfId="32054"/>
    <cellStyle name="Comma [0] 2 10 2" xfId="32055"/>
    <cellStyle name="Comma [0] 2 10 2 2" xfId="32056"/>
    <cellStyle name="Comma [0] 2 10 2 2 2" xfId="32057"/>
    <cellStyle name="Comma [0] 2 10 2 2 2 2" xfId="32058"/>
    <cellStyle name="Comma [0] 2 10 2 2 2 2 2" xfId="32059"/>
    <cellStyle name="Comma [0] 2 10 2 2 2 2_Essbase BS Tax Accounts EOY" xfId="32060"/>
    <cellStyle name="Comma [0] 2 10 2 2 2 3" xfId="32061"/>
    <cellStyle name="Comma [0] 2 10 2 2 2_Essbase BS Tax Accounts EOY" xfId="32062"/>
    <cellStyle name="Comma [0] 2 10 2 2 3" xfId="32063"/>
    <cellStyle name="Comma [0] 2 10 2 2 3 2" xfId="32064"/>
    <cellStyle name="Comma [0] 2 10 2 2 3_Essbase BS Tax Accounts EOY" xfId="32065"/>
    <cellStyle name="Comma [0] 2 10 2 2 4" xfId="32066"/>
    <cellStyle name="Comma [0] 2 10 2 2_Essbase BS Tax Accounts EOY" xfId="32067"/>
    <cellStyle name="Comma [0] 2 10 2 3" xfId="32068"/>
    <cellStyle name="Comma [0] 2 10 2 3 2" xfId="32069"/>
    <cellStyle name="Comma [0] 2 10 2 3 2 2" xfId="32070"/>
    <cellStyle name="Comma [0] 2 10 2 3 2_Essbase BS Tax Accounts EOY" xfId="32071"/>
    <cellStyle name="Comma [0] 2 10 2 3 3" xfId="32072"/>
    <cellStyle name="Comma [0] 2 10 2 3_Essbase BS Tax Accounts EOY" xfId="32073"/>
    <cellStyle name="Comma [0] 2 10 2 4" xfId="32074"/>
    <cellStyle name="Comma [0] 2 10 2 4 2" xfId="32075"/>
    <cellStyle name="Comma [0] 2 10 2 4 3" xfId="32076"/>
    <cellStyle name="Comma [0] 2 10 2 4_Essbase BS Tax Accounts EOY" xfId="32077"/>
    <cellStyle name="Comma [0] 2 10 2 5" xfId="32078"/>
    <cellStyle name="Comma [0] 2 10 2_Essbase BS Tax Accounts EOY" xfId="32079"/>
    <cellStyle name="Comma [0] 2 10 3" xfId="32080"/>
    <cellStyle name="Comma [0] 2 10 3 2" xfId="32081"/>
    <cellStyle name="Comma [0] 2 10 3 2 2" xfId="32082"/>
    <cellStyle name="Comma [0] 2 10 3 2 2 2" xfId="32083"/>
    <cellStyle name="Comma [0] 2 10 3 2 2_Essbase BS Tax Accounts EOY" xfId="32084"/>
    <cellStyle name="Comma [0] 2 10 3 2 3" xfId="32085"/>
    <cellStyle name="Comma [0] 2 10 3 2_Essbase BS Tax Accounts EOY" xfId="32086"/>
    <cellStyle name="Comma [0] 2 10 3 3" xfId="32087"/>
    <cellStyle name="Comma [0] 2 10 3 3 2" xfId="32088"/>
    <cellStyle name="Comma [0] 2 10 3 3_Essbase BS Tax Accounts EOY" xfId="32089"/>
    <cellStyle name="Comma [0] 2 10 3 4" xfId="32090"/>
    <cellStyle name="Comma [0] 2 10 3_Essbase BS Tax Accounts EOY" xfId="32091"/>
    <cellStyle name="Comma [0] 2 10 4" xfId="32092"/>
    <cellStyle name="Comma [0] 2 10 4 2" xfId="32093"/>
    <cellStyle name="Comma [0] 2 10 4 2 2" xfId="32094"/>
    <cellStyle name="Comma [0] 2 10 4 2_Essbase BS Tax Accounts EOY" xfId="32095"/>
    <cellStyle name="Comma [0] 2 10 4 3" xfId="32096"/>
    <cellStyle name="Comma [0] 2 10 4_Essbase BS Tax Accounts EOY" xfId="32097"/>
    <cellStyle name="Comma [0] 2 10 5" xfId="32098"/>
    <cellStyle name="Comma [0] 2 10 5 2" xfId="32099"/>
    <cellStyle name="Comma [0] 2 10 5 3" xfId="32100"/>
    <cellStyle name="Comma [0] 2 10 5_Essbase BS Tax Accounts EOY" xfId="32101"/>
    <cellStyle name="Comma [0] 2 10 6" xfId="32102"/>
    <cellStyle name="Comma [0] 2 10_Essbase BS Tax Accounts EOY" xfId="32103"/>
    <cellStyle name="Comma [0] 2 11" xfId="32104"/>
    <cellStyle name="Comma [0] 2 11 2" xfId="32105"/>
    <cellStyle name="Comma [0] 2 11 2 2" xfId="32106"/>
    <cellStyle name="Comma [0] 2 11 2 2 2" xfId="32107"/>
    <cellStyle name="Comma [0] 2 11 2 2 2 2" xfId="32108"/>
    <cellStyle name="Comma [0] 2 11 2 2 2 2 2" xfId="32109"/>
    <cellStyle name="Comma [0] 2 11 2 2 2 2_Essbase BS Tax Accounts EOY" xfId="32110"/>
    <cellStyle name="Comma [0] 2 11 2 2 2 3" xfId="32111"/>
    <cellStyle name="Comma [0] 2 11 2 2 2_Essbase BS Tax Accounts EOY" xfId="32112"/>
    <cellStyle name="Comma [0] 2 11 2 2 3" xfId="32113"/>
    <cellStyle name="Comma [0] 2 11 2 2 3 2" xfId="32114"/>
    <cellStyle name="Comma [0] 2 11 2 2 3_Essbase BS Tax Accounts EOY" xfId="32115"/>
    <cellStyle name="Comma [0] 2 11 2 2 4" xfId="32116"/>
    <cellStyle name="Comma [0] 2 11 2 2_Essbase BS Tax Accounts EOY" xfId="32117"/>
    <cellStyle name="Comma [0] 2 11 2 3" xfId="32118"/>
    <cellStyle name="Comma [0] 2 11 2 3 2" xfId="32119"/>
    <cellStyle name="Comma [0] 2 11 2 3 2 2" xfId="32120"/>
    <cellStyle name="Comma [0] 2 11 2 3 2_Essbase BS Tax Accounts EOY" xfId="32121"/>
    <cellStyle name="Comma [0] 2 11 2 3 3" xfId="32122"/>
    <cellStyle name="Comma [0] 2 11 2 3_Essbase BS Tax Accounts EOY" xfId="32123"/>
    <cellStyle name="Comma [0] 2 11 2 4" xfId="32124"/>
    <cellStyle name="Comma [0] 2 11 2 4 2" xfId="32125"/>
    <cellStyle name="Comma [0] 2 11 2 4 3" xfId="32126"/>
    <cellStyle name="Comma [0] 2 11 2 4_Essbase BS Tax Accounts EOY" xfId="32127"/>
    <cellStyle name="Comma [0] 2 11 2 5" xfId="32128"/>
    <cellStyle name="Comma [0] 2 11 2_Essbase BS Tax Accounts EOY" xfId="32129"/>
    <cellStyle name="Comma [0] 2 11 3" xfId="32130"/>
    <cellStyle name="Comma [0] 2 11 3 2" xfId="32131"/>
    <cellStyle name="Comma [0] 2 11 3 2 2" xfId="32132"/>
    <cellStyle name="Comma [0] 2 11 3 2 2 2" xfId="32133"/>
    <cellStyle name="Comma [0] 2 11 3 2 2_Essbase BS Tax Accounts EOY" xfId="32134"/>
    <cellStyle name="Comma [0] 2 11 3 2 3" xfId="32135"/>
    <cellStyle name="Comma [0] 2 11 3 2_Essbase BS Tax Accounts EOY" xfId="32136"/>
    <cellStyle name="Comma [0] 2 11 3 3" xfId="32137"/>
    <cellStyle name="Comma [0] 2 11 3 3 2" xfId="32138"/>
    <cellStyle name="Comma [0] 2 11 3 3_Essbase BS Tax Accounts EOY" xfId="32139"/>
    <cellStyle name="Comma [0] 2 11 3 4" xfId="32140"/>
    <cellStyle name="Comma [0] 2 11 3_Essbase BS Tax Accounts EOY" xfId="32141"/>
    <cellStyle name="Comma [0] 2 11 4" xfId="32142"/>
    <cellStyle name="Comma [0] 2 11 4 2" xfId="32143"/>
    <cellStyle name="Comma [0] 2 11 4 2 2" xfId="32144"/>
    <cellStyle name="Comma [0] 2 11 4 2_Essbase BS Tax Accounts EOY" xfId="32145"/>
    <cellStyle name="Comma [0] 2 11 4 3" xfId="32146"/>
    <cellStyle name="Comma [0] 2 11 4_Essbase BS Tax Accounts EOY" xfId="32147"/>
    <cellStyle name="Comma [0] 2 11 5" xfId="32148"/>
    <cellStyle name="Comma [0] 2 11 5 2" xfId="32149"/>
    <cellStyle name="Comma [0] 2 11 5 3" xfId="32150"/>
    <cellStyle name="Comma [0] 2 11 5_Essbase BS Tax Accounts EOY" xfId="32151"/>
    <cellStyle name="Comma [0] 2 11 6" xfId="32152"/>
    <cellStyle name="Comma [0] 2 11_Essbase BS Tax Accounts EOY" xfId="32153"/>
    <cellStyle name="Comma [0] 2 12" xfId="32154"/>
    <cellStyle name="Comma [0] 2 12 2" xfId="32155"/>
    <cellStyle name="Comma [0] 2 12 2 2" xfId="32156"/>
    <cellStyle name="Comma [0] 2 12 2 2 2" xfId="32157"/>
    <cellStyle name="Comma [0] 2 12 2 2 2 2" xfId="32158"/>
    <cellStyle name="Comma [0] 2 12 2 2 2 2 2" xfId="32159"/>
    <cellStyle name="Comma [0] 2 12 2 2 2 2_Essbase BS Tax Accounts EOY" xfId="32160"/>
    <cellStyle name="Comma [0] 2 12 2 2 2 3" xfId="32161"/>
    <cellStyle name="Comma [0] 2 12 2 2 2_Essbase BS Tax Accounts EOY" xfId="32162"/>
    <cellStyle name="Comma [0] 2 12 2 2 3" xfId="32163"/>
    <cellStyle name="Comma [0] 2 12 2 2 3 2" xfId="32164"/>
    <cellStyle name="Comma [0] 2 12 2 2 3_Essbase BS Tax Accounts EOY" xfId="32165"/>
    <cellStyle name="Comma [0] 2 12 2 2 4" xfId="32166"/>
    <cellStyle name="Comma [0] 2 12 2 2_Essbase BS Tax Accounts EOY" xfId="32167"/>
    <cellStyle name="Comma [0] 2 12 2 3" xfId="32168"/>
    <cellStyle name="Comma [0] 2 12 2 3 2" xfId="32169"/>
    <cellStyle name="Comma [0] 2 12 2 3 2 2" xfId="32170"/>
    <cellStyle name="Comma [0] 2 12 2 3 2_Essbase BS Tax Accounts EOY" xfId="32171"/>
    <cellStyle name="Comma [0] 2 12 2 3 3" xfId="32172"/>
    <cellStyle name="Comma [0] 2 12 2 3_Essbase BS Tax Accounts EOY" xfId="32173"/>
    <cellStyle name="Comma [0] 2 12 2 4" xfId="32174"/>
    <cellStyle name="Comma [0] 2 12 2 4 2" xfId="32175"/>
    <cellStyle name="Comma [0] 2 12 2 4 3" xfId="32176"/>
    <cellStyle name="Comma [0] 2 12 2 4_Essbase BS Tax Accounts EOY" xfId="32177"/>
    <cellStyle name="Comma [0] 2 12 2 5" xfId="32178"/>
    <cellStyle name="Comma [0] 2 12 2_Essbase BS Tax Accounts EOY" xfId="32179"/>
    <cellStyle name="Comma [0] 2 12 3" xfId="32180"/>
    <cellStyle name="Comma [0] 2 12 3 2" xfId="32181"/>
    <cellStyle name="Comma [0] 2 12 3 2 2" xfId="32182"/>
    <cellStyle name="Comma [0] 2 12 3 2 2 2" xfId="32183"/>
    <cellStyle name="Comma [0] 2 12 3 2 2_Essbase BS Tax Accounts EOY" xfId="32184"/>
    <cellStyle name="Comma [0] 2 12 3 2 3" xfId="32185"/>
    <cellStyle name="Comma [0] 2 12 3 2_Essbase BS Tax Accounts EOY" xfId="32186"/>
    <cellStyle name="Comma [0] 2 12 3 3" xfId="32187"/>
    <cellStyle name="Comma [0] 2 12 3 3 2" xfId="32188"/>
    <cellStyle name="Comma [0] 2 12 3 3_Essbase BS Tax Accounts EOY" xfId="32189"/>
    <cellStyle name="Comma [0] 2 12 3 4" xfId="32190"/>
    <cellStyle name="Comma [0] 2 12 3_Essbase BS Tax Accounts EOY" xfId="32191"/>
    <cellStyle name="Comma [0] 2 12 4" xfId="32192"/>
    <cellStyle name="Comma [0] 2 12 4 2" xfId="32193"/>
    <cellStyle name="Comma [0] 2 12 4 2 2" xfId="32194"/>
    <cellStyle name="Comma [0] 2 12 4 2_Essbase BS Tax Accounts EOY" xfId="32195"/>
    <cellStyle name="Comma [0] 2 12 4 3" xfId="32196"/>
    <cellStyle name="Comma [0] 2 12 4_Essbase BS Tax Accounts EOY" xfId="32197"/>
    <cellStyle name="Comma [0] 2 12 5" xfId="32198"/>
    <cellStyle name="Comma [0] 2 12 5 2" xfId="32199"/>
    <cellStyle name="Comma [0] 2 12 5 3" xfId="32200"/>
    <cellStyle name="Comma [0] 2 12 5_Essbase BS Tax Accounts EOY" xfId="32201"/>
    <cellStyle name="Comma [0] 2 12 6" xfId="32202"/>
    <cellStyle name="Comma [0] 2 12_Essbase BS Tax Accounts EOY" xfId="32203"/>
    <cellStyle name="Comma [0] 2 13" xfId="32204"/>
    <cellStyle name="Comma [0] 2 13 2" xfId="32205"/>
    <cellStyle name="Comma [0] 2 13 2 2" xfId="32206"/>
    <cellStyle name="Comma [0] 2 13 2 2 2" xfId="32207"/>
    <cellStyle name="Comma [0] 2 13 2 2 2 2" xfId="32208"/>
    <cellStyle name="Comma [0] 2 13 2 2 2 2 2" xfId="32209"/>
    <cellStyle name="Comma [0] 2 13 2 2 2 2_Essbase BS Tax Accounts EOY" xfId="32210"/>
    <cellStyle name="Comma [0] 2 13 2 2 2 3" xfId="32211"/>
    <cellStyle name="Comma [0] 2 13 2 2 2_Essbase BS Tax Accounts EOY" xfId="32212"/>
    <cellStyle name="Comma [0] 2 13 2 2 3" xfId="32213"/>
    <cellStyle name="Comma [0] 2 13 2 2 3 2" xfId="32214"/>
    <cellStyle name="Comma [0] 2 13 2 2 3_Essbase BS Tax Accounts EOY" xfId="32215"/>
    <cellStyle name="Comma [0] 2 13 2 2 4" xfId="32216"/>
    <cellStyle name="Comma [0] 2 13 2 2_Essbase BS Tax Accounts EOY" xfId="32217"/>
    <cellStyle name="Comma [0] 2 13 2 3" xfId="32218"/>
    <cellStyle name="Comma [0] 2 13 2 3 2" xfId="32219"/>
    <cellStyle name="Comma [0] 2 13 2 3 2 2" xfId="32220"/>
    <cellStyle name="Comma [0] 2 13 2 3 2_Essbase BS Tax Accounts EOY" xfId="32221"/>
    <cellStyle name="Comma [0] 2 13 2 3 3" xfId="32222"/>
    <cellStyle name="Comma [0] 2 13 2 3_Essbase BS Tax Accounts EOY" xfId="32223"/>
    <cellStyle name="Comma [0] 2 13 2 4" xfId="32224"/>
    <cellStyle name="Comma [0] 2 13 2 4 2" xfId="32225"/>
    <cellStyle name="Comma [0] 2 13 2 4 3" xfId="32226"/>
    <cellStyle name="Comma [0] 2 13 2 4_Essbase BS Tax Accounts EOY" xfId="32227"/>
    <cellStyle name="Comma [0] 2 13 2 5" xfId="32228"/>
    <cellStyle name="Comma [0] 2 13 2_Essbase BS Tax Accounts EOY" xfId="32229"/>
    <cellStyle name="Comma [0] 2 13 3" xfId="32230"/>
    <cellStyle name="Comma [0] 2 13 3 2" xfId="32231"/>
    <cellStyle name="Comma [0] 2 13 3 2 2" xfId="32232"/>
    <cellStyle name="Comma [0] 2 13 3 2 2 2" xfId="32233"/>
    <cellStyle name="Comma [0] 2 13 3 2 2_Essbase BS Tax Accounts EOY" xfId="32234"/>
    <cellStyle name="Comma [0] 2 13 3 2 3" xfId="32235"/>
    <cellStyle name="Comma [0] 2 13 3 2_Essbase BS Tax Accounts EOY" xfId="32236"/>
    <cellStyle name="Comma [0] 2 13 3 3" xfId="32237"/>
    <cellStyle name="Comma [0] 2 13 3 3 2" xfId="32238"/>
    <cellStyle name="Comma [0] 2 13 3 3_Essbase BS Tax Accounts EOY" xfId="32239"/>
    <cellStyle name="Comma [0] 2 13 3 4" xfId="32240"/>
    <cellStyle name="Comma [0] 2 13 3_Essbase BS Tax Accounts EOY" xfId="32241"/>
    <cellStyle name="Comma [0] 2 13 4" xfId="32242"/>
    <cellStyle name="Comma [0] 2 13 4 2" xfId="32243"/>
    <cellStyle name="Comma [0] 2 13 4 2 2" xfId="32244"/>
    <cellStyle name="Comma [0] 2 13 4 2_Essbase BS Tax Accounts EOY" xfId="32245"/>
    <cellStyle name="Comma [0] 2 13 4 3" xfId="32246"/>
    <cellStyle name="Comma [0] 2 13 4_Essbase BS Tax Accounts EOY" xfId="32247"/>
    <cellStyle name="Comma [0] 2 13 5" xfId="32248"/>
    <cellStyle name="Comma [0] 2 13 5 2" xfId="32249"/>
    <cellStyle name="Comma [0] 2 13 5 3" xfId="32250"/>
    <cellStyle name="Comma [0] 2 13 5_Essbase BS Tax Accounts EOY" xfId="32251"/>
    <cellStyle name="Comma [0] 2 13 6" xfId="32252"/>
    <cellStyle name="Comma [0] 2 13_Essbase BS Tax Accounts EOY" xfId="32253"/>
    <cellStyle name="Comma [0] 2 14" xfId="32254"/>
    <cellStyle name="Comma [0] 2 14 2" xfId="32255"/>
    <cellStyle name="Comma [0] 2 14 2 2" xfId="32256"/>
    <cellStyle name="Comma [0] 2 14 2 2 2" xfId="32257"/>
    <cellStyle name="Comma [0] 2 14 2 2 2 2" xfId="32258"/>
    <cellStyle name="Comma [0] 2 14 2 2 2_Essbase BS Tax Accounts EOY" xfId="32259"/>
    <cellStyle name="Comma [0] 2 14 2 2 3" xfId="32260"/>
    <cellStyle name="Comma [0] 2 14 2 2_Essbase BS Tax Accounts EOY" xfId="32261"/>
    <cellStyle name="Comma [0] 2 14 2 3" xfId="32262"/>
    <cellStyle name="Comma [0] 2 14 2 3 2" xfId="32263"/>
    <cellStyle name="Comma [0] 2 14 2 3_Essbase BS Tax Accounts EOY" xfId="32264"/>
    <cellStyle name="Comma [0] 2 14 2 4" xfId="32265"/>
    <cellStyle name="Comma [0] 2 14 2_Essbase BS Tax Accounts EOY" xfId="32266"/>
    <cellStyle name="Comma [0] 2 14 3" xfId="32267"/>
    <cellStyle name="Comma [0] 2 14 3 2" xfId="32268"/>
    <cellStyle name="Comma [0] 2 14 3 2 2" xfId="32269"/>
    <cellStyle name="Comma [0] 2 14 3 2 2 2" xfId="32270"/>
    <cellStyle name="Comma [0] 2 14 3 2 2 2 2" xfId="32271"/>
    <cellStyle name="Comma [0] 2 14 3 2 2 2 3" xfId="32272"/>
    <cellStyle name="Comma [0] 2 14 3 2 2 2_Essbase BS Tax Accounts EOY" xfId="32273"/>
    <cellStyle name="Comma [0] 2 14 3 2 2 3" xfId="32274"/>
    <cellStyle name="Comma [0] 2 14 3 2 2 4" xfId="32275"/>
    <cellStyle name="Comma [0] 2 14 3 2 2_Essbase BS Tax Accounts EOY" xfId="32276"/>
    <cellStyle name="Comma [0] 2 14 3 2 3" xfId="32277"/>
    <cellStyle name="Comma [0] 2 14 3 2 3 2" xfId="32278"/>
    <cellStyle name="Comma [0] 2 14 3 2 3 3" xfId="32279"/>
    <cellStyle name="Comma [0] 2 14 3 2 3_Essbase BS Tax Accounts EOY" xfId="32280"/>
    <cellStyle name="Comma [0] 2 14 3 2 4" xfId="32281"/>
    <cellStyle name="Comma [0] 2 14 3 2 5" xfId="32282"/>
    <cellStyle name="Comma [0] 2 14 3 2_Essbase BS Tax Accounts EOY" xfId="32283"/>
    <cellStyle name="Comma [0] 2 14 3 3" xfId="32284"/>
    <cellStyle name="Comma [0] 2 14 3 3 2" xfId="32285"/>
    <cellStyle name="Comma [0] 2 14 3 3 2 2" xfId="32286"/>
    <cellStyle name="Comma [0] 2 14 3 3 2 3" xfId="32287"/>
    <cellStyle name="Comma [0] 2 14 3 3 2_Essbase BS Tax Accounts EOY" xfId="32288"/>
    <cellStyle name="Comma [0] 2 14 3 3 3" xfId="32289"/>
    <cellStyle name="Comma [0] 2 14 3 3 4" xfId="32290"/>
    <cellStyle name="Comma [0] 2 14 3 3_Essbase BS Tax Accounts EOY" xfId="32291"/>
    <cellStyle name="Comma [0] 2 14 3 4" xfId="32292"/>
    <cellStyle name="Comma [0] 2 14 3 4 2" xfId="32293"/>
    <cellStyle name="Comma [0] 2 14 3 4 3" xfId="32294"/>
    <cellStyle name="Comma [0] 2 14 3 4_Essbase BS Tax Accounts EOY" xfId="32295"/>
    <cellStyle name="Comma [0] 2 14 3 5" xfId="32296"/>
    <cellStyle name="Comma [0] 2 14 3 6" xfId="32297"/>
    <cellStyle name="Comma [0] 2 14 3 7" xfId="32298"/>
    <cellStyle name="Comma [0] 2 14 3_Essbase BS Tax Accounts EOY" xfId="32299"/>
    <cellStyle name="Comma [0] 2 14 4" xfId="32300"/>
    <cellStyle name="Comma [0] 2 14 4 2" xfId="32301"/>
    <cellStyle name="Comma [0] 2 14 4 2 2" xfId="32302"/>
    <cellStyle name="Comma [0] 2 14 4 2 2 2" xfId="32303"/>
    <cellStyle name="Comma [0] 2 14 4 2 2 3" xfId="32304"/>
    <cellStyle name="Comma [0] 2 14 4 2 2_Essbase BS Tax Accounts EOY" xfId="32305"/>
    <cellStyle name="Comma [0] 2 14 4 2 3" xfId="32306"/>
    <cellStyle name="Comma [0] 2 14 4 2 4" xfId="32307"/>
    <cellStyle name="Comma [0] 2 14 4 2_Essbase BS Tax Accounts EOY" xfId="32308"/>
    <cellStyle name="Comma [0] 2 14 4 3" xfId="32309"/>
    <cellStyle name="Comma [0] 2 14 4 3 2" xfId="32310"/>
    <cellStyle name="Comma [0] 2 14 4 3 3" xfId="32311"/>
    <cellStyle name="Comma [0] 2 14 4 3_Essbase BS Tax Accounts EOY" xfId="32312"/>
    <cellStyle name="Comma [0] 2 14 4 4" xfId="32313"/>
    <cellStyle name="Comma [0] 2 14 4 5" xfId="32314"/>
    <cellStyle name="Comma [0] 2 14 4_Essbase BS Tax Accounts EOY" xfId="32315"/>
    <cellStyle name="Comma [0] 2 14 5" xfId="32316"/>
    <cellStyle name="Comma [0] 2 14 5 2" xfId="32317"/>
    <cellStyle name="Comma [0] 2 14 5 2 2" xfId="32318"/>
    <cellStyle name="Comma [0] 2 14 5 2 3" xfId="32319"/>
    <cellStyle name="Comma [0] 2 14 5 2_Essbase BS Tax Accounts EOY" xfId="32320"/>
    <cellStyle name="Comma [0] 2 14 5 3" xfId="32321"/>
    <cellStyle name="Comma [0] 2 14 5 4" xfId="32322"/>
    <cellStyle name="Comma [0] 2 14 5_Essbase BS Tax Accounts EOY" xfId="32323"/>
    <cellStyle name="Comma [0] 2 14 6" xfId="32324"/>
    <cellStyle name="Comma [0] 2 14 6 2" xfId="32325"/>
    <cellStyle name="Comma [0] 2 14 6 2 2" xfId="32326"/>
    <cellStyle name="Comma [0] 2 14 6 2_Essbase BS Tax Accounts EOY" xfId="32327"/>
    <cellStyle name="Comma [0] 2 14 6 3" xfId="32328"/>
    <cellStyle name="Comma [0] 2 14 6 4" xfId="32329"/>
    <cellStyle name="Comma [0] 2 14 6_Essbase BS Tax Accounts EOY" xfId="32330"/>
    <cellStyle name="Comma [0] 2 14 7" xfId="32331"/>
    <cellStyle name="Comma [0] 2 14 7 2" xfId="32332"/>
    <cellStyle name="Comma [0] 2 14 7_Essbase BS Tax Accounts EOY" xfId="32333"/>
    <cellStyle name="Comma [0] 2 14 8" xfId="32334"/>
    <cellStyle name="Comma [0] 2 14_Essbase BS Tax Accounts EOY" xfId="32335"/>
    <cellStyle name="Comma [0] 2 15" xfId="32336"/>
    <cellStyle name="Comma [0] 2 15 10" xfId="32337"/>
    <cellStyle name="Comma [0] 2 15 11" xfId="32338"/>
    <cellStyle name="Comma [0] 2 15 12" xfId="32339"/>
    <cellStyle name="Comma [0] 2 15 2" xfId="32340"/>
    <cellStyle name="Comma [0] 2 15 2 2" xfId="32341"/>
    <cellStyle name="Comma [0] 2 15 2 2 2" xfId="32342"/>
    <cellStyle name="Comma [0] 2 15 2 2 2 2" xfId="32343"/>
    <cellStyle name="Comma [0] 2 15 2 2 2 3" xfId="32344"/>
    <cellStyle name="Comma [0] 2 15 2 2 2_Essbase BS Tax Accounts EOY" xfId="32345"/>
    <cellStyle name="Comma [0] 2 15 2 2 3" xfId="32346"/>
    <cellStyle name="Comma [0] 2 15 2 2 4" xfId="32347"/>
    <cellStyle name="Comma [0] 2 15 2 2_Essbase BS Tax Accounts EOY" xfId="32348"/>
    <cellStyle name="Comma [0] 2 15 2 3" xfId="32349"/>
    <cellStyle name="Comma [0] 2 15 2 3 2" xfId="32350"/>
    <cellStyle name="Comma [0] 2 15 2 3 2 2" xfId="32351"/>
    <cellStyle name="Comma [0] 2 15 2 3 3" xfId="32352"/>
    <cellStyle name="Comma [0] 2 15 2 3 4" xfId="32353"/>
    <cellStyle name="Comma [0] 2 15 2 3_Essbase BS Tax Accounts EOY" xfId="32354"/>
    <cellStyle name="Comma [0] 2 15 2 4" xfId="32355"/>
    <cellStyle name="Comma [0] 2 15 2 4 2" xfId="32356"/>
    <cellStyle name="Comma [0] 2 15 2 5" xfId="32357"/>
    <cellStyle name="Comma [0] 2 15 2 6" xfId="32358"/>
    <cellStyle name="Comma [0] 2 15 2 7" xfId="32359"/>
    <cellStyle name="Comma [0] 2 15 2_Essbase BS Tax Accounts EOY" xfId="32360"/>
    <cellStyle name="Comma [0] 2 15 3" xfId="32361"/>
    <cellStyle name="Comma [0] 2 15 3 2" xfId="32362"/>
    <cellStyle name="Comma [0] 2 15 3 2 2" xfId="32363"/>
    <cellStyle name="Comma [0] 2 15 3 2 3" xfId="32364"/>
    <cellStyle name="Comma [0] 2 15 3 2_Essbase BS Tax Accounts EOY" xfId="32365"/>
    <cellStyle name="Comma [0] 2 15 3 3" xfId="32366"/>
    <cellStyle name="Comma [0] 2 15 3 4" xfId="32367"/>
    <cellStyle name="Comma [0] 2 15 3_Essbase BS Tax Accounts EOY" xfId="32368"/>
    <cellStyle name="Comma [0] 2 15 4" xfId="32369"/>
    <cellStyle name="Comma [0] 2 15 4 2" xfId="32370"/>
    <cellStyle name="Comma [0] 2 15 4 2 2" xfId="32371"/>
    <cellStyle name="Comma [0] 2 15 4 3" xfId="32372"/>
    <cellStyle name="Comma [0] 2 15 4 4" xfId="32373"/>
    <cellStyle name="Comma [0] 2 15 4_Essbase BS Tax Accounts EOY" xfId="32374"/>
    <cellStyle name="Comma [0] 2 15 5" xfId="32375"/>
    <cellStyle name="Comma [0] 2 15 5 2" xfId="32376"/>
    <cellStyle name="Comma [0] 2 15 5 2 2" xfId="32377"/>
    <cellStyle name="Comma [0] 2 15 5 3" xfId="32378"/>
    <cellStyle name="Comma [0] 2 15 5 4" xfId="32379"/>
    <cellStyle name="Comma [0] 2 15 5_Essbase BS Tax Accounts EOY" xfId="32380"/>
    <cellStyle name="Comma [0] 2 15 6" xfId="32381"/>
    <cellStyle name="Comma [0] 2 15 6 2" xfId="32382"/>
    <cellStyle name="Comma [0] 2 15 6 2 2" xfId="32383"/>
    <cellStyle name="Comma [0] 2 15 6 3" xfId="32384"/>
    <cellStyle name="Comma [0] 2 15 6 4" xfId="32385"/>
    <cellStyle name="Comma [0] 2 15 6_Essbase BS Tax Accounts EOY" xfId="32386"/>
    <cellStyle name="Comma [0] 2 15 7" xfId="32387"/>
    <cellStyle name="Comma [0] 2 15 7 2" xfId="32388"/>
    <cellStyle name="Comma [0] 2 15 7 2 2" xfId="32389"/>
    <cellStyle name="Comma [0] 2 15 7 3" xfId="32390"/>
    <cellStyle name="Comma [0] 2 15 7 4" xfId="32391"/>
    <cellStyle name="Comma [0] 2 15 7_Essbase BS Tax Accounts EOY" xfId="32392"/>
    <cellStyle name="Comma [0] 2 15 8" xfId="32393"/>
    <cellStyle name="Comma [0] 2 15 8 2" xfId="32394"/>
    <cellStyle name="Comma [0] 2 15 8 2 2" xfId="32395"/>
    <cellStyle name="Comma [0] 2 15 8 3" xfId="32396"/>
    <cellStyle name="Comma [0] 2 15 8 4" xfId="32397"/>
    <cellStyle name="Comma [0] 2 15 8_Essbase BS Tax Accounts EOY" xfId="32398"/>
    <cellStyle name="Comma [0] 2 15 9" xfId="32399"/>
    <cellStyle name="Comma [0] 2 15 9 2" xfId="32400"/>
    <cellStyle name="Comma [0] 2 15_Essbase BS Tax Accounts EOY" xfId="32401"/>
    <cellStyle name="Comma [0] 2 16" xfId="32402"/>
    <cellStyle name="Comma [0] 2 16 2" xfId="32403"/>
    <cellStyle name="Comma [0] 2 16 2 2" xfId="32404"/>
    <cellStyle name="Comma [0] 2 16 2 3" xfId="32405"/>
    <cellStyle name="Comma [0] 2 16 2_Essbase BS Tax Accounts EOY" xfId="32406"/>
    <cellStyle name="Comma [0] 2 16 3" xfId="32407"/>
    <cellStyle name="Comma [0] 2 16 3 2" xfId="32408"/>
    <cellStyle name="Comma [0] 2 16 3_Essbase BS Tax Accounts EOY" xfId="32409"/>
    <cellStyle name="Comma [0] 2 16 4" xfId="32410"/>
    <cellStyle name="Comma [0] 2 16_Essbase BS Tax Accounts EOY" xfId="32411"/>
    <cellStyle name="Comma [0] 2 17" xfId="32412"/>
    <cellStyle name="Comma [0] 2 17 2" xfId="32413"/>
    <cellStyle name="Comma [0] 2 17 3" xfId="32414"/>
    <cellStyle name="Comma [0] 2 17 4" xfId="32415"/>
    <cellStyle name="Comma [0] 2 17_Essbase BS Tax Accounts EOY" xfId="32416"/>
    <cellStyle name="Comma [0] 2 18" xfId="32417"/>
    <cellStyle name="Comma [0] 2 19" xfId="32418"/>
    <cellStyle name="Comma [0] 2 2" xfId="32419"/>
    <cellStyle name="Comma [0] 2 2 2" xfId="32420"/>
    <cellStyle name="Comma [0] 2 2 2 2" xfId="32421"/>
    <cellStyle name="Comma [0] 2 2 2 2 2" xfId="32422"/>
    <cellStyle name="Comma [0] 2 2 2 2 2 2" xfId="32423"/>
    <cellStyle name="Comma [0] 2 2 2 2 2 2 2" xfId="32424"/>
    <cellStyle name="Comma [0] 2 2 2 2 2 2_Essbase BS Tax Accounts EOY" xfId="32425"/>
    <cellStyle name="Comma [0] 2 2 2 2 2 3" xfId="32426"/>
    <cellStyle name="Comma [0] 2 2 2 2 2_Essbase BS Tax Accounts EOY" xfId="32427"/>
    <cellStyle name="Comma [0] 2 2 2 2 3" xfId="32428"/>
    <cellStyle name="Comma [0] 2 2 2 2 3 2" xfId="32429"/>
    <cellStyle name="Comma [0] 2 2 2 2 3_Essbase BS Tax Accounts EOY" xfId="32430"/>
    <cellStyle name="Comma [0] 2 2 2 2 4" xfId="32431"/>
    <cellStyle name="Comma [0] 2 2 2 2_Essbase BS Tax Accounts EOY" xfId="32432"/>
    <cellStyle name="Comma [0] 2 2 2 3" xfId="32433"/>
    <cellStyle name="Comma [0] 2 2 2 3 2" xfId="32434"/>
    <cellStyle name="Comma [0] 2 2 2 3 2 2" xfId="32435"/>
    <cellStyle name="Comma [0] 2 2 2 3 2_Essbase BS Tax Accounts EOY" xfId="32436"/>
    <cellStyle name="Comma [0] 2 2 2 3 3" xfId="32437"/>
    <cellStyle name="Comma [0] 2 2 2 3_Essbase BS Tax Accounts EOY" xfId="32438"/>
    <cellStyle name="Comma [0] 2 2 2 4" xfId="32439"/>
    <cellStyle name="Comma [0] 2 2 2 4 2" xfId="32440"/>
    <cellStyle name="Comma [0] 2 2 2 4 3" xfId="32441"/>
    <cellStyle name="Comma [0] 2 2 2 4_Essbase BS Tax Accounts EOY" xfId="32442"/>
    <cellStyle name="Comma [0] 2 2 2 5" xfId="32443"/>
    <cellStyle name="Comma [0] 2 2 2 6" xfId="32444"/>
    <cellStyle name="Comma [0] 2 2 2_Essbase BS Tax Accounts EOY" xfId="32445"/>
    <cellStyle name="Comma [0] 2 2 3" xfId="32446"/>
    <cellStyle name="Comma [0] 2 2 3 2" xfId="32447"/>
    <cellStyle name="Comma [0] 2 2 3 2 2" xfId="32448"/>
    <cellStyle name="Comma [0] 2 2 3 2 2 2" xfId="32449"/>
    <cellStyle name="Comma [0] 2 2 3 2 2_Essbase BS Tax Accounts EOY" xfId="32450"/>
    <cellStyle name="Comma [0] 2 2 3 2 3" xfId="32451"/>
    <cellStyle name="Comma [0] 2 2 3 2_Essbase BS Tax Accounts EOY" xfId="32452"/>
    <cellStyle name="Comma [0] 2 2 3 3" xfId="32453"/>
    <cellStyle name="Comma [0] 2 2 3 3 2" xfId="32454"/>
    <cellStyle name="Comma [0] 2 2 3 3_Essbase BS Tax Accounts EOY" xfId="32455"/>
    <cellStyle name="Comma [0] 2 2 3 4" xfId="32456"/>
    <cellStyle name="Comma [0] 2 2 3 5" xfId="32457"/>
    <cellStyle name="Comma [0] 2 2 3_Essbase BS Tax Accounts EOY" xfId="32458"/>
    <cellStyle name="Comma [0] 2 2 4" xfId="32459"/>
    <cellStyle name="Comma [0] 2 2 4 2" xfId="32460"/>
    <cellStyle name="Comma [0] 2 2 4 2 2" xfId="32461"/>
    <cellStyle name="Comma [0] 2 2 4 2_Essbase BS Tax Accounts EOY" xfId="32462"/>
    <cellStyle name="Comma [0] 2 2 4 3" xfId="32463"/>
    <cellStyle name="Comma [0] 2 2 4_Essbase BS Tax Accounts EOY" xfId="32464"/>
    <cellStyle name="Comma [0] 2 2 5" xfId="32465"/>
    <cellStyle name="Comma [0] 2 2 5 2" xfId="32466"/>
    <cellStyle name="Comma [0] 2 2 5 3" xfId="32467"/>
    <cellStyle name="Comma [0] 2 2 5_Essbase BS Tax Accounts EOY" xfId="32468"/>
    <cellStyle name="Comma [0] 2 2 6" xfId="32469"/>
    <cellStyle name="Comma [0] 2 2 7" xfId="32470"/>
    <cellStyle name="Comma [0] 2 2 8" xfId="32471"/>
    <cellStyle name="Comma [0] 2 2_Essbase BS Tax Accounts EOY" xfId="32472"/>
    <cellStyle name="Comma [0] 2 3" xfId="32473"/>
    <cellStyle name="Comma [0] 2 3 2" xfId="32474"/>
    <cellStyle name="Comma [0] 2 3 2 2" xfId="32475"/>
    <cellStyle name="Comma [0] 2 3 2 2 2" xfId="32476"/>
    <cellStyle name="Comma [0] 2 3 2 2 2 2" xfId="32477"/>
    <cellStyle name="Comma [0] 2 3 2 2 2 2 2" xfId="32478"/>
    <cellStyle name="Comma [0] 2 3 2 2 2 2_Essbase BS Tax Accounts EOY" xfId="32479"/>
    <cellStyle name="Comma [0] 2 3 2 2 2 3" xfId="32480"/>
    <cellStyle name="Comma [0] 2 3 2 2 2_Essbase BS Tax Accounts EOY" xfId="32481"/>
    <cellStyle name="Comma [0] 2 3 2 2 3" xfId="32482"/>
    <cellStyle name="Comma [0] 2 3 2 2 3 2" xfId="32483"/>
    <cellStyle name="Comma [0] 2 3 2 2 3_Essbase BS Tax Accounts EOY" xfId="32484"/>
    <cellStyle name="Comma [0] 2 3 2 2 4" xfId="32485"/>
    <cellStyle name="Comma [0] 2 3 2 2_Essbase BS Tax Accounts EOY" xfId="32486"/>
    <cellStyle name="Comma [0] 2 3 2 3" xfId="32487"/>
    <cellStyle name="Comma [0] 2 3 2 3 2" xfId="32488"/>
    <cellStyle name="Comma [0] 2 3 2 3 2 2" xfId="32489"/>
    <cellStyle name="Comma [0] 2 3 2 3 2_Essbase BS Tax Accounts EOY" xfId="32490"/>
    <cellStyle name="Comma [0] 2 3 2 3 3" xfId="32491"/>
    <cellStyle name="Comma [0] 2 3 2 3_Essbase BS Tax Accounts EOY" xfId="32492"/>
    <cellStyle name="Comma [0] 2 3 2 4" xfId="32493"/>
    <cellStyle name="Comma [0] 2 3 2 4 2" xfId="32494"/>
    <cellStyle name="Comma [0] 2 3 2 4 3" xfId="32495"/>
    <cellStyle name="Comma [0] 2 3 2 4_Essbase BS Tax Accounts EOY" xfId="32496"/>
    <cellStyle name="Comma [0] 2 3 2 5" xfId="32497"/>
    <cellStyle name="Comma [0] 2 3 2_Essbase BS Tax Accounts EOY" xfId="32498"/>
    <cellStyle name="Comma [0] 2 3 3" xfId="32499"/>
    <cellStyle name="Comma [0] 2 3 3 2" xfId="32500"/>
    <cellStyle name="Comma [0] 2 3 3 2 2" xfId="32501"/>
    <cellStyle name="Comma [0] 2 3 3 2 2 2" xfId="32502"/>
    <cellStyle name="Comma [0] 2 3 3 2 2_Essbase BS Tax Accounts EOY" xfId="32503"/>
    <cellStyle name="Comma [0] 2 3 3 2 3" xfId="32504"/>
    <cellStyle name="Comma [0] 2 3 3 2_Essbase BS Tax Accounts EOY" xfId="32505"/>
    <cellStyle name="Comma [0] 2 3 3 3" xfId="32506"/>
    <cellStyle name="Comma [0] 2 3 3 3 2" xfId="32507"/>
    <cellStyle name="Comma [0] 2 3 3 3_Essbase BS Tax Accounts EOY" xfId="32508"/>
    <cellStyle name="Comma [0] 2 3 3 4" xfId="32509"/>
    <cellStyle name="Comma [0] 2 3 3_Essbase BS Tax Accounts EOY" xfId="32510"/>
    <cellStyle name="Comma [0] 2 3 4" xfId="32511"/>
    <cellStyle name="Comma [0] 2 3 4 2" xfId="32512"/>
    <cellStyle name="Comma [0] 2 3 4 2 2" xfId="32513"/>
    <cellStyle name="Comma [0] 2 3 4 2_Essbase BS Tax Accounts EOY" xfId="32514"/>
    <cellStyle name="Comma [0] 2 3 4 3" xfId="32515"/>
    <cellStyle name="Comma [0] 2 3 4_Essbase BS Tax Accounts EOY" xfId="32516"/>
    <cellStyle name="Comma [0] 2 3 5" xfId="32517"/>
    <cellStyle name="Comma [0] 2 3 5 2" xfId="32518"/>
    <cellStyle name="Comma [0] 2 3 5 3" xfId="32519"/>
    <cellStyle name="Comma [0] 2 3 5_Essbase BS Tax Accounts EOY" xfId="32520"/>
    <cellStyle name="Comma [0] 2 3 6" xfId="32521"/>
    <cellStyle name="Comma [0] 2 3 7" xfId="32522"/>
    <cellStyle name="Comma [0] 2 3 8" xfId="32523"/>
    <cellStyle name="Comma [0] 2 3 9" xfId="32524"/>
    <cellStyle name="Comma [0] 2 3_Essbase BS Tax Accounts EOY" xfId="32525"/>
    <cellStyle name="Comma [0] 2 4" xfId="32526"/>
    <cellStyle name="Comma [0] 2 4 2" xfId="32527"/>
    <cellStyle name="Comma [0] 2 4 2 2" xfId="32528"/>
    <cellStyle name="Comma [0] 2 4 2 2 2" xfId="32529"/>
    <cellStyle name="Comma [0] 2 4 2 2 2 2" xfId="32530"/>
    <cellStyle name="Comma [0] 2 4 2 2 2 2 2" xfId="32531"/>
    <cellStyle name="Comma [0] 2 4 2 2 2 2_Essbase BS Tax Accounts EOY" xfId="32532"/>
    <cellStyle name="Comma [0] 2 4 2 2 2 3" xfId="32533"/>
    <cellStyle name="Comma [0] 2 4 2 2 2_Essbase BS Tax Accounts EOY" xfId="32534"/>
    <cellStyle name="Comma [0] 2 4 2 2 3" xfId="32535"/>
    <cellStyle name="Comma [0] 2 4 2 2 3 2" xfId="32536"/>
    <cellStyle name="Comma [0] 2 4 2 2 3_Essbase BS Tax Accounts EOY" xfId="32537"/>
    <cellStyle name="Comma [0] 2 4 2 2 4" xfId="32538"/>
    <cellStyle name="Comma [0] 2 4 2 2_Essbase BS Tax Accounts EOY" xfId="32539"/>
    <cellStyle name="Comma [0] 2 4 2 3" xfId="32540"/>
    <cellStyle name="Comma [0] 2 4 2 3 2" xfId="32541"/>
    <cellStyle name="Comma [0] 2 4 2 3 2 2" xfId="32542"/>
    <cellStyle name="Comma [0] 2 4 2 3 2_Essbase BS Tax Accounts EOY" xfId="32543"/>
    <cellStyle name="Comma [0] 2 4 2 3 3" xfId="32544"/>
    <cellStyle name="Comma [0] 2 4 2 3_Essbase BS Tax Accounts EOY" xfId="32545"/>
    <cellStyle name="Comma [0] 2 4 2 4" xfId="32546"/>
    <cellStyle name="Comma [0] 2 4 2 4 2" xfId="32547"/>
    <cellStyle name="Comma [0] 2 4 2 4 3" xfId="32548"/>
    <cellStyle name="Comma [0] 2 4 2 4_Essbase BS Tax Accounts EOY" xfId="32549"/>
    <cellStyle name="Comma [0] 2 4 2 5" xfId="32550"/>
    <cellStyle name="Comma [0] 2 4 2_Essbase BS Tax Accounts EOY" xfId="32551"/>
    <cellStyle name="Comma [0] 2 4 3" xfId="32552"/>
    <cellStyle name="Comma [0] 2 4 3 2" xfId="32553"/>
    <cellStyle name="Comma [0] 2 4 3 2 2" xfId="32554"/>
    <cellStyle name="Comma [0] 2 4 3 2 2 2" xfId="32555"/>
    <cellStyle name="Comma [0] 2 4 3 2 2_Essbase BS Tax Accounts EOY" xfId="32556"/>
    <cellStyle name="Comma [0] 2 4 3 2 3" xfId="32557"/>
    <cellStyle name="Comma [0] 2 4 3 2_Essbase BS Tax Accounts EOY" xfId="32558"/>
    <cellStyle name="Comma [0] 2 4 3 3" xfId="32559"/>
    <cellStyle name="Comma [0] 2 4 3 3 2" xfId="32560"/>
    <cellStyle name="Comma [0] 2 4 3 3_Essbase BS Tax Accounts EOY" xfId="32561"/>
    <cellStyle name="Comma [0] 2 4 3 4" xfId="32562"/>
    <cellStyle name="Comma [0] 2 4 3_Essbase BS Tax Accounts EOY" xfId="32563"/>
    <cellStyle name="Comma [0] 2 4 4" xfId="32564"/>
    <cellStyle name="Comma [0] 2 4 4 2" xfId="32565"/>
    <cellStyle name="Comma [0] 2 4 4 2 2" xfId="32566"/>
    <cellStyle name="Comma [0] 2 4 4 2_Essbase BS Tax Accounts EOY" xfId="32567"/>
    <cellStyle name="Comma [0] 2 4 4 3" xfId="32568"/>
    <cellStyle name="Comma [0] 2 4 4_Essbase BS Tax Accounts EOY" xfId="32569"/>
    <cellStyle name="Comma [0] 2 4 5" xfId="32570"/>
    <cellStyle name="Comma [0] 2 4 5 2" xfId="32571"/>
    <cellStyle name="Comma [0] 2 4 5 3" xfId="32572"/>
    <cellStyle name="Comma [0] 2 4 5_Essbase BS Tax Accounts EOY" xfId="32573"/>
    <cellStyle name="Comma [0] 2 4 6" xfId="32574"/>
    <cellStyle name="Comma [0] 2 4_Essbase BS Tax Accounts EOY" xfId="32575"/>
    <cellStyle name="Comma [0] 2 5" xfId="32576"/>
    <cellStyle name="Comma [0] 2 5 2" xfId="32577"/>
    <cellStyle name="Comma [0] 2 5 2 2" xfId="32578"/>
    <cellStyle name="Comma [0] 2 5 2 2 2" xfId="32579"/>
    <cellStyle name="Comma [0] 2 5 2 2 2 2" xfId="32580"/>
    <cellStyle name="Comma [0] 2 5 2 2 2 2 2" xfId="32581"/>
    <cellStyle name="Comma [0] 2 5 2 2 2 2_Essbase BS Tax Accounts EOY" xfId="32582"/>
    <cellStyle name="Comma [0] 2 5 2 2 2 3" xfId="32583"/>
    <cellStyle name="Comma [0] 2 5 2 2 2_Essbase BS Tax Accounts EOY" xfId="32584"/>
    <cellStyle name="Comma [0] 2 5 2 2 3" xfId="32585"/>
    <cellStyle name="Comma [0] 2 5 2 2 3 2" xfId="32586"/>
    <cellStyle name="Comma [0] 2 5 2 2 3_Essbase BS Tax Accounts EOY" xfId="32587"/>
    <cellStyle name="Comma [0] 2 5 2 2 4" xfId="32588"/>
    <cellStyle name="Comma [0] 2 5 2 2_Essbase BS Tax Accounts EOY" xfId="32589"/>
    <cellStyle name="Comma [0] 2 5 2 3" xfId="32590"/>
    <cellStyle name="Comma [0] 2 5 2 3 2" xfId="32591"/>
    <cellStyle name="Comma [0] 2 5 2 3 2 2" xfId="32592"/>
    <cellStyle name="Comma [0] 2 5 2 3 2_Essbase BS Tax Accounts EOY" xfId="32593"/>
    <cellStyle name="Comma [0] 2 5 2 3 3" xfId="32594"/>
    <cellStyle name="Comma [0] 2 5 2 3_Essbase BS Tax Accounts EOY" xfId="32595"/>
    <cellStyle name="Comma [0] 2 5 2 4" xfId="32596"/>
    <cellStyle name="Comma [0] 2 5 2 4 2" xfId="32597"/>
    <cellStyle name="Comma [0] 2 5 2 4 3" xfId="32598"/>
    <cellStyle name="Comma [0] 2 5 2 4_Essbase BS Tax Accounts EOY" xfId="32599"/>
    <cellStyle name="Comma [0] 2 5 2 5" xfId="32600"/>
    <cellStyle name="Comma [0] 2 5 2_Essbase BS Tax Accounts EOY" xfId="32601"/>
    <cellStyle name="Comma [0] 2 5 3" xfId="32602"/>
    <cellStyle name="Comma [0] 2 5 3 2" xfId="32603"/>
    <cellStyle name="Comma [0] 2 5 3 2 2" xfId="32604"/>
    <cellStyle name="Comma [0] 2 5 3 2 2 2" xfId="32605"/>
    <cellStyle name="Comma [0] 2 5 3 2 2_Essbase BS Tax Accounts EOY" xfId="32606"/>
    <cellStyle name="Comma [0] 2 5 3 2 3" xfId="32607"/>
    <cellStyle name="Comma [0] 2 5 3 2_Essbase BS Tax Accounts EOY" xfId="32608"/>
    <cellStyle name="Comma [0] 2 5 3 3" xfId="32609"/>
    <cellStyle name="Comma [0] 2 5 3 3 2" xfId="32610"/>
    <cellStyle name="Comma [0] 2 5 3 3_Essbase BS Tax Accounts EOY" xfId="32611"/>
    <cellStyle name="Comma [0] 2 5 3 4" xfId="32612"/>
    <cellStyle name="Comma [0] 2 5 3_Essbase BS Tax Accounts EOY" xfId="32613"/>
    <cellStyle name="Comma [0] 2 5 4" xfId="32614"/>
    <cellStyle name="Comma [0] 2 5 4 2" xfId="32615"/>
    <cellStyle name="Comma [0] 2 5 4 2 2" xfId="32616"/>
    <cellStyle name="Comma [0] 2 5 4 2_Essbase BS Tax Accounts EOY" xfId="32617"/>
    <cellStyle name="Comma [0] 2 5 4 3" xfId="32618"/>
    <cellStyle name="Comma [0] 2 5 4_Essbase BS Tax Accounts EOY" xfId="32619"/>
    <cellStyle name="Comma [0] 2 5 5" xfId="32620"/>
    <cellStyle name="Comma [0] 2 5 5 2" xfId="32621"/>
    <cellStyle name="Comma [0] 2 5 5 3" xfId="32622"/>
    <cellStyle name="Comma [0] 2 5 5_Essbase BS Tax Accounts EOY" xfId="32623"/>
    <cellStyle name="Comma [0] 2 5 6" xfId="32624"/>
    <cellStyle name="Comma [0] 2 5_Essbase BS Tax Accounts EOY" xfId="32625"/>
    <cellStyle name="Comma [0] 2 6" xfId="32626"/>
    <cellStyle name="Comma [0] 2 6 2" xfId="32627"/>
    <cellStyle name="Comma [0] 2 6 2 2" xfId="32628"/>
    <cellStyle name="Comma [0] 2 6 2 2 2" xfId="32629"/>
    <cellStyle name="Comma [0] 2 6 2 2 2 2" xfId="32630"/>
    <cellStyle name="Comma [0] 2 6 2 2 2 2 2" xfId="32631"/>
    <cellStyle name="Comma [0] 2 6 2 2 2 2_Essbase BS Tax Accounts EOY" xfId="32632"/>
    <cellStyle name="Comma [0] 2 6 2 2 2 3" xfId="32633"/>
    <cellStyle name="Comma [0] 2 6 2 2 2_Essbase BS Tax Accounts EOY" xfId="32634"/>
    <cellStyle name="Comma [0] 2 6 2 2 3" xfId="32635"/>
    <cellStyle name="Comma [0] 2 6 2 2 3 2" xfId="32636"/>
    <cellStyle name="Comma [0] 2 6 2 2 3_Essbase BS Tax Accounts EOY" xfId="32637"/>
    <cellStyle name="Comma [0] 2 6 2 2 4" xfId="32638"/>
    <cellStyle name="Comma [0] 2 6 2 2_Essbase BS Tax Accounts EOY" xfId="32639"/>
    <cellStyle name="Comma [0] 2 6 2 3" xfId="32640"/>
    <cellStyle name="Comma [0] 2 6 2 3 2" xfId="32641"/>
    <cellStyle name="Comma [0] 2 6 2 3 2 2" xfId="32642"/>
    <cellStyle name="Comma [0] 2 6 2 3 2_Essbase BS Tax Accounts EOY" xfId="32643"/>
    <cellStyle name="Comma [0] 2 6 2 3 3" xfId="32644"/>
    <cellStyle name="Comma [0] 2 6 2 3_Essbase BS Tax Accounts EOY" xfId="32645"/>
    <cellStyle name="Comma [0] 2 6 2 4" xfId="32646"/>
    <cellStyle name="Comma [0] 2 6 2 4 2" xfId="32647"/>
    <cellStyle name="Comma [0] 2 6 2 4 3" xfId="32648"/>
    <cellStyle name="Comma [0] 2 6 2 4_Essbase BS Tax Accounts EOY" xfId="32649"/>
    <cellStyle name="Comma [0] 2 6 2 5" xfId="32650"/>
    <cellStyle name="Comma [0] 2 6 2_Essbase BS Tax Accounts EOY" xfId="32651"/>
    <cellStyle name="Comma [0] 2 6 3" xfId="32652"/>
    <cellStyle name="Comma [0] 2 6 3 2" xfId="32653"/>
    <cellStyle name="Comma [0] 2 6 3 2 2" xfId="32654"/>
    <cellStyle name="Comma [0] 2 6 3 2 2 2" xfId="32655"/>
    <cellStyle name="Comma [0] 2 6 3 2 2_Essbase BS Tax Accounts EOY" xfId="32656"/>
    <cellStyle name="Comma [0] 2 6 3 2 3" xfId="32657"/>
    <cellStyle name="Comma [0] 2 6 3 2_Essbase BS Tax Accounts EOY" xfId="32658"/>
    <cellStyle name="Comma [0] 2 6 3 3" xfId="32659"/>
    <cellStyle name="Comma [0] 2 6 3 3 2" xfId="32660"/>
    <cellStyle name="Comma [0] 2 6 3 3_Essbase BS Tax Accounts EOY" xfId="32661"/>
    <cellStyle name="Comma [0] 2 6 3 4" xfId="32662"/>
    <cellStyle name="Comma [0] 2 6 3_Essbase BS Tax Accounts EOY" xfId="32663"/>
    <cellStyle name="Comma [0] 2 6 4" xfId="32664"/>
    <cellStyle name="Comma [0] 2 6 4 2" xfId="32665"/>
    <cellStyle name="Comma [0] 2 6 4 2 2" xfId="32666"/>
    <cellStyle name="Comma [0] 2 6 4 2_Essbase BS Tax Accounts EOY" xfId="32667"/>
    <cellStyle name="Comma [0] 2 6 4 3" xfId="32668"/>
    <cellStyle name="Comma [0] 2 6 4_Essbase BS Tax Accounts EOY" xfId="32669"/>
    <cellStyle name="Comma [0] 2 6 5" xfId="32670"/>
    <cellStyle name="Comma [0] 2 6 5 2" xfId="32671"/>
    <cellStyle name="Comma [0] 2 6 5 3" xfId="32672"/>
    <cellStyle name="Comma [0] 2 6 5_Essbase BS Tax Accounts EOY" xfId="32673"/>
    <cellStyle name="Comma [0] 2 6 6" xfId="32674"/>
    <cellStyle name="Comma [0] 2 6_Essbase BS Tax Accounts EOY" xfId="32675"/>
    <cellStyle name="Comma [0] 2 7" xfId="32676"/>
    <cellStyle name="Comma [0] 2 7 2" xfId="32677"/>
    <cellStyle name="Comma [0] 2 7 2 2" xfId="32678"/>
    <cellStyle name="Comma [0] 2 7 2 2 2" xfId="32679"/>
    <cellStyle name="Comma [0] 2 7 2 2 2 2" xfId="32680"/>
    <cellStyle name="Comma [0] 2 7 2 2 2 2 2" xfId="32681"/>
    <cellStyle name="Comma [0] 2 7 2 2 2 2_Essbase BS Tax Accounts EOY" xfId="32682"/>
    <cellStyle name="Comma [0] 2 7 2 2 2 3" xfId="32683"/>
    <cellStyle name="Comma [0] 2 7 2 2 2_Essbase BS Tax Accounts EOY" xfId="32684"/>
    <cellStyle name="Comma [0] 2 7 2 2 3" xfId="32685"/>
    <cellStyle name="Comma [0] 2 7 2 2 3 2" xfId="32686"/>
    <cellStyle name="Comma [0] 2 7 2 2 3_Essbase BS Tax Accounts EOY" xfId="32687"/>
    <cellStyle name="Comma [0] 2 7 2 2 4" xfId="32688"/>
    <cellStyle name="Comma [0] 2 7 2 2_Essbase BS Tax Accounts EOY" xfId="32689"/>
    <cellStyle name="Comma [0] 2 7 2 3" xfId="32690"/>
    <cellStyle name="Comma [0] 2 7 2 3 2" xfId="32691"/>
    <cellStyle name="Comma [0] 2 7 2 3 2 2" xfId="32692"/>
    <cellStyle name="Comma [0] 2 7 2 3 2_Essbase BS Tax Accounts EOY" xfId="32693"/>
    <cellStyle name="Comma [0] 2 7 2 3 3" xfId="32694"/>
    <cellStyle name="Comma [0] 2 7 2 3_Essbase BS Tax Accounts EOY" xfId="32695"/>
    <cellStyle name="Comma [0] 2 7 2 4" xfId="32696"/>
    <cellStyle name="Comma [0] 2 7 2 4 2" xfId="32697"/>
    <cellStyle name="Comma [0] 2 7 2 4 3" xfId="32698"/>
    <cellStyle name="Comma [0] 2 7 2 4_Essbase BS Tax Accounts EOY" xfId="32699"/>
    <cellStyle name="Comma [0] 2 7 2 5" xfId="32700"/>
    <cellStyle name="Comma [0] 2 7 2_Essbase BS Tax Accounts EOY" xfId="32701"/>
    <cellStyle name="Comma [0] 2 7 3" xfId="32702"/>
    <cellStyle name="Comma [0] 2 7 3 2" xfId="32703"/>
    <cellStyle name="Comma [0] 2 7 3 2 2" xfId="32704"/>
    <cellStyle name="Comma [0] 2 7 3 2 2 2" xfId="32705"/>
    <cellStyle name="Comma [0] 2 7 3 2 2_Essbase BS Tax Accounts EOY" xfId="32706"/>
    <cellStyle name="Comma [0] 2 7 3 2 3" xfId="32707"/>
    <cellStyle name="Comma [0] 2 7 3 2_Essbase BS Tax Accounts EOY" xfId="32708"/>
    <cellStyle name="Comma [0] 2 7 3 3" xfId="32709"/>
    <cellStyle name="Comma [0] 2 7 3 3 2" xfId="32710"/>
    <cellStyle name="Comma [0] 2 7 3 3_Essbase BS Tax Accounts EOY" xfId="32711"/>
    <cellStyle name="Comma [0] 2 7 3 4" xfId="32712"/>
    <cellStyle name="Comma [0] 2 7 3_Essbase BS Tax Accounts EOY" xfId="32713"/>
    <cellStyle name="Comma [0] 2 7 4" xfId="32714"/>
    <cellStyle name="Comma [0] 2 7 4 2" xfId="32715"/>
    <cellStyle name="Comma [0] 2 7 4 2 2" xfId="32716"/>
    <cellStyle name="Comma [0] 2 7 4 2_Essbase BS Tax Accounts EOY" xfId="32717"/>
    <cellStyle name="Comma [0] 2 7 4 3" xfId="32718"/>
    <cellStyle name="Comma [0] 2 7 4_Essbase BS Tax Accounts EOY" xfId="32719"/>
    <cellStyle name="Comma [0] 2 7 5" xfId="32720"/>
    <cellStyle name="Comma [0] 2 7 5 2" xfId="32721"/>
    <cellStyle name="Comma [0] 2 7 5 3" xfId="32722"/>
    <cellStyle name="Comma [0] 2 7 5_Essbase BS Tax Accounts EOY" xfId="32723"/>
    <cellStyle name="Comma [0] 2 7 6" xfId="32724"/>
    <cellStyle name="Comma [0] 2 7_Essbase BS Tax Accounts EOY" xfId="32725"/>
    <cellStyle name="Comma [0] 2 8" xfId="32726"/>
    <cellStyle name="Comma [0] 2 8 2" xfId="32727"/>
    <cellStyle name="Comma [0] 2 8 2 2" xfId="32728"/>
    <cellStyle name="Comma [0] 2 8 2 2 2" xfId="32729"/>
    <cellStyle name="Comma [0] 2 8 2 2 2 2" xfId="32730"/>
    <cellStyle name="Comma [0] 2 8 2 2 2 2 2" xfId="32731"/>
    <cellStyle name="Comma [0] 2 8 2 2 2 2_Essbase BS Tax Accounts EOY" xfId="32732"/>
    <cellStyle name="Comma [0] 2 8 2 2 2 3" xfId="32733"/>
    <cellStyle name="Comma [0] 2 8 2 2 2_Essbase BS Tax Accounts EOY" xfId="32734"/>
    <cellStyle name="Comma [0] 2 8 2 2 3" xfId="32735"/>
    <cellStyle name="Comma [0] 2 8 2 2 3 2" xfId="32736"/>
    <cellStyle name="Comma [0] 2 8 2 2 3_Essbase BS Tax Accounts EOY" xfId="32737"/>
    <cellStyle name="Comma [0] 2 8 2 2 4" xfId="32738"/>
    <cellStyle name="Comma [0] 2 8 2 2_Essbase BS Tax Accounts EOY" xfId="32739"/>
    <cellStyle name="Comma [0] 2 8 2 3" xfId="32740"/>
    <cellStyle name="Comma [0] 2 8 2 3 2" xfId="32741"/>
    <cellStyle name="Comma [0] 2 8 2 3 2 2" xfId="32742"/>
    <cellStyle name="Comma [0] 2 8 2 3 2_Essbase BS Tax Accounts EOY" xfId="32743"/>
    <cellStyle name="Comma [0] 2 8 2 3 3" xfId="32744"/>
    <cellStyle name="Comma [0] 2 8 2 3_Essbase BS Tax Accounts EOY" xfId="32745"/>
    <cellStyle name="Comma [0] 2 8 2 4" xfId="32746"/>
    <cellStyle name="Comma [0] 2 8 2 4 2" xfId="32747"/>
    <cellStyle name="Comma [0] 2 8 2 4 3" xfId="32748"/>
    <cellStyle name="Comma [0] 2 8 2 4_Essbase BS Tax Accounts EOY" xfId="32749"/>
    <cellStyle name="Comma [0] 2 8 2 5" xfId="32750"/>
    <cellStyle name="Comma [0] 2 8 2_Essbase BS Tax Accounts EOY" xfId="32751"/>
    <cellStyle name="Comma [0] 2 8 3" xfId="32752"/>
    <cellStyle name="Comma [0] 2 8 3 2" xfId="32753"/>
    <cellStyle name="Comma [0] 2 8 3 2 2" xfId="32754"/>
    <cellStyle name="Comma [0] 2 8 3 2 2 2" xfId="32755"/>
    <cellStyle name="Comma [0] 2 8 3 2 2_Essbase BS Tax Accounts EOY" xfId="32756"/>
    <cellStyle name="Comma [0] 2 8 3 2 3" xfId="32757"/>
    <cellStyle name="Comma [0] 2 8 3 2_Essbase BS Tax Accounts EOY" xfId="32758"/>
    <cellStyle name="Comma [0] 2 8 3 3" xfId="32759"/>
    <cellStyle name="Comma [0] 2 8 3 3 2" xfId="32760"/>
    <cellStyle name="Comma [0] 2 8 3 3_Essbase BS Tax Accounts EOY" xfId="32761"/>
    <cellStyle name="Comma [0] 2 8 3 4" xfId="32762"/>
    <cellStyle name="Comma [0] 2 8 3_Essbase BS Tax Accounts EOY" xfId="32763"/>
    <cellStyle name="Comma [0] 2 8 4" xfId="32764"/>
    <cellStyle name="Comma [0] 2 8 4 2" xfId="32765"/>
    <cellStyle name="Comma [0] 2 8 4 2 2" xfId="32766"/>
    <cellStyle name="Comma [0] 2 8 4 2_Essbase BS Tax Accounts EOY" xfId="32767"/>
    <cellStyle name="Comma [0] 2 8 4 3" xfId="32768"/>
    <cellStyle name="Comma [0] 2 8 4_Essbase BS Tax Accounts EOY" xfId="32769"/>
    <cellStyle name="Comma [0] 2 8 5" xfId="32770"/>
    <cellStyle name="Comma [0] 2 8 5 2" xfId="32771"/>
    <cellStyle name="Comma [0] 2 8 5 3" xfId="32772"/>
    <cellStyle name="Comma [0] 2 8 5_Essbase BS Tax Accounts EOY" xfId="32773"/>
    <cellStyle name="Comma [0] 2 8 6" xfId="32774"/>
    <cellStyle name="Comma [0] 2 8_Essbase BS Tax Accounts EOY" xfId="32775"/>
    <cellStyle name="Comma [0] 2 9" xfId="32776"/>
    <cellStyle name="Comma [0] 2 9 2" xfId="32777"/>
    <cellStyle name="Comma [0] 2 9 2 2" xfId="32778"/>
    <cellStyle name="Comma [0] 2 9 2 2 2" xfId="32779"/>
    <cellStyle name="Comma [0] 2 9 2 2 2 2" xfId="32780"/>
    <cellStyle name="Comma [0] 2 9 2 2 2 2 2" xfId="32781"/>
    <cellStyle name="Comma [0] 2 9 2 2 2 2_Essbase BS Tax Accounts EOY" xfId="32782"/>
    <cellStyle name="Comma [0] 2 9 2 2 2 3" xfId="32783"/>
    <cellStyle name="Comma [0] 2 9 2 2 2_Essbase BS Tax Accounts EOY" xfId="32784"/>
    <cellStyle name="Comma [0] 2 9 2 2 3" xfId="32785"/>
    <cellStyle name="Comma [0] 2 9 2 2 3 2" xfId="32786"/>
    <cellStyle name="Comma [0] 2 9 2 2 3_Essbase BS Tax Accounts EOY" xfId="32787"/>
    <cellStyle name="Comma [0] 2 9 2 2 4" xfId="32788"/>
    <cellStyle name="Comma [0] 2 9 2 2_Essbase BS Tax Accounts EOY" xfId="32789"/>
    <cellStyle name="Comma [0] 2 9 2 3" xfId="32790"/>
    <cellStyle name="Comma [0] 2 9 2 3 2" xfId="32791"/>
    <cellStyle name="Comma [0] 2 9 2 3 2 2" xfId="32792"/>
    <cellStyle name="Comma [0] 2 9 2 3 2_Essbase BS Tax Accounts EOY" xfId="32793"/>
    <cellStyle name="Comma [0] 2 9 2 3 3" xfId="32794"/>
    <cellStyle name="Comma [0] 2 9 2 3_Essbase BS Tax Accounts EOY" xfId="32795"/>
    <cellStyle name="Comma [0] 2 9 2 4" xfId="32796"/>
    <cellStyle name="Comma [0] 2 9 2 4 2" xfId="32797"/>
    <cellStyle name="Comma [0] 2 9 2 4 3" xfId="32798"/>
    <cellStyle name="Comma [0] 2 9 2 4_Essbase BS Tax Accounts EOY" xfId="32799"/>
    <cellStyle name="Comma [0] 2 9 2 5" xfId="32800"/>
    <cellStyle name="Comma [0] 2 9 2_Essbase BS Tax Accounts EOY" xfId="32801"/>
    <cellStyle name="Comma [0] 2 9 3" xfId="32802"/>
    <cellStyle name="Comma [0] 2 9 3 2" xfId="32803"/>
    <cellStyle name="Comma [0] 2 9 3 2 2" xfId="32804"/>
    <cellStyle name="Comma [0] 2 9 3 2 2 2" xfId="32805"/>
    <cellStyle name="Comma [0] 2 9 3 2 2_Essbase BS Tax Accounts EOY" xfId="32806"/>
    <cellStyle name="Comma [0] 2 9 3 2 3" xfId="32807"/>
    <cellStyle name="Comma [0] 2 9 3 2_Essbase BS Tax Accounts EOY" xfId="32808"/>
    <cellStyle name="Comma [0] 2 9 3 3" xfId="32809"/>
    <cellStyle name="Comma [0] 2 9 3 3 2" xfId="32810"/>
    <cellStyle name="Comma [0] 2 9 3 3_Essbase BS Tax Accounts EOY" xfId="32811"/>
    <cellStyle name="Comma [0] 2 9 3 4" xfId="32812"/>
    <cellStyle name="Comma [0] 2 9 3_Essbase BS Tax Accounts EOY" xfId="32813"/>
    <cellStyle name="Comma [0] 2 9 4" xfId="32814"/>
    <cellStyle name="Comma [0] 2 9 4 2" xfId="32815"/>
    <cellStyle name="Comma [0] 2 9 4 2 2" xfId="32816"/>
    <cellStyle name="Comma [0] 2 9 4 2_Essbase BS Tax Accounts EOY" xfId="32817"/>
    <cellStyle name="Comma [0] 2 9 4 3" xfId="32818"/>
    <cellStyle name="Comma [0] 2 9 4_Essbase BS Tax Accounts EOY" xfId="32819"/>
    <cellStyle name="Comma [0] 2 9 5" xfId="32820"/>
    <cellStyle name="Comma [0] 2 9 5 2" xfId="32821"/>
    <cellStyle name="Comma [0] 2 9 5 3" xfId="32822"/>
    <cellStyle name="Comma [0] 2 9 5_Essbase BS Tax Accounts EOY" xfId="32823"/>
    <cellStyle name="Comma [0] 2 9 6" xfId="32824"/>
    <cellStyle name="Comma [0] 2 9_Essbase BS Tax Accounts EOY" xfId="32825"/>
    <cellStyle name="Comma [0] 2_Essbase BS Tax Accounts EOY" xfId="32826"/>
    <cellStyle name="Comma [0] 20" xfId="32827"/>
    <cellStyle name="Comma [0] 20 2" xfId="32828"/>
    <cellStyle name="Comma [0] 20 2 2" xfId="32829"/>
    <cellStyle name="Comma [0] 20 3" xfId="32830"/>
    <cellStyle name="Comma [0] 20 4" xfId="32831"/>
    <cellStyle name="Comma [0] 20_Essbase BS Tax Accounts EOY" xfId="32832"/>
    <cellStyle name="Comma [0] 21" xfId="32833"/>
    <cellStyle name="Comma [0] 21 2" xfId="32834"/>
    <cellStyle name="Comma [0] 21 3" xfId="32835"/>
    <cellStyle name="Comma [0] 21_Essbase BS Tax Accounts EOY" xfId="32836"/>
    <cellStyle name="Comma [0] 22" xfId="32837"/>
    <cellStyle name="Comma [0] 22 2" xfId="32838"/>
    <cellStyle name="Comma [0] 22_Essbase BS Tax Accounts EOY" xfId="32839"/>
    <cellStyle name="Comma [0] 23" xfId="32840"/>
    <cellStyle name="Comma [0] 24" xfId="32841"/>
    <cellStyle name="Comma [0] 24 2" xfId="32842"/>
    <cellStyle name="Comma [0] 24_Essbase BS Tax Accounts EOY" xfId="32843"/>
    <cellStyle name="Comma [0] 26" xfId="32844"/>
    <cellStyle name="Comma [0] 3" xfId="32845"/>
    <cellStyle name="Comma [0] 3 2" xfId="32846"/>
    <cellStyle name="Comma [0] 3 2 2" xfId="32847"/>
    <cellStyle name="Comma [0] 3 2 2 2" xfId="32848"/>
    <cellStyle name="Comma [0] 3 2 2 2 2" xfId="32849"/>
    <cellStyle name="Comma [0] 3 2 2 2 2 2" xfId="32850"/>
    <cellStyle name="Comma [0] 3 2 2 2 3" xfId="32851"/>
    <cellStyle name="Comma [0] 3 2 2 2 4" xfId="32852"/>
    <cellStyle name="Comma [0] 3 2 2 2_Essbase BS Tax Accounts EOY" xfId="32853"/>
    <cellStyle name="Comma [0] 3 2 2 3" xfId="32854"/>
    <cellStyle name="Comma [0] 3 2 2 3 2" xfId="32855"/>
    <cellStyle name="Comma [0] 3 2 2 3 2 2" xfId="32856"/>
    <cellStyle name="Comma [0] 3 2 2 3 3" xfId="32857"/>
    <cellStyle name="Comma [0] 3 2 2 3 4" xfId="32858"/>
    <cellStyle name="Comma [0] 3 2 2 3_Essbase BS Tax Accounts EOY" xfId="32859"/>
    <cellStyle name="Comma [0] 3 2 2 4" xfId="32860"/>
    <cellStyle name="Comma [0] 3 2 2 4 2" xfId="32861"/>
    <cellStyle name="Comma [0] 3 2 2 4 2 2" xfId="32862"/>
    <cellStyle name="Comma [0] 3 2 2 4 3" xfId="32863"/>
    <cellStyle name="Comma [0] 3 2 2 5" xfId="32864"/>
    <cellStyle name="Comma [0] 3 2 2 5 2" xfId="32865"/>
    <cellStyle name="Comma [0] 3 2 2_Essbase BS Tax Accounts EOY" xfId="32866"/>
    <cellStyle name="Comma [0] 3 2 3" xfId="32867"/>
    <cellStyle name="Comma [0] 3 2 3 2" xfId="32868"/>
    <cellStyle name="Comma [0] 3 2 3 2 2" xfId="32869"/>
    <cellStyle name="Comma [0] 3 2 3 2_Essbase BS Tax Accounts EOY" xfId="32870"/>
    <cellStyle name="Comma [0] 3 2 3 3" xfId="32871"/>
    <cellStyle name="Comma [0] 3 2 3 4" xfId="32872"/>
    <cellStyle name="Comma [0] 3 2 3_Essbase BS Tax Accounts EOY" xfId="32873"/>
    <cellStyle name="Comma [0] 3 2 4" xfId="32874"/>
    <cellStyle name="Comma [0] 3 2 4 2" xfId="32875"/>
    <cellStyle name="Comma [0] 3 2 4 2 2" xfId="32876"/>
    <cellStyle name="Comma [0] 3 2 4 3" xfId="32877"/>
    <cellStyle name="Comma [0] 3 2 4 4" xfId="32878"/>
    <cellStyle name="Comma [0] 3 2 4_Essbase BS Tax Accounts EOY" xfId="32879"/>
    <cellStyle name="Comma [0] 3 2 5" xfId="32880"/>
    <cellStyle name="Comma [0] 3 2 5 2" xfId="32881"/>
    <cellStyle name="Comma [0] 3 2 5 2 2" xfId="32882"/>
    <cellStyle name="Comma [0] 3 2 5 3" xfId="32883"/>
    <cellStyle name="Comma [0] 3 2 6" xfId="32884"/>
    <cellStyle name="Comma [0] 3 2 6 2" xfId="32885"/>
    <cellStyle name="Comma [0] 3 2 6 2 2" xfId="32886"/>
    <cellStyle name="Comma [0] 3 2 6 3" xfId="32887"/>
    <cellStyle name="Comma [0] 3 2 7" xfId="32888"/>
    <cellStyle name="Comma [0] 3 2 7 2" xfId="32889"/>
    <cellStyle name="Comma [0] 3 2_Essbase BS Tax Accounts EOY" xfId="32890"/>
    <cellStyle name="Comma [0] 3 3" xfId="32891"/>
    <cellStyle name="Comma [0] 3 3 2" xfId="32892"/>
    <cellStyle name="Comma [0] 3 3 2 2" xfId="32893"/>
    <cellStyle name="Comma [0] 3 3 2 2 2" xfId="32894"/>
    <cellStyle name="Comma [0] 3 3 2 2 3" xfId="32895"/>
    <cellStyle name="Comma [0] 3 3 2 2_Essbase BS Tax Accounts EOY" xfId="32896"/>
    <cellStyle name="Comma [0] 3 3 2 3" xfId="32897"/>
    <cellStyle name="Comma [0] 3 3 2_Essbase BS Tax Accounts EOY" xfId="32898"/>
    <cellStyle name="Comma [0] 3 3 3" xfId="32899"/>
    <cellStyle name="Comma [0] 3 3 3 2" xfId="32900"/>
    <cellStyle name="Comma [0] 3 3 3 2 2" xfId="32901"/>
    <cellStyle name="Comma [0] 3 3 3 3" xfId="32902"/>
    <cellStyle name="Comma [0] 3 3 3 4" xfId="32903"/>
    <cellStyle name="Comma [0] 3 3 3_Essbase BS Tax Accounts EOY" xfId="32904"/>
    <cellStyle name="Comma [0] 3 3 4" xfId="32905"/>
    <cellStyle name="Comma [0] 3 3 4 2" xfId="32906"/>
    <cellStyle name="Comma [0] 3 3 4 2 2" xfId="32907"/>
    <cellStyle name="Comma [0] 3 3 4 3" xfId="32908"/>
    <cellStyle name="Comma [0] 3 3 4 4" xfId="32909"/>
    <cellStyle name="Comma [0] 3 3 4_Essbase BS Tax Accounts EOY" xfId="32910"/>
    <cellStyle name="Comma [0] 3 3 5" xfId="32911"/>
    <cellStyle name="Comma [0] 3 3 5 2" xfId="32912"/>
    <cellStyle name="Comma [0] 3 3 5 2 2" xfId="32913"/>
    <cellStyle name="Comma [0] 3 3 5 3" xfId="32914"/>
    <cellStyle name="Comma [0] 3 3 6" xfId="32915"/>
    <cellStyle name="Comma [0] 3 3 6 2" xfId="32916"/>
    <cellStyle name="Comma [0] 3 3_Essbase BS Tax Accounts EOY" xfId="32917"/>
    <cellStyle name="Comma [0] 3 4" xfId="32918"/>
    <cellStyle name="Comma [0] 3 4 2" xfId="32919"/>
    <cellStyle name="Comma [0] 3 4 2 2" xfId="32920"/>
    <cellStyle name="Comma [0] 3 4 2_Essbase BS Tax Accounts EOY" xfId="32921"/>
    <cellStyle name="Comma [0] 3 4 3" xfId="32922"/>
    <cellStyle name="Comma [0] 3 4 3 2" xfId="32923"/>
    <cellStyle name="Comma [0] 3 4 3 3" xfId="32924"/>
    <cellStyle name="Comma [0] 3 4 3 4" xfId="32925"/>
    <cellStyle name="Comma [0] 3 4 3_Essbase BS Tax Accounts EOY" xfId="32926"/>
    <cellStyle name="Comma [0] 3 4 4" xfId="32927"/>
    <cellStyle name="Comma [0] 3 4 5" xfId="32928"/>
    <cellStyle name="Comma [0] 3 4 6" xfId="32929"/>
    <cellStyle name="Comma [0] 3 4_Essbase BS Tax Accounts EOY" xfId="32930"/>
    <cellStyle name="Comma [0] 3 5" xfId="32931"/>
    <cellStyle name="Comma [0] 3 5 2" xfId="32932"/>
    <cellStyle name="Comma [0] 3 5 2 2" xfId="32933"/>
    <cellStyle name="Comma [0] 3 5 3" xfId="32934"/>
    <cellStyle name="Comma [0] 3 5 4" xfId="32935"/>
    <cellStyle name="Comma [0] 3 5 5" xfId="32936"/>
    <cellStyle name="Comma [0] 3 5_Essbase BS Tax Accounts EOY" xfId="32937"/>
    <cellStyle name="Comma [0] 3 6" xfId="32938"/>
    <cellStyle name="Comma [0] 3 6 2" xfId="32939"/>
    <cellStyle name="Comma [0] 3 6 2 2" xfId="32940"/>
    <cellStyle name="Comma [0] 3 6 3" xfId="32941"/>
    <cellStyle name="Comma [0] 3 6 4" xfId="32942"/>
    <cellStyle name="Comma [0] 3 6_Essbase BS Tax Accounts EOY" xfId="32943"/>
    <cellStyle name="Comma [0] 3 7" xfId="32944"/>
    <cellStyle name="Comma [0] 3 7 2" xfId="32945"/>
    <cellStyle name="Comma [0] 3 7 2 2" xfId="32946"/>
    <cellStyle name="Comma [0] 3 7 3" xfId="32947"/>
    <cellStyle name="Comma [0] 3 8" xfId="32948"/>
    <cellStyle name="Comma [0] 3 8 2" xfId="32949"/>
    <cellStyle name="Comma [0] 3_Essbase BS Tax Accounts EOY" xfId="32950"/>
    <cellStyle name="Comma [0] 4" xfId="32951"/>
    <cellStyle name="Comma [0] 4 2" xfId="32952"/>
    <cellStyle name="Comma [0] 4 2 2" xfId="32953"/>
    <cellStyle name="Comma [0] 4 2 2 2" xfId="32954"/>
    <cellStyle name="Comma [0] 4 2 2 2 2" xfId="32955"/>
    <cellStyle name="Comma [0] 4 2 2 2 3" xfId="32956"/>
    <cellStyle name="Comma [0] 4 2 2 2_Essbase BS Tax Accounts EOY" xfId="32957"/>
    <cellStyle name="Comma [0] 4 2 2 3" xfId="32958"/>
    <cellStyle name="Comma [0] 4 2 2_Essbase BS Tax Accounts EOY" xfId="32959"/>
    <cellStyle name="Comma [0] 4 2 3" xfId="32960"/>
    <cellStyle name="Comma [0] 4 2 3 2" xfId="32961"/>
    <cellStyle name="Comma [0] 4 2 3 3" xfId="32962"/>
    <cellStyle name="Comma [0] 4 2 3_Essbase BS Tax Accounts EOY" xfId="32963"/>
    <cellStyle name="Comma [0] 4 2 4" xfId="32964"/>
    <cellStyle name="Comma [0] 4 2_Essbase BS Tax Accounts EOY" xfId="32965"/>
    <cellStyle name="Comma [0] 4 3" xfId="32966"/>
    <cellStyle name="Comma [0] 4 3 2" xfId="32967"/>
    <cellStyle name="Comma [0] 4 3 2 2" xfId="32968"/>
    <cellStyle name="Comma [0] 4 3 2 2 2" xfId="32969"/>
    <cellStyle name="Comma [0] 4 3 2 2_Essbase BS Tax Accounts EOY" xfId="32970"/>
    <cellStyle name="Comma [0] 4 3 2 3" xfId="32971"/>
    <cellStyle name="Comma [0] 4 3 2_Essbase BS Tax Accounts EOY" xfId="32972"/>
    <cellStyle name="Comma [0] 4 3 3" xfId="32973"/>
    <cellStyle name="Comma [0] 4 3 3 2" xfId="32974"/>
    <cellStyle name="Comma [0] 4 3 3 3" xfId="32975"/>
    <cellStyle name="Comma [0] 4 3 3_Essbase BS Tax Accounts EOY" xfId="32976"/>
    <cellStyle name="Comma [0] 4 3 4" xfId="32977"/>
    <cellStyle name="Comma [0] 4 3_Essbase BS Tax Accounts EOY" xfId="32978"/>
    <cellStyle name="Comma [0] 4 4" xfId="32979"/>
    <cellStyle name="Comma [0] 4 4 2" xfId="32980"/>
    <cellStyle name="Comma [0] 4 4 3" xfId="32981"/>
    <cellStyle name="Comma [0] 4 4 4" xfId="32982"/>
    <cellStyle name="Comma [0] 4 4_Essbase BS Tax Accounts EOY" xfId="32983"/>
    <cellStyle name="Comma [0] 4 5" xfId="32984"/>
    <cellStyle name="Comma [0] 4 6" xfId="32985"/>
    <cellStyle name="Comma [0] 4 7" xfId="340"/>
    <cellStyle name="Comma [0] 4_Essbase BS Tax Accounts EOY" xfId="32986"/>
    <cellStyle name="Comma [0] 5" xfId="32987"/>
    <cellStyle name="Comma [0] 5 2" xfId="32988"/>
    <cellStyle name="Comma [0] 5 2 2" xfId="32989"/>
    <cellStyle name="Comma [0] 5 2 2 2" xfId="32990"/>
    <cellStyle name="Comma [0] 5 2 2 2 2" xfId="32991"/>
    <cellStyle name="Comma [0] 5 2 2 2 3" xfId="32992"/>
    <cellStyle name="Comma [0] 5 2 2 2_Essbase BS Tax Accounts EOY" xfId="32993"/>
    <cellStyle name="Comma [0] 5 2 2 3" xfId="32994"/>
    <cellStyle name="Comma [0] 5 2 2_Essbase BS Tax Accounts EOY" xfId="32995"/>
    <cellStyle name="Comma [0] 5 2 3" xfId="32996"/>
    <cellStyle name="Comma [0] 5 2 3 2" xfId="32997"/>
    <cellStyle name="Comma [0] 5 2 3 3" xfId="32998"/>
    <cellStyle name="Comma [0] 5 2 3_Essbase BS Tax Accounts EOY" xfId="32999"/>
    <cellStyle name="Comma [0] 5 2 4" xfId="33000"/>
    <cellStyle name="Comma [0] 5 2_Essbase BS Tax Accounts EOY" xfId="33001"/>
    <cellStyle name="Comma [0] 5 3" xfId="33002"/>
    <cellStyle name="Comma [0] 5 3 2" xfId="33003"/>
    <cellStyle name="Comma [0] 5 3 2 2" xfId="33004"/>
    <cellStyle name="Comma [0] 5 3 2 2 2" xfId="33005"/>
    <cellStyle name="Comma [0] 5 3 2 2_Essbase BS Tax Accounts EOY" xfId="33006"/>
    <cellStyle name="Comma [0] 5 3 2 3" xfId="33007"/>
    <cellStyle name="Comma [0] 5 3 2_Essbase BS Tax Accounts EOY" xfId="33008"/>
    <cellStyle name="Comma [0] 5 3 3" xfId="33009"/>
    <cellStyle name="Comma [0] 5 3 3 2" xfId="33010"/>
    <cellStyle name="Comma [0] 5 3 3 3" xfId="33011"/>
    <cellStyle name="Comma [0] 5 3 3_Essbase BS Tax Accounts EOY" xfId="33012"/>
    <cellStyle name="Comma [0] 5 3 4" xfId="33013"/>
    <cellStyle name="Comma [0] 5 3_Essbase BS Tax Accounts EOY" xfId="33014"/>
    <cellStyle name="Comma [0] 5 4" xfId="33015"/>
    <cellStyle name="Comma [0] 5 4 2" xfId="33016"/>
    <cellStyle name="Comma [0] 5 4 3" xfId="33017"/>
    <cellStyle name="Comma [0] 5 4 4" xfId="33018"/>
    <cellStyle name="Comma [0] 5 4_Essbase BS Tax Accounts EOY" xfId="33019"/>
    <cellStyle name="Comma [0] 5 5" xfId="33020"/>
    <cellStyle name="Comma [0] 5 6" xfId="33021"/>
    <cellStyle name="Comma [0] 5 7" xfId="33022"/>
    <cellStyle name="Comma [0] 5_Essbase BS Tax Accounts EOY" xfId="33023"/>
    <cellStyle name="Comma [0] 6" xfId="33024"/>
    <cellStyle name="Comma [0] 6 2" xfId="33025"/>
    <cellStyle name="Comma [0] 6 2 2" xfId="33026"/>
    <cellStyle name="Comma [0] 6 2 2 2" xfId="33027"/>
    <cellStyle name="Comma [0] 6 2 2 2 2" xfId="33028"/>
    <cellStyle name="Comma [0] 6 2 2 2 3" xfId="33029"/>
    <cellStyle name="Comma [0] 6 2 2 2_Essbase BS Tax Accounts EOY" xfId="33030"/>
    <cellStyle name="Comma [0] 6 2 2 3" xfId="33031"/>
    <cellStyle name="Comma [0] 6 2 2_Essbase BS Tax Accounts EOY" xfId="33032"/>
    <cellStyle name="Comma [0] 6 2 3" xfId="33033"/>
    <cellStyle name="Comma [0] 6 2 3 2" xfId="33034"/>
    <cellStyle name="Comma [0] 6 2 3 3" xfId="33035"/>
    <cellStyle name="Comma [0] 6 2 3_Essbase BS Tax Accounts EOY" xfId="33036"/>
    <cellStyle name="Comma [0] 6 2 4" xfId="33037"/>
    <cellStyle name="Comma [0] 6 2_Essbase BS Tax Accounts EOY" xfId="33038"/>
    <cellStyle name="Comma [0] 6 3" xfId="33039"/>
    <cellStyle name="Comma [0] 6 3 2" xfId="33040"/>
    <cellStyle name="Comma [0] 6 3 2 2" xfId="33041"/>
    <cellStyle name="Comma [0] 6 3 2 2 2" xfId="33042"/>
    <cellStyle name="Comma [0] 6 3 2 2_Essbase BS Tax Accounts EOY" xfId="33043"/>
    <cellStyle name="Comma [0] 6 3 2 3" xfId="33044"/>
    <cellStyle name="Comma [0] 6 3 2_Essbase BS Tax Accounts EOY" xfId="33045"/>
    <cellStyle name="Comma [0] 6 3 3" xfId="33046"/>
    <cellStyle name="Comma [0] 6 3 3 2" xfId="33047"/>
    <cellStyle name="Comma [0] 6 3 3 3" xfId="33048"/>
    <cellStyle name="Comma [0] 6 3 3_Essbase BS Tax Accounts EOY" xfId="33049"/>
    <cellStyle name="Comma [0] 6 3 4" xfId="33050"/>
    <cellStyle name="Comma [0] 6 3_Essbase BS Tax Accounts EOY" xfId="33051"/>
    <cellStyle name="Comma [0] 6 4" xfId="33052"/>
    <cellStyle name="Comma [0] 6 4 2" xfId="33053"/>
    <cellStyle name="Comma [0] 6 4 3" xfId="33054"/>
    <cellStyle name="Comma [0] 6 4 4" xfId="33055"/>
    <cellStyle name="Comma [0] 6 4_Essbase BS Tax Accounts EOY" xfId="33056"/>
    <cellStyle name="Comma [0] 6 5" xfId="33057"/>
    <cellStyle name="Comma [0] 6_Essbase BS Tax Accounts EOY" xfId="33058"/>
    <cellStyle name="Comma [0] 7" xfId="33059"/>
    <cellStyle name="Comma [0] 7 2" xfId="33060"/>
    <cellStyle name="Comma [0] 7 2 2" xfId="33061"/>
    <cellStyle name="Comma [0] 7 2 2 2" xfId="33062"/>
    <cellStyle name="Comma [0] 7 2 2 2 2" xfId="33063"/>
    <cellStyle name="Comma [0] 7 2 2 2 3" xfId="33064"/>
    <cellStyle name="Comma [0] 7 2 2 2_Essbase BS Tax Accounts EOY" xfId="33065"/>
    <cellStyle name="Comma [0] 7 2 2 3" xfId="33066"/>
    <cellStyle name="Comma [0] 7 2 2_Essbase BS Tax Accounts EOY" xfId="33067"/>
    <cellStyle name="Comma [0] 7 2 3" xfId="33068"/>
    <cellStyle name="Comma [0] 7 2 3 2" xfId="33069"/>
    <cellStyle name="Comma [0] 7 2 3 3" xfId="33070"/>
    <cellStyle name="Comma [0] 7 2 3_Essbase BS Tax Accounts EOY" xfId="33071"/>
    <cellStyle name="Comma [0] 7 2 4" xfId="33072"/>
    <cellStyle name="Comma [0] 7 2_Essbase BS Tax Accounts EOY" xfId="33073"/>
    <cellStyle name="Comma [0] 7 3" xfId="33074"/>
    <cellStyle name="Comma [0] 7 3 2" xfId="33075"/>
    <cellStyle name="Comma [0] 7 3 2 2" xfId="33076"/>
    <cellStyle name="Comma [0] 7 3 2 2 2" xfId="33077"/>
    <cellStyle name="Comma [0] 7 3 2 2_Essbase BS Tax Accounts EOY" xfId="33078"/>
    <cellStyle name="Comma [0] 7 3 2 3" xfId="33079"/>
    <cellStyle name="Comma [0] 7 3 2_Essbase BS Tax Accounts EOY" xfId="33080"/>
    <cellStyle name="Comma [0] 7 3 3" xfId="33081"/>
    <cellStyle name="Comma [0] 7 3 3 2" xfId="33082"/>
    <cellStyle name="Comma [0] 7 3 3 3" xfId="33083"/>
    <cellStyle name="Comma [0] 7 3 3_Essbase BS Tax Accounts EOY" xfId="33084"/>
    <cellStyle name="Comma [0] 7 3 4" xfId="33085"/>
    <cellStyle name="Comma [0] 7 3_Essbase BS Tax Accounts EOY" xfId="33086"/>
    <cellStyle name="Comma [0] 7 4" xfId="33087"/>
    <cellStyle name="Comma [0] 7 4 2" xfId="33088"/>
    <cellStyle name="Comma [0] 7 4 3" xfId="33089"/>
    <cellStyle name="Comma [0] 7 4 4" xfId="33090"/>
    <cellStyle name="Comma [0] 7 4_Essbase BS Tax Accounts EOY" xfId="33091"/>
    <cellStyle name="Comma [0] 7 5" xfId="33092"/>
    <cellStyle name="Comma [0] 7_Essbase BS Tax Accounts EOY" xfId="33093"/>
    <cellStyle name="Comma [0] 8" xfId="33094"/>
    <cellStyle name="Comma [0] 8 10" xfId="33095"/>
    <cellStyle name="Comma [0] 8 2" xfId="33096"/>
    <cellStyle name="Comma [0] 8 2 2" xfId="33097"/>
    <cellStyle name="Comma [0] 8 2 2 2" xfId="33098"/>
    <cellStyle name="Comma [0] 8 2 2 2 2" xfId="33099"/>
    <cellStyle name="Comma [0] 8 2 2 2 3" xfId="33100"/>
    <cellStyle name="Comma [0] 8 2 2 2_Essbase BS Tax Accounts EOY" xfId="33101"/>
    <cellStyle name="Comma [0] 8 2 2 3" xfId="33102"/>
    <cellStyle name="Comma [0] 8 2 2_Essbase BS Tax Accounts EOY" xfId="33103"/>
    <cellStyle name="Comma [0] 8 2 3" xfId="33104"/>
    <cellStyle name="Comma [0] 8 2 3 2" xfId="33105"/>
    <cellStyle name="Comma [0] 8 2 3 2 2" xfId="33106"/>
    <cellStyle name="Comma [0] 8 2 3 2_Essbase BS Tax Accounts EOY" xfId="33107"/>
    <cellStyle name="Comma [0] 8 2 3 3" xfId="33108"/>
    <cellStyle name="Comma [0] 8 2 3 4" xfId="33109"/>
    <cellStyle name="Comma [0] 8 2 3_Essbase BS Tax Accounts EOY" xfId="33110"/>
    <cellStyle name="Comma [0] 8 2 4" xfId="33111"/>
    <cellStyle name="Comma [0] 8 2 4 2" xfId="33112"/>
    <cellStyle name="Comma [0] 8 2 4 3" xfId="33113"/>
    <cellStyle name="Comma [0] 8 2 4_Essbase BS Tax Accounts EOY" xfId="33114"/>
    <cellStyle name="Comma [0] 8 2 5" xfId="33115"/>
    <cellStyle name="Comma [0] 8 2_Essbase BS Tax Accounts EOY" xfId="33116"/>
    <cellStyle name="Comma [0] 8 3" xfId="33117"/>
    <cellStyle name="Comma [0] 8 3 2" xfId="33118"/>
    <cellStyle name="Comma [0] 8 3 2 2" xfId="33119"/>
    <cellStyle name="Comma [0] 8 3 2 2 2" xfId="33120"/>
    <cellStyle name="Comma [0] 8 3 2 2_Essbase BS Tax Accounts EOY" xfId="33121"/>
    <cellStyle name="Comma [0] 8 3 2 3" xfId="33122"/>
    <cellStyle name="Comma [0] 8 3 2_Essbase BS Tax Accounts EOY" xfId="33123"/>
    <cellStyle name="Comma [0] 8 3 3" xfId="33124"/>
    <cellStyle name="Comma [0] 8 3 3 2" xfId="33125"/>
    <cellStyle name="Comma [0] 8 3 3_Essbase BS Tax Accounts EOY" xfId="33126"/>
    <cellStyle name="Comma [0] 8 3 4" xfId="33127"/>
    <cellStyle name="Comma [0] 8 3_Essbase BS Tax Accounts EOY" xfId="33128"/>
    <cellStyle name="Comma [0] 8 4" xfId="33129"/>
    <cellStyle name="Comma [0] 8 4 2" xfId="33130"/>
    <cellStyle name="Comma [0] 8 4 2 2" xfId="33131"/>
    <cellStyle name="Comma [0] 8 4 2_Essbase BS Tax Accounts EOY" xfId="33132"/>
    <cellStyle name="Comma [0] 8 4 3" xfId="33133"/>
    <cellStyle name="Comma [0] 8 4_Essbase BS Tax Accounts EOY" xfId="33134"/>
    <cellStyle name="Comma [0] 8 5" xfId="33135"/>
    <cellStyle name="Comma [0] 8 5 2" xfId="33136"/>
    <cellStyle name="Comma [0] 8 5 2 2" xfId="33137"/>
    <cellStyle name="Comma [0] 8 5 2 2 2" xfId="33138"/>
    <cellStyle name="Comma [0] 8 5 2 2 2 2" xfId="33139"/>
    <cellStyle name="Comma [0] 8 5 2 2 2 3" xfId="33140"/>
    <cellStyle name="Comma [0] 8 5 2 2 2_Essbase BS Tax Accounts EOY" xfId="33141"/>
    <cellStyle name="Comma [0] 8 5 2 2 3" xfId="33142"/>
    <cellStyle name="Comma [0] 8 5 2 2 4" xfId="33143"/>
    <cellStyle name="Comma [0] 8 5 2 2_Essbase BS Tax Accounts EOY" xfId="33144"/>
    <cellStyle name="Comma [0] 8 5 2 3" xfId="33145"/>
    <cellStyle name="Comma [0] 8 5 2 3 2" xfId="33146"/>
    <cellStyle name="Comma [0] 8 5 2 3 3" xfId="33147"/>
    <cellStyle name="Comma [0] 8 5 2 3_Essbase BS Tax Accounts EOY" xfId="33148"/>
    <cellStyle name="Comma [0] 8 5 2 4" xfId="33149"/>
    <cellStyle name="Comma [0] 8 5 2 5" xfId="33150"/>
    <cellStyle name="Comma [0] 8 5 2_Essbase BS Tax Accounts EOY" xfId="33151"/>
    <cellStyle name="Comma [0] 8 5 3" xfId="33152"/>
    <cellStyle name="Comma [0] 8 5 3 2" xfId="33153"/>
    <cellStyle name="Comma [0] 8 5 3 2 2" xfId="33154"/>
    <cellStyle name="Comma [0] 8 5 3 2 3" xfId="33155"/>
    <cellStyle name="Comma [0] 8 5 3 2_Essbase BS Tax Accounts EOY" xfId="33156"/>
    <cellStyle name="Comma [0] 8 5 3 3" xfId="33157"/>
    <cellStyle name="Comma [0] 8 5 3 4" xfId="33158"/>
    <cellStyle name="Comma [0] 8 5 3_Essbase BS Tax Accounts EOY" xfId="33159"/>
    <cellStyle name="Comma [0] 8 5 4" xfId="33160"/>
    <cellStyle name="Comma [0] 8 5 4 2" xfId="33161"/>
    <cellStyle name="Comma [0] 8 5 4 3" xfId="33162"/>
    <cellStyle name="Comma [0] 8 5 4_Essbase BS Tax Accounts EOY" xfId="33163"/>
    <cellStyle name="Comma [0] 8 5 5" xfId="33164"/>
    <cellStyle name="Comma [0] 8 5 6" xfId="33165"/>
    <cellStyle name="Comma [0] 8 5 7" xfId="33166"/>
    <cellStyle name="Comma [0] 8 5_Essbase BS Tax Accounts EOY" xfId="33167"/>
    <cellStyle name="Comma [0] 8 6" xfId="33168"/>
    <cellStyle name="Comma [0] 8 6 2" xfId="33169"/>
    <cellStyle name="Comma [0] 8 6 2 2" xfId="33170"/>
    <cellStyle name="Comma [0] 8 6 2 2 2" xfId="33171"/>
    <cellStyle name="Comma [0] 8 6 2 2 3" xfId="33172"/>
    <cellStyle name="Comma [0] 8 6 2 2_Essbase BS Tax Accounts EOY" xfId="33173"/>
    <cellStyle name="Comma [0] 8 6 2 3" xfId="33174"/>
    <cellStyle name="Comma [0] 8 6 2 4" xfId="33175"/>
    <cellStyle name="Comma [0] 8 6 2_Essbase BS Tax Accounts EOY" xfId="33176"/>
    <cellStyle name="Comma [0] 8 6 3" xfId="33177"/>
    <cellStyle name="Comma [0] 8 6 3 2" xfId="33178"/>
    <cellStyle name="Comma [0] 8 6 3 3" xfId="33179"/>
    <cellStyle name="Comma [0] 8 6 3_Essbase BS Tax Accounts EOY" xfId="33180"/>
    <cellStyle name="Comma [0] 8 6 4" xfId="33181"/>
    <cellStyle name="Comma [0] 8 6 5" xfId="33182"/>
    <cellStyle name="Comma [0] 8 6_Essbase BS Tax Accounts EOY" xfId="33183"/>
    <cellStyle name="Comma [0] 8 7" xfId="33184"/>
    <cellStyle name="Comma [0] 8 7 2" xfId="33185"/>
    <cellStyle name="Comma [0] 8 7 2 2" xfId="33186"/>
    <cellStyle name="Comma [0] 8 7 2 3" xfId="33187"/>
    <cellStyle name="Comma [0] 8 7 2_Essbase BS Tax Accounts EOY" xfId="33188"/>
    <cellStyle name="Comma [0] 8 7 3" xfId="33189"/>
    <cellStyle name="Comma [0] 8 7 4" xfId="33190"/>
    <cellStyle name="Comma [0] 8 7_Essbase BS Tax Accounts EOY" xfId="33191"/>
    <cellStyle name="Comma [0] 8 8" xfId="33192"/>
    <cellStyle name="Comma [0] 8 8 2" xfId="33193"/>
    <cellStyle name="Comma [0] 8 8 2 2" xfId="33194"/>
    <cellStyle name="Comma [0] 8 8 2_Essbase BS Tax Accounts EOY" xfId="33195"/>
    <cellStyle name="Comma [0] 8 8 3" xfId="33196"/>
    <cellStyle name="Comma [0] 8 8 4" xfId="33197"/>
    <cellStyle name="Comma [0] 8 8_Essbase BS Tax Accounts EOY" xfId="33198"/>
    <cellStyle name="Comma [0] 8 9" xfId="33199"/>
    <cellStyle name="Comma [0] 8 9 2" xfId="33200"/>
    <cellStyle name="Comma [0] 8 9_Essbase BS Tax Accounts EOY" xfId="33201"/>
    <cellStyle name="Comma [0] 8_Essbase BS Tax Accounts EOY" xfId="33202"/>
    <cellStyle name="Comma [0] 9" xfId="33203"/>
    <cellStyle name="Comma [0] 9 2" xfId="33204"/>
    <cellStyle name="Comma [0] 9 2 2" xfId="33205"/>
    <cellStyle name="Comma [0] 9 2 2 2" xfId="33206"/>
    <cellStyle name="Comma [0] 9 2 2 2 2" xfId="33207"/>
    <cellStyle name="Comma [0] 9 2 2 2_Essbase BS Tax Accounts EOY" xfId="33208"/>
    <cellStyle name="Comma [0] 9 2 2 3" xfId="33209"/>
    <cellStyle name="Comma [0] 9 2 2_Essbase BS Tax Accounts EOY" xfId="33210"/>
    <cellStyle name="Comma [0] 9 2 3" xfId="33211"/>
    <cellStyle name="Comma [0] 9 2 3 2" xfId="33212"/>
    <cellStyle name="Comma [0] 9 2 3 3" xfId="33213"/>
    <cellStyle name="Comma [0] 9 2 3_Essbase BS Tax Accounts EOY" xfId="33214"/>
    <cellStyle name="Comma [0] 9 2 4" xfId="33215"/>
    <cellStyle name="Comma [0] 9 2_Essbase BS Tax Accounts EOY" xfId="33216"/>
    <cellStyle name="Comma [0] 9 3" xfId="33217"/>
    <cellStyle name="Comma [0] 9 3 2" xfId="33218"/>
    <cellStyle name="Comma [0] 9 3 2 2" xfId="33219"/>
    <cellStyle name="Comma [0] 9 3 2 2 2" xfId="33220"/>
    <cellStyle name="Comma [0] 9 3 2 2_Essbase BS Tax Accounts EOY" xfId="33221"/>
    <cellStyle name="Comma [0] 9 3 2 3" xfId="33222"/>
    <cellStyle name="Comma [0] 9 3 2_Essbase BS Tax Accounts EOY" xfId="33223"/>
    <cellStyle name="Comma [0] 9 3 3" xfId="33224"/>
    <cellStyle name="Comma [0] 9 3 3 2" xfId="33225"/>
    <cellStyle name="Comma [0] 9 3 3_Essbase BS Tax Accounts EOY" xfId="33226"/>
    <cellStyle name="Comma [0] 9 3 4" xfId="33227"/>
    <cellStyle name="Comma [0] 9 3_Essbase BS Tax Accounts EOY" xfId="33228"/>
    <cellStyle name="Comma [0] 9 4" xfId="33229"/>
    <cellStyle name="Comma [0] 9 4 2" xfId="33230"/>
    <cellStyle name="Comma [0] 9 4 3" xfId="33231"/>
    <cellStyle name="Comma [0] 9 4_Essbase BS Tax Accounts EOY" xfId="33232"/>
    <cellStyle name="Comma [0] 9 5" xfId="33233"/>
    <cellStyle name="Comma [0] 9 6" xfId="33234"/>
    <cellStyle name="Comma [0] 9_Essbase BS Tax Accounts EOY" xfId="33235"/>
    <cellStyle name="Comma 10" xfId="347"/>
    <cellStyle name="Comma 10 2" xfId="33236"/>
    <cellStyle name="Comma 10 2 2" xfId="33237"/>
    <cellStyle name="Comma 10 2 2 2" xfId="33238"/>
    <cellStyle name="Comma 10 2 2 2 2" xfId="33239"/>
    <cellStyle name="Comma 10 2 2 2_Essbase BS Tax Accounts EOY" xfId="33240"/>
    <cellStyle name="Comma 10 2 2 3" xfId="33241"/>
    <cellStyle name="Comma 10 2 2 4" xfId="33242"/>
    <cellStyle name="Comma 10 2 2_Essbase BS Tax Accounts EOY" xfId="33243"/>
    <cellStyle name="Comma 10 2 3" xfId="33244"/>
    <cellStyle name="Comma 10 2 3 2" xfId="33245"/>
    <cellStyle name="Comma 10 2 3_Essbase BS Tax Accounts EOY" xfId="33246"/>
    <cellStyle name="Comma 10 2 4" xfId="33247"/>
    <cellStyle name="Comma 10 2 5" xfId="33248"/>
    <cellStyle name="Comma 10 2 6" xfId="33249"/>
    <cellStyle name="Comma 10 2_Essbase BS Tax Accounts EOY" xfId="33250"/>
    <cellStyle name="Comma 10 3" xfId="33251"/>
    <cellStyle name="Comma 10 3 2" xfId="33252"/>
    <cellStyle name="Comma 10 3 2 2" xfId="33253"/>
    <cellStyle name="Comma 10 3 2 2 2" xfId="33254"/>
    <cellStyle name="Comma 10 3 2 2_Essbase BS Tax Accounts EOY" xfId="33255"/>
    <cellStyle name="Comma 10 3 2 3" xfId="33256"/>
    <cellStyle name="Comma 10 3 2_Essbase BS Tax Accounts EOY" xfId="33257"/>
    <cellStyle name="Comma 10 3 3" xfId="33258"/>
    <cellStyle name="Comma 10 3 3 2" xfId="33259"/>
    <cellStyle name="Comma 10 3 3_Essbase BS Tax Accounts EOY" xfId="33260"/>
    <cellStyle name="Comma 10 3 4" xfId="33261"/>
    <cellStyle name="Comma 10 3_Essbase BS Tax Accounts EOY" xfId="33262"/>
    <cellStyle name="Comma 10 4" xfId="33263"/>
    <cellStyle name="Comma 10 4 2" xfId="33264"/>
    <cellStyle name="Comma 10 4 2 2" xfId="33265"/>
    <cellStyle name="Comma 10 4 2 2 2" xfId="33266"/>
    <cellStyle name="Comma 10 4 2 2_Essbase BS Tax Accounts EOY" xfId="33267"/>
    <cellStyle name="Comma 10 4 2 3" xfId="33268"/>
    <cellStyle name="Comma 10 4 2_Essbase BS Tax Accounts EOY" xfId="33269"/>
    <cellStyle name="Comma 10 4 3" xfId="33270"/>
    <cellStyle name="Comma 10 4 3 2" xfId="33271"/>
    <cellStyle name="Comma 10 4 3_Essbase BS Tax Accounts EOY" xfId="33272"/>
    <cellStyle name="Comma 10 4 4" xfId="33273"/>
    <cellStyle name="Comma 10 4_Essbase BS Tax Accounts EOY" xfId="33274"/>
    <cellStyle name="Comma 10 5" xfId="33275"/>
    <cellStyle name="Comma 10 5 2" xfId="33276"/>
    <cellStyle name="Comma 10 5 2 2" xfId="33277"/>
    <cellStyle name="Comma 10 5 2_Essbase BS Tax Accounts EOY" xfId="33278"/>
    <cellStyle name="Comma 10 5 3" xfId="33279"/>
    <cellStyle name="Comma 10 5 4" xfId="33280"/>
    <cellStyle name="Comma 10 5_Essbase BS Tax Accounts EOY" xfId="33281"/>
    <cellStyle name="Comma 10 6" xfId="33282"/>
    <cellStyle name="Comma 10 6 2" xfId="33283"/>
    <cellStyle name="Comma 10 6 3" xfId="33284"/>
    <cellStyle name="Comma 10 6 4" xfId="33285"/>
    <cellStyle name="Comma 10 6_Essbase BS Tax Accounts EOY" xfId="33286"/>
    <cellStyle name="Comma 10 7" xfId="33287"/>
    <cellStyle name="Comma 10 8" xfId="33288"/>
    <cellStyle name="Comma 10 9" xfId="33289"/>
    <cellStyle name="Comma 10_Basis Info" xfId="33290"/>
    <cellStyle name="Comma 100" xfId="33291"/>
    <cellStyle name="Comma 101" xfId="33292"/>
    <cellStyle name="Comma 102" xfId="33293"/>
    <cellStyle name="Comma 103" xfId="33294"/>
    <cellStyle name="Comma 104" xfId="33295"/>
    <cellStyle name="Comma 105" xfId="33296"/>
    <cellStyle name="Comma 106" xfId="33297"/>
    <cellStyle name="Comma 107" xfId="33298"/>
    <cellStyle name="Comma 108" xfId="33299"/>
    <cellStyle name="Comma 109" xfId="33300"/>
    <cellStyle name="Comma 11" xfId="33301"/>
    <cellStyle name="Comma 11 2" xfId="33302"/>
    <cellStyle name="Comma 11 2 2" xfId="33303"/>
    <cellStyle name="Comma 11 2 2 2" xfId="33304"/>
    <cellStyle name="Comma 11 2 2 2 2" xfId="33305"/>
    <cellStyle name="Comma 11 2 2 2 2 2" xfId="33306"/>
    <cellStyle name="Comma 11 2 2 2 2_Essbase BS Tax Accounts EOY" xfId="33307"/>
    <cellStyle name="Comma 11 2 2 2 3" xfId="33308"/>
    <cellStyle name="Comma 11 2 2 2_Essbase BS Tax Accounts EOY" xfId="33309"/>
    <cellStyle name="Comma 11 2 2 3" xfId="33310"/>
    <cellStyle name="Comma 11 2 2 3 2" xfId="33311"/>
    <cellStyle name="Comma 11 2 2 3_Essbase BS Tax Accounts EOY" xfId="33312"/>
    <cellStyle name="Comma 11 2 2 4" xfId="33313"/>
    <cellStyle name="Comma 11 2 2_Essbase BS Tax Accounts EOY" xfId="33314"/>
    <cellStyle name="Comma 11 2 3" xfId="33315"/>
    <cellStyle name="Comma 11 2 3 2" xfId="33316"/>
    <cellStyle name="Comma 11 2 3 2 2" xfId="33317"/>
    <cellStyle name="Comma 11 2 3 2_Essbase BS Tax Accounts EOY" xfId="33318"/>
    <cellStyle name="Comma 11 2 3 3" xfId="33319"/>
    <cellStyle name="Comma 11 2 3_Essbase BS Tax Accounts EOY" xfId="33320"/>
    <cellStyle name="Comma 11 2 4" xfId="33321"/>
    <cellStyle name="Comma 11 2 4 2" xfId="33322"/>
    <cellStyle name="Comma 11 2 4 3" xfId="33323"/>
    <cellStyle name="Comma 11 2 4_Essbase BS Tax Accounts EOY" xfId="33324"/>
    <cellStyle name="Comma 11 2 5" xfId="33325"/>
    <cellStyle name="Comma 11 2 6" xfId="33326"/>
    <cellStyle name="Comma 11 2 7" xfId="33327"/>
    <cellStyle name="Comma 11 2_Essbase BS Tax Accounts EOY" xfId="33328"/>
    <cellStyle name="Comma 11 3" xfId="33329"/>
    <cellStyle name="Comma 11 3 2" xfId="33330"/>
    <cellStyle name="Comma 11 3 2 2" xfId="33331"/>
    <cellStyle name="Comma 11 3 2 2 2" xfId="33332"/>
    <cellStyle name="Comma 11 3 2 2_Essbase BS Tax Accounts EOY" xfId="33333"/>
    <cellStyle name="Comma 11 3 2 3" xfId="33334"/>
    <cellStyle name="Comma 11 3 2_Essbase BS Tax Accounts EOY" xfId="33335"/>
    <cellStyle name="Comma 11 3 3" xfId="33336"/>
    <cellStyle name="Comma 11 3 3 2" xfId="33337"/>
    <cellStyle name="Comma 11 3 3_Essbase BS Tax Accounts EOY" xfId="33338"/>
    <cellStyle name="Comma 11 3 4" xfId="33339"/>
    <cellStyle name="Comma 11 3_Essbase BS Tax Accounts EOY" xfId="33340"/>
    <cellStyle name="Comma 11 4" xfId="33341"/>
    <cellStyle name="Comma 11 4 2" xfId="33342"/>
    <cellStyle name="Comma 11 4 2 2" xfId="33343"/>
    <cellStyle name="Comma 11 4 2_Essbase BS Tax Accounts EOY" xfId="33344"/>
    <cellStyle name="Comma 11 4 3" xfId="33345"/>
    <cellStyle name="Comma 11 4_Essbase BS Tax Accounts EOY" xfId="33346"/>
    <cellStyle name="Comma 11 5" xfId="33347"/>
    <cellStyle name="Comma 11 5 2" xfId="33348"/>
    <cellStyle name="Comma 11 5 3" xfId="33349"/>
    <cellStyle name="Comma 11 5_Essbase BS Tax Accounts EOY" xfId="33350"/>
    <cellStyle name="Comma 11 6" xfId="33351"/>
    <cellStyle name="Comma 11 7" xfId="33352"/>
    <cellStyle name="Comma 11 8" xfId="33353"/>
    <cellStyle name="Comma 11_Basis Info" xfId="33354"/>
    <cellStyle name="Comma 110" xfId="33355"/>
    <cellStyle name="Comma 111" xfId="33356"/>
    <cellStyle name="Comma 112" xfId="33357"/>
    <cellStyle name="Comma 113" xfId="33358"/>
    <cellStyle name="Comma 114" xfId="33359"/>
    <cellStyle name="Comma 115" xfId="33360"/>
    <cellStyle name="Comma 116" xfId="33361"/>
    <cellStyle name="Comma 117" xfId="33362"/>
    <cellStyle name="Comma 118" xfId="33363"/>
    <cellStyle name="Comma 119" xfId="33364"/>
    <cellStyle name="Comma 12" xfId="33365"/>
    <cellStyle name="Comma 12 2" xfId="33366"/>
    <cellStyle name="Comma 12 2 2" xfId="33367"/>
    <cellStyle name="Comma 12 2 2 2" xfId="33368"/>
    <cellStyle name="Comma 12 2 2 2 2" xfId="33369"/>
    <cellStyle name="Comma 12 2 2 2_Essbase BS Tax Accounts EOY" xfId="33370"/>
    <cellStyle name="Comma 12 2 2 3" xfId="33371"/>
    <cellStyle name="Comma 12 2 2_Essbase BS Tax Accounts EOY" xfId="33372"/>
    <cellStyle name="Comma 12 2 3" xfId="33373"/>
    <cellStyle name="Comma 12 2 3 2" xfId="33374"/>
    <cellStyle name="Comma 12 2 3_Essbase BS Tax Accounts EOY" xfId="33375"/>
    <cellStyle name="Comma 12 2 4" xfId="33376"/>
    <cellStyle name="Comma 12 2 5" xfId="33377"/>
    <cellStyle name="Comma 12 2_Essbase BS Tax Accounts EOY" xfId="33378"/>
    <cellStyle name="Comma 12 3" xfId="33379"/>
    <cellStyle name="Comma 12 3 2" xfId="33380"/>
    <cellStyle name="Comma 12 3 2 2" xfId="33381"/>
    <cellStyle name="Comma 12 3 2_Essbase BS Tax Accounts EOY" xfId="33382"/>
    <cellStyle name="Comma 12 3 3" xfId="33383"/>
    <cellStyle name="Comma 12 3 4" xfId="33384"/>
    <cellStyle name="Comma 12 3_Essbase BS Tax Accounts EOY" xfId="33385"/>
    <cellStyle name="Comma 12 4" xfId="33386"/>
    <cellStyle name="Comma 12 4 2" xfId="33387"/>
    <cellStyle name="Comma 12 4 2 2" xfId="33388"/>
    <cellStyle name="Comma 12 4 3" xfId="33389"/>
    <cellStyle name="Comma 12 4 4" xfId="33390"/>
    <cellStyle name="Comma 12 4_Essbase BS Tax Accounts EOY" xfId="33391"/>
    <cellStyle name="Comma 12 5" xfId="33392"/>
    <cellStyle name="Comma 12 6" xfId="33393"/>
    <cellStyle name="Comma 12 7" xfId="33394"/>
    <cellStyle name="Comma 12_Essbase BS Tax Accounts EOY" xfId="33395"/>
    <cellStyle name="Comma 120" xfId="33396"/>
    <cellStyle name="Comma 121" xfId="33397"/>
    <cellStyle name="Comma 122" xfId="33398"/>
    <cellStyle name="Comma 123" xfId="33399"/>
    <cellStyle name="Comma 124" xfId="33400"/>
    <cellStyle name="Comma 125" xfId="33401"/>
    <cellStyle name="Comma 126" xfId="33402"/>
    <cellStyle name="Comma 127" xfId="33403"/>
    <cellStyle name="Comma 128" xfId="33404"/>
    <cellStyle name="Comma 129" xfId="33405"/>
    <cellStyle name="Comma 13" xfId="33406"/>
    <cellStyle name="Comma 13 2" xfId="33407"/>
    <cellStyle name="Comma 13 2 2" xfId="33408"/>
    <cellStyle name="Comma 13 2 2 2" xfId="33409"/>
    <cellStyle name="Comma 13 2 2 2 2" xfId="33410"/>
    <cellStyle name="Comma 13 2 2 2_Essbase BS Tax Accounts EOY" xfId="33411"/>
    <cellStyle name="Comma 13 2 2 3" xfId="33412"/>
    <cellStyle name="Comma 13 2 2_Essbase BS Tax Accounts EOY" xfId="33413"/>
    <cellStyle name="Comma 13 2 3" xfId="33414"/>
    <cellStyle name="Comma 13 2 3 2" xfId="33415"/>
    <cellStyle name="Comma 13 2 3_Essbase BS Tax Accounts EOY" xfId="33416"/>
    <cellStyle name="Comma 13 2 4" xfId="33417"/>
    <cellStyle name="Comma 13 2 5" xfId="33418"/>
    <cellStyle name="Comma 13 2_Essbase BS Tax Accounts EOY" xfId="33419"/>
    <cellStyle name="Comma 13 3" xfId="33420"/>
    <cellStyle name="Comma 13 3 2" xfId="33421"/>
    <cellStyle name="Comma 13 3 2 2" xfId="33422"/>
    <cellStyle name="Comma 13 3 2_Essbase BS Tax Accounts EOY" xfId="33423"/>
    <cellStyle name="Comma 13 3 3" xfId="33424"/>
    <cellStyle name="Comma 13 3 4" xfId="33425"/>
    <cellStyle name="Comma 13 3_Essbase BS Tax Accounts EOY" xfId="33426"/>
    <cellStyle name="Comma 13 4" xfId="33427"/>
    <cellStyle name="Comma 13 4 2" xfId="33428"/>
    <cellStyle name="Comma 13 4 2 2" xfId="33429"/>
    <cellStyle name="Comma 13 4 3" xfId="33430"/>
    <cellStyle name="Comma 13 4 4" xfId="33431"/>
    <cellStyle name="Comma 13 4_Essbase BS Tax Accounts EOY" xfId="33432"/>
    <cellStyle name="Comma 13 5" xfId="33433"/>
    <cellStyle name="Comma 13 6" xfId="33434"/>
    <cellStyle name="Comma 13 7" xfId="33435"/>
    <cellStyle name="Comma 13_Essbase BS Tax Accounts EOY" xfId="33436"/>
    <cellStyle name="Comma 130" xfId="33437"/>
    <cellStyle name="Comma 131" xfId="33438"/>
    <cellStyle name="Comma 132" xfId="33439"/>
    <cellStyle name="Comma 133" xfId="33440"/>
    <cellStyle name="Comma 134" xfId="33441"/>
    <cellStyle name="Comma 135" xfId="33442"/>
    <cellStyle name="Comma 136" xfId="33443"/>
    <cellStyle name="Comma 137" xfId="33444"/>
    <cellStyle name="Comma 138" xfId="33445"/>
    <cellStyle name="Comma 139" xfId="33446"/>
    <cellStyle name="Comma 14" xfId="33447"/>
    <cellStyle name="Comma 14 2" xfId="33448"/>
    <cellStyle name="Comma 14 2 2" xfId="33449"/>
    <cellStyle name="Comma 14 2 2 2" xfId="33450"/>
    <cellStyle name="Comma 14 2 2 2 2" xfId="33451"/>
    <cellStyle name="Comma 14 2 2 2_Essbase BS Tax Accounts EOY" xfId="33452"/>
    <cellStyle name="Comma 14 2 2 3" xfId="33453"/>
    <cellStyle name="Comma 14 2 2_Essbase BS Tax Accounts EOY" xfId="33454"/>
    <cellStyle name="Comma 14 2 3" xfId="33455"/>
    <cellStyle name="Comma 14 2 3 2" xfId="33456"/>
    <cellStyle name="Comma 14 2 3_Essbase BS Tax Accounts EOY" xfId="33457"/>
    <cellStyle name="Comma 14 2 4" xfId="33458"/>
    <cellStyle name="Comma 14 2_Essbase BS Tax Accounts EOY" xfId="33459"/>
    <cellStyle name="Comma 14 3" xfId="33460"/>
    <cellStyle name="Comma 14 3 2" xfId="33461"/>
    <cellStyle name="Comma 14 3 2 2" xfId="33462"/>
    <cellStyle name="Comma 14 3 2_Essbase BS Tax Accounts EOY" xfId="33463"/>
    <cellStyle name="Comma 14 3 3" xfId="33464"/>
    <cellStyle name="Comma 14 3 4" xfId="33465"/>
    <cellStyle name="Comma 14 3_Essbase BS Tax Accounts EOY" xfId="33466"/>
    <cellStyle name="Comma 14 4" xfId="33467"/>
    <cellStyle name="Comma 14 4 2" xfId="33468"/>
    <cellStyle name="Comma 14 4 2 2" xfId="33469"/>
    <cellStyle name="Comma 14 4 3" xfId="33470"/>
    <cellStyle name="Comma 14 4 4" xfId="33471"/>
    <cellStyle name="Comma 14 4_Essbase BS Tax Accounts EOY" xfId="33472"/>
    <cellStyle name="Comma 14 5" xfId="33473"/>
    <cellStyle name="Comma 14 6" xfId="33474"/>
    <cellStyle name="Comma 14 7" xfId="33475"/>
    <cellStyle name="Comma 14_Essbase BS Tax Accounts EOY" xfId="33476"/>
    <cellStyle name="Comma 140" xfId="33477"/>
    <cellStyle name="Comma 141" xfId="33478"/>
    <cellStyle name="Comma 142" xfId="33479"/>
    <cellStyle name="Comma 143" xfId="33480"/>
    <cellStyle name="Comma 144" xfId="33481"/>
    <cellStyle name="Comma 145" xfId="33482"/>
    <cellStyle name="Comma 146" xfId="33483"/>
    <cellStyle name="Comma 147" xfId="33484"/>
    <cellStyle name="Comma 148" xfId="33485"/>
    <cellStyle name="Comma 149" xfId="33486"/>
    <cellStyle name="Comma 15" xfId="33487"/>
    <cellStyle name="Comma 15 2" xfId="33488"/>
    <cellStyle name="Comma 15 2 2" xfId="33489"/>
    <cellStyle name="Comma 15 2 2 2" xfId="33490"/>
    <cellStyle name="Comma 15 2 2 2 2" xfId="33491"/>
    <cellStyle name="Comma 15 2 2 2_Essbase BS Tax Accounts EOY" xfId="33492"/>
    <cellStyle name="Comma 15 2 2 3" xfId="33493"/>
    <cellStyle name="Comma 15 2 2_Essbase BS Tax Accounts EOY" xfId="33494"/>
    <cellStyle name="Comma 15 2 3" xfId="33495"/>
    <cellStyle name="Comma 15 2 3 2" xfId="33496"/>
    <cellStyle name="Comma 15 2 3_Essbase BS Tax Accounts EOY" xfId="33497"/>
    <cellStyle name="Comma 15 2 4" xfId="33498"/>
    <cellStyle name="Comma 15 2_Essbase BS Tax Accounts EOY" xfId="33499"/>
    <cellStyle name="Comma 15 3" xfId="33500"/>
    <cellStyle name="Comma 15 3 2" xfId="33501"/>
    <cellStyle name="Comma 15 3 2 2" xfId="33502"/>
    <cellStyle name="Comma 15 3 2_Essbase BS Tax Accounts EOY" xfId="33503"/>
    <cellStyle name="Comma 15 3 3" xfId="33504"/>
    <cellStyle name="Comma 15 3 4" xfId="33505"/>
    <cellStyle name="Comma 15 3_Essbase BS Tax Accounts EOY" xfId="33506"/>
    <cellStyle name="Comma 15 4" xfId="33507"/>
    <cellStyle name="Comma 15 4 2" xfId="33508"/>
    <cellStyle name="Comma 15 4 2 2" xfId="33509"/>
    <cellStyle name="Comma 15 4 3" xfId="33510"/>
    <cellStyle name="Comma 15 4 4" xfId="33511"/>
    <cellStyle name="Comma 15 4_Essbase BS Tax Accounts EOY" xfId="33512"/>
    <cellStyle name="Comma 15 5" xfId="33513"/>
    <cellStyle name="Comma 15 6" xfId="33514"/>
    <cellStyle name="Comma 15 7" xfId="33515"/>
    <cellStyle name="Comma 15_Essbase BS Tax Accounts EOY" xfId="33516"/>
    <cellStyle name="Comma 150" xfId="33517"/>
    <cellStyle name="Comma 151" xfId="33518"/>
    <cellStyle name="Comma 152" xfId="33519"/>
    <cellStyle name="Comma 153" xfId="33520"/>
    <cellStyle name="Comma 154" xfId="33521"/>
    <cellStyle name="Comma 155" xfId="33522"/>
    <cellStyle name="Comma 156" xfId="33523"/>
    <cellStyle name="Comma 157" xfId="33524"/>
    <cellStyle name="Comma 158" xfId="33525"/>
    <cellStyle name="Comma 159" xfId="33526"/>
    <cellStyle name="Comma 16" xfId="33527"/>
    <cellStyle name="Comma 16 2" xfId="33528"/>
    <cellStyle name="Comma 16 2 2" xfId="33529"/>
    <cellStyle name="Comma 16 2 2 2" xfId="33530"/>
    <cellStyle name="Comma 16 2 2 2 2" xfId="33531"/>
    <cellStyle name="Comma 16 2 2 2_Essbase BS Tax Accounts EOY" xfId="33532"/>
    <cellStyle name="Comma 16 2 2 3" xfId="33533"/>
    <cellStyle name="Comma 16 2 2_Essbase BS Tax Accounts EOY" xfId="33534"/>
    <cellStyle name="Comma 16 2 3" xfId="33535"/>
    <cellStyle name="Comma 16 2 3 2" xfId="33536"/>
    <cellStyle name="Comma 16 2 3_Essbase BS Tax Accounts EOY" xfId="33537"/>
    <cellStyle name="Comma 16 2 4" xfId="33538"/>
    <cellStyle name="Comma 16 2_Essbase BS Tax Accounts EOY" xfId="33539"/>
    <cellStyle name="Comma 16 3" xfId="33540"/>
    <cellStyle name="Comma 16 3 2" xfId="33541"/>
    <cellStyle name="Comma 16 3 2 2" xfId="33542"/>
    <cellStyle name="Comma 16 3 2_Essbase BS Tax Accounts EOY" xfId="33543"/>
    <cellStyle name="Comma 16 3 3" xfId="33544"/>
    <cellStyle name="Comma 16 3 4" xfId="33545"/>
    <cellStyle name="Comma 16 3_Essbase BS Tax Accounts EOY" xfId="33546"/>
    <cellStyle name="Comma 16 4" xfId="33547"/>
    <cellStyle name="Comma 16 4 2" xfId="33548"/>
    <cellStyle name="Comma 16 4 2 2" xfId="33549"/>
    <cellStyle name="Comma 16 4 3" xfId="33550"/>
    <cellStyle name="Comma 16 4 4" xfId="33551"/>
    <cellStyle name="Comma 16 4_Essbase BS Tax Accounts EOY" xfId="33552"/>
    <cellStyle name="Comma 16 5" xfId="33553"/>
    <cellStyle name="Comma 16 6" xfId="33554"/>
    <cellStyle name="Comma 16 7" xfId="33555"/>
    <cellStyle name="Comma 16_Essbase BS Tax Accounts EOY" xfId="33556"/>
    <cellStyle name="Comma 160" xfId="33557"/>
    <cellStyle name="Comma 161" xfId="33558"/>
    <cellStyle name="Comma 162" xfId="33559"/>
    <cellStyle name="Comma 163" xfId="33560"/>
    <cellStyle name="Comma 164" xfId="33561"/>
    <cellStyle name="Comma 165" xfId="33562"/>
    <cellStyle name="Comma 166" xfId="33563"/>
    <cellStyle name="Comma 167" xfId="33564"/>
    <cellStyle name="Comma 168" xfId="33565"/>
    <cellStyle name="Comma 169" xfId="33566"/>
    <cellStyle name="Comma 17" xfId="33567"/>
    <cellStyle name="Comma 17 2" xfId="33568"/>
    <cellStyle name="Comma 17 2 2" xfId="33569"/>
    <cellStyle name="Comma 17 2 2 2" xfId="33570"/>
    <cellStyle name="Comma 17 2 2 2 2" xfId="33571"/>
    <cellStyle name="Comma 17 2 2 2_Essbase BS Tax Accounts EOY" xfId="33572"/>
    <cellStyle name="Comma 17 2 2 3" xfId="33573"/>
    <cellStyle name="Comma 17 2 2_Essbase BS Tax Accounts EOY" xfId="33574"/>
    <cellStyle name="Comma 17 2 3" xfId="33575"/>
    <cellStyle name="Comma 17 2 3 2" xfId="33576"/>
    <cellStyle name="Comma 17 2 3_Essbase BS Tax Accounts EOY" xfId="33577"/>
    <cellStyle name="Comma 17 2 4" xfId="33578"/>
    <cellStyle name="Comma 17 2_Essbase BS Tax Accounts EOY" xfId="33579"/>
    <cellStyle name="Comma 17 3" xfId="33580"/>
    <cellStyle name="Comma 17 3 2" xfId="33581"/>
    <cellStyle name="Comma 17 3 2 2" xfId="33582"/>
    <cellStyle name="Comma 17 3 2_Essbase BS Tax Accounts EOY" xfId="33583"/>
    <cellStyle name="Comma 17 3 3" xfId="33584"/>
    <cellStyle name="Comma 17 3 4" xfId="33585"/>
    <cellStyle name="Comma 17 3_Essbase BS Tax Accounts EOY" xfId="33586"/>
    <cellStyle name="Comma 17 4" xfId="33587"/>
    <cellStyle name="Comma 17 4 2" xfId="33588"/>
    <cellStyle name="Comma 17 4 3" xfId="33589"/>
    <cellStyle name="Comma 17 4_Essbase BS Tax Accounts EOY" xfId="33590"/>
    <cellStyle name="Comma 17 5" xfId="33591"/>
    <cellStyle name="Comma 17 6" xfId="33592"/>
    <cellStyle name="Comma 17 7" xfId="33593"/>
    <cellStyle name="Comma 17_Essbase BS Tax Accounts EOY" xfId="33594"/>
    <cellStyle name="Comma 170" xfId="33595"/>
    <cellStyle name="Comma 171" xfId="33596"/>
    <cellStyle name="Comma 172" xfId="33597"/>
    <cellStyle name="Comma 172 2" xfId="33598"/>
    <cellStyle name="Comma 173" xfId="33599"/>
    <cellStyle name="Comma 173 2" xfId="33600"/>
    <cellStyle name="Comma 174" xfId="33601"/>
    <cellStyle name="Comma 174 2" xfId="33602"/>
    <cellStyle name="Comma 175" xfId="33603"/>
    <cellStyle name="Comma 175 2" xfId="33604"/>
    <cellStyle name="Comma 176" xfId="33605"/>
    <cellStyle name="Comma 176 2" xfId="33606"/>
    <cellStyle name="Comma 177" xfId="33607"/>
    <cellStyle name="Comma 178" xfId="33608"/>
    <cellStyle name="Comma 179" xfId="33609"/>
    <cellStyle name="Comma 18" xfId="33610"/>
    <cellStyle name="Comma 18 2" xfId="33611"/>
    <cellStyle name="Comma 18 2 2" xfId="33612"/>
    <cellStyle name="Comma 18 2 2 2" xfId="33613"/>
    <cellStyle name="Comma 18 2 2 2 2" xfId="33614"/>
    <cellStyle name="Comma 18 2 2 2_Essbase BS Tax Accounts EOY" xfId="33615"/>
    <cellStyle name="Comma 18 2 2 3" xfId="33616"/>
    <cellStyle name="Comma 18 2 2_Essbase BS Tax Accounts EOY" xfId="33617"/>
    <cellStyle name="Comma 18 2 3" xfId="33618"/>
    <cellStyle name="Comma 18 2 3 2" xfId="33619"/>
    <cellStyle name="Comma 18 2 3_Essbase BS Tax Accounts EOY" xfId="33620"/>
    <cellStyle name="Comma 18 2 4" xfId="33621"/>
    <cellStyle name="Comma 18 2_Essbase BS Tax Accounts EOY" xfId="33622"/>
    <cellStyle name="Comma 18 3" xfId="33623"/>
    <cellStyle name="Comma 18 3 2" xfId="33624"/>
    <cellStyle name="Comma 18 3 2 2" xfId="33625"/>
    <cellStyle name="Comma 18 3 2_Essbase BS Tax Accounts EOY" xfId="33626"/>
    <cellStyle name="Comma 18 3 3" xfId="33627"/>
    <cellStyle name="Comma 18 3 4" xfId="33628"/>
    <cellStyle name="Comma 18 3_Essbase BS Tax Accounts EOY" xfId="33629"/>
    <cellStyle name="Comma 18 4" xfId="33630"/>
    <cellStyle name="Comma 18 4 2" xfId="33631"/>
    <cellStyle name="Comma 18 4 3" xfId="33632"/>
    <cellStyle name="Comma 18 4_Essbase BS Tax Accounts EOY" xfId="33633"/>
    <cellStyle name="Comma 18 5" xfId="33634"/>
    <cellStyle name="Comma 18 6" xfId="33635"/>
    <cellStyle name="Comma 18 7" xfId="33636"/>
    <cellStyle name="Comma 18_Essbase BS Tax Accounts EOY" xfId="33637"/>
    <cellStyle name="Comma 180" xfId="58810"/>
    <cellStyle name="Comma 181" xfId="58822"/>
    <cellStyle name="Comma 19" xfId="33638"/>
    <cellStyle name="Comma 19 2" xfId="33639"/>
    <cellStyle name="Comma 19 2 2" xfId="33640"/>
    <cellStyle name="Comma 19 2 2 2" xfId="33641"/>
    <cellStyle name="Comma 19 2 2 2 2" xfId="33642"/>
    <cellStyle name="Comma 19 2 2 2_Essbase BS Tax Accounts EOY" xfId="33643"/>
    <cellStyle name="Comma 19 2 2 3" xfId="33644"/>
    <cellStyle name="Comma 19 2 2_Essbase BS Tax Accounts EOY" xfId="33645"/>
    <cellStyle name="Comma 19 2 3" xfId="33646"/>
    <cellStyle name="Comma 19 2 3 2" xfId="33647"/>
    <cellStyle name="Comma 19 2 3_Essbase BS Tax Accounts EOY" xfId="33648"/>
    <cellStyle name="Comma 19 2 4" xfId="33649"/>
    <cellStyle name="Comma 19 2_Essbase BS Tax Accounts EOY" xfId="33650"/>
    <cellStyle name="Comma 19 3" xfId="33651"/>
    <cellStyle name="Comma 19 3 2" xfId="33652"/>
    <cellStyle name="Comma 19 3 2 2" xfId="33653"/>
    <cellStyle name="Comma 19 3 2_Essbase BS Tax Accounts EOY" xfId="33654"/>
    <cellStyle name="Comma 19 3 3" xfId="33655"/>
    <cellStyle name="Comma 19 3 4" xfId="33656"/>
    <cellStyle name="Comma 19 3_Essbase BS Tax Accounts EOY" xfId="33657"/>
    <cellStyle name="Comma 19 4" xfId="33658"/>
    <cellStyle name="Comma 19 4 2" xfId="33659"/>
    <cellStyle name="Comma 19 4 3" xfId="33660"/>
    <cellStyle name="Comma 19 4_Essbase BS Tax Accounts EOY" xfId="33661"/>
    <cellStyle name="Comma 19 5" xfId="33662"/>
    <cellStyle name="Comma 19 6" xfId="33663"/>
    <cellStyle name="Comma 19 7" xfId="33664"/>
    <cellStyle name="Comma 19_Essbase BS Tax Accounts EOY" xfId="33665"/>
    <cellStyle name="Comma 2" xfId="32"/>
    <cellStyle name="Comma 2 2" xfId="33666"/>
    <cellStyle name="Comma 2 2 2" xfId="33667"/>
    <cellStyle name="Comma 2 2 2 2" xfId="33668"/>
    <cellStyle name="Comma 2 2 2 2 2" xfId="33669"/>
    <cellStyle name="Comma 2 2 2 2 2 2" xfId="33670"/>
    <cellStyle name="Comma 2 2 2 2 2 2 2" xfId="33671"/>
    <cellStyle name="Comma 2 2 2 2 2 2_Essbase BS Tax Accounts EOY" xfId="33672"/>
    <cellStyle name="Comma 2 2 2 2 2 3" xfId="33673"/>
    <cellStyle name="Comma 2 2 2 2 2_Essbase BS Tax Accounts EOY" xfId="33674"/>
    <cellStyle name="Comma 2 2 2 2 3" xfId="33675"/>
    <cellStyle name="Comma 2 2 2 2 3 2" xfId="33676"/>
    <cellStyle name="Comma 2 2 2 2 3_Essbase BS Tax Accounts EOY" xfId="33677"/>
    <cellStyle name="Comma 2 2 2 2 4" xfId="33678"/>
    <cellStyle name="Comma 2 2 2 2_Essbase BS Tax Accounts EOY" xfId="33679"/>
    <cellStyle name="Comma 2 2 2 3" xfId="33680"/>
    <cellStyle name="Comma 2 2 2 3 2" xfId="33681"/>
    <cellStyle name="Comma 2 2 2 3 2 2" xfId="33682"/>
    <cellStyle name="Comma 2 2 2 3 2_Essbase BS Tax Accounts EOY" xfId="33683"/>
    <cellStyle name="Comma 2 2 2 3 3" xfId="33684"/>
    <cellStyle name="Comma 2 2 2 3_Essbase BS Tax Accounts EOY" xfId="33685"/>
    <cellStyle name="Comma 2 2 2 4" xfId="33686"/>
    <cellStyle name="Comma 2 2 2 4 2" xfId="33687"/>
    <cellStyle name="Comma 2 2 2 4 3" xfId="33688"/>
    <cellStyle name="Comma 2 2 2 4_Essbase BS Tax Accounts EOY" xfId="33689"/>
    <cellStyle name="Comma 2 2 2 5" xfId="33690"/>
    <cellStyle name="Comma 2 2 2_Essbase BS Tax Accounts EOY" xfId="33691"/>
    <cellStyle name="Comma 2 2 3" xfId="33692"/>
    <cellStyle name="Comma 2 2 3 2" xfId="33693"/>
    <cellStyle name="Comma 2 2 3 2 2" xfId="33694"/>
    <cellStyle name="Comma 2 2 3 2 2 2" xfId="33695"/>
    <cellStyle name="Comma 2 2 3 2 2_Essbase BS Tax Accounts EOY" xfId="33696"/>
    <cellStyle name="Comma 2 2 3 2 3" xfId="33697"/>
    <cellStyle name="Comma 2 2 3 2_Essbase BS Tax Accounts EOY" xfId="33698"/>
    <cellStyle name="Comma 2 2 3 3" xfId="33699"/>
    <cellStyle name="Comma 2 2 3 3 2" xfId="33700"/>
    <cellStyle name="Comma 2 2 3 3_Essbase BS Tax Accounts EOY" xfId="33701"/>
    <cellStyle name="Comma 2 2 3 4" xfId="33702"/>
    <cellStyle name="Comma 2 2 3_Essbase BS Tax Accounts EOY" xfId="33703"/>
    <cellStyle name="Comma 2 2 4" xfId="33704"/>
    <cellStyle name="Comma 2 2 4 2" xfId="33705"/>
    <cellStyle name="Comma 2 2 4 2 2" xfId="33706"/>
    <cellStyle name="Comma 2 2 4 2_Essbase BS Tax Accounts EOY" xfId="33707"/>
    <cellStyle name="Comma 2 2 4 3" xfId="33708"/>
    <cellStyle name="Comma 2 2 4_Essbase BS Tax Accounts EOY" xfId="33709"/>
    <cellStyle name="Comma 2 2 5" xfId="33710"/>
    <cellStyle name="Comma 2 2 5 2" xfId="33711"/>
    <cellStyle name="Comma 2 2 5 3" xfId="33712"/>
    <cellStyle name="Comma 2 2 5_Essbase BS Tax Accounts EOY" xfId="33713"/>
    <cellStyle name="Comma 2 2 6" xfId="33714"/>
    <cellStyle name="Comma 2 2 7" xfId="33715"/>
    <cellStyle name="Comma 2 2_Essbase BS Tax Accounts EOY" xfId="33716"/>
    <cellStyle name="Comma 2 3" xfId="33717"/>
    <cellStyle name="Comma 2 3 2" xfId="33718"/>
    <cellStyle name="Comma 2 3 2 2" xfId="33719"/>
    <cellStyle name="Comma 2 3 2 2 2" xfId="33720"/>
    <cellStyle name="Comma 2 3 2 2 2 2" xfId="33721"/>
    <cellStyle name="Comma 2 3 2 2 2_Essbase BS Tax Accounts EOY" xfId="33722"/>
    <cellStyle name="Comma 2 3 2 2 3" xfId="33723"/>
    <cellStyle name="Comma 2 3 2 2_Essbase BS Tax Accounts EOY" xfId="33724"/>
    <cellStyle name="Comma 2 3 2 3" xfId="33725"/>
    <cellStyle name="Comma 2 3 2 3 2" xfId="33726"/>
    <cellStyle name="Comma 2 3 2 3_Essbase BS Tax Accounts EOY" xfId="33727"/>
    <cellStyle name="Comma 2 3 2 4" xfId="33728"/>
    <cellStyle name="Comma 2 3 2_Essbase BS Tax Accounts EOY" xfId="33729"/>
    <cellStyle name="Comma 2 3 3" xfId="33730"/>
    <cellStyle name="Comma 2 3 3 2" xfId="33731"/>
    <cellStyle name="Comma 2 3 3 2 2" xfId="33732"/>
    <cellStyle name="Comma 2 3 3 2_Essbase BS Tax Accounts EOY" xfId="33733"/>
    <cellStyle name="Comma 2 3 3 3" xfId="33734"/>
    <cellStyle name="Comma 2 3 3_Essbase BS Tax Accounts EOY" xfId="33735"/>
    <cellStyle name="Comma 2 3 4" xfId="33736"/>
    <cellStyle name="Comma 2 3 4 2" xfId="33737"/>
    <cellStyle name="Comma 2 3 4 3" xfId="33738"/>
    <cellStyle name="Comma 2 3 4_Essbase BS Tax Accounts EOY" xfId="33739"/>
    <cellStyle name="Comma 2 3 5" xfId="33740"/>
    <cellStyle name="Comma 2 3_Essbase BS Tax Accounts EOY" xfId="33741"/>
    <cellStyle name="Comma 2 4" xfId="33742"/>
    <cellStyle name="Comma 2 4 2" xfId="33743"/>
    <cellStyle name="Comma 2 4 2 2" xfId="33744"/>
    <cellStyle name="Comma 2 4 2 2 2" xfId="33745"/>
    <cellStyle name="Comma 2 4 2 2 2 2" xfId="33746"/>
    <cellStyle name="Comma 2 4 2 2 2_Essbase BS Tax Accounts EOY" xfId="33747"/>
    <cellStyle name="Comma 2 4 2 2 3" xfId="33748"/>
    <cellStyle name="Comma 2 4 2 2_Essbase BS Tax Accounts EOY" xfId="33749"/>
    <cellStyle name="Comma 2 4 2 3" xfId="33750"/>
    <cellStyle name="Comma 2 4 2 3 2" xfId="33751"/>
    <cellStyle name="Comma 2 4 2 3_Essbase BS Tax Accounts EOY" xfId="33752"/>
    <cellStyle name="Comma 2 4 2 4" xfId="33753"/>
    <cellStyle name="Comma 2 4 2_Essbase BS Tax Accounts EOY" xfId="33754"/>
    <cellStyle name="Comma 2 4 3" xfId="33755"/>
    <cellStyle name="Comma 2 4 3 2" xfId="33756"/>
    <cellStyle name="Comma 2 4 3 2 2" xfId="33757"/>
    <cellStyle name="Comma 2 4 3 2_Essbase BS Tax Accounts EOY" xfId="33758"/>
    <cellStyle name="Comma 2 4 3 3" xfId="33759"/>
    <cellStyle name="Comma 2 4 3_Essbase BS Tax Accounts EOY" xfId="33760"/>
    <cellStyle name="Comma 2 4 4" xfId="33761"/>
    <cellStyle name="Comma 2 4 4 2" xfId="33762"/>
    <cellStyle name="Comma 2 4 4_Essbase BS Tax Accounts EOY" xfId="33763"/>
    <cellStyle name="Comma 2 4 5" xfId="33764"/>
    <cellStyle name="Comma 2 4_Essbase BS Tax Accounts EOY" xfId="33765"/>
    <cellStyle name="Comma 2 5" xfId="33766"/>
    <cellStyle name="Comma 2 5 2" xfId="33767"/>
    <cellStyle name="Comma 2 5 2 2" xfId="33768"/>
    <cellStyle name="Comma 2 5 2_Essbase BS Tax Accounts EOY" xfId="33769"/>
    <cellStyle name="Comma 2 5 3" xfId="33770"/>
    <cellStyle name="Comma 2 5 4" xfId="33771"/>
    <cellStyle name="Comma 2 5 5" xfId="33772"/>
    <cellStyle name="Comma 2 5_Essbase BS Tax Accounts EOY" xfId="33773"/>
    <cellStyle name="Comma 2 6" xfId="33774"/>
    <cellStyle name="Comma 2 6 2" xfId="33775"/>
    <cellStyle name="Comma 2 6 3" xfId="33776"/>
    <cellStyle name="Comma 2 7" xfId="33777"/>
    <cellStyle name="Comma 2 8" xfId="33778"/>
    <cellStyle name="Comma 2 9" xfId="33779"/>
    <cellStyle name="Comma 2 9 2" xfId="33780"/>
    <cellStyle name="Comma 2_Cap Int Calc for IDR" xfId="33781"/>
    <cellStyle name="Comma 20" xfId="33782"/>
    <cellStyle name="Comma 20 2" xfId="33783"/>
    <cellStyle name="Comma 20 2 2" xfId="33784"/>
    <cellStyle name="Comma 20 2 2 2" xfId="33785"/>
    <cellStyle name="Comma 20 2 2 2 2" xfId="33786"/>
    <cellStyle name="Comma 20 2 2 2_Essbase BS Tax Accounts EOY" xfId="33787"/>
    <cellStyle name="Comma 20 2 2 3" xfId="33788"/>
    <cellStyle name="Comma 20 2 2_Essbase BS Tax Accounts EOY" xfId="33789"/>
    <cellStyle name="Comma 20 2 3" xfId="33790"/>
    <cellStyle name="Comma 20 2 3 2" xfId="33791"/>
    <cellStyle name="Comma 20 2 3_Essbase BS Tax Accounts EOY" xfId="33792"/>
    <cellStyle name="Comma 20 2 4" xfId="33793"/>
    <cellStyle name="Comma 20 2_Essbase BS Tax Accounts EOY" xfId="33794"/>
    <cellStyle name="Comma 20 3" xfId="33795"/>
    <cellStyle name="Comma 20 3 2" xfId="33796"/>
    <cellStyle name="Comma 20 3 2 2" xfId="33797"/>
    <cellStyle name="Comma 20 3 2_Essbase BS Tax Accounts EOY" xfId="33798"/>
    <cellStyle name="Comma 20 3 3" xfId="33799"/>
    <cellStyle name="Comma 20 3 4" xfId="33800"/>
    <cellStyle name="Comma 20 3_Essbase BS Tax Accounts EOY" xfId="33801"/>
    <cellStyle name="Comma 20 4" xfId="33802"/>
    <cellStyle name="Comma 20 4 2" xfId="33803"/>
    <cellStyle name="Comma 20 4 3" xfId="33804"/>
    <cellStyle name="Comma 20 4_Essbase BS Tax Accounts EOY" xfId="33805"/>
    <cellStyle name="Comma 20 5" xfId="33806"/>
    <cellStyle name="Comma 20 6" xfId="33807"/>
    <cellStyle name="Comma 20 7" xfId="33808"/>
    <cellStyle name="Comma 20_Essbase BS Tax Accounts EOY" xfId="33809"/>
    <cellStyle name="Comma 21" xfId="33810"/>
    <cellStyle name="Comma 21 2" xfId="33811"/>
    <cellStyle name="Comma 21 2 2" xfId="33812"/>
    <cellStyle name="Comma 21 2 2 2" xfId="33813"/>
    <cellStyle name="Comma 21 2 2 2 2" xfId="33814"/>
    <cellStyle name="Comma 21 2 2 2_Essbase BS Tax Accounts EOY" xfId="33815"/>
    <cellStyle name="Comma 21 2 2 3" xfId="33816"/>
    <cellStyle name="Comma 21 2 2_Essbase BS Tax Accounts EOY" xfId="33817"/>
    <cellStyle name="Comma 21 2 3" xfId="33818"/>
    <cellStyle name="Comma 21 2 3 2" xfId="33819"/>
    <cellStyle name="Comma 21 2 3_Essbase BS Tax Accounts EOY" xfId="33820"/>
    <cellStyle name="Comma 21 2 4" xfId="33821"/>
    <cellStyle name="Comma 21 2_Essbase BS Tax Accounts EOY" xfId="33822"/>
    <cellStyle name="Comma 21 3" xfId="33823"/>
    <cellStyle name="Comma 21 3 2" xfId="33824"/>
    <cellStyle name="Comma 21 3 2 2" xfId="33825"/>
    <cellStyle name="Comma 21 3 2_Essbase BS Tax Accounts EOY" xfId="33826"/>
    <cellStyle name="Comma 21 3 3" xfId="33827"/>
    <cellStyle name="Comma 21 3 4" xfId="33828"/>
    <cellStyle name="Comma 21 3_Essbase BS Tax Accounts EOY" xfId="33829"/>
    <cellStyle name="Comma 21 4" xfId="33830"/>
    <cellStyle name="Comma 21 4 2" xfId="33831"/>
    <cellStyle name="Comma 21 4 3" xfId="33832"/>
    <cellStyle name="Comma 21 4_Essbase BS Tax Accounts EOY" xfId="33833"/>
    <cellStyle name="Comma 21 5" xfId="33834"/>
    <cellStyle name="Comma 21 6" xfId="33835"/>
    <cellStyle name="Comma 21 7" xfId="33836"/>
    <cellStyle name="Comma 21_Essbase BS Tax Accounts EOY" xfId="33837"/>
    <cellStyle name="Comma 22" xfId="33838"/>
    <cellStyle name="Comma 22 2" xfId="33839"/>
    <cellStyle name="Comma 22 2 2" xfId="33840"/>
    <cellStyle name="Comma 22 2 2 2" xfId="33841"/>
    <cellStyle name="Comma 22 2 2 2 2" xfId="33842"/>
    <cellStyle name="Comma 22 2 2 2_Essbase BS Tax Accounts EOY" xfId="33843"/>
    <cellStyle name="Comma 22 2 2 3" xfId="33844"/>
    <cellStyle name="Comma 22 2 2_Essbase BS Tax Accounts EOY" xfId="33845"/>
    <cellStyle name="Comma 22 2 3" xfId="33846"/>
    <cellStyle name="Comma 22 2 3 2" xfId="33847"/>
    <cellStyle name="Comma 22 2 3_Essbase BS Tax Accounts EOY" xfId="33848"/>
    <cellStyle name="Comma 22 2 4" xfId="33849"/>
    <cellStyle name="Comma 22 2_Essbase BS Tax Accounts EOY" xfId="33850"/>
    <cellStyle name="Comma 22 3" xfId="33851"/>
    <cellStyle name="Comma 22 3 2" xfId="33852"/>
    <cellStyle name="Comma 22 3 2 2" xfId="33853"/>
    <cellStyle name="Comma 22 3 2_Essbase BS Tax Accounts EOY" xfId="33854"/>
    <cellStyle name="Comma 22 3 3" xfId="33855"/>
    <cellStyle name="Comma 22 3_Essbase BS Tax Accounts EOY" xfId="33856"/>
    <cellStyle name="Comma 22 4" xfId="33857"/>
    <cellStyle name="Comma 22 4 2" xfId="33858"/>
    <cellStyle name="Comma 22 4 3" xfId="33859"/>
    <cellStyle name="Comma 22 4_Essbase BS Tax Accounts EOY" xfId="33860"/>
    <cellStyle name="Comma 22 5" xfId="33861"/>
    <cellStyle name="Comma 22_Essbase BS Tax Accounts EOY" xfId="33862"/>
    <cellStyle name="Comma 23" xfId="33863"/>
    <cellStyle name="Comma 23 2" xfId="33864"/>
    <cellStyle name="Comma 23 2 2" xfId="33865"/>
    <cellStyle name="Comma 23 2 2 2" xfId="33866"/>
    <cellStyle name="Comma 23 2 2 2 2" xfId="33867"/>
    <cellStyle name="Comma 23 2 2 2_Essbase BS Tax Accounts EOY" xfId="33868"/>
    <cellStyle name="Comma 23 2 2 3" xfId="33869"/>
    <cellStyle name="Comma 23 2 2_Essbase BS Tax Accounts EOY" xfId="33870"/>
    <cellStyle name="Comma 23 2 3" xfId="33871"/>
    <cellStyle name="Comma 23 2 3 2" xfId="33872"/>
    <cellStyle name="Comma 23 2 3_Essbase BS Tax Accounts EOY" xfId="33873"/>
    <cellStyle name="Comma 23 2 4" xfId="33874"/>
    <cellStyle name="Comma 23 2_Essbase BS Tax Accounts EOY" xfId="33875"/>
    <cellStyle name="Comma 23 3" xfId="33876"/>
    <cellStyle name="Comma 23 3 2" xfId="33877"/>
    <cellStyle name="Comma 23 3 2 2" xfId="33878"/>
    <cellStyle name="Comma 23 3 2_Essbase BS Tax Accounts EOY" xfId="33879"/>
    <cellStyle name="Comma 23 3 3" xfId="33880"/>
    <cellStyle name="Comma 23 3_Essbase BS Tax Accounts EOY" xfId="33881"/>
    <cellStyle name="Comma 23 4" xfId="33882"/>
    <cellStyle name="Comma 23 4 2" xfId="33883"/>
    <cellStyle name="Comma 23 4 3" xfId="33884"/>
    <cellStyle name="Comma 23 4_Essbase BS Tax Accounts EOY" xfId="33885"/>
    <cellStyle name="Comma 23 5" xfId="33886"/>
    <cellStyle name="Comma 23_Essbase BS Tax Accounts EOY" xfId="33887"/>
    <cellStyle name="Comma 24" xfId="33888"/>
    <cellStyle name="Comma 24 2" xfId="33889"/>
    <cellStyle name="Comma 24 2 2" xfId="33890"/>
    <cellStyle name="Comma 24 2 2 2" xfId="33891"/>
    <cellStyle name="Comma 24 2 2 2 2" xfId="33892"/>
    <cellStyle name="Comma 24 2 2 2_Essbase BS Tax Accounts EOY" xfId="33893"/>
    <cellStyle name="Comma 24 2 2 3" xfId="33894"/>
    <cellStyle name="Comma 24 2 2_Essbase BS Tax Accounts EOY" xfId="33895"/>
    <cellStyle name="Comma 24 2 3" xfId="33896"/>
    <cellStyle name="Comma 24 2 3 2" xfId="33897"/>
    <cellStyle name="Comma 24 2 3 3" xfId="33898"/>
    <cellStyle name="Comma 24 2 3_Essbase BS Tax Accounts EOY" xfId="33899"/>
    <cellStyle name="Comma 24 2 4" xfId="33900"/>
    <cellStyle name="Comma 24 2_Essbase BS Tax Accounts EOY" xfId="33901"/>
    <cellStyle name="Comma 24 3" xfId="33902"/>
    <cellStyle name="Comma 24 3 2" xfId="33903"/>
    <cellStyle name="Comma 24 3 2 2" xfId="33904"/>
    <cellStyle name="Comma 24 3 2_Essbase BS Tax Accounts EOY" xfId="33905"/>
    <cellStyle name="Comma 24 3 3" xfId="33906"/>
    <cellStyle name="Comma 24 3_Essbase BS Tax Accounts EOY" xfId="33907"/>
    <cellStyle name="Comma 24 4" xfId="33908"/>
    <cellStyle name="Comma 24 4 2" xfId="33909"/>
    <cellStyle name="Comma 24 4 3" xfId="33910"/>
    <cellStyle name="Comma 24 4_Essbase BS Tax Accounts EOY" xfId="33911"/>
    <cellStyle name="Comma 24 5" xfId="33912"/>
    <cellStyle name="Comma 24_Essbase BS Tax Accounts EOY" xfId="33913"/>
    <cellStyle name="Comma 25" xfId="33914"/>
    <cellStyle name="Comma 25 2" xfId="33915"/>
    <cellStyle name="Comma 25 2 2" xfId="33916"/>
    <cellStyle name="Comma 25 2 2 2" xfId="33917"/>
    <cellStyle name="Comma 25 2 2 3" xfId="33918"/>
    <cellStyle name="Comma 25 2 2_Essbase BS Tax Accounts EOY" xfId="33919"/>
    <cellStyle name="Comma 25 2 3" xfId="33920"/>
    <cellStyle name="Comma 25 2_Essbase BS Tax Accounts EOY" xfId="33921"/>
    <cellStyle name="Comma 25 3" xfId="33922"/>
    <cellStyle name="Comma 25 3 2" xfId="33923"/>
    <cellStyle name="Comma 25 3 3" xfId="33924"/>
    <cellStyle name="Comma 25 3_Essbase BS Tax Accounts EOY" xfId="33925"/>
    <cellStyle name="Comma 25 4" xfId="33926"/>
    <cellStyle name="Comma 25_Essbase BS Tax Accounts EOY" xfId="33927"/>
    <cellStyle name="Comma 26" xfId="33928"/>
    <cellStyle name="Comma 26 2" xfId="33929"/>
    <cellStyle name="Comma 26 2 2" xfId="33930"/>
    <cellStyle name="Comma 26 2 2 2" xfId="33931"/>
    <cellStyle name="Comma 26 2 2 3" xfId="33932"/>
    <cellStyle name="Comma 26 2 2_Essbase BS Tax Accounts EOY" xfId="33933"/>
    <cellStyle name="Comma 26 2 3" xfId="33934"/>
    <cellStyle name="Comma 26 2_Essbase BS Tax Accounts EOY" xfId="33935"/>
    <cellStyle name="Comma 26 3" xfId="33936"/>
    <cellStyle name="Comma 26 3 2" xfId="33937"/>
    <cellStyle name="Comma 26 3 3" xfId="33938"/>
    <cellStyle name="Comma 26 3_Essbase BS Tax Accounts EOY" xfId="33939"/>
    <cellStyle name="Comma 26 4" xfId="33940"/>
    <cellStyle name="Comma 26_Essbase BS Tax Accounts EOY" xfId="33941"/>
    <cellStyle name="Comma 27" xfId="33942"/>
    <cellStyle name="Comma 27 2" xfId="33943"/>
    <cellStyle name="Comma 27 2 2" xfId="33944"/>
    <cellStyle name="Comma 27 2 2 2" xfId="33945"/>
    <cellStyle name="Comma 27 2 2 3" xfId="33946"/>
    <cellStyle name="Comma 27 2 2_Essbase BS Tax Accounts EOY" xfId="33947"/>
    <cellStyle name="Comma 27 2 3" xfId="33948"/>
    <cellStyle name="Comma 27 2_Essbase BS Tax Accounts EOY" xfId="33949"/>
    <cellStyle name="Comma 27 3" xfId="33950"/>
    <cellStyle name="Comma 27 3 2" xfId="33951"/>
    <cellStyle name="Comma 27 3 3" xfId="33952"/>
    <cellStyle name="Comma 27 3_Essbase BS Tax Accounts EOY" xfId="33953"/>
    <cellStyle name="Comma 27 4" xfId="33954"/>
    <cellStyle name="Comma 27_Essbase BS Tax Accounts EOY" xfId="33955"/>
    <cellStyle name="Comma 28" xfId="33956"/>
    <cellStyle name="Comma 28 2" xfId="33957"/>
    <cellStyle name="Comma 28 2 2" xfId="33958"/>
    <cellStyle name="Comma 28 2 2 2" xfId="33959"/>
    <cellStyle name="Comma 28 2 2 3" xfId="33960"/>
    <cellStyle name="Comma 28 2 2_Essbase BS Tax Accounts EOY" xfId="33961"/>
    <cellStyle name="Comma 28 2 3" xfId="33962"/>
    <cellStyle name="Comma 28 2_Essbase BS Tax Accounts EOY" xfId="33963"/>
    <cellStyle name="Comma 28 3" xfId="33964"/>
    <cellStyle name="Comma 28 3 2" xfId="33965"/>
    <cellStyle name="Comma 28 3 3" xfId="33966"/>
    <cellStyle name="Comma 28 3_Essbase BS Tax Accounts EOY" xfId="33967"/>
    <cellStyle name="Comma 28 4" xfId="33968"/>
    <cellStyle name="Comma 28_Essbase BS Tax Accounts EOY" xfId="33969"/>
    <cellStyle name="Comma 29" xfId="33970"/>
    <cellStyle name="Comma 29 2" xfId="33971"/>
    <cellStyle name="Comma 29 2 2" xfId="33972"/>
    <cellStyle name="Comma 29 2 2 2" xfId="33973"/>
    <cellStyle name="Comma 29 2 2 2 2" xfId="33974"/>
    <cellStyle name="Comma 29 2 2 2_Essbase BS Tax Accounts EOY" xfId="33975"/>
    <cellStyle name="Comma 29 2 2 3" xfId="33976"/>
    <cellStyle name="Comma 29 2 2_Essbase BS Tax Accounts EOY" xfId="33977"/>
    <cellStyle name="Comma 29 2 3" xfId="33978"/>
    <cellStyle name="Comma 29 2 3 2" xfId="33979"/>
    <cellStyle name="Comma 29 2 3_Essbase BS Tax Accounts EOY" xfId="33980"/>
    <cellStyle name="Comma 29 2 4" xfId="33981"/>
    <cellStyle name="Comma 29 2_Essbase BS Tax Accounts EOY" xfId="33982"/>
    <cellStyle name="Comma 29 3" xfId="33983"/>
    <cellStyle name="Comma 29 3 2" xfId="33984"/>
    <cellStyle name="Comma 29 3 2 2" xfId="33985"/>
    <cellStyle name="Comma 29 3 2_Essbase BS Tax Accounts EOY" xfId="33986"/>
    <cellStyle name="Comma 29 3 3" xfId="33987"/>
    <cellStyle name="Comma 29 3_Essbase BS Tax Accounts EOY" xfId="33988"/>
    <cellStyle name="Comma 29 4" xfId="33989"/>
    <cellStyle name="Comma 29 4 2" xfId="33990"/>
    <cellStyle name="Comma 29 4 3" xfId="33991"/>
    <cellStyle name="Comma 29 4_Essbase BS Tax Accounts EOY" xfId="33992"/>
    <cellStyle name="Comma 29 5" xfId="33993"/>
    <cellStyle name="Comma 29_Essbase BS Tax Accounts EOY" xfId="33994"/>
    <cellStyle name="Comma 3" xfId="33"/>
    <cellStyle name="Comma 3 10" xfId="33995"/>
    <cellStyle name="Comma 3 10 2" xfId="33996"/>
    <cellStyle name="Comma 3 10 2 2" xfId="33997"/>
    <cellStyle name="Comma 3 10 2 2 2" xfId="33998"/>
    <cellStyle name="Comma 3 10 2 2 2 2" xfId="33999"/>
    <cellStyle name="Comma 3 10 2 2 2 2 2" xfId="34000"/>
    <cellStyle name="Comma 3 10 2 2 2 2_Essbase BS Tax Accounts EOY" xfId="34001"/>
    <cellStyle name="Comma 3 10 2 2 2 3" xfId="34002"/>
    <cellStyle name="Comma 3 10 2 2 2_Essbase BS Tax Accounts EOY" xfId="34003"/>
    <cellStyle name="Comma 3 10 2 2 3" xfId="34004"/>
    <cellStyle name="Comma 3 10 2 2 3 2" xfId="34005"/>
    <cellStyle name="Comma 3 10 2 2 3_Essbase BS Tax Accounts EOY" xfId="34006"/>
    <cellStyle name="Comma 3 10 2 2 4" xfId="34007"/>
    <cellStyle name="Comma 3 10 2 2_Essbase BS Tax Accounts EOY" xfId="34008"/>
    <cellStyle name="Comma 3 10 2 3" xfId="34009"/>
    <cellStyle name="Comma 3 10 2 3 2" xfId="34010"/>
    <cellStyle name="Comma 3 10 2 3 2 2" xfId="34011"/>
    <cellStyle name="Comma 3 10 2 3 2_Essbase BS Tax Accounts EOY" xfId="34012"/>
    <cellStyle name="Comma 3 10 2 3 3" xfId="34013"/>
    <cellStyle name="Comma 3 10 2 3_Essbase BS Tax Accounts EOY" xfId="34014"/>
    <cellStyle name="Comma 3 10 2 4" xfId="34015"/>
    <cellStyle name="Comma 3 10 2 4 2" xfId="34016"/>
    <cellStyle name="Comma 3 10 2 4 3" xfId="34017"/>
    <cellStyle name="Comma 3 10 2 4_Essbase BS Tax Accounts EOY" xfId="34018"/>
    <cellStyle name="Comma 3 10 2 5" xfId="34019"/>
    <cellStyle name="Comma 3 10 2_Essbase BS Tax Accounts EOY" xfId="34020"/>
    <cellStyle name="Comma 3 10 3" xfId="34021"/>
    <cellStyle name="Comma 3 10 3 2" xfId="34022"/>
    <cellStyle name="Comma 3 10 3 2 2" xfId="34023"/>
    <cellStyle name="Comma 3 10 3 2 2 2" xfId="34024"/>
    <cellStyle name="Comma 3 10 3 2 2_Essbase BS Tax Accounts EOY" xfId="34025"/>
    <cellStyle name="Comma 3 10 3 2 3" xfId="34026"/>
    <cellStyle name="Comma 3 10 3 2_Essbase BS Tax Accounts EOY" xfId="34027"/>
    <cellStyle name="Comma 3 10 3 3" xfId="34028"/>
    <cellStyle name="Comma 3 10 3 3 2" xfId="34029"/>
    <cellStyle name="Comma 3 10 3 3_Essbase BS Tax Accounts EOY" xfId="34030"/>
    <cellStyle name="Comma 3 10 3 4" xfId="34031"/>
    <cellStyle name="Comma 3 10 3_Essbase BS Tax Accounts EOY" xfId="34032"/>
    <cellStyle name="Comma 3 10 4" xfId="34033"/>
    <cellStyle name="Comma 3 10 4 2" xfId="34034"/>
    <cellStyle name="Comma 3 10 4 2 2" xfId="34035"/>
    <cellStyle name="Comma 3 10 4 2_Essbase BS Tax Accounts EOY" xfId="34036"/>
    <cellStyle name="Comma 3 10 4 3" xfId="34037"/>
    <cellStyle name="Comma 3 10 4_Essbase BS Tax Accounts EOY" xfId="34038"/>
    <cellStyle name="Comma 3 10 5" xfId="34039"/>
    <cellStyle name="Comma 3 10 5 2" xfId="34040"/>
    <cellStyle name="Comma 3 10 5 3" xfId="34041"/>
    <cellStyle name="Comma 3 10 5_Essbase BS Tax Accounts EOY" xfId="34042"/>
    <cellStyle name="Comma 3 10 6" xfId="34043"/>
    <cellStyle name="Comma 3 10_Essbase BS Tax Accounts EOY" xfId="34044"/>
    <cellStyle name="Comma 3 11" xfId="34045"/>
    <cellStyle name="Comma 3 11 2" xfId="34046"/>
    <cellStyle name="Comma 3 11 2 2" xfId="34047"/>
    <cellStyle name="Comma 3 11 2 2 2" xfId="34048"/>
    <cellStyle name="Comma 3 11 2 2 2 2" xfId="34049"/>
    <cellStyle name="Comma 3 11 2 2 2 2 2" xfId="34050"/>
    <cellStyle name="Comma 3 11 2 2 2 2_Essbase BS Tax Accounts EOY" xfId="34051"/>
    <cellStyle name="Comma 3 11 2 2 2 3" xfId="34052"/>
    <cellStyle name="Comma 3 11 2 2 2_Essbase BS Tax Accounts EOY" xfId="34053"/>
    <cellStyle name="Comma 3 11 2 2 3" xfId="34054"/>
    <cellStyle name="Comma 3 11 2 2 3 2" xfId="34055"/>
    <cellStyle name="Comma 3 11 2 2 3_Essbase BS Tax Accounts EOY" xfId="34056"/>
    <cellStyle name="Comma 3 11 2 2 4" xfId="34057"/>
    <cellStyle name="Comma 3 11 2 2_Essbase BS Tax Accounts EOY" xfId="34058"/>
    <cellStyle name="Comma 3 11 2 3" xfId="34059"/>
    <cellStyle name="Comma 3 11 2 3 2" xfId="34060"/>
    <cellStyle name="Comma 3 11 2 3 2 2" xfId="34061"/>
    <cellStyle name="Comma 3 11 2 3 2_Essbase BS Tax Accounts EOY" xfId="34062"/>
    <cellStyle name="Comma 3 11 2 3 3" xfId="34063"/>
    <cellStyle name="Comma 3 11 2 3_Essbase BS Tax Accounts EOY" xfId="34064"/>
    <cellStyle name="Comma 3 11 2 4" xfId="34065"/>
    <cellStyle name="Comma 3 11 2 4 2" xfId="34066"/>
    <cellStyle name="Comma 3 11 2 4 3" xfId="34067"/>
    <cellStyle name="Comma 3 11 2 4_Essbase BS Tax Accounts EOY" xfId="34068"/>
    <cellStyle name="Comma 3 11 2 5" xfId="34069"/>
    <cellStyle name="Comma 3 11 2_Essbase BS Tax Accounts EOY" xfId="34070"/>
    <cellStyle name="Comma 3 11 3" xfId="34071"/>
    <cellStyle name="Comma 3 11 3 2" xfId="34072"/>
    <cellStyle name="Comma 3 11 3 2 2" xfId="34073"/>
    <cellStyle name="Comma 3 11 3 2 2 2" xfId="34074"/>
    <cellStyle name="Comma 3 11 3 2 2_Essbase BS Tax Accounts EOY" xfId="34075"/>
    <cellStyle name="Comma 3 11 3 2 3" xfId="34076"/>
    <cellStyle name="Comma 3 11 3 2_Essbase BS Tax Accounts EOY" xfId="34077"/>
    <cellStyle name="Comma 3 11 3 3" xfId="34078"/>
    <cellStyle name="Comma 3 11 3 3 2" xfId="34079"/>
    <cellStyle name="Comma 3 11 3 3_Essbase BS Tax Accounts EOY" xfId="34080"/>
    <cellStyle name="Comma 3 11 3 4" xfId="34081"/>
    <cellStyle name="Comma 3 11 3_Essbase BS Tax Accounts EOY" xfId="34082"/>
    <cellStyle name="Comma 3 11 4" xfId="34083"/>
    <cellStyle name="Comma 3 11 4 2" xfId="34084"/>
    <cellStyle name="Comma 3 11 4 2 2" xfId="34085"/>
    <cellStyle name="Comma 3 11 4 2_Essbase BS Tax Accounts EOY" xfId="34086"/>
    <cellStyle name="Comma 3 11 4 3" xfId="34087"/>
    <cellStyle name="Comma 3 11 4_Essbase BS Tax Accounts EOY" xfId="34088"/>
    <cellStyle name="Comma 3 11 5" xfId="34089"/>
    <cellStyle name="Comma 3 11 5 2" xfId="34090"/>
    <cellStyle name="Comma 3 11 5 3" xfId="34091"/>
    <cellStyle name="Comma 3 11 5_Essbase BS Tax Accounts EOY" xfId="34092"/>
    <cellStyle name="Comma 3 11 6" xfId="34093"/>
    <cellStyle name="Comma 3 11_Essbase BS Tax Accounts EOY" xfId="34094"/>
    <cellStyle name="Comma 3 12" xfId="34095"/>
    <cellStyle name="Comma 3 12 2" xfId="34096"/>
    <cellStyle name="Comma 3 12 2 2" xfId="34097"/>
    <cellStyle name="Comma 3 12 2 2 2" xfId="34098"/>
    <cellStyle name="Comma 3 12 2 2 2 2" xfId="34099"/>
    <cellStyle name="Comma 3 12 2 2 2 2 2" xfId="34100"/>
    <cellStyle name="Comma 3 12 2 2 2 2_Essbase BS Tax Accounts EOY" xfId="34101"/>
    <cellStyle name="Comma 3 12 2 2 2 3" xfId="34102"/>
    <cellStyle name="Comma 3 12 2 2 2_Essbase BS Tax Accounts EOY" xfId="34103"/>
    <cellStyle name="Comma 3 12 2 2 3" xfId="34104"/>
    <cellStyle name="Comma 3 12 2 2 3 2" xfId="34105"/>
    <cellStyle name="Comma 3 12 2 2 3_Essbase BS Tax Accounts EOY" xfId="34106"/>
    <cellStyle name="Comma 3 12 2 2 4" xfId="34107"/>
    <cellStyle name="Comma 3 12 2 2_Essbase BS Tax Accounts EOY" xfId="34108"/>
    <cellStyle name="Comma 3 12 2 3" xfId="34109"/>
    <cellStyle name="Comma 3 12 2 3 2" xfId="34110"/>
    <cellStyle name="Comma 3 12 2 3 2 2" xfId="34111"/>
    <cellStyle name="Comma 3 12 2 3 2_Essbase BS Tax Accounts EOY" xfId="34112"/>
    <cellStyle name="Comma 3 12 2 3 3" xfId="34113"/>
    <cellStyle name="Comma 3 12 2 3_Essbase BS Tax Accounts EOY" xfId="34114"/>
    <cellStyle name="Comma 3 12 2 4" xfId="34115"/>
    <cellStyle name="Comma 3 12 2 4 2" xfId="34116"/>
    <cellStyle name="Comma 3 12 2 4 3" xfId="34117"/>
    <cellStyle name="Comma 3 12 2 4_Essbase BS Tax Accounts EOY" xfId="34118"/>
    <cellStyle name="Comma 3 12 2 5" xfId="34119"/>
    <cellStyle name="Comma 3 12 2_Essbase BS Tax Accounts EOY" xfId="34120"/>
    <cellStyle name="Comma 3 12 3" xfId="34121"/>
    <cellStyle name="Comma 3 12 3 2" xfId="34122"/>
    <cellStyle name="Comma 3 12 3 2 2" xfId="34123"/>
    <cellStyle name="Comma 3 12 3 2 2 2" xfId="34124"/>
    <cellStyle name="Comma 3 12 3 2 2_Essbase BS Tax Accounts EOY" xfId="34125"/>
    <cellStyle name="Comma 3 12 3 2 3" xfId="34126"/>
    <cellStyle name="Comma 3 12 3 2_Essbase BS Tax Accounts EOY" xfId="34127"/>
    <cellStyle name="Comma 3 12 3 3" xfId="34128"/>
    <cellStyle name="Comma 3 12 3 3 2" xfId="34129"/>
    <cellStyle name="Comma 3 12 3 3_Essbase BS Tax Accounts EOY" xfId="34130"/>
    <cellStyle name="Comma 3 12 3 4" xfId="34131"/>
    <cellStyle name="Comma 3 12 3_Essbase BS Tax Accounts EOY" xfId="34132"/>
    <cellStyle name="Comma 3 12 4" xfId="34133"/>
    <cellStyle name="Comma 3 12 4 2" xfId="34134"/>
    <cellStyle name="Comma 3 12 4 2 2" xfId="34135"/>
    <cellStyle name="Comma 3 12 4 2_Essbase BS Tax Accounts EOY" xfId="34136"/>
    <cellStyle name="Comma 3 12 4 3" xfId="34137"/>
    <cellStyle name="Comma 3 12 4_Essbase BS Tax Accounts EOY" xfId="34138"/>
    <cellStyle name="Comma 3 12 5" xfId="34139"/>
    <cellStyle name="Comma 3 12 5 2" xfId="34140"/>
    <cellStyle name="Comma 3 12 5 3" xfId="34141"/>
    <cellStyle name="Comma 3 12 5_Essbase BS Tax Accounts EOY" xfId="34142"/>
    <cellStyle name="Comma 3 12 6" xfId="34143"/>
    <cellStyle name="Comma 3 12_Essbase BS Tax Accounts EOY" xfId="34144"/>
    <cellStyle name="Comma 3 13" xfId="34145"/>
    <cellStyle name="Comma 3 13 2" xfId="34146"/>
    <cellStyle name="Comma 3 13 2 2" xfId="34147"/>
    <cellStyle name="Comma 3 13 2 2 2" xfId="34148"/>
    <cellStyle name="Comma 3 13 2 2 2 2" xfId="34149"/>
    <cellStyle name="Comma 3 13 2 2 2 2 2" xfId="34150"/>
    <cellStyle name="Comma 3 13 2 2 2 2_Essbase BS Tax Accounts EOY" xfId="34151"/>
    <cellStyle name="Comma 3 13 2 2 2 3" xfId="34152"/>
    <cellStyle name="Comma 3 13 2 2 2_Essbase BS Tax Accounts EOY" xfId="34153"/>
    <cellStyle name="Comma 3 13 2 2 3" xfId="34154"/>
    <cellStyle name="Comma 3 13 2 2 3 2" xfId="34155"/>
    <cellStyle name="Comma 3 13 2 2 3_Essbase BS Tax Accounts EOY" xfId="34156"/>
    <cellStyle name="Comma 3 13 2 2 4" xfId="34157"/>
    <cellStyle name="Comma 3 13 2 2_Essbase BS Tax Accounts EOY" xfId="34158"/>
    <cellStyle name="Comma 3 13 2 3" xfId="34159"/>
    <cellStyle name="Comma 3 13 2 3 2" xfId="34160"/>
    <cellStyle name="Comma 3 13 2 3 2 2" xfId="34161"/>
    <cellStyle name="Comma 3 13 2 3 2_Essbase BS Tax Accounts EOY" xfId="34162"/>
    <cellStyle name="Comma 3 13 2 3 3" xfId="34163"/>
    <cellStyle name="Comma 3 13 2 3_Essbase BS Tax Accounts EOY" xfId="34164"/>
    <cellStyle name="Comma 3 13 2 4" xfId="34165"/>
    <cellStyle name="Comma 3 13 2 4 2" xfId="34166"/>
    <cellStyle name="Comma 3 13 2 4 3" xfId="34167"/>
    <cellStyle name="Comma 3 13 2 4_Essbase BS Tax Accounts EOY" xfId="34168"/>
    <cellStyle name="Comma 3 13 2 5" xfId="34169"/>
    <cellStyle name="Comma 3 13 2_Essbase BS Tax Accounts EOY" xfId="34170"/>
    <cellStyle name="Comma 3 13 3" xfId="34171"/>
    <cellStyle name="Comma 3 13 3 2" xfId="34172"/>
    <cellStyle name="Comma 3 13 3 2 2" xfId="34173"/>
    <cellStyle name="Comma 3 13 3 2 2 2" xfId="34174"/>
    <cellStyle name="Comma 3 13 3 2 2_Essbase BS Tax Accounts EOY" xfId="34175"/>
    <cellStyle name="Comma 3 13 3 2 3" xfId="34176"/>
    <cellStyle name="Comma 3 13 3 2_Essbase BS Tax Accounts EOY" xfId="34177"/>
    <cellStyle name="Comma 3 13 3 3" xfId="34178"/>
    <cellStyle name="Comma 3 13 3 3 2" xfId="34179"/>
    <cellStyle name="Comma 3 13 3 3_Essbase BS Tax Accounts EOY" xfId="34180"/>
    <cellStyle name="Comma 3 13 3 4" xfId="34181"/>
    <cellStyle name="Comma 3 13 3_Essbase BS Tax Accounts EOY" xfId="34182"/>
    <cellStyle name="Comma 3 13 4" xfId="34183"/>
    <cellStyle name="Comma 3 13 4 2" xfId="34184"/>
    <cellStyle name="Comma 3 13 4 2 2" xfId="34185"/>
    <cellStyle name="Comma 3 13 4 2_Essbase BS Tax Accounts EOY" xfId="34186"/>
    <cellStyle name="Comma 3 13 4 3" xfId="34187"/>
    <cellStyle name="Comma 3 13 4_Essbase BS Tax Accounts EOY" xfId="34188"/>
    <cellStyle name="Comma 3 13 5" xfId="34189"/>
    <cellStyle name="Comma 3 13 5 2" xfId="34190"/>
    <cellStyle name="Comma 3 13 5 3" xfId="34191"/>
    <cellStyle name="Comma 3 13 5_Essbase BS Tax Accounts EOY" xfId="34192"/>
    <cellStyle name="Comma 3 13 6" xfId="34193"/>
    <cellStyle name="Comma 3 13_Essbase BS Tax Accounts EOY" xfId="34194"/>
    <cellStyle name="Comma 3 14" xfId="34195"/>
    <cellStyle name="Comma 3 14 2" xfId="34196"/>
    <cellStyle name="Comma 3 14 2 2" xfId="34197"/>
    <cellStyle name="Comma 3 14 2 2 2" xfId="34198"/>
    <cellStyle name="Comma 3 14 2 2 2 2" xfId="34199"/>
    <cellStyle name="Comma 3 14 2 2 2_Essbase BS Tax Accounts EOY" xfId="34200"/>
    <cellStyle name="Comma 3 14 2 2 3" xfId="34201"/>
    <cellStyle name="Comma 3 14 2 2_Essbase BS Tax Accounts EOY" xfId="34202"/>
    <cellStyle name="Comma 3 14 2 3" xfId="34203"/>
    <cellStyle name="Comma 3 14 2 3 2" xfId="34204"/>
    <cellStyle name="Comma 3 14 2 3_Essbase BS Tax Accounts EOY" xfId="34205"/>
    <cellStyle name="Comma 3 14 2 4" xfId="34206"/>
    <cellStyle name="Comma 3 14 2_Essbase BS Tax Accounts EOY" xfId="34207"/>
    <cellStyle name="Comma 3 14 3" xfId="34208"/>
    <cellStyle name="Comma 3 14 3 2" xfId="34209"/>
    <cellStyle name="Comma 3 14 3 2 2" xfId="34210"/>
    <cellStyle name="Comma 3 14 3 2_Essbase BS Tax Accounts EOY" xfId="34211"/>
    <cellStyle name="Comma 3 14 3 3" xfId="34212"/>
    <cellStyle name="Comma 3 14 3_Essbase BS Tax Accounts EOY" xfId="34213"/>
    <cellStyle name="Comma 3 14 4" xfId="34214"/>
    <cellStyle name="Comma 3 14 4 2" xfId="34215"/>
    <cellStyle name="Comma 3 14 4 3" xfId="34216"/>
    <cellStyle name="Comma 3 14 4_Essbase BS Tax Accounts EOY" xfId="34217"/>
    <cellStyle name="Comma 3 14 5" xfId="34218"/>
    <cellStyle name="Comma 3 14_Essbase BS Tax Accounts EOY" xfId="34219"/>
    <cellStyle name="Comma 3 15" xfId="34220"/>
    <cellStyle name="Comma 3 15 2" xfId="34221"/>
    <cellStyle name="Comma 3 15 2 2" xfId="34222"/>
    <cellStyle name="Comma 3 15 2 2 2" xfId="34223"/>
    <cellStyle name="Comma 3 15 2 2 2 2" xfId="34224"/>
    <cellStyle name="Comma 3 15 2 2 2_Essbase BS Tax Accounts EOY" xfId="34225"/>
    <cellStyle name="Comma 3 15 2 2 3" xfId="34226"/>
    <cellStyle name="Comma 3 15 2 2_Essbase BS Tax Accounts EOY" xfId="34227"/>
    <cellStyle name="Comma 3 15 2 3" xfId="34228"/>
    <cellStyle name="Comma 3 15 2 3 2" xfId="34229"/>
    <cellStyle name="Comma 3 15 2 3_Essbase BS Tax Accounts EOY" xfId="34230"/>
    <cellStyle name="Comma 3 15 2 4" xfId="34231"/>
    <cellStyle name="Comma 3 15 2_Essbase BS Tax Accounts EOY" xfId="34232"/>
    <cellStyle name="Comma 3 15 3" xfId="34233"/>
    <cellStyle name="Comma 3 15 3 2" xfId="34234"/>
    <cellStyle name="Comma 3 15 3 2 2" xfId="34235"/>
    <cellStyle name="Comma 3 15 3 2_Essbase BS Tax Accounts EOY" xfId="34236"/>
    <cellStyle name="Comma 3 15 3 3" xfId="34237"/>
    <cellStyle name="Comma 3 15 3_Essbase BS Tax Accounts EOY" xfId="34238"/>
    <cellStyle name="Comma 3 15 4" xfId="34239"/>
    <cellStyle name="Comma 3 15 4 2" xfId="34240"/>
    <cellStyle name="Comma 3 15 4_Essbase BS Tax Accounts EOY" xfId="34241"/>
    <cellStyle name="Comma 3 15 5" xfId="34242"/>
    <cellStyle name="Comma 3 15_Essbase BS Tax Accounts EOY" xfId="34243"/>
    <cellStyle name="Comma 3 16" xfId="34244"/>
    <cellStyle name="Comma 3 16 2" xfId="34245"/>
    <cellStyle name="Comma 3 16 2 2" xfId="34246"/>
    <cellStyle name="Comma 3 16 2_Essbase BS Tax Accounts EOY" xfId="34247"/>
    <cellStyle name="Comma 3 16 3" xfId="34248"/>
    <cellStyle name="Comma 3 16 4" xfId="34249"/>
    <cellStyle name="Comma 3 16 5" xfId="34250"/>
    <cellStyle name="Comma 3 16_Essbase BS Tax Accounts EOY" xfId="34251"/>
    <cellStyle name="Comma 3 17" xfId="34252"/>
    <cellStyle name="Comma 3 17 2" xfId="34253"/>
    <cellStyle name="Comma 3 17 3" xfId="34254"/>
    <cellStyle name="Comma 3 18" xfId="34255"/>
    <cellStyle name="Comma 3 19" xfId="34256"/>
    <cellStyle name="Comma 3 19 2" xfId="34257"/>
    <cellStyle name="Comma 3 2" xfId="34258"/>
    <cellStyle name="Comma 3 2 2" xfId="34259"/>
    <cellStyle name="Comma 3 2 2 2" xfId="34260"/>
    <cellStyle name="Comma 3 2 2 2 2" xfId="34261"/>
    <cellStyle name="Comma 3 2 2 2 2 2" xfId="34262"/>
    <cellStyle name="Comma 3 2 2 2 2 2 2" xfId="34263"/>
    <cellStyle name="Comma 3 2 2 2 2 2_Essbase BS Tax Accounts EOY" xfId="34264"/>
    <cellStyle name="Comma 3 2 2 2 2 3" xfId="34265"/>
    <cellStyle name="Comma 3 2 2 2 2_Essbase BS Tax Accounts EOY" xfId="34266"/>
    <cellStyle name="Comma 3 2 2 2 3" xfId="34267"/>
    <cellStyle name="Comma 3 2 2 2 3 2" xfId="34268"/>
    <cellStyle name="Comma 3 2 2 2 3_Essbase BS Tax Accounts EOY" xfId="34269"/>
    <cellStyle name="Comma 3 2 2 2 4" xfId="34270"/>
    <cellStyle name="Comma 3 2 2 2_Essbase BS Tax Accounts EOY" xfId="34271"/>
    <cellStyle name="Comma 3 2 2 3" xfId="34272"/>
    <cellStyle name="Comma 3 2 2 3 2" xfId="34273"/>
    <cellStyle name="Comma 3 2 2 3 2 2" xfId="34274"/>
    <cellStyle name="Comma 3 2 2 3 2_Essbase BS Tax Accounts EOY" xfId="34275"/>
    <cellStyle name="Comma 3 2 2 3 3" xfId="34276"/>
    <cellStyle name="Comma 3 2 2 3_Essbase BS Tax Accounts EOY" xfId="34277"/>
    <cellStyle name="Comma 3 2 2 4" xfId="34278"/>
    <cellStyle name="Comma 3 2 2 4 2" xfId="34279"/>
    <cellStyle name="Comma 3 2 2 4 3" xfId="34280"/>
    <cellStyle name="Comma 3 2 2 4_Essbase BS Tax Accounts EOY" xfId="34281"/>
    <cellStyle name="Comma 3 2 2 5" xfId="34282"/>
    <cellStyle name="Comma 3 2 2_Essbase BS Tax Accounts EOY" xfId="34283"/>
    <cellStyle name="Comma 3 2 3" xfId="34284"/>
    <cellStyle name="Comma 3 2 3 2" xfId="34285"/>
    <cellStyle name="Comma 3 2 3 2 2" xfId="34286"/>
    <cellStyle name="Comma 3 2 3 2 2 2" xfId="34287"/>
    <cellStyle name="Comma 3 2 3 2 2_Essbase BS Tax Accounts EOY" xfId="34288"/>
    <cellStyle name="Comma 3 2 3 2 3" xfId="34289"/>
    <cellStyle name="Comma 3 2 3 2_Essbase BS Tax Accounts EOY" xfId="34290"/>
    <cellStyle name="Comma 3 2 3 3" xfId="34291"/>
    <cellStyle name="Comma 3 2 3 3 2" xfId="34292"/>
    <cellStyle name="Comma 3 2 3 3_Essbase BS Tax Accounts EOY" xfId="34293"/>
    <cellStyle name="Comma 3 2 3 4" xfId="34294"/>
    <cellStyle name="Comma 3 2 3_Essbase BS Tax Accounts EOY" xfId="34295"/>
    <cellStyle name="Comma 3 2 4" xfId="34296"/>
    <cellStyle name="Comma 3 2 4 2" xfId="34297"/>
    <cellStyle name="Comma 3 2 4 2 2" xfId="34298"/>
    <cellStyle name="Comma 3 2 4 2_Essbase BS Tax Accounts EOY" xfId="34299"/>
    <cellStyle name="Comma 3 2 4 3" xfId="34300"/>
    <cellStyle name="Comma 3 2 4_Essbase BS Tax Accounts EOY" xfId="34301"/>
    <cellStyle name="Comma 3 2 5" xfId="34302"/>
    <cellStyle name="Comma 3 2 5 2" xfId="34303"/>
    <cellStyle name="Comma 3 2 5 3" xfId="34304"/>
    <cellStyle name="Comma 3 2 5_Essbase BS Tax Accounts EOY" xfId="34305"/>
    <cellStyle name="Comma 3 2 6" xfId="34306"/>
    <cellStyle name="Comma 3 2 7" xfId="34307"/>
    <cellStyle name="Comma 3 2_Essbase BS Tax Accounts EOY" xfId="34308"/>
    <cellStyle name="Comma 3 20" xfId="34309"/>
    <cellStyle name="Comma 3 21" xfId="34310"/>
    <cellStyle name="Comma 3 3" xfId="34311"/>
    <cellStyle name="Comma 3 3 2" xfId="34312"/>
    <cellStyle name="Comma 3 3 2 2" xfId="34313"/>
    <cellStyle name="Comma 3 3 2 2 2" xfId="34314"/>
    <cellStyle name="Comma 3 3 2 2 2 2" xfId="34315"/>
    <cellStyle name="Comma 3 3 2 2 2 2 2" xfId="34316"/>
    <cellStyle name="Comma 3 3 2 2 2 2_Essbase BS Tax Accounts EOY" xfId="34317"/>
    <cellStyle name="Comma 3 3 2 2 2 3" xfId="34318"/>
    <cellStyle name="Comma 3 3 2 2 2_Essbase BS Tax Accounts EOY" xfId="34319"/>
    <cellStyle name="Comma 3 3 2 2 3" xfId="34320"/>
    <cellStyle name="Comma 3 3 2 2 3 2" xfId="34321"/>
    <cellStyle name="Comma 3 3 2 2 3_Essbase BS Tax Accounts EOY" xfId="34322"/>
    <cellStyle name="Comma 3 3 2 2 4" xfId="34323"/>
    <cellStyle name="Comma 3 3 2 2_Essbase BS Tax Accounts EOY" xfId="34324"/>
    <cellStyle name="Comma 3 3 2 3" xfId="34325"/>
    <cellStyle name="Comma 3 3 2 3 2" xfId="34326"/>
    <cellStyle name="Comma 3 3 2 3 2 2" xfId="34327"/>
    <cellStyle name="Comma 3 3 2 3 2_Essbase BS Tax Accounts EOY" xfId="34328"/>
    <cellStyle name="Comma 3 3 2 3 3" xfId="34329"/>
    <cellStyle name="Comma 3 3 2 3_Essbase BS Tax Accounts EOY" xfId="34330"/>
    <cellStyle name="Comma 3 3 2 4" xfId="34331"/>
    <cellStyle name="Comma 3 3 2 4 2" xfId="34332"/>
    <cellStyle name="Comma 3 3 2 4 3" xfId="34333"/>
    <cellStyle name="Comma 3 3 2 4_Essbase BS Tax Accounts EOY" xfId="34334"/>
    <cellStyle name="Comma 3 3 2 5" xfId="34335"/>
    <cellStyle name="Comma 3 3 2_Essbase BS Tax Accounts EOY" xfId="34336"/>
    <cellStyle name="Comma 3 3 3" xfId="34337"/>
    <cellStyle name="Comma 3 3 3 2" xfId="34338"/>
    <cellStyle name="Comma 3 3 3 2 2" xfId="34339"/>
    <cellStyle name="Comma 3 3 3 2 2 2" xfId="34340"/>
    <cellStyle name="Comma 3 3 3 2 2_Essbase BS Tax Accounts EOY" xfId="34341"/>
    <cellStyle name="Comma 3 3 3 2 3" xfId="34342"/>
    <cellStyle name="Comma 3 3 3 2_Essbase BS Tax Accounts EOY" xfId="34343"/>
    <cellStyle name="Comma 3 3 3 3" xfId="34344"/>
    <cellStyle name="Comma 3 3 3 3 2" xfId="34345"/>
    <cellStyle name="Comma 3 3 3 3_Essbase BS Tax Accounts EOY" xfId="34346"/>
    <cellStyle name="Comma 3 3 3 4" xfId="34347"/>
    <cellStyle name="Comma 3 3 3_Essbase BS Tax Accounts EOY" xfId="34348"/>
    <cellStyle name="Comma 3 3 4" xfId="34349"/>
    <cellStyle name="Comma 3 3 4 2" xfId="34350"/>
    <cellStyle name="Comma 3 3 4 2 2" xfId="34351"/>
    <cellStyle name="Comma 3 3 4 2_Essbase BS Tax Accounts EOY" xfId="34352"/>
    <cellStyle name="Comma 3 3 4 3" xfId="34353"/>
    <cellStyle name="Comma 3 3 4_Essbase BS Tax Accounts EOY" xfId="34354"/>
    <cellStyle name="Comma 3 3 5" xfId="34355"/>
    <cellStyle name="Comma 3 3 5 2" xfId="34356"/>
    <cellStyle name="Comma 3 3 5 3" xfId="34357"/>
    <cellStyle name="Comma 3 3 5_Essbase BS Tax Accounts EOY" xfId="34358"/>
    <cellStyle name="Comma 3 3 6" xfId="34359"/>
    <cellStyle name="Comma 3 3_Essbase BS Tax Accounts EOY" xfId="34360"/>
    <cellStyle name="Comma 3 4" xfId="34361"/>
    <cellStyle name="Comma 3 4 2" xfId="34362"/>
    <cellStyle name="Comma 3 4 2 2" xfId="34363"/>
    <cellStyle name="Comma 3 4 2 2 2" xfId="34364"/>
    <cellStyle name="Comma 3 4 2 2 2 2" xfId="34365"/>
    <cellStyle name="Comma 3 4 2 2 2 2 2" xfId="34366"/>
    <cellStyle name="Comma 3 4 2 2 2 2_Essbase BS Tax Accounts EOY" xfId="34367"/>
    <cellStyle name="Comma 3 4 2 2 2 3" xfId="34368"/>
    <cellStyle name="Comma 3 4 2 2 2_Essbase BS Tax Accounts EOY" xfId="34369"/>
    <cellStyle name="Comma 3 4 2 2 3" xfId="34370"/>
    <cellStyle name="Comma 3 4 2 2 3 2" xfId="34371"/>
    <cellStyle name="Comma 3 4 2 2 3_Essbase BS Tax Accounts EOY" xfId="34372"/>
    <cellStyle name="Comma 3 4 2 2 4" xfId="34373"/>
    <cellStyle name="Comma 3 4 2 2_Essbase BS Tax Accounts EOY" xfId="34374"/>
    <cellStyle name="Comma 3 4 2 3" xfId="34375"/>
    <cellStyle name="Comma 3 4 2 3 2" xfId="34376"/>
    <cellStyle name="Comma 3 4 2 3 2 2" xfId="34377"/>
    <cellStyle name="Comma 3 4 2 3 2_Essbase BS Tax Accounts EOY" xfId="34378"/>
    <cellStyle name="Comma 3 4 2 3 3" xfId="34379"/>
    <cellStyle name="Comma 3 4 2 3_Essbase BS Tax Accounts EOY" xfId="34380"/>
    <cellStyle name="Comma 3 4 2 4" xfId="34381"/>
    <cellStyle name="Comma 3 4 2 4 2" xfId="34382"/>
    <cellStyle name="Comma 3 4 2 4 3" xfId="34383"/>
    <cellStyle name="Comma 3 4 2 4_Essbase BS Tax Accounts EOY" xfId="34384"/>
    <cellStyle name="Comma 3 4 2 5" xfId="34385"/>
    <cellStyle name="Comma 3 4 2_Essbase BS Tax Accounts EOY" xfId="34386"/>
    <cellStyle name="Comma 3 4 3" xfId="34387"/>
    <cellStyle name="Comma 3 4 3 2" xfId="34388"/>
    <cellStyle name="Comma 3 4 3 2 2" xfId="34389"/>
    <cellStyle name="Comma 3 4 3 2 2 2" xfId="34390"/>
    <cellStyle name="Comma 3 4 3 2 2_Essbase BS Tax Accounts EOY" xfId="34391"/>
    <cellStyle name="Comma 3 4 3 2 3" xfId="34392"/>
    <cellStyle name="Comma 3 4 3 2_Essbase BS Tax Accounts EOY" xfId="34393"/>
    <cellStyle name="Comma 3 4 3 3" xfId="34394"/>
    <cellStyle name="Comma 3 4 3 3 2" xfId="34395"/>
    <cellStyle name="Comma 3 4 3 3_Essbase BS Tax Accounts EOY" xfId="34396"/>
    <cellStyle name="Comma 3 4 3 4" xfId="34397"/>
    <cellStyle name="Comma 3 4 3_Essbase BS Tax Accounts EOY" xfId="34398"/>
    <cellStyle name="Comma 3 4 4" xfId="34399"/>
    <cellStyle name="Comma 3 4 4 2" xfId="34400"/>
    <cellStyle name="Comma 3 4 4 2 2" xfId="34401"/>
    <cellStyle name="Comma 3 4 4 2_Essbase BS Tax Accounts EOY" xfId="34402"/>
    <cellStyle name="Comma 3 4 4 3" xfId="34403"/>
    <cellStyle name="Comma 3 4 4_Essbase BS Tax Accounts EOY" xfId="34404"/>
    <cellStyle name="Comma 3 4 5" xfId="34405"/>
    <cellStyle name="Comma 3 4 5 2" xfId="34406"/>
    <cellStyle name="Comma 3 4 5 3" xfId="34407"/>
    <cellStyle name="Comma 3 4 5_Essbase BS Tax Accounts EOY" xfId="34408"/>
    <cellStyle name="Comma 3 4 6" xfId="34409"/>
    <cellStyle name="Comma 3 4_Essbase BS Tax Accounts EOY" xfId="34410"/>
    <cellStyle name="Comma 3 5" xfId="34411"/>
    <cellStyle name="Comma 3 5 2" xfId="34412"/>
    <cellStyle name="Comma 3 5 2 2" xfId="34413"/>
    <cellStyle name="Comma 3 5 2 2 2" xfId="34414"/>
    <cellStyle name="Comma 3 5 2 2 2 2" xfId="34415"/>
    <cellStyle name="Comma 3 5 2 2 2 2 2" xfId="34416"/>
    <cellStyle name="Comma 3 5 2 2 2 2_Essbase BS Tax Accounts EOY" xfId="34417"/>
    <cellStyle name="Comma 3 5 2 2 2 3" xfId="34418"/>
    <cellStyle name="Comma 3 5 2 2 2_Essbase BS Tax Accounts EOY" xfId="34419"/>
    <cellStyle name="Comma 3 5 2 2 3" xfId="34420"/>
    <cellStyle name="Comma 3 5 2 2 3 2" xfId="34421"/>
    <cellStyle name="Comma 3 5 2 2 3_Essbase BS Tax Accounts EOY" xfId="34422"/>
    <cellStyle name="Comma 3 5 2 2 4" xfId="34423"/>
    <cellStyle name="Comma 3 5 2 2_Essbase BS Tax Accounts EOY" xfId="34424"/>
    <cellStyle name="Comma 3 5 2 3" xfId="34425"/>
    <cellStyle name="Comma 3 5 2 3 2" xfId="34426"/>
    <cellStyle name="Comma 3 5 2 3 2 2" xfId="34427"/>
    <cellStyle name="Comma 3 5 2 3 2_Essbase BS Tax Accounts EOY" xfId="34428"/>
    <cellStyle name="Comma 3 5 2 3 3" xfId="34429"/>
    <cellStyle name="Comma 3 5 2 3_Essbase BS Tax Accounts EOY" xfId="34430"/>
    <cellStyle name="Comma 3 5 2 4" xfId="34431"/>
    <cellStyle name="Comma 3 5 2 4 2" xfId="34432"/>
    <cellStyle name="Comma 3 5 2 4 3" xfId="34433"/>
    <cellStyle name="Comma 3 5 2 4_Essbase BS Tax Accounts EOY" xfId="34434"/>
    <cellStyle name="Comma 3 5 2 5" xfId="34435"/>
    <cellStyle name="Comma 3 5 2_Essbase BS Tax Accounts EOY" xfId="34436"/>
    <cellStyle name="Comma 3 5 3" xfId="34437"/>
    <cellStyle name="Comma 3 5 3 2" xfId="34438"/>
    <cellStyle name="Comma 3 5 3 2 2" xfId="34439"/>
    <cellStyle name="Comma 3 5 3 2 2 2" xfId="34440"/>
    <cellStyle name="Comma 3 5 3 2 2_Essbase BS Tax Accounts EOY" xfId="34441"/>
    <cellStyle name="Comma 3 5 3 2 3" xfId="34442"/>
    <cellStyle name="Comma 3 5 3 2_Essbase BS Tax Accounts EOY" xfId="34443"/>
    <cellStyle name="Comma 3 5 3 3" xfId="34444"/>
    <cellStyle name="Comma 3 5 3 3 2" xfId="34445"/>
    <cellStyle name="Comma 3 5 3 3_Essbase BS Tax Accounts EOY" xfId="34446"/>
    <cellStyle name="Comma 3 5 3 4" xfId="34447"/>
    <cellStyle name="Comma 3 5 3_Essbase BS Tax Accounts EOY" xfId="34448"/>
    <cellStyle name="Comma 3 5 4" xfId="34449"/>
    <cellStyle name="Comma 3 5 4 2" xfId="34450"/>
    <cellStyle name="Comma 3 5 4 2 2" xfId="34451"/>
    <cellStyle name="Comma 3 5 4 2_Essbase BS Tax Accounts EOY" xfId="34452"/>
    <cellStyle name="Comma 3 5 4 3" xfId="34453"/>
    <cellStyle name="Comma 3 5 4_Essbase BS Tax Accounts EOY" xfId="34454"/>
    <cellStyle name="Comma 3 5 5" xfId="34455"/>
    <cellStyle name="Comma 3 5 5 2" xfId="34456"/>
    <cellStyle name="Comma 3 5 5 3" xfId="34457"/>
    <cellStyle name="Comma 3 5 5_Essbase BS Tax Accounts EOY" xfId="34458"/>
    <cellStyle name="Comma 3 5 6" xfId="34459"/>
    <cellStyle name="Comma 3 5_Essbase BS Tax Accounts EOY" xfId="34460"/>
    <cellStyle name="Comma 3 6" xfId="34461"/>
    <cellStyle name="Comma 3 6 2" xfId="34462"/>
    <cellStyle name="Comma 3 6 2 2" xfId="34463"/>
    <cellStyle name="Comma 3 6 2 2 2" xfId="34464"/>
    <cellStyle name="Comma 3 6 2 2 2 2" xfId="34465"/>
    <cellStyle name="Comma 3 6 2 2 2 2 2" xfId="34466"/>
    <cellStyle name="Comma 3 6 2 2 2 2_Essbase BS Tax Accounts EOY" xfId="34467"/>
    <cellStyle name="Comma 3 6 2 2 2 3" xfId="34468"/>
    <cellStyle name="Comma 3 6 2 2 2_Essbase BS Tax Accounts EOY" xfId="34469"/>
    <cellStyle name="Comma 3 6 2 2 3" xfId="34470"/>
    <cellStyle name="Comma 3 6 2 2 3 2" xfId="34471"/>
    <cellStyle name="Comma 3 6 2 2 3_Essbase BS Tax Accounts EOY" xfId="34472"/>
    <cellStyle name="Comma 3 6 2 2 4" xfId="34473"/>
    <cellStyle name="Comma 3 6 2 2_Essbase BS Tax Accounts EOY" xfId="34474"/>
    <cellStyle name="Comma 3 6 2 3" xfId="34475"/>
    <cellStyle name="Comma 3 6 2 3 2" xfId="34476"/>
    <cellStyle name="Comma 3 6 2 3 2 2" xfId="34477"/>
    <cellStyle name="Comma 3 6 2 3 2_Essbase BS Tax Accounts EOY" xfId="34478"/>
    <cellStyle name="Comma 3 6 2 3 3" xfId="34479"/>
    <cellStyle name="Comma 3 6 2 3_Essbase BS Tax Accounts EOY" xfId="34480"/>
    <cellStyle name="Comma 3 6 2 4" xfId="34481"/>
    <cellStyle name="Comma 3 6 2 4 2" xfId="34482"/>
    <cellStyle name="Comma 3 6 2 4 3" xfId="34483"/>
    <cellStyle name="Comma 3 6 2 4_Essbase BS Tax Accounts EOY" xfId="34484"/>
    <cellStyle name="Comma 3 6 2 5" xfId="34485"/>
    <cellStyle name="Comma 3 6 2_Essbase BS Tax Accounts EOY" xfId="34486"/>
    <cellStyle name="Comma 3 6 3" xfId="34487"/>
    <cellStyle name="Comma 3 6 3 2" xfId="34488"/>
    <cellStyle name="Comma 3 6 3 2 2" xfId="34489"/>
    <cellStyle name="Comma 3 6 3 2 2 2" xfId="34490"/>
    <cellStyle name="Comma 3 6 3 2 2_Essbase BS Tax Accounts EOY" xfId="34491"/>
    <cellStyle name="Comma 3 6 3 2 3" xfId="34492"/>
    <cellStyle name="Comma 3 6 3 2_Essbase BS Tax Accounts EOY" xfId="34493"/>
    <cellStyle name="Comma 3 6 3 3" xfId="34494"/>
    <cellStyle name="Comma 3 6 3 3 2" xfId="34495"/>
    <cellStyle name="Comma 3 6 3 3_Essbase BS Tax Accounts EOY" xfId="34496"/>
    <cellStyle name="Comma 3 6 3 4" xfId="34497"/>
    <cellStyle name="Comma 3 6 3_Essbase BS Tax Accounts EOY" xfId="34498"/>
    <cellStyle name="Comma 3 6 4" xfId="34499"/>
    <cellStyle name="Comma 3 6 4 2" xfId="34500"/>
    <cellStyle name="Comma 3 6 4 2 2" xfId="34501"/>
    <cellStyle name="Comma 3 6 4 2_Essbase BS Tax Accounts EOY" xfId="34502"/>
    <cellStyle name="Comma 3 6 4 3" xfId="34503"/>
    <cellStyle name="Comma 3 6 4_Essbase BS Tax Accounts EOY" xfId="34504"/>
    <cellStyle name="Comma 3 6 5" xfId="34505"/>
    <cellStyle name="Comma 3 6 5 2" xfId="34506"/>
    <cellStyle name="Comma 3 6 5 3" xfId="34507"/>
    <cellStyle name="Comma 3 6 5_Essbase BS Tax Accounts EOY" xfId="34508"/>
    <cellStyle name="Comma 3 6 6" xfId="34509"/>
    <cellStyle name="Comma 3 6_Essbase BS Tax Accounts EOY" xfId="34510"/>
    <cellStyle name="Comma 3 7" xfId="34511"/>
    <cellStyle name="Comma 3 7 2" xfId="34512"/>
    <cellStyle name="Comma 3 7 2 2" xfId="34513"/>
    <cellStyle name="Comma 3 7 2 2 2" xfId="34514"/>
    <cellStyle name="Comma 3 7 2 2 2 2" xfId="34515"/>
    <cellStyle name="Comma 3 7 2 2 2 2 2" xfId="34516"/>
    <cellStyle name="Comma 3 7 2 2 2 2_Essbase BS Tax Accounts EOY" xfId="34517"/>
    <cellStyle name="Comma 3 7 2 2 2 3" xfId="34518"/>
    <cellStyle name="Comma 3 7 2 2 2_Essbase BS Tax Accounts EOY" xfId="34519"/>
    <cellStyle name="Comma 3 7 2 2 3" xfId="34520"/>
    <cellStyle name="Comma 3 7 2 2 3 2" xfId="34521"/>
    <cellStyle name="Comma 3 7 2 2 3_Essbase BS Tax Accounts EOY" xfId="34522"/>
    <cellStyle name="Comma 3 7 2 2 4" xfId="34523"/>
    <cellStyle name="Comma 3 7 2 2_Essbase BS Tax Accounts EOY" xfId="34524"/>
    <cellStyle name="Comma 3 7 2 3" xfId="34525"/>
    <cellStyle name="Comma 3 7 2 3 2" xfId="34526"/>
    <cellStyle name="Comma 3 7 2 3 2 2" xfId="34527"/>
    <cellStyle name="Comma 3 7 2 3 2_Essbase BS Tax Accounts EOY" xfId="34528"/>
    <cellStyle name="Comma 3 7 2 3 3" xfId="34529"/>
    <cellStyle name="Comma 3 7 2 3_Essbase BS Tax Accounts EOY" xfId="34530"/>
    <cellStyle name="Comma 3 7 2 4" xfId="34531"/>
    <cellStyle name="Comma 3 7 2 4 2" xfId="34532"/>
    <cellStyle name="Comma 3 7 2 4 3" xfId="34533"/>
    <cellStyle name="Comma 3 7 2 4_Essbase BS Tax Accounts EOY" xfId="34534"/>
    <cellStyle name="Comma 3 7 2 5" xfId="34535"/>
    <cellStyle name="Comma 3 7 2_Essbase BS Tax Accounts EOY" xfId="34536"/>
    <cellStyle name="Comma 3 7 3" xfId="34537"/>
    <cellStyle name="Comma 3 7 3 2" xfId="34538"/>
    <cellStyle name="Comma 3 7 3 2 2" xfId="34539"/>
    <cellStyle name="Comma 3 7 3 2 2 2" xfId="34540"/>
    <cellStyle name="Comma 3 7 3 2 2_Essbase BS Tax Accounts EOY" xfId="34541"/>
    <cellStyle name="Comma 3 7 3 2 3" xfId="34542"/>
    <cellStyle name="Comma 3 7 3 2_Essbase BS Tax Accounts EOY" xfId="34543"/>
    <cellStyle name="Comma 3 7 3 3" xfId="34544"/>
    <cellStyle name="Comma 3 7 3 3 2" xfId="34545"/>
    <cellStyle name="Comma 3 7 3 3_Essbase BS Tax Accounts EOY" xfId="34546"/>
    <cellStyle name="Comma 3 7 3 4" xfId="34547"/>
    <cellStyle name="Comma 3 7 3_Essbase BS Tax Accounts EOY" xfId="34548"/>
    <cellStyle name="Comma 3 7 4" xfId="34549"/>
    <cellStyle name="Comma 3 7 4 2" xfId="34550"/>
    <cellStyle name="Comma 3 7 4 2 2" xfId="34551"/>
    <cellStyle name="Comma 3 7 4 2_Essbase BS Tax Accounts EOY" xfId="34552"/>
    <cellStyle name="Comma 3 7 4 3" xfId="34553"/>
    <cellStyle name="Comma 3 7 4_Essbase BS Tax Accounts EOY" xfId="34554"/>
    <cellStyle name="Comma 3 7 5" xfId="34555"/>
    <cellStyle name="Comma 3 7 5 2" xfId="34556"/>
    <cellStyle name="Comma 3 7 5 3" xfId="34557"/>
    <cellStyle name="Comma 3 7 5_Essbase BS Tax Accounts EOY" xfId="34558"/>
    <cellStyle name="Comma 3 7 6" xfId="34559"/>
    <cellStyle name="Comma 3 7_Essbase BS Tax Accounts EOY" xfId="34560"/>
    <cellStyle name="Comma 3 8" xfId="34561"/>
    <cellStyle name="Comma 3 8 2" xfId="34562"/>
    <cellStyle name="Comma 3 8 2 2" xfId="34563"/>
    <cellStyle name="Comma 3 8 2 2 2" xfId="34564"/>
    <cellStyle name="Comma 3 8 2 2 2 2" xfId="34565"/>
    <cellStyle name="Comma 3 8 2 2 2 2 2" xfId="34566"/>
    <cellStyle name="Comma 3 8 2 2 2 2_Essbase BS Tax Accounts EOY" xfId="34567"/>
    <cellStyle name="Comma 3 8 2 2 2 3" xfId="34568"/>
    <cellStyle name="Comma 3 8 2 2 2_Essbase BS Tax Accounts EOY" xfId="34569"/>
    <cellStyle name="Comma 3 8 2 2 3" xfId="34570"/>
    <cellStyle name="Comma 3 8 2 2 3 2" xfId="34571"/>
    <cellStyle name="Comma 3 8 2 2 3_Essbase BS Tax Accounts EOY" xfId="34572"/>
    <cellStyle name="Comma 3 8 2 2 4" xfId="34573"/>
    <cellStyle name="Comma 3 8 2 2_Essbase BS Tax Accounts EOY" xfId="34574"/>
    <cellStyle name="Comma 3 8 2 3" xfId="34575"/>
    <cellStyle name="Comma 3 8 2 3 2" xfId="34576"/>
    <cellStyle name="Comma 3 8 2 3 2 2" xfId="34577"/>
    <cellStyle name="Comma 3 8 2 3 2_Essbase BS Tax Accounts EOY" xfId="34578"/>
    <cellStyle name="Comma 3 8 2 3 3" xfId="34579"/>
    <cellStyle name="Comma 3 8 2 3_Essbase BS Tax Accounts EOY" xfId="34580"/>
    <cellStyle name="Comma 3 8 2 4" xfId="34581"/>
    <cellStyle name="Comma 3 8 2 4 2" xfId="34582"/>
    <cellStyle name="Comma 3 8 2 4 3" xfId="34583"/>
    <cellStyle name="Comma 3 8 2 4_Essbase BS Tax Accounts EOY" xfId="34584"/>
    <cellStyle name="Comma 3 8 2 5" xfId="34585"/>
    <cellStyle name="Comma 3 8 2_Essbase BS Tax Accounts EOY" xfId="34586"/>
    <cellStyle name="Comma 3 8 3" xfId="34587"/>
    <cellStyle name="Comma 3 8 3 2" xfId="34588"/>
    <cellStyle name="Comma 3 8 3 2 2" xfId="34589"/>
    <cellStyle name="Comma 3 8 3 2 2 2" xfId="34590"/>
    <cellStyle name="Comma 3 8 3 2 2_Essbase BS Tax Accounts EOY" xfId="34591"/>
    <cellStyle name="Comma 3 8 3 2 3" xfId="34592"/>
    <cellStyle name="Comma 3 8 3 2_Essbase BS Tax Accounts EOY" xfId="34593"/>
    <cellStyle name="Comma 3 8 3 3" xfId="34594"/>
    <cellStyle name="Comma 3 8 3 3 2" xfId="34595"/>
    <cellStyle name="Comma 3 8 3 3_Essbase BS Tax Accounts EOY" xfId="34596"/>
    <cellStyle name="Comma 3 8 3 4" xfId="34597"/>
    <cellStyle name="Comma 3 8 3_Essbase BS Tax Accounts EOY" xfId="34598"/>
    <cellStyle name="Comma 3 8 4" xfId="34599"/>
    <cellStyle name="Comma 3 8 4 2" xfId="34600"/>
    <cellStyle name="Comma 3 8 4 2 2" xfId="34601"/>
    <cellStyle name="Comma 3 8 4 2_Essbase BS Tax Accounts EOY" xfId="34602"/>
    <cellStyle name="Comma 3 8 4 3" xfId="34603"/>
    <cellStyle name="Comma 3 8 4_Essbase BS Tax Accounts EOY" xfId="34604"/>
    <cellStyle name="Comma 3 8 5" xfId="34605"/>
    <cellStyle name="Comma 3 8 5 2" xfId="34606"/>
    <cellStyle name="Comma 3 8 5 3" xfId="34607"/>
    <cellStyle name="Comma 3 8 5_Essbase BS Tax Accounts EOY" xfId="34608"/>
    <cellStyle name="Comma 3 8 6" xfId="34609"/>
    <cellStyle name="Comma 3 8_Essbase BS Tax Accounts EOY" xfId="34610"/>
    <cellStyle name="Comma 3 9" xfId="34611"/>
    <cellStyle name="Comma 3 9 2" xfId="34612"/>
    <cellStyle name="Comma 3 9 2 2" xfId="34613"/>
    <cellStyle name="Comma 3 9 2 2 2" xfId="34614"/>
    <cellStyle name="Comma 3 9 2 2 2 2" xfId="34615"/>
    <cellStyle name="Comma 3 9 2 2 2 2 2" xfId="34616"/>
    <cellStyle name="Comma 3 9 2 2 2 2_Essbase BS Tax Accounts EOY" xfId="34617"/>
    <cellStyle name="Comma 3 9 2 2 2 3" xfId="34618"/>
    <cellStyle name="Comma 3 9 2 2 2_Essbase BS Tax Accounts EOY" xfId="34619"/>
    <cellStyle name="Comma 3 9 2 2 3" xfId="34620"/>
    <cellStyle name="Comma 3 9 2 2 3 2" xfId="34621"/>
    <cellStyle name="Comma 3 9 2 2 3_Essbase BS Tax Accounts EOY" xfId="34622"/>
    <cellStyle name="Comma 3 9 2 2 4" xfId="34623"/>
    <cellStyle name="Comma 3 9 2 2_Essbase BS Tax Accounts EOY" xfId="34624"/>
    <cellStyle name="Comma 3 9 2 3" xfId="34625"/>
    <cellStyle name="Comma 3 9 2 3 2" xfId="34626"/>
    <cellStyle name="Comma 3 9 2 3 2 2" xfId="34627"/>
    <cellStyle name="Comma 3 9 2 3 2_Essbase BS Tax Accounts EOY" xfId="34628"/>
    <cellStyle name="Comma 3 9 2 3 3" xfId="34629"/>
    <cellStyle name="Comma 3 9 2 3_Essbase BS Tax Accounts EOY" xfId="34630"/>
    <cellStyle name="Comma 3 9 2 4" xfId="34631"/>
    <cellStyle name="Comma 3 9 2 4 2" xfId="34632"/>
    <cellStyle name="Comma 3 9 2 4 3" xfId="34633"/>
    <cellStyle name="Comma 3 9 2 4_Essbase BS Tax Accounts EOY" xfId="34634"/>
    <cellStyle name="Comma 3 9 2 5" xfId="34635"/>
    <cellStyle name="Comma 3 9 2_Essbase BS Tax Accounts EOY" xfId="34636"/>
    <cellStyle name="Comma 3 9 3" xfId="34637"/>
    <cellStyle name="Comma 3 9 3 2" xfId="34638"/>
    <cellStyle name="Comma 3 9 3 2 2" xfId="34639"/>
    <cellStyle name="Comma 3 9 3 2 2 2" xfId="34640"/>
    <cellStyle name="Comma 3 9 3 2 2_Essbase BS Tax Accounts EOY" xfId="34641"/>
    <cellStyle name="Comma 3 9 3 2 3" xfId="34642"/>
    <cellStyle name="Comma 3 9 3 2_Essbase BS Tax Accounts EOY" xfId="34643"/>
    <cellStyle name="Comma 3 9 3 3" xfId="34644"/>
    <cellStyle name="Comma 3 9 3 3 2" xfId="34645"/>
    <cellStyle name="Comma 3 9 3 3_Essbase BS Tax Accounts EOY" xfId="34646"/>
    <cellStyle name="Comma 3 9 3 4" xfId="34647"/>
    <cellStyle name="Comma 3 9 3_Essbase BS Tax Accounts EOY" xfId="34648"/>
    <cellStyle name="Comma 3 9 4" xfId="34649"/>
    <cellStyle name="Comma 3 9 4 2" xfId="34650"/>
    <cellStyle name="Comma 3 9 4 2 2" xfId="34651"/>
    <cellStyle name="Comma 3 9 4 2_Essbase BS Tax Accounts EOY" xfId="34652"/>
    <cellStyle name="Comma 3 9 4 3" xfId="34653"/>
    <cellStyle name="Comma 3 9 4_Essbase BS Tax Accounts EOY" xfId="34654"/>
    <cellStyle name="Comma 3 9 5" xfId="34655"/>
    <cellStyle name="Comma 3 9 5 2" xfId="34656"/>
    <cellStyle name="Comma 3 9 5 3" xfId="34657"/>
    <cellStyle name="Comma 3 9 5_Essbase BS Tax Accounts EOY" xfId="34658"/>
    <cellStyle name="Comma 3 9 6" xfId="34659"/>
    <cellStyle name="Comma 3 9_Essbase BS Tax Accounts EOY" xfId="34660"/>
    <cellStyle name="Comma 3_Cap Int Calc for IDR" xfId="34661"/>
    <cellStyle name="Comma 30" xfId="34662"/>
    <cellStyle name="Comma 30 2" xfId="34663"/>
    <cellStyle name="Comma 30 2 2" xfId="34664"/>
    <cellStyle name="Comma 30 2 2 2" xfId="34665"/>
    <cellStyle name="Comma 30 2 2 2 2" xfId="34666"/>
    <cellStyle name="Comma 30 2 2 2_Essbase BS Tax Accounts EOY" xfId="34667"/>
    <cellStyle name="Comma 30 2 2 3" xfId="34668"/>
    <cellStyle name="Comma 30 2 2_Essbase BS Tax Accounts EOY" xfId="34669"/>
    <cellStyle name="Comma 30 2 3" xfId="34670"/>
    <cellStyle name="Comma 30 2 3 2" xfId="34671"/>
    <cellStyle name="Comma 30 2 3_Essbase BS Tax Accounts EOY" xfId="34672"/>
    <cellStyle name="Comma 30 2 4" xfId="34673"/>
    <cellStyle name="Comma 30 2_Essbase BS Tax Accounts EOY" xfId="34674"/>
    <cellStyle name="Comma 30 3" xfId="34675"/>
    <cellStyle name="Comma 30 3 2" xfId="34676"/>
    <cellStyle name="Comma 30 3 2 2" xfId="34677"/>
    <cellStyle name="Comma 30 3 2_Essbase BS Tax Accounts EOY" xfId="34678"/>
    <cellStyle name="Comma 30 3 3" xfId="34679"/>
    <cellStyle name="Comma 30 3_Essbase BS Tax Accounts EOY" xfId="34680"/>
    <cellStyle name="Comma 30 4" xfId="34681"/>
    <cellStyle name="Comma 30 4 2" xfId="34682"/>
    <cellStyle name="Comma 30 4 3" xfId="34683"/>
    <cellStyle name="Comma 30 4_Essbase BS Tax Accounts EOY" xfId="34684"/>
    <cellStyle name="Comma 30 5" xfId="34685"/>
    <cellStyle name="Comma 30_Essbase BS Tax Accounts EOY" xfId="34686"/>
    <cellStyle name="Comma 31" xfId="34687"/>
    <cellStyle name="Comma 31 2" xfId="34688"/>
    <cellStyle name="Comma 31 2 2" xfId="34689"/>
    <cellStyle name="Comma 31 2 2 2" xfId="34690"/>
    <cellStyle name="Comma 31 2 2 2 2" xfId="34691"/>
    <cellStyle name="Comma 31 2 2 2_Essbase BS Tax Accounts EOY" xfId="34692"/>
    <cellStyle name="Comma 31 2 2 3" xfId="34693"/>
    <cellStyle name="Comma 31 2 2_Essbase BS Tax Accounts EOY" xfId="34694"/>
    <cellStyle name="Comma 31 2 3" xfId="34695"/>
    <cellStyle name="Comma 31 2 3 2" xfId="34696"/>
    <cellStyle name="Comma 31 2 3_Essbase BS Tax Accounts EOY" xfId="34697"/>
    <cellStyle name="Comma 31 2 4" xfId="34698"/>
    <cellStyle name="Comma 31 2_Essbase BS Tax Accounts EOY" xfId="34699"/>
    <cellStyle name="Comma 31 3" xfId="34700"/>
    <cellStyle name="Comma 31 3 2" xfId="34701"/>
    <cellStyle name="Comma 31 3 2 2" xfId="34702"/>
    <cellStyle name="Comma 31 3 2_Essbase BS Tax Accounts EOY" xfId="34703"/>
    <cellStyle name="Comma 31 3 3" xfId="34704"/>
    <cellStyle name="Comma 31 3_Essbase BS Tax Accounts EOY" xfId="34705"/>
    <cellStyle name="Comma 31 4" xfId="34706"/>
    <cellStyle name="Comma 31 4 2" xfId="34707"/>
    <cellStyle name="Comma 31 4 3" xfId="34708"/>
    <cellStyle name="Comma 31 4_Essbase BS Tax Accounts EOY" xfId="34709"/>
    <cellStyle name="Comma 31 5" xfId="34710"/>
    <cellStyle name="Comma 31_Essbase BS Tax Accounts EOY" xfId="34711"/>
    <cellStyle name="Comma 32" xfId="34712"/>
    <cellStyle name="Comma 32 2" xfId="34713"/>
    <cellStyle name="Comma 32 2 2" xfId="34714"/>
    <cellStyle name="Comma 32 2 2 2" xfId="34715"/>
    <cellStyle name="Comma 32 2 2 2 2" xfId="34716"/>
    <cellStyle name="Comma 32 2 2 2_Essbase BS Tax Accounts EOY" xfId="34717"/>
    <cellStyle name="Comma 32 2 2 3" xfId="34718"/>
    <cellStyle name="Comma 32 2 2_Essbase BS Tax Accounts EOY" xfId="34719"/>
    <cellStyle name="Comma 32 2 3" xfId="34720"/>
    <cellStyle name="Comma 32 2 3 2" xfId="34721"/>
    <cellStyle name="Comma 32 2 3_Essbase BS Tax Accounts EOY" xfId="34722"/>
    <cellStyle name="Comma 32 2 4" xfId="34723"/>
    <cellStyle name="Comma 32 2_Essbase BS Tax Accounts EOY" xfId="34724"/>
    <cellStyle name="Comma 32 3" xfId="34725"/>
    <cellStyle name="Comma 32 3 2" xfId="34726"/>
    <cellStyle name="Comma 32 3 2 2" xfId="34727"/>
    <cellStyle name="Comma 32 3 2_Essbase BS Tax Accounts EOY" xfId="34728"/>
    <cellStyle name="Comma 32 3 3" xfId="34729"/>
    <cellStyle name="Comma 32 3_Essbase BS Tax Accounts EOY" xfId="34730"/>
    <cellStyle name="Comma 32 4" xfId="34731"/>
    <cellStyle name="Comma 32 4 2" xfId="34732"/>
    <cellStyle name="Comma 32 4 3" xfId="34733"/>
    <cellStyle name="Comma 32 4_Essbase BS Tax Accounts EOY" xfId="34734"/>
    <cellStyle name="Comma 32 5" xfId="34735"/>
    <cellStyle name="Comma 32_Essbase BS Tax Accounts EOY" xfId="34736"/>
    <cellStyle name="Comma 33" xfId="34737"/>
    <cellStyle name="Comma 33 2" xfId="34738"/>
    <cellStyle name="Comma 33 2 2" xfId="34739"/>
    <cellStyle name="Comma 33 2 2 2" xfId="34740"/>
    <cellStyle name="Comma 33 2 2 2 2" xfId="34741"/>
    <cellStyle name="Comma 33 2 2 2_Essbase BS Tax Accounts EOY" xfId="34742"/>
    <cellStyle name="Comma 33 2 2 3" xfId="34743"/>
    <cellStyle name="Comma 33 2 2_Essbase BS Tax Accounts EOY" xfId="34744"/>
    <cellStyle name="Comma 33 2 3" xfId="34745"/>
    <cellStyle name="Comma 33 2 3 2" xfId="34746"/>
    <cellStyle name="Comma 33 2 3_Essbase BS Tax Accounts EOY" xfId="34747"/>
    <cellStyle name="Comma 33 2 4" xfId="34748"/>
    <cellStyle name="Comma 33 2_Essbase BS Tax Accounts EOY" xfId="34749"/>
    <cellStyle name="Comma 33 3" xfId="34750"/>
    <cellStyle name="Comma 33 3 2" xfId="34751"/>
    <cellStyle name="Comma 33 3 2 2" xfId="34752"/>
    <cellStyle name="Comma 33 3 2_Essbase BS Tax Accounts EOY" xfId="34753"/>
    <cellStyle name="Comma 33 3 3" xfId="34754"/>
    <cellStyle name="Comma 33 3_Essbase BS Tax Accounts EOY" xfId="34755"/>
    <cellStyle name="Comma 33 4" xfId="34756"/>
    <cellStyle name="Comma 33 4 2" xfId="34757"/>
    <cellStyle name="Comma 33 4 3" xfId="34758"/>
    <cellStyle name="Comma 33 4_Essbase BS Tax Accounts EOY" xfId="34759"/>
    <cellStyle name="Comma 33 5" xfId="34760"/>
    <cellStyle name="Comma 33_Essbase BS Tax Accounts EOY" xfId="34761"/>
    <cellStyle name="Comma 34" xfId="34762"/>
    <cellStyle name="Comma 34 2" xfId="34763"/>
    <cellStyle name="Comma 34 2 2" xfId="34764"/>
    <cellStyle name="Comma 34 2 2 2" xfId="34765"/>
    <cellStyle name="Comma 34 2 2 2 2" xfId="34766"/>
    <cellStyle name="Comma 34 2 2 2_Essbase BS Tax Accounts EOY" xfId="34767"/>
    <cellStyle name="Comma 34 2 2 3" xfId="34768"/>
    <cellStyle name="Comma 34 2 2_Essbase BS Tax Accounts EOY" xfId="34769"/>
    <cellStyle name="Comma 34 2 3" xfId="34770"/>
    <cellStyle name="Comma 34 2 3 2" xfId="34771"/>
    <cellStyle name="Comma 34 2 3_Essbase BS Tax Accounts EOY" xfId="34772"/>
    <cellStyle name="Comma 34 2 4" xfId="34773"/>
    <cellStyle name="Comma 34 2_Essbase BS Tax Accounts EOY" xfId="34774"/>
    <cellStyle name="Comma 34 3" xfId="34775"/>
    <cellStyle name="Comma 34 3 2" xfId="34776"/>
    <cellStyle name="Comma 34 3 3" xfId="34777"/>
    <cellStyle name="Comma 34 3 4" xfId="34778"/>
    <cellStyle name="Comma 34 3_Essbase BS Tax Accounts EOY" xfId="34779"/>
    <cellStyle name="Comma 34 4" xfId="34780"/>
    <cellStyle name="Comma 34 4 2" xfId="34781"/>
    <cellStyle name="Comma 34 5" xfId="34782"/>
    <cellStyle name="Comma 34 6" xfId="34783"/>
    <cellStyle name="Comma 34 7" xfId="34784"/>
    <cellStyle name="Comma 34_Essbase BS Tax Accounts EOY" xfId="34785"/>
    <cellStyle name="Comma 35" xfId="34786"/>
    <cellStyle name="Comma 35 2" xfId="34787"/>
    <cellStyle name="Comma 35 2 2" xfId="34788"/>
    <cellStyle name="Comma 35 2 2 2" xfId="34789"/>
    <cellStyle name="Comma 35 2 2 3" xfId="34790"/>
    <cellStyle name="Comma 35 2 2_Essbase BS Tax Accounts EOY" xfId="34791"/>
    <cellStyle name="Comma 35 2 3" xfId="34792"/>
    <cellStyle name="Comma 35 2_Essbase BS Tax Accounts EOY" xfId="34793"/>
    <cellStyle name="Comma 35 3" xfId="34794"/>
    <cellStyle name="Comma 35 3 2" xfId="34795"/>
    <cellStyle name="Comma 35 3 3" xfId="34796"/>
    <cellStyle name="Comma 35 3_Essbase BS Tax Accounts EOY" xfId="34797"/>
    <cellStyle name="Comma 35 4" xfId="34798"/>
    <cellStyle name="Comma 35 4 2" xfId="34799"/>
    <cellStyle name="Comma 35_Essbase BS Tax Accounts EOY" xfId="34800"/>
    <cellStyle name="Comma 36" xfId="34801"/>
    <cellStyle name="Comma 36 2" xfId="34802"/>
    <cellStyle name="Comma 36 2 2" xfId="34803"/>
    <cellStyle name="Comma 36 2 2 2" xfId="34804"/>
    <cellStyle name="Comma 36 2 2 3" xfId="34805"/>
    <cellStyle name="Comma 36 2 2_Essbase BS Tax Accounts EOY" xfId="34806"/>
    <cellStyle name="Comma 36 2 3" xfId="34807"/>
    <cellStyle name="Comma 36 2_Essbase BS Tax Accounts EOY" xfId="34808"/>
    <cellStyle name="Comma 36 3" xfId="34809"/>
    <cellStyle name="Comma 36 3 2" xfId="34810"/>
    <cellStyle name="Comma 36 3 3" xfId="34811"/>
    <cellStyle name="Comma 36 3_Essbase BS Tax Accounts EOY" xfId="34812"/>
    <cellStyle name="Comma 36 4" xfId="34813"/>
    <cellStyle name="Comma 36 4 2" xfId="34814"/>
    <cellStyle name="Comma 36_Essbase BS Tax Accounts EOY" xfId="34815"/>
    <cellStyle name="Comma 37" xfId="34816"/>
    <cellStyle name="Comma 37 2" xfId="34817"/>
    <cellStyle name="Comma 37 2 2" xfId="34818"/>
    <cellStyle name="Comma 37 2 2 2" xfId="34819"/>
    <cellStyle name="Comma 37 2 2 3" xfId="34820"/>
    <cellStyle name="Comma 37 2 2_Essbase BS Tax Accounts EOY" xfId="34821"/>
    <cellStyle name="Comma 37 2 3" xfId="34822"/>
    <cellStyle name="Comma 37 2_Essbase BS Tax Accounts EOY" xfId="34823"/>
    <cellStyle name="Comma 37 3" xfId="34824"/>
    <cellStyle name="Comma 37 3 2" xfId="34825"/>
    <cellStyle name="Comma 37 3 3" xfId="34826"/>
    <cellStyle name="Comma 37 3_Essbase BS Tax Accounts EOY" xfId="34827"/>
    <cellStyle name="Comma 37 4" xfId="34828"/>
    <cellStyle name="Comma 37_Essbase BS Tax Accounts EOY" xfId="34829"/>
    <cellStyle name="Comma 38" xfId="34830"/>
    <cellStyle name="Comma 38 2" xfId="34831"/>
    <cellStyle name="Comma 38 2 2" xfId="34832"/>
    <cellStyle name="Comma 38 2 2 2" xfId="34833"/>
    <cellStyle name="Comma 38 2 2 3" xfId="34834"/>
    <cellStyle name="Comma 38 2 2_Essbase BS Tax Accounts EOY" xfId="34835"/>
    <cellStyle name="Comma 38 2 3" xfId="34836"/>
    <cellStyle name="Comma 38 2_Essbase BS Tax Accounts EOY" xfId="34837"/>
    <cellStyle name="Comma 38 3" xfId="34838"/>
    <cellStyle name="Comma 38 3 2" xfId="34839"/>
    <cellStyle name="Comma 38 3 3" xfId="34840"/>
    <cellStyle name="Comma 38 3_Essbase BS Tax Accounts EOY" xfId="34841"/>
    <cellStyle name="Comma 38 4" xfId="34842"/>
    <cellStyle name="Comma 38_Essbase BS Tax Accounts EOY" xfId="34843"/>
    <cellStyle name="Comma 39" xfId="34844"/>
    <cellStyle name="Comma 39 2" xfId="34845"/>
    <cellStyle name="Comma 39 2 2" xfId="34846"/>
    <cellStyle name="Comma 39 2 2 2" xfId="34847"/>
    <cellStyle name="Comma 39 2 2_Essbase BS Tax Accounts EOY" xfId="34848"/>
    <cellStyle name="Comma 39 2 3" xfId="34849"/>
    <cellStyle name="Comma 39 2 4" xfId="34850"/>
    <cellStyle name="Comma 39 2_Essbase BS Tax Accounts EOY" xfId="34851"/>
    <cellStyle name="Comma 39 3" xfId="34852"/>
    <cellStyle name="Comma 39 3 2" xfId="34853"/>
    <cellStyle name="Comma 39 3 3" xfId="34854"/>
    <cellStyle name="Comma 39 3_Essbase BS Tax Accounts EOY" xfId="34855"/>
    <cellStyle name="Comma 39 4" xfId="34856"/>
    <cellStyle name="Comma 39_Essbase BS Tax Accounts EOY" xfId="34857"/>
    <cellStyle name="Comma 4" xfId="34"/>
    <cellStyle name="Comma 4 2" xfId="34858"/>
    <cellStyle name="Comma 4 2 2" xfId="34859"/>
    <cellStyle name="Comma 4 2 2 2" xfId="34860"/>
    <cellStyle name="Comma 4 2 2 2 2" xfId="34861"/>
    <cellStyle name="Comma 4 2 2 2 2 2" xfId="34862"/>
    <cellStyle name="Comma 4 2 2 2 2 3" xfId="34863"/>
    <cellStyle name="Comma 4 2 2 2 2_Essbase BS Tax Accounts EOY" xfId="34864"/>
    <cellStyle name="Comma 4 2 2 2 3" xfId="34865"/>
    <cellStyle name="Comma 4 2 2 2_Essbase BS Tax Accounts EOY" xfId="34866"/>
    <cellStyle name="Comma 4 2 2 3" xfId="34867"/>
    <cellStyle name="Comma 4 2 2 3 2" xfId="34868"/>
    <cellStyle name="Comma 4 2 2 3 3" xfId="34869"/>
    <cellStyle name="Comma 4 2 2 3_Essbase BS Tax Accounts EOY" xfId="34870"/>
    <cellStyle name="Comma 4 2 2 4" xfId="34871"/>
    <cellStyle name="Comma 4 2 2_Essbase BS Tax Accounts EOY" xfId="34872"/>
    <cellStyle name="Comma 4 2 3" xfId="34873"/>
    <cellStyle name="Comma 4 2 3 2" xfId="34874"/>
    <cellStyle name="Comma 4 2 3 2 2" xfId="34875"/>
    <cellStyle name="Comma 4 2 3 2 3" xfId="34876"/>
    <cellStyle name="Comma 4 2 3 2_Essbase BS Tax Accounts EOY" xfId="34877"/>
    <cellStyle name="Comma 4 2 3 3" xfId="34878"/>
    <cellStyle name="Comma 4 2 3_Essbase BS Tax Accounts EOY" xfId="34879"/>
    <cellStyle name="Comma 4 2 4" xfId="34880"/>
    <cellStyle name="Comma 4 2 4 2" xfId="34881"/>
    <cellStyle name="Comma 4 2 4 3" xfId="34882"/>
    <cellStyle name="Comma 4 2 4_Essbase BS Tax Accounts EOY" xfId="34883"/>
    <cellStyle name="Comma 4 2 5" xfId="34884"/>
    <cellStyle name="Comma 4 2 6" xfId="34885"/>
    <cellStyle name="Comma 4 2_Essbase BS Tax Accounts EOY" xfId="34886"/>
    <cellStyle name="Comma 4 3" xfId="34887"/>
    <cellStyle name="Comma 4 3 2" xfId="34888"/>
    <cellStyle name="Comma 4 3 2 2" xfId="34889"/>
    <cellStyle name="Comma 4 3 2 2 2" xfId="34890"/>
    <cellStyle name="Comma 4 3 2 2 2 2" xfId="34891"/>
    <cellStyle name="Comma 4 3 2 2 2_Essbase BS Tax Accounts EOY" xfId="34892"/>
    <cellStyle name="Comma 4 3 2 2 3" xfId="34893"/>
    <cellStyle name="Comma 4 3 2 2_Essbase BS Tax Accounts EOY" xfId="34894"/>
    <cellStyle name="Comma 4 3 2 3" xfId="34895"/>
    <cellStyle name="Comma 4 3 2 3 2" xfId="34896"/>
    <cellStyle name="Comma 4 3 2 3_Essbase BS Tax Accounts EOY" xfId="34897"/>
    <cellStyle name="Comma 4 3 2 4" xfId="34898"/>
    <cellStyle name="Comma 4 3 2_Essbase BS Tax Accounts EOY" xfId="34899"/>
    <cellStyle name="Comma 4 3 3" xfId="34900"/>
    <cellStyle name="Comma 4 3 3 2" xfId="34901"/>
    <cellStyle name="Comma 4 3 3 2 2" xfId="34902"/>
    <cellStyle name="Comma 4 3 3 2_Essbase BS Tax Accounts EOY" xfId="34903"/>
    <cellStyle name="Comma 4 3 3 3" xfId="34904"/>
    <cellStyle name="Comma 4 3 3_Essbase BS Tax Accounts EOY" xfId="34905"/>
    <cellStyle name="Comma 4 3 4" xfId="34906"/>
    <cellStyle name="Comma 4 3 4 2" xfId="34907"/>
    <cellStyle name="Comma 4 3 4_Essbase BS Tax Accounts EOY" xfId="34908"/>
    <cellStyle name="Comma 4 3 5" xfId="34909"/>
    <cellStyle name="Comma 4 3_Essbase BS Tax Accounts EOY" xfId="34910"/>
    <cellStyle name="Comma 4 4" xfId="34911"/>
    <cellStyle name="Comma 4 4 2" xfId="34912"/>
    <cellStyle name="Comma 4 4 3" xfId="34913"/>
    <cellStyle name="Comma 4 4 4" xfId="34914"/>
    <cellStyle name="Comma 4 4_Essbase BS Tax Accounts EOY" xfId="34915"/>
    <cellStyle name="Comma 4 5" xfId="34916"/>
    <cellStyle name="Comma 4 5 2" xfId="34917"/>
    <cellStyle name="Comma 4 6" xfId="34918"/>
    <cellStyle name="Comma 4 7" xfId="58819"/>
    <cellStyle name="Comma 4 8" xfId="58828"/>
    <cellStyle name="Comma 4_Essbase BS Tax Accounts EOY" xfId="34919"/>
    <cellStyle name="Comma 40" xfId="34920"/>
    <cellStyle name="Comma 40 2" xfId="34921"/>
    <cellStyle name="Comma 40 2 2" xfId="34922"/>
    <cellStyle name="Comma 40 2 2 2" xfId="34923"/>
    <cellStyle name="Comma 40 2 2 3" xfId="34924"/>
    <cellStyle name="Comma 40 2 2_Essbase BS Tax Accounts EOY" xfId="34925"/>
    <cellStyle name="Comma 40 2 3" xfId="34926"/>
    <cellStyle name="Comma 40 2_Essbase BS Tax Accounts EOY" xfId="34927"/>
    <cellStyle name="Comma 40 3" xfId="34928"/>
    <cellStyle name="Comma 40 3 2" xfId="34929"/>
    <cellStyle name="Comma 40 3 3" xfId="34930"/>
    <cellStyle name="Comma 40 3_Essbase BS Tax Accounts EOY" xfId="34931"/>
    <cellStyle name="Comma 40 4" xfId="34932"/>
    <cellStyle name="Comma 40_Essbase BS Tax Accounts EOY" xfId="34933"/>
    <cellStyle name="Comma 41" xfId="34934"/>
    <cellStyle name="Comma 41 2" xfId="34935"/>
    <cellStyle name="Comma 41 2 2" xfId="34936"/>
    <cellStyle name="Comma 41 2 2 2" xfId="34937"/>
    <cellStyle name="Comma 41 2 2_Essbase BS Tax Accounts EOY" xfId="34938"/>
    <cellStyle name="Comma 41 2 3" xfId="34939"/>
    <cellStyle name="Comma 41 2_Essbase BS Tax Accounts EOY" xfId="34940"/>
    <cellStyle name="Comma 41 3" xfId="34941"/>
    <cellStyle name="Comma 41 3 2" xfId="34942"/>
    <cellStyle name="Comma 41 3_Essbase BS Tax Accounts EOY" xfId="34943"/>
    <cellStyle name="Comma 41 4" xfId="34944"/>
    <cellStyle name="Comma 41_Essbase BS Tax Accounts EOY" xfId="34945"/>
    <cellStyle name="Comma 42" xfId="34946"/>
    <cellStyle name="Comma 42 2" xfId="34947"/>
    <cellStyle name="Comma 42 2 2" xfId="34948"/>
    <cellStyle name="Comma 42 2 2 2" xfId="34949"/>
    <cellStyle name="Comma 42 2 2_Essbase BS Tax Accounts EOY" xfId="34950"/>
    <cellStyle name="Comma 42 2 3" xfId="34951"/>
    <cellStyle name="Comma 42 2_Essbase BS Tax Accounts EOY" xfId="34952"/>
    <cellStyle name="Comma 42 3" xfId="34953"/>
    <cellStyle name="Comma 42 3 2" xfId="34954"/>
    <cellStyle name="Comma 42 3_Essbase BS Tax Accounts EOY" xfId="34955"/>
    <cellStyle name="Comma 42 4" xfId="34956"/>
    <cellStyle name="Comma 42_Essbase BS Tax Accounts EOY" xfId="34957"/>
    <cellStyle name="Comma 43" xfId="34958"/>
    <cellStyle name="Comma 43 2" xfId="34959"/>
    <cellStyle name="Comma 43 2 2" xfId="34960"/>
    <cellStyle name="Comma 43 2 2 2" xfId="34961"/>
    <cellStyle name="Comma 43 2 2_Essbase BS Tax Accounts EOY" xfId="34962"/>
    <cellStyle name="Comma 43 2 3" xfId="34963"/>
    <cellStyle name="Comma 43 2_Essbase BS Tax Accounts EOY" xfId="34964"/>
    <cellStyle name="Comma 43 3" xfId="34965"/>
    <cellStyle name="Comma 43 3 2" xfId="34966"/>
    <cellStyle name="Comma 43 3_Essbase BS Tax Accounts EOY" xfId="34967"/>
    <cellStyle name="Comma 43 4" xfId="34968"/>
    <cellStyle name="Comma 43_Essbase BS Tax Accounts EOY" xfId="34969"/>
    <cellStyle name="Comma 44" xfId="34970"/>
    <cellStyle name="Comma 44 2" xfId="34971"/>
    <cellStyle name="Comma 44 2 2" xfId="34972"/>
    <cellStyle name="Comma 44 2 2 2" xfId="34973"/>
    <cellStyle name="Comma 44 2 2_Essbase BS Tax Accounts EOY" xfId="34974"/>
    <cellStyle name="Comma 44 2 3" xfId="34975"/>
    <cellStyle name="Comma 44 2_Essbase BS Tax Accounts EOY" xfId="34976"/>
    <cellStyle name="Comma 44 3" xfId="34977"/>
    <cellStyle name="Comma 44 3 2" xfId="34978"/>
    <cellStyle name="Comma 44 3_Essbase BS Tax Accounts EOY" xfId="34979"/>
    <cellStyle name="Comma 44 4" xfId="34980"/>
    <cellStyle name="Comma 44_Essbase BS Tax Accounts EOY" xfId="34981"/>
    <cellStyle name="Comma 45" xfId="34982"/>
    <cellStyle name="Comma 45 2" xfId="34983"/>
    <cellStyle name="Comma 45 2 2" xfId="34984"/>
    <cellStyle name="Comma 45 2_Essbase BS Tax Accounts EOY" xfId="34985"/>
    <cellStyle name="Comma 45 3" xfId="34986"/>
    <cellStyle name="Comma 45_Essbase BS Tax Accounts EOY" xfId="34987"/>
    <cellStyle name="Comma 46" xfId="34988"/>
    <cellStyle name="Comma 46 2" xfId="34989"/>
    <cellStyle name="Comma 46 2 2" xfId="34990"/>
    <cellStyle name="Comma 46 2_Essbase BS Tax Accounts EOY" xfId="34991"/>
    <cellStyle name="Comma 46 3" xfId="34992"/>
    <cellStyle name="Comma 46_Essbase BS Tax Accounts EOY" xfId="34993"/>
    <cellStyle name="Comma 47" xfId="34994"/>
    <cellStyle name="Comma 47 2" xfId="34995"/>
    <cellStyle name="Comma 47 2 2" xfId="34996"/>
    <cellStyle name="Comma 47 2_Essbase BS Tax Accounts EOY" xfId="34997"/>
    <cellStyle name="Comma 47 3" xfId="34998"/>
    <cellStyle name="Comma 47_Essbase BS Tax Accounts EOY" xfId="34999"/>
    <cellStyle name="Comma 48" xfId="35000"/>
    <cellStyle name="Comma 48 2" xfId="35001"/>
    <cellStyle name="Comma 48 2 2" xfId="35002"/>
    <cellStyle name="Comma 48 2_Essbase BS Tax Accounts EOY" xfId="35003"/>
    <cellStyle name="Comma 48 3" xfId="35004"/>
    <cellStyle name="Comma 48_Essbase BS Tax Accounts EOY" xfId="35005"/>
    <cellStyle name="Comma 49" xfId="35006"/>
    <cellStyle name="Comma 49 2" xfId="35007"/>
    <cellStyle name="Comma 49_Essbase BS Tax Accounts EOY" xfId="35008"/>
    <cellStyle name="Comma 5" xfId="35"/>
    <cellStyle name="Comma 5 2" xfId="35009"/>
    <cellStyle name="Comma 5 2 2" xfId="35010"/>
    <cellStyle name="Comma 5 2 2 2" xfId="35011"/>
    <cellStyle name="Comma 5 2 2 2 2" xfId="35012"/>
    <cellStyle name="Comma 5 2 2 2 2 2" xfId="35013"/>
    <cellStyle name="Comma 5 2 2 2 2_Essbase BS Tax Accounts EOY" xfId="35014"/>
    <cellStyle name="Comma 5 2 2 2 3" xfId="35015"/>
    <cellStyle name="Comma 5 2 2 2_Essbase BS Tax Accounts EOY" xfId="35016"/>
    <cellStyle name="Comma 5 2 2 3" xfId="35017"/>
    <cellStyle name="Comma 5 2 2 3 2" xfId="35018"/>
    <cellStyle name="Comma 5 2 2 3_Essbase BS Tax Accounts EOY" xfId="35019"/>
    <cellStyle name="Comma 5 2 2 4" xfId="35020"/>
    <cellStyle name="Comma 5 2 2_Essbase BS Tax Accounts EOY" xfId="35021"/>
    <cellStyle name="Comma 5 2 3" xfId="35022"/>
    <cellStyle name="Comma 5 2 3 2" xfId="35023"/>
    <cellStyle name="Comma 5 2 3 2 2" xfId="35024"/>
    <cellStyle name="Comma 5 2 3 2_Essbase BS Tax Accounts EOY" xfId="35025"/>
    <cellStyle name="Comma 5 2 3 3" xfId="35026"/>
    <cellStyle name="Comma 5 2 3_Essbase BS Tax Accounts EOY" xfId="35027"/>
    <cellStyle name="Comma 5 2 4" xfId="35028"/>
    <cellStyle name="Comma 5 2 4 2" xfId="35029"/>
    <cellStyle name="Comma 5 2 4 3" xfId="35030"/>
    <cellStyle name="Comma 5 2 4_Essbase BS Tax Accounts EOY" xfId="35031"/>
    <cellStyle name="Comma 5 2 5" xfId="35032"/>
    <cellStyle name="Comma 5 2 6" xfId="35033"/>
    <cellStyle name="Comma 5 2_Essbase BS Tax Accounts EOY" xfId="35034"/>
    <cellStyle name="Comma 5 3" xfId="35035"/>
    <cellStyle name="Comma 5 3 2" xfId="35036"/>
    <cellStyle name="Comma 5 3 2 2" xfId="35037"/>
    <cellStyle name="Comma 5 3 2 2 2" xfId="35038"/>
    <cellStyle name="Comma 5 3 2 2 2 2" xfId="35039"/>
    <cellStyle name="Comma 5 3 2 2 2_Essbase BS Tax Accounts EOY" xfId="35040"/>
    <cellStyle name="Comma 5 3 2 2 3" xfId="35041"/>
    <cellStyle name="Comma 5 3 2 2_Essbase BS Tax Accounts EOY" xfId="35042"/>
    <cellStyle name="Comma 5 3 2 3" xfId="35043"/>
    <cellStyle name="Comma 5 3 2 3 2" xfId="35044"/>
    <cellStyle name="Comma 5 3 2 3_Essbase BS Tax Accounts EOY" xfId="35045"/>
    <cellStyle name="Comma 5 3 2 4" xfId="35046"/>
    <cellStyle name="Comma 5 3 2_Essbase BS Tax Accounts EOY" xfId="35047"/>
    <cellStyle name="Comma 5 3 3" xfId="35048"/>
    <cellStyle name="Comma 5 3 3 2" xfId="35049"/>
    <cellStyle name="Comma 5 3 3 2 2" xfId="35050"/>
    <cellStyle name="Comma 5 3 3 2_Essbase BS Tax Accounts EOY" xfId="35051"/>
    <cellStyle name="Comma 5 3 3 3" xfId="35052"/>
    <cellStyle name="Comma 5 3 3_Essbase BS Tax Accounts EOY" xfId="35053"/>
    <cellStyle name="Comma 5 3 4" xfId="35054"/>
    <cellStyle name="Comma 5 3 4 2" xfId="35055"/>
    <cellStyle name="Comma 5 3 4_Essbase BS Tax Accounts EOY" xfId="35056"/>
    <cellStyle name="Comma 5 3 5" xfId="35057"/>
    <cellStyle name="Comma 5 3_Essbase BS Tax Accounts EOY" xfId="35058"/>
    <cellStyle name="Comma 5 4" xfId="35059"/>
    <cellStyle name="Comma 5 4 2" xfId="35060"/>
    <cellStyle name="Comma 5 4 3" xfId="35061"/>
    <cellStyle name="Comma 5 4 4" xfId="35062"/>
    <cellStyle name="Comma 5 4_Essbase BS Tax Accounts EOY" xfId="35063"/>
    <cellStyle name="Comma 5 5" xfId="35064"/>
    <cellStyle name="Comma 5 5 2" xfId="35065"/>
    <cellStyle name="Comma 5 6" xfId="35066"/>
    <cellStyle name="Comma 5_Essbase BS Tax Accounts EOY" xfId="35067"/>
    <cellStyle name="Comma 50" xfId="35068"/>
    <cellStyle name="Comma 50 2" xfId="35069"/>
    <cellStyle name="Comma 51" xfId="35070"/>
    <cellStyle name="Comma 51 2" xfId="35071"/>
    <cellStyle name="Comma 52" xfId="35072"/>
    <cellStyle name="Comma 52 2" xfId="35073"/>
    <cellStyle name="Comma 53" xfId="35074"/>
    <cellStyle name="Comma 53 2" xfId="35075"/>
    <cellStyle name="Comma 54" xfId="35076"/>
    <cellStyle name="Comma 54 2" xfId="35077"/>
    <cellStyle name="Comma 54 3" xfId="35078"/>
    <cellStyle name="Comma 55" xfId="35079"/>
    <cellStyle name="Comma 55 2" xfId="35080"/>
    <cellStyle name="Comma 55 3" xfId="35081"/>
    <cellStyle name="Comma 55 4" xfId="35082"/>
    <cellStyle name="Comma 55_Essbase BS Tax Accounts EOY" xfId="35083"/>
    <cellStyle name="Comma 56" xfId="35084"/>
    <cellStyle name="Comma 56 2" xfId="35085"/>
    <cellStyle name="Comma 56 3" xfId="35086"/>
    <cellStyle name="Comma 56 4" xfId="35087"/>
    <cellStyle name="Comma 56_Essbase BS Tax Accounts EOY" xfId="35088"/>
    <cellStyle name="Comma 57" xfId="35089"/>
    <cellStyle name="Comma 57 2" xfId="35090"/>
    <cellStyle name="Comma 58" xfId="35091"/>
    <cellStyle name="Comma 58 2" xfId="35092"/>
    <cellStyle name="Comma 59" xfId="35093"/>
    <cellStyle name="Comma 6" xfId="131"/>
    <cellStyle name="Comma 6 2" xfId="132"/>
    <cellStyle name="Comma 6 2 2" xfId="35094"/>
    <cellStyle name="Comma 6 2 2 2" xfId="35095"/>
    <cellStyle name="Comma 6 2 2 2 2" xfId="35096"/>
    <cellStyle name="Comma 6 2 2 2 3" xfId="35097"/>
    <cellStyle name="Comma 6 2 2 2_Essbase BS Tax Accounts EOY" xfId="35098"/>
    <cellStyle name="Comma 6 2 2 3" xfId="35099"/>
    <cellStyle name="Comma 6 2 2_Essbase BS Tax Accounts EOY" xfId="35100"/>
    <cellStyle name="Comma 6 2 3" xfId="35101"/>
    <cellStyle name="Comma 6 2 3 2" xfId="35102"/>
    <cellStyle name="Comma 6 2 3 3" xfId="35103"/>
    <cellStyle name="Comma 6 2 3_Essbase BS Tax Accounts EOY" xfId="35104"/>
    <cellStyle name="Comma 6 2 4" xfId="35105"/>
    <cellStyle name="Comma 6 2 5" xfId="35106"/>
    <cellStyle name="Comma 6 2_Essbase BS Tax Accounts EOY" xfId="35107"/>
    <cellStyle name="Comma 6 3" xfId="35108"/>
    <cellStyle name="Comma 6 3 2" xfId="35109"/>
    <cellStyle name="Comma 6 3 2 2" xfId="35110"/>
    <cellStyle name="Comma 6 3 2 2 2" xfId="35111"/>
    <cellStyle name="Comma 6 3 2 2_Essbase BS Tax Accounts EOY" xfId="35112"/>
    <cellStyle name="Comma 6 3 2 3" xfId="35113"/>
    <cellStyle name="Comma 6 3 2_Essbase BS Tax Accounts EOY" xfId="35114"/>
    <cellStyle name="Comma 6 3 3" xfId="35115"/>
    <cellStyle name="Comma 6 3 3 2" xfId="35116"/>
    <cellStyle name="Comma 6 3 3 3" xfId="35117"/>
    <cellStyle name="Comma 6 3 3_Essbase BS Tax Accounts EOY" xfId="35118"/>
    <cellStyle name="Comma 6 3 4" xfId="35119"/>
    <cellStyle name="Comma 6 3_Essbase BS Tax Accounts EOY" xfId="35120"/>
    <cellStyle name="Comma 6 4" xfId="35121"/>
    <cellStyle name="Comma 6 4 2" xfId="35122"/>
    <cellStyle name="Comma 6 4 3" xfId="35123"/>
    <cellStyle name="Comma 6 4 4" xfId="35124"/>
    <cellStyle name="Comma 6 4_Essbase BS Tax Accounts EOY" xfId="35125"/>
    <cellStyle name="Comma 6 5" xfId="35126"/>
    <cellStyle name="Comma 6 5 2" xfId="35127"/>
    <cellStyle name="Comma 6 6" xfId="35128"/>
    <cellStyle name="Comma 6_Essbase BS Tax Accounts EOY" xfId="35129"/>
    <cellStyle name="Comma 60" xfId="35130"/>
    <cellStyle name="Comma 60 2" xfId="35131"/>
    <cellStyle name="Comma 60_Essbase BS Tax Accounts EOY" xfId="35132"/>
    <cellStyle name="Comma 61" xfId="35133"/>
    <cellStyle name="Comma 62" xfId="35134"/>
    <cellStyle name="Comma 63" xfId="35135"/>
    <cellStyle name="Comma 64" xfId="35136"/>
    <cellStyle name="Comma 65" xfId="35137"/>
    <cellStyle name="Comma 66" xfId="35138"/>
    <cellStyle name="Comma 67" xfId="35139"/>
    <cellStyle name="Comma 68" xfId="35140"/>
    <cellStyle name="Comma 69" xfId="35141"/>
    <cellStyle name="Comma 69 2" xfId="35142"/>
    <cellStyle name="Comma 7" xfId="134"/>
    <cellStyle name="Comma 7 2" xfId="35143"/>
    <cellStyle name="Comma 7 2 2" xfId="35144"/>
    <cellStyle name="Comma 7 2 2 2" xfId="35145"/>
    <cellStyle name="Comma 7 2 2 2 2" xfId="35146"/>
    <cellStyle name="Comma 7 2 2 2 3" xfId="35147"/>
    <cellStyle name="Comma 7 2 2 2_Essbase BS Tax Accounts EOY" xfId="35148"/>
    <cellStyle name="Comma 7 2 2 3" xfId="35149"/>
    <cellStyle name="Comma 7 2 2_Essbase BS Tax Accounts EOY" xfId="35150"/>
    <cellStyle name="Comma 7 2 3" xfId="35151"/>
    <cellStyle name="Comma 7 2 3 2" xfId="35152"/>
    <cellStyle name="Comma 7 2 3 3" xfId="35153"/>
    <cellStyle name="Comma 7 2 3_Essbase BS Tax Accounts EOY" xfId="35154"/>
    <cellStyle name="Comma 7 2 4" xfId="35155"/>
    <cellStyle name="Comma 7 2 5" xfId="35156"/>
    <cellStyle name="Comma 7 2_Essbase BS Tax Accounts EOY" xfId="35157"/>
    <cellStyle name="Comma 7 3" xfId="35158"/>
    <cellStyle name="Comma 7 3 2" xfId="35159"/>
    <cellStyle name="Comma 7 3 2 2" xfId="35160"/>
    <cellStyle name="Comma 7 3 2 2 2" xfId="35161"/>
    <cellStyle name="Comma 7 3 2 2_Essbase BS Tax Accounts EOY" xfId="35162"/>
    <cellStyle name="Comma 7 3 2 3" xfId="35163"/>
    <cellStyle name="Comma 7 3 2_Essbase BS Tax Accounts EOY" xfId="35164"/>
    <cellStyle name="Comma 7 3 3" xfId="35165"/>
    <cellStyle name="Comma 7 3 3 2" xfId="35166"/>
    <cellStyle name="Comma 7 3 3 3" xfId="35167"/>
    <cellStyle name="Comma 7 3 3_Essbase BS Tax Accounts EOY" xfId="35168"/>
    <cellStyle name="Comma 7 3 4" xfId="35169"/>
    <cellStyle name="Comma 7 3_Essbase BS Tax Accounts EOY" xfId="35170"/>
    <cellStyle name="Comma 7 4" xfId="35171"/>
    <cellStyle name="Comma 7 4 2" xfId="35172"/>
    <cellStyle name="Comma 7 4 3" xfId="35173"/>
    <cellStyle name="Comma 7 4 4" xfId="35174"/>
    <cellStyle name="Comma 7 4_Essbase BS Tax Accounts EOY" xfId="35175"/>
    <cellStyle name="Comma 7 5" xfId="35176"/>
    <cellStyle name="Comma 7 5 2" xfId="35177"/>
    <cellStyle name="Comma 7 6" xfId="35178"/>
    <cellStyle name="Comma 7_Essbase BS Tax Accounts EOY" xfId="35179"/>
    <cellStyle name="Comma 70" xfId="35180"/>
    <cellStyle name="Comma 70 2" xfId="35181"/>
    <cellStyle name="Comma 71" xfId="35182"/>
    <cellStyle name="Comma 71 2" xfId="35183"/>
    <cellStyle name="Comma 72" xfId="35184"/>
    <cellStyle name="Comma 72 2" xfId="35185"/>
    <cellStyle name="Comma 72_Essbase BS Tax Accounts EOY" xfId="35186"/>
    <cellStyle name="Comma 73" xfId="35187"/>
    <cellStyle name="Comma 74" xfId="35188"/>
    <cellStyle name="Comma 75" xfId="35189"/>
    <cellStyle name="Comma 76" xfId="35190"/>
    <cellStyle name="Comma 77" xfId="35191"/>
    <cellStyle name="Comma 78" xfId="35192"/>
    <cellStyle name="Comma 79" xfId="35193"/>
    <cellStyle name="Comma 8" xfId="317"/>
    <cellStyle name="Comma 8 2" xfId="35194"/>
    <cellStyle name="Comma 8 2 2" xfId="35195"/>
    <cellStyle name="Comma 8 2 2 2" xfId="35196"/>
    <cellStyle name="Comma 8 2 2 2 2" xfId="35197"/>
    <cellStyle name="Comma 8 2 2 2_Essbase BS Tax Accounts EOY" xfId="35198"/>
    <cellStyle name="Comma 8 2 2 3" xfId="35199"/>
    <cellStyle name="Comma 8 2 2_Essbase BS Tax Accounts EOY" xfId="35200"/>
    <cellStyle name="Comma 8 2 3" xfId="35201"/>
    <cellStyle name="Comma 8 2 3 2" xfId="35202"/>
    <cellStyle name="Comma 8 2 3 3" xfId="35203"/>
    <cellStyle name="Comma 8 2 3_Essbase BS Tax Accounts EOY" xfId="35204"/>
    <cellStyle name="Comma 8 2 4" xfId="35205"/>
    <cellStyle name="Comma 8 2 5" xfId="35206"/>
    <cellStyle name="Comma 8 2_Essbase BS Tax Accounts EOY" xfId="35207"/>
    <cellStyle name="Comma 8 3" xfId="35208"/>
    <cellStyle name="Comma 8 3 2" xfId="35209"/>
    <cellStyle name="Comma 8 3 2 2" xfId="35210"/>
    <cellStyle name="Comma 8 3 2_Essbase BS Tax Accounts EOY" xfId="35211"/>
    <cellStyle name="Comma 8 3 3" xfId="35212"/>
    <cellStyle name="Comma 8 3_Essbase BS Tax Accounts EOY" xfId="35213"/>
    <cellStyle name="Comma 8 4" xfId="35214"/>
    <cellStyle name="Comma 8 4 2" xfId="35215"/>
    <cellStyle name="Comma 8 4 3" xfId="35216"/>
    <cellStyle name="Comma 8 4_Essbase BS Tax Accounts EOY" xfId="35217"/>
    <cellStyle name="Comma 8 5" xfId="35218"/>
    <cellStyle name="Comma 8 6" xfId="35219"/>
    <cellStyle name="Comma 8_Essbase BS Tax Accounts EOY" xfId="35220"/>
    <cellStyle name="Comma 80" xfId="35221"/>
    <cellStyle name="Comma 81" xfId="35222"/>
    <cellStyle name="Comma 82" xfId="35223"/>
    <cellStyle name="Comma 83" xfId="35224"/>
    <cellStyle name="Comma 84" xfId="35225"/>
    <cellStyle name="Comma 85" xfId="35226"/>
    <cellStyle name="Comma 86" xfId="35227"/>
    <cellStyle name="Comma 87" xfId="35228"/>
    <cellStyle name="Comma 88" xfId="35229"/>
    <cellStyle name="Comma 89" xfId="35230"/>
    <cellStyle name="Comma 9" xfId="348"/>
    <cellStyle name="Comma 9 2" xfId="35231"/>
    <cellStyle name="Comma 9 2 2" xfId="35232"/>
    <cellStyle name="Comma 9 2 2 2" xfId="35233"/>
    <cellStyle name="Comma 9 2 2 2 2" xfId="35234"/>
    <cellStyle name="Comma 9 2 2 2 2 2" xfId="35235"/>
    <cellStyle name="Comma 9 2 2 2 2_Essbase BS Tax Accounts EOY" xfId="35236"/>
    <cellStyle name="Comma 9 2 2 2 3" xfId="35237"/>
    <cellStyle name="Comma 9 2 2 2_Essbase BS Tax Accounts EOY" xfId="35238"/>
    <cellStyle name="Comma 9 2 2 3" xfId="35239"/>
    <cellStyle name="Comma 9 2 2 3 2" xfId="35240"/>
    <cellStyle name="Comma 9 2 2 3_Essbase BS Tax Accounts EOY" xfId="35241"/>
    <cellStyle name="Comma 9 2 2 4" xfId="35242"/>
    <cellStyle name="Comma 9 2 2_Essbase BS Tax Accounts EOY" xfId="35243"/>
    <cellStyle name="Comma 9 2 3" xfId="35244"/>
    <cellStyle name="Comma 9 2 3 2" xfId="35245"/>
    <cellStyle name="Comma 9 2 3 2 2" xfId="35246"/>
    <cellStyle name="Comma 9 2 3 2_Essbase BS Tax Accounts EOY" xfId="35247"/>
    <cellStyle name="Comma 9 2 3 3" xfId="35248"/>
    <cellStyle name="Comma 9 2 3_Essbase BS Tax Accounts EOY" xfId="35249"/>
    <cellStyle name="Comma 9 2 4" xfId="35250"/>
    <cellStyle name="Comma 9 2 4 2" xfId="35251"/>
    <cellStyle name="Comma 9 2 4 3" xfId="35252"/>
    <cellStyle name="Comma 9 2 4_Essbase BS Tax Accounts EOY" xfId="35253"/>
    <cellStyle name="Comma 9 2 5" xfId="35254"/>
    <cellStyle name="Comma 9 2 6" xfId="35255"/>
    <cellStyle name="Comma 9 2 7" xfId="35256"/>
    <cellStyle name="Comma 9 2_Essbase BS Tax Accounts EOY" xfId="35257"/>
    <cellStyle name="Comma 9 3" xfId="35258"/>
    <cellStyle name="Comma 9 3 2" xfId="35259"/>
    <cellStyle name="Comma 9 3 2 2" xfId="35260"/>
    <cellStyle name="Comma 9 3 2 2 2" xfId="35261"/>
    <cellStyle name="Comma 9 3 2 2_Essbase BS Tax Accounts EOY" xfId="35262"/>
    <cellStyle name="Comma 9 3 2 3" xfId="35263"/>
    <cellStyle name="Comma 9 3 2_Essbase BS Tax Accounts EOY" xfId="35264"/>
    <cellStyle name="Comma 9 3 3" xfId="35265"/>
    <cellStyle name="Comma 9 3 3 2" xfId="35266"/>
    <cellStyle name="Comma 9 3 3_Essbase BS Tax Accounts EOY" xfId="35267"/>
    <cellStyle name="Comma 9 3 4" xfId="35268"/>
    <cellStyle name="Comma 9 3_Essbase BS Tax Accounts EOY" xfId="35269"/>
    <cellStyle name="Comma 9 4" xfId="35270"/>
    <cellStyle name="Comma 9 4 2" xfId="35271"/>
    <cellStyle name="Comma 9 4 2 2" xfId="35272"/>
    <cellStyle name="Comma 9 4 2 2 2" xfId="35273"/>
    <cellStyle name="Comma 9 4 2 2_Essbase BS Tax Accounts EOY" xfId="35274"/>
    <cellStyle name="Comma 9 4 2 3" xfId="35275"/>
    <cellStyle name="Comma 9 4 2_Essbase BS Tax Accounts EOY" xfId="35276"/>
    <cellStyle name="Comma 9 4 3" xfId="35277"/>
    <cellStyle name="Comma 9 4 3 2" xfId="35278"/>
    <cellStyle name="Comma 9 4 3_Essbase BS Tax Accounts EOY" xfId="35279"/>
    <cellStyle name="Comma 9 4 4" xfId="35280"/>
    <cellStyle name="Comma 9 4_Essbase BS Tax Accounts EOY" xfId="35281"/>
    <cellStyle name="Comma 9 5" xfId="35282"/>
    <cellStyle name="Comma 9 5 2" xfId="35283"/>
    <cellStyle name="Comma 9 5 2 2" xfId="35284"/>
    <cellStyle name="Comma 9 5 2_Essbase BS Tax Accounts EOY" xfId="35285"/>
    <cellStyle name="Comma 9 5 3" xfId="35286"/>
    <cellStyle name="Comma 9 5 4" xfId="35287"/>
    <cellStyle name="Comma 9 5_Essbase BS Tax Accounts EOY" xfId="35288"/>
    <cellStyle name="Comma 9 6" xfId="35289"/>
    <cellStyle name="Comma 9 6 2" xfId="35290"/>
    <cellStyle name="Comma 9 6_Essbase BS Tax Accounts EOY" xfId="35291"/>
    <cellStyle name="Comma 9 7" xfId="35292"/>
    <cellStyle name="Comma 9 8" xfId="35293"/>
    <cellStyle name="Comma 9 9" xfId="35294"/>
    <cellStyle name="Comma 9_Basis Info" xfId="35295"/>
    <cellStyle name="Comma 90" xfId="35296"/>
    <cellStyle name="Comma 91" xfId="35297"/>
    <cellStyle name="Comma 92" xfId="35298"/>
    <cellStyle name="Comma 93" xfId="35299"/>
    <cellStyle name="Comma 94" xfId="35300"/>
    <cellStyle name="Comma 95" xfId="35301"/>
    <cellStyle name="Comma 96" xfId="35302"/>
    <cellStyle name="Comma 97" xfId="35303"/>
    <cellStyle name="Comma 98" xfId="35304"/>
    <cellStyle name="Comma 99" xfId="35305"/>
    <cellStyle name="CommaBlank" xfId="35306"/>
    <cellStyle name="ContentsHyperlink" xfId="36"/>
    <cellStyle name="ContentsHyperlink 2" xfId="35307"/>
    <cellStyle name="ContentsHyperlink 2 2" xfId="35308"/>
    <cellStyle name="ContentsHyperlink 2 2 2" xfId="35309"/>
    <cellStyle name="ContentsHyperlink 2 2_Essbase BS Tax Accounts EOY" xfId="35310"/>
    <cellStyle name="ContentsHyperlink 2_Essbase BS Tax Accounts EOY" xfId="35311"/>
    <cellStyle name="ContentsHyperlink 3" xfId="35312"/>
    <cellStyle name="ContentsHyperlink 3 2" xfId="35313"/>
    <cellStyle name="ContentsHyperlink 3 2 2" xfId="35314"/>
    <cellStyle name="ContentsHyperlink 3 2_Essbase BS Tax Accounts EOY" xfId="35315"/>
    <cellStyle name="ContentsHyperlink 3_Essbase BS Tax Accounts EOY" xfId="35316"/>
    <cellStyle name="ContentsHyperlink 4" xfId="35317"/>
    <cellStyle name="ContentsHyperlink 4 2" xfId="35318"/>
    <cellStyle name="ContentsHyperlink 4_Essbase BS Tax Accounts EOY" xfId="35319"/>
    <cellStyle name="ContentsHyperlink 5" xfId="35320"/>
    <cellStyle name="ContentsHyperlink 6" xfId="35321"/>
    <cellStyle name="ContentsHyperlink_Essbase BS Tax Accounts EOY" xfId="35322"/>
    <cellStyle name="costper" xfId="35323"/>
    <cellStyle name="Currency" xfId="37" builtinId="4"/>
    <cellStyle name="Currency [0] 2" xfId="35324"/>
    <cellStyle name="Currency [0] 2 2" xfId="35325"/>
    <cellStyle name="Currency [0] 2_Essbase BS Tax Accounts EOY" xfId="35326"/>
    <cellStyle name="Currency [2]" xfId="38"/>
    <cellStyle name="Currency 10" xfId="135"/>
    <cellStyle name="Currency 10 2" xfId="345"/>
    <cellStyle name="Currency 11" xfId="136"/>
    <cellStyle name="Currency 12" xfId="137"/>
    <cellStyle name="Currency 13" xfId="138"/>
    <cellStyle name="Currency 14" xfId="139"/>
    <cellStyle name="Currency 15" xfId="140"/>
    <cellStyle name="Currency 16" xfId="141"/>
    <cellStyle name="Currency 17" xfId="142"/>
    <cellStyle name="Currency 18" xfId="143"/>
    <cellStyle name="Currency 19" xfId="144"/>
    <cellStyle name="Currency 2" xfId="130"/>
    <cellStyle name="Currency 2 2" xfId="35327"/>
    <cellStyle name="Currency 2_Essbase BS Tax Accounts EOY" xfId="35328"/>
    <cellStyle name="Currency 20" xfId="145"/>
    <cellStyle name="Currency 21" xfId="146"/>
    <cellStyle name="Currency 22" xfId="147"/>
    <cellStyle name="Currency 23" xfId="148"/>
    <cellStyle name="Currency 24" xfId="149"/>
    <cellStyle name="Currency 25" xfId="150"/>
    <cellStyle name="Currency 26" xfId="151"/>
    <cellStyle name="Currency 27" xfId="152"/>
    <cellStyle name="Currency 28" xfId="153"/>
    <cellStyle name="Currency 29" xfId="154"/>
    <cellStyle name="Currency 3" xfId="155"/>
    <cellStyle name="Currency 3 2" xfId="35329"/>
    <cellStyle name="Currency 3 2 2" xfId="35330"/>
    <cellStyle name="Currency 3 2_Essbase BS Tax Accounts EOY" xfId="35331"/>
    <cellStyle name="Currency 3 3" xfId="35332"/>
    <cellStyle name="Currency 3 3 2" xfId="35333"/>
    <cellStyle name="Currency 3 3_Essbase BS Tax Accounts EOY" xfId="35334"/>
    <cellStyle name="Currency 3 4" xfId="35335"/>
    <cellStyle name="Currency 3_Essbase BS Tax Accounts EOY" xfId="35336"/>
    <cellStyle name="Currency 30" xfId="156"/>
    <cellStyle name="Currency 31" xfId="157"/>
    <cellStyle name="Currency 32" xfId="158"/>
    <cellStyle name="Currency 33" xfId="159"/>
    <cellStyle name="Currency 34" xfId="160"/>
    <cellStyle name="Currency 35" xfId="161"/>
    <cellStyle name="Currency 36" xfId="162"/>
    <cellStyle name="Currency 37" xfId="163"/>
    <cellStyle name="Currency 38" xfId="164"/>
    <cellStyle name="Currency 39" xfId="165"/>
    <cellStyle name="Currency 4" xfId="166"/>
    <cellStyle name="Currency 4 2" xfId="35337"/>
    <cellStyle name="Currency 4 3" xfId="35338"/>
    <cellStyle name="Currency 4 4" xfId="35339"/>
    <cellStyle name="Currency 4 5" xfId="58820"/>
    <cellStyle name="Currency 4_Essbase BS Tax Accounts EOY" xfId="35340"/>
    <cellStyle name="Currency 40" xfId="167"/>
    <cellStyle name="Currency 41" xfId="168"/>
    <cellStyle name="Currency 42" xfId="169"/>
    <cellStyle name="Currency 43" xfId="170"/>
    <cellStyle name="Currency 44" xfId="171"/>
    <cellStyle name="Currency 45" xfId="172"/>
    <cellStyle name="Currency 46" xfId="173"/>
    <cellStyle name="Currency 47" xfId="174"/>
    <cellStyle name="Currency 48" xfId="175"/>
    <cellStyle name="Currency 49" xfId="176"/>
    <cellStyle name="Currency 5" xfId="177"/>
    <cellStyle name="Currency 5 2" xfId="35341"/>
    <cellStyle name="Currency 5 2 2" xfId="35342"/>
    <cellStyle name="Currency 5 2 2 2" xfId="35343"/>
    <cellStyle name="Currency 5 2 2 2 2" xfId="35344"/>
    <cellStyle name="Currency 5 2 2 2 2 2" xfId="35345"/>
    <cellStyle name="Currency 5 2 2 2 2_Essbase BS Tax Accounts EOY" xfId="35346"/>
    <cellStyle name="Currency 5 2 2 2_Essbase BS Tax Accounts EOY" xfId="35347"/>
    <cellStyle name="Currency 5 2 2_Essbase BS Tax Accounts EOY" xfId="35348"/>
    <cellStyle name="Currency 5 2_Essbase BS Tax Accounts EOY" xfId="35349"/>
    <cellStyle name="Currency 5_Essbase BS Tax Accounts EOY" xfId="35350"/>
    <cellStyle name="Currency 50" xfId="178"/>
    <cellStyle name="Currency 51" xfId="179"/>
    <cellStyle name="Currency 52" xfId="180"/>
    <cellStyle name="Currency 53" xfId="181"/>
    <cellStyle name="Currency 54" xfId="182"/>
    <cellStyle name="Currency 55" xfId="183"/>
    <cellStyle name="Currency 56" xfId="184"/>
    <cellStyle name="Currency 57" xfId="185"/>
    <cellStyle name="Currency 58" xfId="186"/>
    <cellStyle name="Currency 59" xfId="187"/>
    <cellStyle name="Currency 6" xfId="188"/>
    <cellStyle name="Currency 60" xfId="189"/>
    <cellStyle name="Currency 61" xfId="190"/>
    <cellStyle name="Currency 62" xfId="191"/>
    <cellStyle name="Currency 63" xfId="192"/>
    <cellStyle name="Currency 64" xfId="193"/>
    <cellStyle name="Currency 65" xfId="194"/>
    <cellStyle name="Currency 66" xfId="195"/>
    <cellStyle name="Currency 67" xfId="196"/>
    <cellStyle name="Currency 68" xfId="197"/>
    <cellStyle name="Currency 69" xfId="198"/>
    <cellStyle name="Currency 7" xfId="199"/>
    <cellStyle name="Currency 70" xfId="200"/>
    <cellStyle name="Currency 71" xfId="201"/>
    <cellStyle name="Currency 72" xfId="202"/>
    <cellStyle name="Currency 73" xfId="203"/>
    <cellStyle name="Currency 74" xfId="204"/>
    <cellStyle name="Currency 75" xfId="205"/>
    <cellStyle name="Currency 76" xfId="206"/>
    <cellStyle name="Currency 77" xfId="207"/>
    <cellStyle name="Currency 78" xfId="208"/>
    <cellStyle name="Currency 79" xfId="209"/>
    <cellStyle name="Currency 8" xfId="210"/>
    <cellStyle name="Currency 80" xfId="211"/>
    <cellStyle name="Currency 81" xfId="212"/>
    <cellStyle name="Currency 82" xfId="213"/>
    <cellStyle name="Currency 83" xfId="214"/>
    <cellStyle name="Currency 84" xfId="215"/>
    <cellStyle name="Currency 85" xfId="216"/>
    <cellStyle name="Currency 86" xfId="217"/>
    <cellStyle name="Currency 87" xfId="218"/>
    <cellStyle name="Currency 88" xfId="219"/>
    <cellStyle name="Currency 89" xfId="220"/>
    <cellStyle name="Currency 9" xfId="221"/>
    <cellStyle name="Currency 90" xfId="222"/>
    <cellStyle name="Currency 91" xfId="223"/>
    <cellStyle name="Currency 92" xfId="224"/>
    <cellStyle name="Currency 93" xfId="318"/>
    <cellStyle name="Currency 94" xfId="58811"/>
    <cellStyle name="Currency 95" xfId="58814"/>
    <cellStyle name="Currency Space" xfId="35351"/>
    <cellStyle name="Custom - Style1" xfId="39"/>
    <cellStyle name="Custom - Style8" xfId="40"/>
    <cellStyle name="Data   - Style2" xfId="41"/>
    <cellStyle name="Date" xfId="42"/>
    <cellStyle name="Edit" xfId="43"/>
    <cellStyle name="Edit 10" xfId="35352"/>
    <cellStyle name="Edit 10 2" xfId="35353"/>
    <cellStyle name="Edit 10 2 2" xfId="35354"/>
    <cellStyle name="Edit 10 2_Essbase BS Tax Accounts EOY" xfId="35355"/>
    <cellStyle name="Edit 10_Essbase BS Tax Accounts EOY" xfId="35356"/>
    <cellStyle name="Edit 11" xfId="35357"/>
    <cellStyle name="Edit 11 2" xfId="35358"/>
    <cellStyle name="Edit 11 2 2" xfId="35359"/>
    <cellStyle name="Edit 11 2_Essbase BS Tax Accounts EOY" xfId="35360"/>
    <cellStyle name="Edit 11_Essbase BS Tax Accounts EOY" xfId="35361"/>
    <cellStyle name="Edit 12" xfId="35362"/>
    <cellStyle name="Edit 12 2" xfId="35363"/>
    <cellStyle name="Edit 12_Essbase BS Tax Accounts EOY" xfId="35364"/>
    <cellStyle name="Edit 13" xfId="35365"/>
    <cellStyle name="Edit 14" xfId="35366"/>
    <cellStyle name="Edit 2" xfId="319"/>
    <cellStyle name="Edit 2 2" xfId="35367"/>
    <cellStyle name="Edit 2 2 2" xfId="35368"/>
    <cellStyle name="Edit 2 2 2 2" xfId="35369"/>
    <cellStyle name="Edit 2 2 2_Essbase BS Tax Accounts EOY" xfId="35370"/>
    <cellStyle name="Edit 2 2_Essbase BS Tax Accounts EOY" xfId="35371"/>
    <cellStyle name="Edit 2 3" xfId="35372"/>
    <cellStyle name="Edit 2 3 2" xfId="35373"/>
    <cellStyle name="Edit 2 3 2 2" xfId="35374"/>
    <cellStyle name="Edit 2 3 2_Essbase BS Tax Accounts EOY" xfId="35375"/>
    <cellStyle name="Edit 2 3_Essbase BS Tax Accounts EOY" xfId="35376"/>
    <cellStyle name="Edit 2 4" xfId="35377"/>
    <cellStyle name="Edit 2 4 2" xfId="35378"/>
    <cellStyle name="Edit 2 4_Essbase BS Tax Accounts EOY" xfId="35379"/>
    <cellStyle name="Edit 2 5" xfId="35380"/>
    <cellStyle name="Edit 2 6" xfId="35381"/>
    <cellStyle name="Edit 2 7" xfId="35382"/>
    <cellStyle name="Edit 2_Basis Detail" xfId="35383"/>
    <cellStyle name="Edit 3" xfId="35384"/>
    <cellStyle name="Edit 3 2" xfId="35385"/>
    <cellStyle name="Edit 3 2 2" xfId="35386"/>
    <cellStyle name="Edit 3 2_Essbase BS Tax Accounts EOY" xfId="35387"/>
    <cellStyle name="Edit 3_Essbase BS Tax Accounts EOY" xfId="35388"/>
    <cellStyle name="Edit 4" xfId="35389"/>
    <cellStyle name="Edit 4 2" xfId="35390"/>
    <cellStyle name="Edit 4 2 2" xfId="35391"/>
    <cellStyle name="Edit 4 2_Essbase BS Tax Accounts EOY" xfId="35392"/>
    <cellStyle name="Edit 4_Essbase BS Tax Accounts EOY" xfId="35393"/>
    <cellStyle name="Edit 5" xfId="35394"/>
    <cellStyle name="Edit 5 2" xfId="35395"/>
    <cellStyle name="Edit 5 2 2" xfId="35396"/>
    <cellStyle name="Edit 5 2_Essbase BS Tax Accounts EOY" xfId="35397"/>
    <cellStyle name="Edit 5_Essbase BS Tax Accounts EOY" xfId="35398"/>
    <cellStyle name="Edit 6" xfId="35399"/>
    <cellStyle name="Edit 6 2" xfId="35400"/>
    <cellStyle name="Edit 6 2 2" xfId="35401"/>
    <cellStyle name="Edit 6 2_Essbase BS Tax Accounts EOY" xfId="35402"/>
    <cellStyle name="Edit 6_Essbase BS Tax Accounts EOY" xfId="35403"/>
    <cellStyle name="Edit 7" xfId="35404"/>
    <cellStyle name="Edit 7 2" xfId="35405"/>
    <cellStyle name="Edit 7 2 2" xfId="35406"/>
    <cellStyle name="Edit 7 2_Essbase BS Tax Accounts EOY" xfId="35407"/>
    <cellStyle name="Edit 7_Essbase BS Tax Accounts EOY" xfId="35408"/>
    <cellStyle name="Edit 8" xfId="35409"/>
    <cellStyle name="Edit 8 2" xfId="35410"/>
    <cellStyle name="Edit 8 2 2" xfId="35411"/>
    <cellStyle name="Edit 8 2_Essbase BS Tax Accounts EOY" xfId="35412"/>
    <cellStyle name="Edit 8_Essbase BS Tax Accounts EOY" xfId="35413"/>
    <cellStyle name="Edit 9" xfId="35414"/>
    <cellStyle name="Edit 9 2" xfId="35415"/>
    <cellStyle name="Edit 9 2 2" xfId="35416"/>
    <cellStyle name="Edit 9 2_Essbase BS Tax Accounts EOY" xfId="35417"/>
    <cellStyle name="Edit 9_Essbase BS Tax Accounts EOY" xfId="35418"/>
    <cellStyle name="Edit_ACC12" xfId="35419"/>
    <cellStyle name="Engine" xfId="44"/>
    <cellStyle name="Engine 2" xfId="35420"/>
    <cellStyle name="Engine 3" xfId="35421"/>
    <cellStyle name="Engine_03_2012" xfId="35422"/>
    <cellStyle name="Explanatory Text" xfId="45" builtinId="53" customBuiltin="1"/>
    <cellStyle name="Explanatory Text 10" xfId="35423"/>
    <cellStyle name="Explanatory Text 10 2" xfId="35424"/>
    <cellStyle name="Explanatory Text 10 2 2" xfId="35425"/>
    <cellStyle name="Explanatory Text 10 2 2 2" xfId="35426"/>
    <cellStyle name="Explanatory Text 10 2 2_Essbase BS Tax Accounts EOY" xfId="35427"/>
    <cellStyle name="Explanatory Text 10 2 3" xfId="35428"/>
    <cellStyle name="Explanatory Text 10 2_Essbase BS Tax Accounts EOY" xfId="35429"/>
    <cellStyle name="Explanatory Text 10 3" xfId="35430"/>
    <cellStyle name="Explanatory Text 10 3 2" xfId="35431"/>
    <cellStyle name="Explanatory Text 10 3 2 2" xfId="35432"/>
    <cellStyle name="Explanatory Text 10 3 2_Essbase BS Tax Accounts EOY" xfId="35433"/>
    <cellStyle name="Explanatory Text 10 3 3" xfId="35434"/>
    <cellStyle name="Explanatory Text 10 3_Essbase BS Tax Accounts EOY" xfId="35435"/>
    <cellStyle name="Explanatory Text 10 4" xfId="35436"/>
    <cellStyle name="Explanatory Text 10 4 2" xfId="35437"/>
    <cellStyle name="Explanatory Text 10 4_Essbase BS Tax Accounts EOY" xfId="35438"/>
    <cellStyle name="Explanatory Text 10 5" xfId="35439"/>
    <cellStyle name="Explanatory Text 10_Essbase BS Tax Accounts EOY" xfId="35440"/>
    <cellStyle name="Explanatory Text 11" xfId="35441"/>
    <cellStyle name="Explanatory Text 11 2" xfId="35442"/>
    <cellStyle name="Explanatory Text 11 2 2" xfId="35443"/>
    <cellStyle name="Explanatory Text 11 2 2 2" xfId="35444"/>
    <cellStyle name="Explanatory Text 11 2 2_Essbase BS Tax Accounts EOY" xfId="35445"/>
    <cellStyle name="Explanatory Text 11 2 3" xfId="35446"/>
    <cellStyle name="Explanatory Text 11 2_Essbase BS Tax Accounts EOY" xfId="35447"/>
    <cellStyle name="Explanatory Text 11 3" xfId="35448"/>
    <cellStyle name="Explanatory Text 11 3 2" xfId="35449"/>
    <cellStyle name="Explanatory Text 11 3 2 2" xfId="35450"/>
    <cellStyle name="Explanatory Text 11 3 2_Essbase BS Tax Accounts EOY" xfId="35451"/>
    <cellStyle name="Explanatory Text 11 3 3" xfId="35452"/>
    <cellStyle name="Explanatory Text 11 3_Essbase BS Tax Accounts EOY" xfId="35453"/>
    <cellStyle name="Explanatory Text 11 4" xfId="35454"/>
    <cellStyle name="Explanatory Text 11 4 2" xfId="35455"/>
    <cellStyle name="Explanatory Text 11 4_Essbase BS Tax Accounts EOY" xfId="35456"/>
    <cellStyle name="Explanatory Text 11 5" xfId="35457"/>
    <cellStyle name="Explanatory Text 11_Essbase BS Tax Accounts EOY" xfId="35458"/>
    <cellStyle name="Explanatory Text 12" xfId="35459"/>
    <cellStyle name="Explanatory Text 12 2" xfId="35460"/>
    <cellStyle name="Explanatory Text 12 2 2" xfId="35461"/>
    <cellStyle name="Explanatory Text 12 2 2 2" xfId="35462"/>
    <cellStyle name="Explanatory Text 12 2 2_Essbase BS Tax Accounts EOY" xfId="35463"/>
    <cellStyle name="Explanatory Text 12 2 3" xfId="35464"/>
    <cellStyle name="Explanatory Text 12 2_Essbase BS Tax Accounts EOY" xfId="35465"/>
    <cellStyle name="Explanatory Text 12 3" xfId="35466"/>
    <cellStyle name="Explanatory Text 12 3 2" xfId="35467"/>
    <cellStyle name="Explanatory Text 12 3 2 2" xfId="35468"/>
    <cellStyle name="Explanatory Text 12 3 2_Essbase BS Tax Accounts EOY" xfId="35469"/>
    <cellStyle name="Explanatory Text 12 3 3" xfId="35470"/>
    <cellStyle name="Explanatory Text 12 3_Essbase BS Tax Accounts EOY" xfId="35471"/>
    <cellStyle name="Explanatory Text 12 4" xfId="35472"/>
    <cellStyle name="Explanatory Text 12 4 2" xfId="35473"/>
    <cellStyle name="Explanatory Text 12 4_Essbase BS Tax Accounts EOY" xfId="35474"/>
    <cellStyle name="Explanatory Text 12 5" xfId="35475"/>
    <cellStyle name="Explanatory Text 12_Essbase BS Tax Accounts EOY" xfId="35476"/>
    <cellStyle name="Explanatory Text 13" xfId="35477"/>
    <cellStyle name="Explanatory Text 13 2" xfId="35478"/>
    <cellStyle name="Explanatory Text 13 2 2" xfId="35479"/>
    <cellStyle name="Explanatory Text 13 2 2 2" xfId="35480"/>
    <cellStyle name="Explanatory Text 13 2 2_Essbase BS Tax Accounts EOY" xfId="35481"/>
    <cellStyle name="Explanatory Text 13 2 3" xfId="35482"/>
    <cellStyle name="Explanatory Text 13 2_Essbase BS Tax Accounts EOY" xfId="35483"/>
    <cellStyle name="Explanatory Text 13 3" xfId="35484"/>
    <cellStyle name="Explanatory Text 13 3 2" xfId="35485"/>
    <cellStyle name="Explanatory Text 13 3 2 2" xfId="35486"/>
    <cellStyle name="Explanatory Text 13 3 2_Essbase BS Tax Accounts EOY" xfId="35487"/>
    <cellStyle name="Explanatory Text 13 3 3" xfId="35488"/>
    <cellStyle name="Explanatory Text 13 3_Essbase BS Tax Accounts EOY" xfId="35489"/>
    <cellStyle name="Explanatory Text 13 4" xfId="35490"/>
    <cellStyle name="Explanatory Text 13 4 2" xfId="35491"/>
    <cellStyle name="Explanatory Text 13 4_Essbase BS Tax Accounts EOY" xfId="35492"/>
    <cellStyle name="Explanatory Text 13 5" xfId="35493"/>
    <cellStyle name="Explanatory Text 13_Essbase BS Tax Accounts EOY" xfId="35494"/>
    <cellStyle name="Explanatory Text 14" xfId="35495"/>
    <cellStyle name="Explanatory Text 14 2" xfId="35496"/>
    <cellStyle name="Explanatory Text 14 2 2" xfId="35497"/>
    <cellStyle name="Explanatory Text 14 2 2 2" xfId="35498"/>
    <cellStyle name="Explanatory Text 14 2 2_Essbase BS Tax Accounts EOY" xfId="35499"/>
    <cellStyle name="Explanatory Text 14 2 3" xfId="35500"/>
    <cellStyle name="Explanatory Text 14 2_Essbase BS Tax Accounts EOY" xfId="35501"/>
    <cellStyle name="Explanatory Text 14 3" xfId="35502"/>
    <cellStyle name="Explanatory Text 14 3 2" xfId="35503"/>
    <cellStyle name="Explanatory Text 14 3 2 2" xfId="35504"/>
    <cellStyle name="Explanatory Text 14 3 2_Essbase BS Tax Accounts EOY" xfId="35505"/>
    <cellStyle name="Explanatory Text 14 3 3" xfId="35506"/>
    <cellStyle name="Explanatory Text 14 3_Essbase BS Tax Accounts EOY" xfId="35507"/>
    <cellStyle name="Explanatory Text 14 4" xfId="35508"/>
    <cellStyle name="Explanatory Text 14 4 2" xfId="35509"/>
    <cellStyle name="Explanatory Text 14 4_Essbase BS Tax Accounts EOY" xfId="35510"/>
    <cellStyle name="Explanatory Text 14 5" xfId="35511"/>
    <cellStyle name="Explanatory Text 14_Essbase BS Tax Accounts EOY" xfId="35512"/>
    <cellStyle name="Explanatory Text 15" xfId="35513"/>
    <cellStyle name="Explanatory Text 15 2" xfId="35514"/>
    <cellStyle name="Explanatory Text 15 2 2" xfId="35515"/>
    <cellStyle name="Explanatory Text 15 2 2 2" xfId="35516"/>
    <cellStyle name="Explanatory Text 15 2 2_Essbase BS Tax Accounts EOY" xfId="35517"/>
    <cellStyle name="Explanatory Text 15 2 3" xfId="35518"/>
    <cellStyle name="Explanatory Text 15 2_Essbase BS Tax Accounts EOY" xfId="35519"/>
    <cellStyle name="Explanatory Text 15 3" xfId="35520"/>
    <cellStyle name="Explanatory Text 15 3 2" xfId="35521"/>
    <cellStyle name="Explanatory Text 15 3 2 2" xfId="35522"/>
    <cellStyle name="Explanatory Text 15 3 2_Essbase BS Tax Accounts EOY" xfId="35523"/>
    <cellStyle name="Explanatory Text 15 3 3" xfId="35524"/>
    <cellStyle name="Explanatory Text 15 3_Essbase BS Tax Accounts EOY" xfId="35525"/>
    <cellStyle name="Explanatory Text 15 4" xfId="35526"/>
    <cellStyle name="Explanatory Text 15 4 2" xfId="35527"/>
    <cellStyle name="Explanatory Text 15 4_Essbase BS Tax Accounts EOY" xfId="35528"/>
    <cellStyle name="Explanatory Text 15 5" xfId="35529"/>
    <cellStyle name="Explanatory Text 15_Essbase BS Tax Accounts EOY" xfId="35530"/>
    <cellStyle name="Explanatory Text 16" xfId="35531"/>
    <cellStyle name="Explanatory Text 16 2" xfId="35532"/>
    <cellStyle name="Explanatory Text 16 2 2" xfId="35533"/>
    <cellStyle name="Explanatory Text 16 2 2 2" xfId="35534"/>
    <cellStyle name="Explanatory Text 16 2 2_Essbase BS Tax Accounts EOY" xfId="35535"/>
    <cellStyle name="Explanatory Text 16 2 3" xfId="35536"/>
    <cellStyle name="Explanatory Text 16 2_Essbase BS Tax Accounts EOY" xfId="35537"/>
    <cellStyle name="Explanatory Text 16 3" xfId="35538"/>
    <cellStyle name="Explanatory Text 16 3 2" xfId="35539"/>
    <cellStyle name="Explanatory Text 16 3 2 2" xfId="35540"/>
    <cellStyle name="Explanatory Text 16 3 2_Essbase BS Tax Accounts EOY" xfId="35541"/>
    <cellStyle name="Explanatory Text 16 3 3" xfId="35542"/>
    <cellStyle name="Explanatory Text 16 3_Essbase BS Tax Accounts EOY" xfId="35543"/>
    <cellStyle name="Explanatory Text 16 4" xfId="35544"/>
    <cellStyle name="Explanatory Text 16 4 2" xfId="35545"/>
    <cellStyle name="Explanatory Text 16 4_Essbase BS Tax Accounts EOY" xfId="35546"/>
    <cellStyle name="Explanatory Text 16 5" xfId="35547"/>
    <cellStyle name="Explanatory Text 16_Essbase BS Tax Accounts EOY" xfId="35548"/>
    <cellStyle name="Explanatory Text 17" xfId="35549"/>
    <cellStyle name="Explanatory Text 17 2" xfId="35550"/>
    <cellStyle name="Explanatory Text 17 2 2" xfId="35551"/>
    <cellStyle name="Explanatory Text 17 2 2 2" xfId="35552"/>
    <cellStyle name="Explanatory Text 17 2 2_Essbase BS Tax Accounts EOY" xfId="35553"/>
    <cellStyle name="Explanatory Text 17 2 3" xfId="35554"/>
    <cellStyle name="Explanatory Text 17 2_Essbase BS Tax Accounts EOY" xfId="35555"/>
    <cellStyle name="Explanatory Text 17 3" xfId="35556"/>
    <cellStyle name="Explanatory Text 17 3 2" xfId="35557"/>
    <cellStyle name="Explanatory Text 17 3 2 2" xfId="35558"/>
    <cellStyle name="Explanatory Text 17 3 2_Essbase BS Tax Accounts EOY" xfId="35559"/>
    <cellStyle name="Explanatory Text 17 3 3" xfId="35560"/>
    <cellStyle name="Explanatory Text 17 3_Essbase BS Tax Accounts EOY" xfId="35561"/>
    <cellStyle name="Explanatory Text 17 4" xfId="35562"/>
    <cellStyle name="Explanatory Text 17 4 2" xfId="35563"/>
    <cellStyle name="Explanatory Text 17 4_Essbase BS Tax Accounts EOY" xfId="35564"/>
    <cellStyle name="Explanatory Text 17 5" xfId="35565"/>
    <cellStyle name="Explanatory Text 17_Essbase BS Tax Accounts EOY" xfId="35566"/>
    <cellStyle name="Explanatory Text 18" xfId="35567"/>
    <cellStyle name="Explanatory Text 18 2" xfId="35568"/>
    <cellStyle name="Explanatory Text 18 2 2" xfId="35569"/>
    <cellStyle name="Explanatory Text 18 2 2 2" xfId="35570"/>
    <cellStyle name="Explanatory Text 18 2 2_Essbase BS Tax Accounts EOY" xfId="35571"/>
    <cellStyle name="Explanatory Text 18 2 3" xfId="35572"/>
    <cellStyle name="Explanatory Text 18 2_Essbase BS Tax Accounts EOY" xfId="35573"/>
    <cellStyle name="Explanatory Text 18 3" xfId="35574"/>
    <cellStyle name="Explanatory Text 18 3 2" xfId="35575"/>
    <cellStyle name="Explanatory Text 18 3 2 2" xfId="35576"/>
    <cellStyle name="Explanatory Text 18 3 2_Essbase BS Tax Accounts EOY" xfId="35577"/>
    <cellStyle name="Explanatory Text 18 3 3" xfId="35578"/>
    <cellStyle name="Explanatory Text 18 3_Essbase BS Tax Accounts EOY" xfId="35579"/>
    <cellStyle name="Explanatory Text 18 4" xfId="35580"/>
    <cellStyle name="Explanatory Text 18 4 2" xfId="35581"/>
    <cellStyle name="Explanatory Text 18 4_Essbase BS Tax Accounts EOY" xfId="35582"/>
    <cellStyle name="Explanatory Text 18 5" xfId="35583"/>
    <cellStyle name="Explanatory Text 18_Essbase BS Tax Accounts EOY" xfId="35584"/>
    <cellStyle name="Explanatory Text 19" xfId="35585"/>
    <cellStyle name="Explanatory Text 19 2" xfId="35586"/>
    <cellStyle name="Explanatory Text 19 2 2" xfId="35587"/>
    <cellStyle name="Explanatory Text 19 2 2 2" xfId="35588"/>
    <cellStyle name="Explanatory Text 19 2 2_Essbase BS Tax Accounts EOY" xfId="35589"/>
    <cellStyle name="Explanatory Text 19 2 3" xfId="35590"/>
    <cellStyle name="Explanatory Text 19 2_Essbase BS Tax Accounts EOY" xfId="35591"/>
    <cellStyle name="Explanatory Text 19 3" xfId="35592"/>
    <cellStyle name="Explanatory Text 19 3 2" xfId="35593"/>
    <cellStyle name="Explanatory Text 19 3 2 2" xfId="35594"/>
    <cellStyle name="Explanatory Text 19 3 2_Essbase BS Tax Accounts EOY" xfId="35595"/>
    <cellStyle name="Explanatory Text 19 3 3" xfId="35596"/>
    <cellStyle name="Explanatory Text 19 3_Essbase BS Tax Accounts EOY" xfId="35597"/>
    <cellStyle name="Explanatory Text 19 4" xfId="35598"/>
    <cellStyle name="Explanatory Text 19 4 2" xfId="35599"/>
    <cellStyle name="Explanatory Text 19 4_Essbase BS Tax Accounts EOY" xfId="35600"/>
    <cellStyle name="Explanatory Text 19 5" xfId="35601"/>
    <cellStyle name="Explanatory Text 19_Essbase BS Tax Accounts EOY" xfId="35602"/>
    <cellStyle name="Explanatory Text 2" xfId="35603"/>
    <cellStyle name="Explanatory Text 2 10" xfId="35604"/>
    <cellStyle name="Explanatory Text 2 11" xfId="35605"/>
    <cellStyle name="Explanatory Text 2 2" xfId="35606"/>
    <cellStyle name="Explanatory Text 2 2 2" xfId="35607"/>
    <cellStyle name="Explanatory Text 2 2 2 2" xfId="35608"/>
    <cellStyle name="Explanatory Text 2 2 2 2 2" xfId="35609"/>
    <cellStyle name="Explanatory Text 2 2 2 2_Essbase BS Tax Accounts EOY" xfId="35610"/>
    <cellStyle name="Explanatory Text 2 2 2 3" xfId="35611"/>
    <cellStyle name="Explanatory Text 2 2 2_Essbase BS Tax Accounts EOY" xfId="35612"/>
    <cellStyle name="Explanatory Text 2 2 3" xfId="35613"/>
    <cellStyle name="Explanatory Text 2 2 3 2" xfId="35614"/>
    <cellStyle name="Explanatory Text 2 2 3 2 2" xfId="35615"/>
    <cellStyle name="Explanatory Text 2 2 3 2_Essbase BS Tax Accounts EOY" xfId="35616"/>
    <cellStyle name="Explanatory Text 2 2 3_Essbase BS Tax Accounts EOY" xfId="35617"/>
    <cellStyle name="Explanatory Text 2 2 4" xfId="35618"/>
    <cellStyle name="Explanatory Text 2 2 4 2" xfId="35619"/>
    <cellStyle name="Explanatory Text 2 2 4_Essbase BS Tax Accounts EOY" xfId="35620"/>
    <cellStyle name="Explanatory Text 2 2 5" xfId="35621"/>
    <cellStyle name="Explanatory Text 2 2_Essbase BS Tax Accounts EOY" xfId="35622"/>
    <cellStyle name="Explanatory Text 2 3" xfId="35623"/>
    <cellStyle name="Explanatory Text 2 3 2" xfId="35624"/>
    <cellStyle name="Explanatory Text 2 3 2 2" xfId="35625"/>
    <cellStyle name="Explanatory Text 2 3 2 2 2" xfId="35626"/>
    <cellStyle name="Explanatory Text 2 3 2 2_Essbase BS Tax Accounts EOY" xfId="35627"/>
    <cellStyle name="Explanatory Text 2 3 2 3" xfId="35628"/>
    <cellStyle name="Explanatory Text 2 3 2_Essbase BS Tax Accounts EOY" xfId="35629"/>
    <cellStyle name="Explanatory Text 2 3 3" xfId="35630"/>
    <cellStyle name="Explanatory Text 2 3 3 2" xfId="35631"/>
    <cellStyle name="Explanatory Text 2 3 3 2 2" xfId="35632"/>
    <cellStyle name="Explanatory Text 2 3 3 2_Essbase BS Tax Accounts EOY" xfId="35633"/>
    <cellStyle name="Explanatory Text 2 3 3 3" xfId="35634"/>
    <cellStyle name="Explanatory Text 2 3 3_Essbase BS Tax Accounts EOY" xfId="35635"/>
    <cellStyle name="Explanatory Text 2 3 4" xfId="35636"/>
    <cellStyle name="Explanatory Text 2 3 4 2" xfId="35637"/>
    <cellStyle name="Explanatory Text 2 3 4 2 2" xfId="35638"/>
    <cellStyle name="Explanatory Text 2 3 4 2_Essbase BS Tax Accounts EOY" xfId="35639"/>
    <cellStyle name="Explanatory Text 2 3 4 3" xfId="35640"/>
    <cellStyle name="Explanatory Text 2 3 4 4" xfId="35641"/>
    <cellStyle name="Explanatory Text 2 3 4_Essbase BS Tax Accounts EOY" xfId="35642"/>
    <cellStyle name="Explanatory Text 2 3 5" xfId="35643"/>
    <cellStyle name="Explanatory Text 2 3 5 2" xfId="35644"/>
    <cellStyle name="Explanatory Text 2 3 5_Essbase BS Tax Accounts EOY" xfId="35645"/>
    <cellStyle name="Explanatory Text 2 3 6" xfId="35646"/>
    <cellStyle name="Explanatory Text 2 3 7" xfId="35647"/>
    <cellStyle name="Explanatory Text 2 3_Basis Info" xfId="35648"/>
    <cellStyle name="Explanatory Text 2 4" xfId="35649"/>
    <cellStyle name="Explanatory Text 2 4 2" xfId="35650"/>
    <cellStyle name="Explanatory Text 2 4 2 2" xfId="35651"/>
    <cellStyle name="Explanatory Text 2 4 2_Essbase BS Tax Accounts EOY" xfId="35652"/>
    <cellStyle name="Explanatory Text 2 4 3" xfId="35653"/>
    <cellStyle name="Explanatory Text 2 4 4" xfId="35654"/>
    <cellStyle name="Explanatory Text 2 4_Essbase BS Tax Accounts EOY" xfId="35655"/>
    <cellStyle name="Explanatory Text 2 5" xfId="35656"/>
    <cellStyle name="Explanatory Text 2 5 2" xfId="35657"/>
    <cellStyle name="Explanatory Text 2 5_Essbase BS Tax Accounts EOY" xfId="35658"/>
    <cellStyle name="Explanatory Text 2 6" xfId="35659"/>
    <cellStyle name="Explanatory Text 2 7" xfId="35660"/>
    <cellStyle name="Explanatory Text 2 8" xfId="35661"/>
    <cellStyle name="Explanatory Text 2 9" xfId="35662"/>
    <cellStyle name="Explanatory Text 2_Essbase BS Tax Accounts EOY" xfId="35663"/>
    <cellStyle name="Explanatory Text 20" xfId="35664"/>
    <cellStyle name="Explanatory Text 20 2" xfId="35665"/>
    <cellStyle name="Explanatory Text 20 2 2" xfId="35666"/>
    <cellStyle name="Explanatory Text 20 2 2 2" xfId="35667"/>
    <cellStyle name="Explanatory Text 20 2 2_Essbase BS Tax Accounts EOY" xfId="35668"/>
    <cellStyle name="Explanatory Text 20 2 3" xfId="35669"/>
    <cellStyle name="Explanatory Text 20 2_Essbase BS Tax Accounts EOY" xfId="35670"/>
    <cellStyle name="Explanatory Text 20 3" xfId="35671"/>
    <cellStyle name="Explanatory Text 20 3 2" xfId="35672"/>
    <cellStyle name="Explanatory Text 20 3 2 2" xfId="35673"/>
    <cellStyle name="Explanatory Text 20 3 2_Essbase BS Tax Accounts EOY" xfId="35674"/>
    <cellStyle name="Explanatory Text 20 3 3" xfId="35675"/>
    <cellStyle name="Explanatory Text 20 3_Essbase BS Tax Accounts EOY" xfId="35676"/>
    <cellStyle name="Explanatory Text 20 4" xfId="35677"/>
    <cellStyle name="Explanatory Text 20 4 2" xfId="35678"/>
    <cellStyle name="Explanatory Text 20 4_Essbase BS Tax Accounts EOY" xfId="35679"/>
    <cellStyle name="Explanatory Text 20 5" xfId="35680"/>
    <cellStyle name="Explanatory Text 20_Essbase BS Tax Accounts EOY" xfId="35681"/>
    <cellStyle name="Explanatory Text 21" xfId="35682"/>
    <cellStyle name="Explanatory Text 21 2" xfId="35683"/>
    <cellStyle name="Explanatory Text 21 2 2" xfId="35684"/>
    <cellStyle name="Explanatory Text 21 2 2 2" xfId="35685"/>
    <cellStyle name="Explanatory Text 21 2 2_Essbase BS Tax Accounts EOY" xfId="35686"/>
    <cellStyle name="Explanatory Text 21 2 3" xfId="35687"/>
    <cellStyle name="Explanatory Text 21 2_Essbase BS Tax Accounts EOY" xfId="35688"/>
    <cellStyle name="Explanatory Text 21 3" xfId="35689"/>
    <cellStyle name="Explanatory Text 21 3 2" xfId="35690"/>
    <cellStyle name="Explanatory Text 21 3 2 2" xfId="35691"/>
    <cellStyle name="Explanatory Text 21 3 2_Essbase BS Tax Accounts EOY" xfId="35692"/>
    <cellStyle name="Explanatory Text 21 3 3" xfId="35693"/>
    <cellStyle name="Explanatory Text 21 3_Essbase BS Tax Accounts EOY" xfId="35694"/>
    <cellStyle name="Explanatory Text 21 4" xfId="35695"/>
    <cellStyle name="Explanatory Text 21 4 2" xfId="35696"/>
    <cellStyle name="Explanatory Text 21 4_Essbase BS Tax Accounts EOY" xfId="35697"/>
    <cellStyle name="Explanatory Text 21 5" xfId="35698"/>
    <cellStyle name="Explanatory Text 21_Essbase BS Tax Accounts EOY" xfId="35699"/>
    <cellStyle name="Explanatory Text 22" xfId="35700"/>
    <cellStyle name="Explanatory Text 22 2" xfId="35701"/>
    <cellStyle name="Explanatory Text 22 2 2" xfId="35702"/>
    <cellStyle name="Explanatory Text 22 2 2 2" xfId="35703"/>
    <cellStyle name="Explanatory Text 22 2 2_Essbase BS Tax Accounts EOY" xfId="35704"/>
    <cellStyle name="Explanatory Text 22 2 3" xfId="35705"/>
    <cellStyle name="Explanatory Text 22 2_Essbase BS Tax Accounts EOY" xfId="35706"/>
    <cellStyle name="Explanatory Text 22 3" xfId="35707"/>
    <cellStyle name="Explanatory Text 22 3 2" xfId="35708"/>
    <cellStyle name="Explanatory Text 22 3 2 2" xfId="35709"/>
    <cellStyle name="Explanatory Text 22 3 2_Essbase BS Tax Accounts EOY" xfId="35710"/>
    <cellStyle name="Explanatory Text 22 3 3" xfId="35711"/>
    <cellStyle name="Explanatory Text 22 3_Essbase BS Tax Accounts EOY" xfId="35712"/>
    <cellStyle name="Explanatory Text 22 4" xfId="35713"/>
    <cellStyle name="Explanatory Text 22 4 2" xfId="35714"/>
    <cellStyle name="Explanatory Text 22 4_Essbase BS Tax Accounts EOY" xfId="35715"/>
    <cellStyle name="Explanatory Text 22 5" xfId="35716"/>
    <cellStyle name="Explanatory Text 22_Essbase BS Tax Accounts EOY" xfId="35717"/>
    <cellStyle name="Explanatory Text 23" xfId="35718"/>
    <cellStyle name="Explanatory Text 23 2" xfId="35719"/>
    <cellStyle name="Explanatory Text 23 2 2" xfId="35720"/>
    <cellStyle name="Explanatory Text 23 2 2 2" xfId="35721"/>
    <cellStyle name="Explanatory Text 23 2 2_Essbase BS Tax Accounts EOY" xfId="35722"/>
    <cellStyle name="Explanatory Text 23 2 3" xfId="35723"/>
    <cellStyle name="Explanatory Text 23 2_Essbase BS Tax Accounts EOY" xfId="35724"/>
    <cellStyle name="Explanatory Text 23 3" xfId="35725"/>
    <cellStyle name="Explanatory Text 23 3 2" xfId="35726"/>
    <cellStyle name="Explanatory Text 23 3 2 2" xfId="35727"/>
    <cellStyle name="Explanatory Text 23 3 2_Essbase BS Tax Accounts EOY" xfId="35728"/>
    <cellStyle name="Explanatory Text 23 3 3" xfId="35729"/>
    <cellStyle name="Explanatory Text 23 3_Essbase BS Tax Accounts EOY" xfId="35730"/>
    <cellStyle name="Explanatory Text 23 4" xfId="35731"/>
    <cellStyle name="Explanatory Text 23 4 2" xfId="35732"/>
    <cellStyle name="Explanatory Text 23 4 2 2" xfId="35733"/>
    <cellStyle name="Explanatory Text 23 4 2_Essbase BS Tax Accounts EOY" xfId="35734"/>
    <cellStyle name="Explanatory Text 23 4 3" xfId="35735"/>
    <cellStyle name="Explanatory Text 23 4_Essbase BS Tax Accounts EOY" xfId="35736"/>
    <cellStyle name="Explanatory Text 23 5" xfId="35737"/>
    <cellStyle name="Explanatory Text 23 5 2" xfId="35738"/>
    <cellStyle name="Explanatory Text 23 5_Essbase BS Tax Accounts EOY" xfId="35739"/>
    <cellStyle name="Explanatory Text 23 6" xfId="35740"/>
    <cellStyle name="Explanatory Text 23_Essbase BS Tax Accounts EOY" xfId="35741"/>
    <cellStyle name="Explanatory Text 24" xfId="35742"/>
    <cellStyle name="Explanatory Text 24 2" xfId="35743"/>
    <cellStyle name="Explanatory Text 24 2 2" xfId="35744"/>
    <cellStyle name="Explanatory Text 24 2 2 2" xfId="35745"/>
    <cellStyle name="Explanatory Text 24 2 2 2 2" xfId="35746"/>
    <cellStyle name="Explanatory Text 24 2 2 2_Essbase BS Tax Accounts EOY" xfId="35747"/>
    <cellStyle name="Explanatory Text 24 2 2_Essbase BS Tax Accounts EOY" xfId="35748"/>
    <cellStyle name="Explanatory Text 24 2 3" xfId="35749"/>
    <cellStyle name="Explanatory Text 24 2 3 2" xfId="35750"/>
    <cellStyle name="Explanatory Text 24 2 3_Essbase BS Tax Accounts EOY" xfId="35751"/>
    <cellStyle name="Explanatory Text 24 2 4" xfId="35752"/>
    <cellStyle name="Explanatory Text 24 2 5" xfId="35753"/>
    <cellStyle name="Explanatory Text 24 2 6" xfId="35754"/>
    <cellStyle name="Explanatory Text 24 2 7" xfId="35755"/>
    <cellStyle name="Explanatory Text 24 2 8" xfId="35756"/>
    <cellStyle name="Explanatory Text 24 2_Essbase BS Tax Accounts EOY" xfId="35757"/>
    <cellStyle name="Explanatory Text 24 3" xfId="35758"/>
    <cellStyle name="Explanatory Text 24 3 2" xfId="35759"/>
    <cellStyle name="Explanatory Text 24 3 2 2" xfId="35760"/>
    <cellStyle name="Explanatory Text 24 3 2_Essbase BS Tax Accounts EOY" xfId="35761"/>
    <cellStyle name="Explanatory Text 24 3 3" xfId="35762"/>
    <cellStyle name="Explanatory Text 24 3 4" xfId="35763"/>
    <cellStyle name="Explanatory Text 24 3_Essbase BS Tax Accounts EOY" xfId="35764"/>
    <cellStyle name="Explanatory Text 24 4" xfId="35765"/>
    <cellStyle name="Explanatory Text 24 4 2" xfId="35766"/>
    <cellStyle name="Explanatory Text 24 4_Essbase BS Tax Accounts EOY" xfId="35767"/>
    <cellStyle name="Explanatory Text 24 5" xfId="35768"/>
    <cellStyle name="Explanatory Text 24 5 2" xfId="35769"/>
    <cellStyle name="Explanatory Text 24 5_Essbase BS Tax Accounts EOY" xfId="35770"/>
    <cellStyle name="Explanatory Text 24 6" xfId="35771"/>
    <cellStyle name="Explanatory Text 24 7" xfId="35772"/>
    <cellStyle name="Explanatory Text 24 8" xfId="35773"/>
    <cellStyle name="Explanatory Text 24_Basis Detail" xfId="35774"/>
    <cellStyle name="Explanatory Text 25" xfId="35775"/>
    <cellStyle name="Explanatory Text 25 2" xfId="35776"/>
    <cellStyle name="Explanatory Text 25 2 2" xfId="35777"/>
    <cellStyle name="Explanatory Text 25 2 2 2" xfId="35778"/>
    <cellStyle name="Explanatory Text 25 2 2_Essbase BS Tax Accounts EOY" xfId="35779"/>
    <cellStyle name="Explanatory Text 25 2 3" xfId="35780"/>
    <cellStyle name="Explanatory Text 25 2 4" xfId="35781"/>
    <cellStyle name="Explanatory Text 25 2 5" xfId="35782"/>
    <cellStyle name="Explanatory Text 25 2_Essbase BS Tax Accounts EOY" xfId="35783"/>
    <cellStyle name="Explanatory Text 25 3" xfId="35784"/>
    <cellStyle name="Explanatory Text 25 3 2" xfId="35785"/>
    <cellStyle name="Explanatory Text 25 3 3" xfId="35786"/>
    <cellStyle name="Explanatory Text 25 3_Essbase BS Tax Accounts EOY" xfId="35787"/>
    <cellStyle name="Explanatory Text 25 4" xfId="35788"/>
    <cellStyle name="Explanatory Text 25 5" xfId="35789"/>
    <cellStyle name="Explanatory Text 25_Essbase BS Tax Accounts EOY" xfId="35790"/>
    <cellStyle name="Explanatory Text 26" xfId="35791"/>
    <cellStyle name="Explanatory Text 26 2" xfId="35792"/>
    <cellStyle name="Explanatory Text 26 2 2" xfId="35793"/>
    <cellStyle name="Explanatory Text 26 2 2 2" xfId="35794"/>
    <cellStyle name="Explanatory Text 26 2 2_Essbase BS Tax Accounts EOY" xfId="35795"/>
    <cellStyle name="Explanatory Text 26 2_Essbase BS Tax Accounts EOY" xfId="35796"/>
    <cellStyle name="Explanatory Text 26 3" xfId="35797"/>
    <cellStyle name="Explanatory Text 26 3 2" xfId="35798"/>
    <cellStyle name="Explanatory Text 26 3_Essbase BS Tax Accounts EOY" xfId="35799"/>
    <cellStyle name="Explanatory Text 26 4" xfId="35800"/>
    <cellStyle name="Explanatory Text 26 5" xfId="35801"/>
    <cellStyle name="Explanatory Text 26 6" xfId="35802"/>
    <cellStyle name="Explanatory Text 26_Essbase BS Tax Accounts EOY" xfId="35803"/>
    <cellStyle name="Explanatory Text 27" xfId="35804"/>
    <cellStyle name="Explanatory Text 27 2" xfId="35805"/>
    <cellStyle name="Explanatory Text 27 2 2" xfId="35806"/>
    <cellStyle name="Explanatory Text 27 2 2 2" xfId="35807"/>
    <cellStyle name="Explanatory Text 27 2 2_Essbase BS Tax Accounts EOY" xfId="35808"/>
    <cellStyle name="Explanatory Text 27 2_Essbase BS Tax Accounts EOY" xfId="35809"/>
    <cellStyle name="Explanatory Text 27 3" xfId="35810"/>
    <cellStyle name="Explanatory Text 27 3 2" xfId="35811"/>
    <cellStyle name="Explanatory Text 27 3_Essbase BS Tax Accounts EOY" xfId="35812"/>
    <cellStyle name="Explanatory Text 27 4" xfId="35813"/>
    <cellStyle name="Explanatory Text 27 5" xfId="35814"/>
    <cellStyle name="Explanatory Text 27 6" xfId="35815"/>
    <cellStyle name="Explanatory Text 27_Essbase BS Tax Accounts EOY" xfId="35816"/>
    <cellStyle name="Explanatory Text 28" xfId="35817"/>
    <cellStyle name="Explanatory Text 28 2" xfId="35818"/>
    <cellStyle name="Explanatory Text 28 2 2" xfId="35819"/>
    <cellStyle name="Explanatory Text 28 2_Essbase BS Tax Accounts EOY" xfId="35820"/>
    <cellStyle name="Explanatory Text 28 3" xfId="35821"/>
    <cellStyle name="Explanatory Text 28 3 2" xfId="35822"/>
    <cellStyle name="Explanatory Text 28 3_Essbase BS Tax Accounts EOY" xfId="35823"/>
    <cellStyle name="Explanatory Text 28_Essbase BS Tax Accounts EOY" xfId="35824"/>
    <cellStyle name="Explanatory Text 29" xfId="35825"/>
    <cellStyle name="Explanatory Text 29 2" xfId="35826"/>
    <cellStyle name="Explanatory Text 29 2 2" xfId="35827"/>
    <cellStyle name="Explanatory Text 29 2_Essbase BS Tax Accounts EOY" xfId="35828"/>
    <cellStyle name="Explanatory Text 29_Essbase BS Tax Accounts EOY" xfId="35829"/>
    <cellStyle name="Explanatory Text 3" xfId="35830"/>
    <cellStyle name="Explanatory Text 3 2" xfId="35831"/>
    <cellStyle name="Explanatory Text 3 2 2" xfId="35832"/>
    <cellStyle name="Explanatory Text 3 2 2 2" xfId="35833"/>
    <cellStyle name="Explanatory Text 3 2 2 2 2" xfId="35834"/>
    <cellStyle name="Explanatory Text 3 2 2 2_Essbase BS Tax Accounts EOY" xfId="35835"/>
    <cellStyle name="Explanatory Text 3 2 2_Essbase BS Tax Accounts EOY" xfId="35836"/>
    <cellStyle name="Explanatory Text 3 2 3" xfId="35837"/>
    <cellStyle name="Explanatory Text 3 2 3 2" xfId="35838"/>
    <cellStyle name="Explanatory Text 3 2 3 2 2" xfId="35839"/>
    <cellStyle name="Explanatory Text 3 2 3 2_Essbase BS Tax Accounts EOY" xfId="35840"/>
    <cellStyle name="Explanatory Text 3 2 3_Essbase BS Tax Accounts EOY" xfId="35841"/>
    <cellStyle name="Explanatory Text 3 2 4" xfId="35842"/>
    <cellStyle name="Explanatory Text 3 2 4 2" xfId="35843"/>
    <cellStyle name="Explanatory Text 3 2 4_Essbase BS Tax Accounts EOY" xfId="35844"/>
    <cellStyle name="Explanatory Text 3 2 5" xfId="35845"/>
    <cellStyle name="Explanatory Text 3 2 6" xfId="35846"/>
    <cellStyle name="Explanatory Text 3 2 7" xfId="35847"/>
    <cellStyle name="Explanatory Text 3 2_Essbase BS Tax Accounts EOY" xfId="35848"/>
    <cellStyle name="Explanatory Text 3 3" xfId="35849"/>
    <cellStyle name="Explanatory Text 3 3 2" xfId="35850"/>
    <cellStyle name="Explanatory Text 3 3 2 2" xfId="35851"/>
    <cellStyle name="Explanatory Text 3 3 2_Essbase BS Tax Accounts EOY" xfId="35852"/>
    <cellStyle name="Explanatory Text 3 3 3" xfId="35853"/>
    <cellStyle name="Explanatory Text 3 3_Essbase BS Tax Accounts EOY" xfId="35854"/>
    <cellStyle name="Explanatory Text 3 4" xfId="35855"/>
    <cellStyle name="Explanatory Text 3 4 2" xfId="35856"/>
    <cellStyle name="Explanatory Text 3 4_Essbase BS Tax Accounts EOY" xfId="35857"/>
    <cellStyle name="Explanatory Text 3 5" xfId="35858"/>
    <cellStyle name="Explanatory Text 3_Essbase BS Tax Accounts EOY" xfId="35859"/>
    <cellStyle name="Explanatory Text 30" xfId="35860"/>
    <cellStyle name="Explanatory Text 30 2" xfId="35861"/>
    <cellStyle name="Explanatory Text 30_Essbase BS Tax Accounts EOY" xfId="35862"/>
    <cellStyle name="Explanatory Text 31" xfId="35863"/>
    <cellStyle name="Explanatory Text 31 2" xfId="35864"/>
    <cellStyle name="Explanatory Text 31_Essbase BS Tax Accounts EOY" xfId="35865"/>
    <cellStyle name="Explanatory Text 32" xfId="35866"/>
    <cellStyle name="Explanatory Text 32 2" xfId="35867"/>
    <cellStyle name="Explanatory Text 32_Essbase BS Tax Accounts EOY" xfId="35868"/>
    <cellStyle name="Explanatory Text 33" xfId="35869"/>
    <cellStyle name="Explanatory Text 33 2" xfId="35870"/>
    <cellStyle name="Explanatory Text 33_Essbase BS Tax Accounts EOY" xfId="35871"/>
    <cellStyle name="Explanatory Text 34" xfId="35872"/>
    <cellStyle name="Explanatory Text 35" xfId="35873"/>
    <cellStyle name="Explanatory Text 4" xfId="35874"/>
    <cellStyle name="Explanatory Text 4 2" xfId="35875"/>
    <cellStyle name="Explanatory Text 4 2 2" xfId="35876"/>
    <cellStyle name="Explanatory Text 4 2 2 2" xfId="35877"/>
    <cellStyle name="Explanatory Text 4 2 2 2 2" xfId="35878"/>
    <cellStyle name="Explanatory Text 4 2 2 2_Essbase BS Tax Accounts EOY" xfId="35879"/>
    <cellStyle name="Explanatory Text 4 2 2_Essbase BS Tax Accounts EOY" xfId="35880"/>
    <cellStyle name="Explanatory Text 4 2 3" xfId="35881"/>
    <cellStyle name="Explanatory Text 4 2 3 2" xfId="35882"/>
    <cellStyle name="Explanatory Text 4 2 3 2 2" xfId="35883"/>
    <cellStyle name="Explanatory Text 4 2 3 2_Essbase BS Tax Accounts EOY" xfId="35884"/>
    <cellStyle name="Explanatory Text 4 2 3_Essbase BS Tax Accounts EOY" xfId="35885"/>
    <cellStyle name="Explanatory Text 4 2 4" xfId="35886"/>
    <cellStyle name="Explanatory Text 4 2 4 2" xfId="35887"/>
    <cellStyle name="Explanatory Text 4 2 4_Essbase BS Tax Accounts EOY" xfId="35888"/>
    <cellStyle name="Explanatory Text 4 2 5" xfId="35889"/>
    <cellStyle name="Explanatory Text 4 2 6" xfId="35890"/>
    <cellStyle name="Explanatory Text 4 2_Essbase BS Tax Accounts EOY" xfId="35891"/>
    <cellStyle name="Explanatory Text 4 3" xfId="35892"/>
    <cellStyle name="Explanatory Text 4 3 2" xfId="35893"/>
    <cellStyle name="Explanatory Text 4 3 2 2" xfId="35894"/>
    <cellStyle name="Explanatory Text 4 3 2_Essbase BS Tax Accounts EOY" xfId="35895"/>
    <cellStyle name="Explanatory Text 4 3 3" xfId="35896"/>
    <cellStyle name="Explanatory Text 4 3_Essbase BS Tax Accounts EOY" xfId="35897"/>
    <cellStyle name="Explanatory Text 4 4" xfId="35898"/>
    <cellStyle name="Explanatory Text 4 4 2" xfId="35899"/>
    <cellStyle name="Explanatory Text 4 4_Essbase BS Tax Accounts EOY" xfId="35900"/>
    <cellStyle name="Explanatory Text 4 5" xfId="35901"/>
    <cellStyle name="Explanatory Text 4_Essbase BS Tax Accounts EOY" xfId="35902"/>
    <cellStyle name="Explanatory Text 5" xfId="35903"/>
    <cellStyle name="Explanatory Text 5 2" xfId="35904"/>
    <cellStyle name="Explanatory Text 5 2 2" xfId="35905"/>
    <cellStyle name="Explanatory Text 5 2 2 2" xfId="35906"/>
    <cellStyle name="Explanatory Text 5 2 2_Essbase BS Tax Accounts EOY" xfId="35907"/>
    <cellStyle name="Explanatory Text 5 2 3" xfId="35908"/>
    <cellStyle name="Explanatory Text 5 2_Essbase BS Tax Accounts EOY" xfId="35909"/>
    <cellStyle name="Explanatory Text 5 3" xfId="35910"/>
    <cellStyle name="Explanatory Text 5 3 2" xfId="35911"/>
    <cellStyle name="Explanatory Text 5 3 2 2" xfId="35912"/>
    <cellStyle name="Explanatory Text 5 3 2_Essbase BS Tax Accounts EOY" xfId="35913"/>
    <cellStyle name="Explanatory Text 5 3 3" xfId="35914"/>
    <cellStyle name="Explanatory Text 5 3_Essbase BS Tax Accounts EOY" xfId="35915"/>
    <cellStyle name="Explanatory Text 5 4" xfId="35916"/>
    <cellStyle name="Explanatory Text 5 4 2" xfId="35917"/>
    <cellStyle name="Explanatory Text 5 4_Essbase BS Tax Accounts EOY" xfId="35918"/>
    <cellStyle name="Explanatory Text 5 5" xfId="35919"/>
    <cellStyle name="Explanatory Text 5_Essbase BS Tax Accounts EOY" xfId="35920"/>
    <cellStyle name="Explanatory Text 6" xfId="35921"/>
    <cellStyle name="Explanatory Text 6 2" xfId="35922"/>
    <cellStyle name="Explanatory Text 6 2 2" xfId="35923"/>
    <cellStyle name="Explanatory Text 6 2 2 2" xfId="35924"/>
    <cellStyle name="Explanatory Text 6 2 2_Essbase BS Tax Accounts EOY" xfId="35925"/>
    <cellStyle name="Explanatory Text 6 2 3" xfId="35926"/>
    <cellStyle name="Explanatory Text 6 2_Essbase BS Tax Accounts EOY" xfId="35927"/>
    <cellStyle name="Explanatory Text 6 3" xfId="35928"/>
    <cellStyle name="Explanatory Text 6 3 2" xfId="35929"/>
    <cellStyle name="Explanatory Text 6 3 2 2" xfId="35930"/>
    <cellStyle name="Explanatory Text 6 3 2_Essbase BS Tax Accounts EOY" xfId="35931"/>
    <cellStyle name="Explanatory Text 6 3 3" xfId="35932"/>
    <cellStyle name="Explanatory Text 6 3_Essbase BS Tax Accounts EOY" xfId="35933"/>
    <cellStyle name="Explanatory Text 6 4" xfId="35934"/>
    <cellStyle name="Explanatory Text 6 4 2" xfId="35935"/>
    <cellStyle name="Explanatory Text 6 4_Essbase BS Tax Accounts EOY" xfId="35936"/>
    <cellStyle name="Explanatory Text 6 5" xfId="35937"/>
    <cellStyle name="Explanatory Text 6_Essbase BS Tax Accounts EOY" xfId="35938"/>
    <cellStyle name="Explanatory Text 7" xfId="35939"/>
    <cellStyle name="Explanatory Text 7 2" xfId="35940"/>
    <cellStyle name="Explanatory Text 7 2 2" xfId="35941"/>
    <cellStyle name="Explanatory Text 7 2 2 2" xfId="35942"/>
    <cellStyle name="Explanatory Text 7 2 2_Essbase BS Tax Accounts EOY" xfId="35943"/>
    <cellStyle name="Explanatory Text 7 2 3" xfId="35944"/>
    <cellStyle name="Explanatory Text 7 2_Essbase BS Tax Accounts EOY" xfId="35945"/>
    <cellStyle name="Explanatory Text 7 3" xfId="35946"/>
    <cellStyle name="Explanatory Text 7 3 2" xfId="35947"/>
    <cellStyle name="Explanatory Text 7 3 2 2" xfId="35948"/>
    <cellStyle name="Explanatory Text 7 3 2_Essbase BS Tax Accounts EOY" xfId="35949"/>
    <cellStyle name="Explanatory Text 7 3 3" xfId="35950"/>
    <cellStyle name="Explanatory Text 7 3_Essbase BS Tax Accounts EOY" xfId="35951"/>
    <cellStyle name="Explanatory Text 7 4" xfId="35952"/>
    <cellStyle name="Explanatory Text 7 4 2" xfId="35953"/>
    <cellStyle name="Explanatory Text 7 4_Essbase BS Tax Accounts EOY" xfId="35954"/>
    <cellStyle name="Explanatory Text 7 5" xfId="35955"/>
    <cellStyle name="Explanatory Text 7_Essbase BS Tax Accounts EOY" xfId="35956"/>
    <cellStyle name="Explanatory Text 8" xfId="35957"/>
    <cellStyle name="Explanatory Text 8 2" xfId="35958"/>
    <cellStyle name="Explanatory Text 8 2 2" xfId="35959"/>
    <cellStyle name="Explanatory Text 8 2 2 2" xfId="35960"/>
    <cellStyle name="Explanatory Text 8 2 2_Essbase BS Tax Accounts EOY" xfId="35961"/>
    <cellStyle name="Explanatory Text 8 2 3" xfId="35962"/>
    <cellStyle name="Explanatory Text 8 2_Essbase BS Tax Accounts EOY" xfId="35963"/>
    <cellStyle name="Explanatory Text 8 3" xfId="35964"/>
    <cellStyle name="Explanatory Text 8 3 2" xfId="35965"/>
    <cellStyle name="Explanatory Text 8 3 2 2" xfId="35966"/>
    <cellStyle name="Explanatory Text 8 3 2_Essbase BS Tax Accounts EOY" xfId="35967"/>
    <cellStyle name="Explanatory Text 8 3 3" xfId="35968"/>
    <cellStyle name="Explanatory Text 8 3_Essbase BS Tax Accounts EOY" xfId="35969"/>
    <cellStyle name="Explanatory Text 8 4" xfId="35970"/>
    <cellStyle name="Explanatory Text 8 4 2" xfId="35971"/>
    <cellStyle name="Explanatory Text 8 4_Essbase BS Tax Accounts EOY" xfId="35972"/>
    <cellStyle name="Explanatory Text 8 5" xfId="35973"/>
    <cellStyle name="Explanatory Text 8_Essbase BS Tax Accounts EOY" xfId="35974"/>
    <cellStyle name="Explanatory Text 9" xfId="35975"/>
    <cellStyle name="Explanatory Text 9 2" xfId="35976"/>
    <cellStyle name="Explanatory Text 9 2 2" xfId="35977"/>
    <cellStyle name="Explanatory Text 9 2 2 2" xfId="35978"/>
    <cellStyle name="Explanatory Text 9 2 2_Essbase BS Tax Accounts EOY" xfId="35979"/>
    <cellStyle name="Explanatory Text 9 2 3" xfId="35980"/>
    <cellStyle name="Explanatory Text 9 2_Essbase BS Tax Accounts EOY" xfId="35981"/>
    <cellStyle name="Explanatory Text 9 3" xfId="35982"/>
    <cellStyle name="Explanatory Text 9 3 2" xfId="35983"/>
    <cellStyle name="Explanatory Text 9 3 2 2" xfId="35984"/>
    <cellStyle name="Explanatory Text 9 3 2_Essbase BS Tax Accounts EOY" xfId="35985"/>
    <cellStyle name="Explanatory Text 9 3 3" xfId="35986"/>
    <cellStyle name="Explanatory Text 9 3_Essbase BS Tax Accounts EOY" xfId="35987"/>
    <cellStyle name="Explanatory Text 9 4" xfId="35988"/>
    <cellStyle name="Explanatory Text 9 4 2" xfId="35989"/>
    <cellStyle name="Explanatory Text 9 4_Essbase BS Tax Accounts EOY" xfId="35990"/>
    <cellStyle name="Explanatory Text 9 5" xfId="35991"/>
    <cellStyle name="Explanatory Text 9_Essbase BS Tax Accounts EOY" xfId="35992"/>
    <cellStyle name="Fixed" xfId="46"/>
    <cellStyle name="Fixed 2" xfId="320"/>
    <cellStyle name="Fixed 2 2" xfId="35993"/>
    <cellStyle name="Fixed 2 2 2" xfId="35994"/>
    <cellStyle name="Fixed 2 2_Essbase BS Tax Accounts EOY" xfId="35995"/>
    <cellStyle name="Fixed 2 3" xfId="35996"/>
    <cellStyle name="Fixed 2_Essbase BS Tax Accounts EOY" xfId="35997"/>
    <cellStyle name="Fixed 3" xfId="35998"/>
    <cellStyle name="Fixed 3 2" xfId="35999"/>
    <cellStyle name="Fixed 3_Essbase BS Tax Accounts EOY" xfId="36000"/>
    <cellStyle name="Fixed 4" xfId="36001"/>
    <cellStyle name="Fixed_03_2012" xfId="36002"/>
    <cellStyle name="Good" xfId="47" builtinId="26" customBuiltin="1"/>
    <cellStyle name="Good 10" xfId="36003"/>
    <cellStyle name="Good 10 2" xfId="36004"/>
    <cellStyle name="Good 10 2 2" xfId="36005"/>
    <cellStyle name="Good 10 2 2 2" xfId="36006"/>
    <cellStyle name="Good 10 2 2_Essbase BS Tax Accounts EOY" xfId="36007"/>
    <cellStyle name="Good 10 2 3" xfId="36008"/>
    <cellStyle name="Good 10 2_Essbase BS Tax Accounts EOY" xfId="36009"/>
    <cellStyle name="Good 10 3" xfId="36010"/>
    <cellStyle name="Good 10 3 2" xfId="36011"/>
    <cellStyle name="Good 10 3 2 2" xfId="36012"/>
    <cellStyle name="Good 10 3 2_Essbase BS Tax Accounts EOY" xfId="36013"/>
    <cellStyle name="Good 10 3 3" xfId="36014"/>
    <cellStyle name="Good 10 3_Essbase BS Tax Accounts EOY" xfId="36015"/>
    <cellStyle name="Good 10 4" xfId="36016"/>
    <cellStyle name="Good 10 4 2" xfId="36017"/>
    <cellStyle name="Good 10 4_Essbase BS Tax Accounts EOY" xfId="36018"/>
    <cellStyle name="Good 10 5" xfId="36019"/>
    <cellStyle name="Good 10_Essbase BS Tax Accounts EOY" xfId="36020"/>
    <cellStyle name="Good 100" xfId="36021"/>
    <cellStyle name="Good 101" xfId="36022"/>
    <cellStyle name="Good 102" xfId="36023"/>
    <cellStyle name="Good 103" xfId="36024"/>
    <cellStyle name="Good 11" xfId="36025"/>
    <cellStyle name="Good 11 2" xfId="36026"/>
    <cellStyle name="Good 11 2 2" xfId="36027"/>
    <cellStyle name="Good 11 2 2 2" xfId="36028"/>
    <cellStyle name="Good 11 2 2_Essbase BS Tax Accounts EOY" xfId="36029"/>
    <cellStyle name="Good 11 2 3" xfId="36030"/>
    <cellStyle name="Good 11 2_Essbase BS Tax Accounts EOY" xfId="36031"/>
    <cellStyle name="Good 11 3" xfId="36032"/>
    <cellStyle name="Good 11 3 2" xfId="36033"/>
    <cellStyle name="Good 11 3 2 2" xfId="36034"/>
    <cellStyle name="Good 11 3 2_Essbase BS Tax Accounts EOY" xfId="36035"/>
    <cellStyle name="Good 11 3 3" xfId="36036"/>
    <cellStyle name="Good 11 3_Essbase BS Tax Accounts EOY" xfId="36037"/>
    <cellStyle name="Good 11 4" xfId="36038"/>
    <cellStyle name="Good 11 4 2" xfId="36039"/>
    <cellStyle name="Good 11 4_Essbase BS Tax Accounts EOY" xfId="36040"/>
    <cellStyle name="Good 11 5" xfId="36041"/>
    <cellStyle name="Good 11_Essbase BS Tax Accounts EOY" xfId="36042"/>
    <cellStyle name="Good 12" xfId="36043"/>
    <cellStyle name="Good 12 2" xfId="36044"/>
    <cellStyle name="Good 12 2 2" xfId="36045"/>
    <cellStyle name="Good 12 2 2 2" xfId="36046"/>
    <cellStyle name="Good 12 2 2_Essbase BS Tax Accounts EOY" xfId="36047"/>
    <cellStyle name="Good 12 2 3" xfId="36048"/>
    <cellStyle name="Good 12 2_Essbase BS Tax Accounts EOY" xfId="36049"/>
    <cellStyle name="Good 12 3" xfId="36050"/>
    <cellStyle name="Good 12 3 2" xfId="36051"/>
    <cellStyle name="Good 12 3 2 2" xfId="36052"/>
    <cellStyle name="Good 12 3 2_Essbase BS Tax Accounts EOY" xfId="36053"/>
    <cellStyle name="Good 12 3 3" xfId="36054"/>
    <cellStyle name="Good 12 3_Essbase BS Tax Accounts EOY" xfId="36055"/>
    <cellStyle name="Good 12 4" xfId="36056"/>
    <cellStyle name="Good 12 4 2" xfId="36057"/>
    <cellStyle name="Good 12 4_Essbase BS Tax Accounts EOY" xfId="36058"/>
    <cellStyle name="Good 12 5" xfId="36059"/>
    <cellStyle name="Good 12_Essbase BS Tax Accounts EOY" xfId="36060"/>
    <cellStyle name="Good 13" xfId="36061"/>
    <cellStyle name="Good 13 2" xfId="36062"/>
    <cellStyle name="Good 13 2 2" xfId="36063"/>
    <cellStyle name="Good 13 2 2 2" xfId="36064"/>
    <cellStyle name="Good 13 2 2_Essbase BS Tax Accounts EOY" xfId="36065"/>
    <cellStyle name="Good 13 2 3" xfId="36066"/>
    <cellStyle name="Good 13 2_Essbase BS Tax Accounts EOY" xfId="36067"/>
    <cellStyle name="Good 13 3" xfId="36068"/>
    <cellStyle name="Good 13 3 2" xfId="36069"/>
    <cellStyle name="Good 13 3 2 2" xfId="36070"/>
    <cellStyle name="Good 13 3 2_Essbase BS Tax Accounts EOY" xfId="36071"/>
    <cellStyle name="Good 13 3 3" xfId="36072"/>
    <cellStyle name="Good 13 3_Essbase BS Tax Accounts EOY" xfId="36073"/>
    <cellStyle name="Good 13 4" xfId="36074"/>
    <cellStyle name="Good 13 4 2" xfId="36075"/>
    <cellStyle name="Good 13 4_Essbase BS Tax Accounts EOY" xfId="36076"/>
    <cellStyle name="Good 13 5" xfId="36077"/>
    <cellStyle name="Good 13_Essbase BS Tax Accounts EOY" xfId="36078"/>
    <cellStyle name="Good 14" xfId="36079"/>
    <cellStyle name="Good 14 2" xfId="36080"/>
    <cellStyle name="Good 14 2 2" xfId="36081"/>
    <cellStyle name="Good 14 2 2 2" xfId="36082"/>
    <cellStyle name="Good 14 2 2_Essbase BS Tax Accounts EOY" xfId="36083"/>
    <cellStyle name="Good 14 2 3" xfId="36084"/>
    <cellStyle name="Good 14 2_Essbase BS Tax Accounts EOY" xfId="36085"/>
    <cellStyle name="Good 14 3" xfId="36086"/>
    <cellStyle name="Good 14 3 2" xfId="36087"/>
    <cellStyle name="Good 14 3 2 2" xfId="36088"/>
    <cellStyle name="Good 14 3 2_Essbase BS Tax Accounts EOY" xfId="36089"/>
    <cellStyle name="Good 14 3 3" xfId="36090"/>
    <cellStyle name="Good 14 3_Essbase BS Tax Accounts EOY" xfId="36091"/>
    <cellStyle name="Good 14 4" xfId="36092"/>
    <cellStyle name="Good 14 4 2" xfId="36093"/>
    <cellStyle name="Good 14 4_Essbase BS Tax Accounts EOY" xfId="36094"/>
    <cellStyle name="Good 14 5" xfId="36095"/>
    <cellStyle name="Good 14_Essbase BS Tax Accounts EOY" xfId="36096"/>
    <cellStyle name="Good 15" xfId="36097"/>
    <cellStyle name="Good 15 2" xfId="36098"/>
    <cellStyle name="Good 15 2 2" xfId="36099"/>
    <cellStyle name="Good 15 2 2 2" xfId="36100"/>
    <cellStyle name="Good 15 2 2_Essbase BS Tax Accounts EOY" xfId="36101"/>
    <cellStyle name="Good 15 2 3" xfId="36102"/>
    <cellStyle name="Good 15 2_Essbase BS Tax Accounts EOY" xfId="36103"/>
    <cellStyle name="Good 15 3" xfId="36104"/>
    <cellStyle name="Good 15 3 2" xfId="36105"/>
    <cellStyle name="Good 15 3 2 2" xfId="36106"/>
    <cellStyle name="Good 15 3 2_Essbase BS Tax Accounts EOY" xfId="36107"/>
    <cellStyle name="Good 15 3 3" xfId="36108"/>
    <cellStyle name="Good 15 3_Essbase BS Tax Accounts EOY" xfId="36109"/>
    <cellStyle name="Good 15 4" xfId="36110"/>
    <cellStyle name="Good 15 4 2" xfId="36111"/>
    <cellStyle name="Good 15 4_Essbase BS Tax Accounts EOY" xfId="36112"/>
    <cellStyle name="Good 15 5" xfId="36113"/>
    <cellStyle name="Good 15_Essbase BS Tax Accounts EOY" xfId="36114"/>
    <cellStyle name="Good 16" xfId="36115"/>
    <cellStyle name="Good 16 2" xfId="36116"/>
    <cellStyle name="Good 16 2 2" xfId="36117"/>
    <cellStyle name="Good 16 2 2 2" xfId="36118"/>
    <cellStyle name="Good 16 2 2_Essbase BS Tax Accounts EOY" xfId="36119"/>
    <cellStyle name="Good 16 2 3" xfId="36120"/>
    <cellStyle name="Good 16 2_Essbase BS Tax Accounts EOY" xfId="36121"/>
    <cellStyle name="Good 16 3" xfId="36122"/>
    <cellStyle name="Good 16 3 2" xfId="36123"/>
    <cellStyle name="Good 16 3 2 2" xfId="36124"/>
    <cellStyle name="Good 16 3 2_Essbase BS Tax Accounts EOY" xfId="36125"/>
    <cellStyle name="Good 16 3 3" xfId="36126"/>
    <cellStyle name="Good 16 3_Essbase BS Tax Accounts EOY" xfId="36127"/>
    <cellStyle name="Good 16 4" xfId="36128"/>
    <cellStyle name="Good 16 4 2" xfId="36129"/>
    <cellStyle name="Good 16 4_Essbase BS Tax Accounts EOY" xfId="36130"/>
    <cellStyle name="Good 16 5" xfId="36131"/>
    <cellStyle name="Good 16_Essbase BS Tax Accounts EOY" xfId="36132"/>
    <cellStyle name="Good 17" xfId="36133"/>
    <cellStyle name="Good 17 2" xfId="36134"/>
    <cellStyle name="Good 17 2 2" xfId="36135"/>
    <cellStyle name="Good 17 2 2 2" xfId="36136"/>
    <cellStyle name="Good 17 2 2_Essbase BS Tax Accounts EOY" xfId="36137"/>
    <cellStyle name="Good 17 2 3" xfId="36138"/>
    <cellStyle name="Good 17 2_Essbase BS Tax Accounts EOY" xfId="36139"/>
    <cellStyle name="Good 17 3" xfId="36140"/>
    <cellStyle name="Good 17 3 2" xfId="36141"/>
    <cellStyle name="Good 17 3 2 2" xfId="36142"/>
    <cellStyle name="Good 17 3 2_Essbase BS Tax Accounts EOY" xfId="36143"/>
    <cellStyle name="Good 17 3 3" xfId="36144"/>
    <cellStyle name="Good 17 3_Essbase BS Tax Accounts EOY" xfId="36145"/>
    <cellStyle name="Good 17 4" xfId="36146"/>
    <cellStyle name="Good 17 4 2" xfId="36147"/>
    <cellStyle name="Good 17 4_Essbase BS Tax Accounts EOY" xfId="36148"/>
    <cellStyle name="Good 17 5" xfId="36149"/>
    <cellStyle name="Good 17_Essbase BS Tax Accounts EOY" xfId="36150"/>
    <cellStyle name="Good 18" xfId="36151"/>
    <cellStyle name="Good 18 2" xfId="36152"/>
    <cellStyle name="Good 18 2 2" xfId="36153"/>
    <cellStyle name="Good 18 2 2 2" xfId="36154"/>
    <cellStyle name="Good 18 2 2_Essbase BS Tax Accounts EOY" xfId="36155"/>
    <cellStyle name="Good 18 2 3" xfId="36156"/>
    <cellStyle name="Good 18 2_Essbase BS Tax Accounts EOY" xfId="36157"/>
    <cellStyle name="Good 18 3" xfId="36158"/>
    <cellStyle name="Good 18 3 2" xfId="36159"/>
    <cellStyle name="Good 18 3 2 2" xfId="36160"/>
    <cellStyle name="Good 18 3 2_Essbase BS Tax Accounts EOY" xfId="36161"/>
    <cellStyle name="Good 18 3 3" xfId="36162"/>
    <cellStyle name="Good 18 3_Essbase BS Tax Accounts EOY" xfId="36163"/>
    <cellStyle name="Good 18 4" xfId="36164"/>
    <cellStyle name="Good 18 4 2" xfId="36165"/>
    <cellStyle name="Good 18 4_Essbase BS Tax Accounts EOY" xfId="36166"/>
    <cellStyle name="Good 18 5" xfId="36167"/>
    <cellStyle name="Good 18_Essbase BS Tax Accounts EOY" xfId="36168"/>
    <cellStyle name="Good 19" xfId="36169"/>
    <cellStyle name="Good 19 2" xfId="36170"/>
    <cellStyle name="Good 19 2 2" xfId="36171"/>
    <cellStyle name="Good 19 2 2 2" xfId="36172"/>
    <cellStyle name="Good 19 2 2_Essbase BS Tax Accounts EOY" xfId="36173"/>
    <cellStyle name="Good 19 2 3" xfId="36174"/>
    <cellStyle name="Good 19 2_Essbase BS Tax Accounts EOY" xfId="36175"/>
    <cellStyle name="Good 19 3" xfId="36176"/>
    <cellStyle name="Good 19 3 2" xfId="36177"/>
    <cellStyle name="Good 19 3 2 2" xfId="36178"/>
    <cellStyle name="Good 19 3 2_Essbase BS Tax Accounts EOY" xfId="36179"/>
    <cellStyle name="Good 19 3 3" xfId="36180"/>
    <cellStyle name="Good 19 3_Essbase BS Tax Accounts EOY" xfId="36181"/>
    <cellStyle name="Good 19 4" xfId="36182"/>
    <cellStyle name="Good 19 4 2" xfId="36183"/>
    <cellStyle name="Good 19 4_Essbase BS Tax Accounts EOY" xfId="36184"/>
    <cellStyle name="Good 19 5" xfId="36185"/>
    <cellStyle name="Good 19_Essbase BS Tax Accounts EOY" xfId="36186"/>
    <cellStyle name="Good 2" xfId="36187"/>
    <cellStyle name="Good 2 2" xfId="36188"/>
    <cellStyle name="Good 2 2 2" xfId="36189"/>
    <cellStyle name="Good 2 2 2 2" xfId="36190"/>
    <cellStyle name="Good 2 2 2 2 2" xfId="36191"/>
    <cellStyle name="Good 2 2 2 2_Essbase BS Tax Accounts EOY" xfId="36192"/>
    <cellStyle name="Good 2 2 2 3" xfId="36193"/>
    <cellStyle name="Good 2 2 2_Essbase BS Tax Accounts EOY" xfId="36194"/>
    <cellStyle name="Good 2 2 3" xfId="36195"/>
    <cellStyle name="Good 2 2 3 2" xfId="36196"/>
    <cellStyle name="Good 2 2 3 2 2" xfId="36197"/>
    <cellStyle name="Good 2 2 3 2_Essbase BS Tax Accounts EOY" xfId="36198"/>
    <cellStyle name="Good 2 2 3 3" xfId="36199"/>
    <cellStyle name="Good 2 2 3_Essbase BS Tax Accounts EOY" xfId="36200"/>
    <cellStyle name="Good 2 2 4" xfId="36201"/>
    <cellStyle name="Good 2 2 4 2" xfId="36202"/>
    <cellStyle name="Good 2 2 4 2 2" xfId="36203"/>
    <cellStyle name="Good 2 2 4 2_Essbase BS Tax Accounts EOY" xfId="36204"/>
    <cellStyle name="Good 2 2 4_Essbase BS Tax Accounts EOY" xfId="36205"/>
    <cellStyle name="Good 2 2 5" xfId="36206"/>
    <cellStyle name="Good 2 2 5 2" xfId="36207"/>
    <cellStyle name="Good 2 2 5_Essbase BS Tax Accounts EOY" xfId="36208"/>
    <cellStyle name="Good 2 2 6" xfId="36209"/>
    <cellStyle name="Good 2 2 7" xfId="36210"/>
    <cellStyle name="Good 2 2 8" xfId="36211"/>
    <cellStyle name="Good 2 2 9" xfId="36212"/>
    <cellStyle name="Good 2 2_Basis Info" xfId="36213"/>
    <cellStyle name="Good 2 3" xfId="36214"/>
    <cellStyle name="Good 2 3 2" xfId="36215"/>
    <cellStyle name="Good 2 3 2 2" xfId="36216"/>
    <cellStyle name="Good 2 3 2 2 2" xfId="36217"/>
    <cellStyle name="Good 2 3 2 2_Essbase BS Tax Accounts EOY" xfId="36218"/>
    <cellStyle name="Good 2 3 2 3" xfId="36219"/>
    <cellStyle name="Good 2 3 2_Essbase BS Tax Accounts EOY" xfId="36220"/>
    <cellStyle name="Good 2 3 3" xfId="36221"/>
    <cellStyle name="Good 2 3 3 2" xfId="36222"/>
    <cellStyle name="Good 2 3 3 2 2" xfId="36223"/>
    <cellStyle name="Good 2 3 3 2_Essbase BS Tax Accounts EOY" xfId="36224"/>
    <cellStyle name="Good 2 3 3 3" xfId="36225"/>
    <cellStyle name="Good 2 3 3_Essbase BS Tax Accounts EOY" xfId="36226"/>
    <cellStyle name="Good 2 3 4" xfId="36227"/>
    <cellStyle name="Good 2 3 4 2" xfId="36228"/>
    <cellStyle name="Good 2 3 4 2 2" xfId="36229"/>
    <cellStyle name="Good 2 3 4 2_Essbase BS Tax Accounts EOY" xfId="36230"/>
    <cellStyle name="Good 2 3 4 3" xfId="36231"/>
    <cellStyle name="Good 2 3 4 4" xfId="36232"/>
    <cellStyle name="Good 2 3 4_Essbase BS Tax Accounts EOY" xfId="36233"/>
    <cellStyle name="Good 2 3 5" xfId="36234"/>
    <cellStyle name="Good 2 3 5 2" xfId="36235"/>
    <cellStyle name="Good 2 3 5_Essbase BS Tax Accounts EOY" xfId="36236"/>
    <cellStyle name="Good 2 3 6" xfId="36237"/>
    <cellStyle name="Good 2 3 6 2" xfId="36238"/>
    <cellStyle name="Good 2 3 6_Essbase BS Tax Accounts EOY" xfId="36239"/>
    <cellStyle name="Good 2 3 7" xfId="36240"/>
    <cellStyle name="Good 2 3 8" xfId="36241"/>
    <cellStyle name="Good 2 3 9" xfId="36242"/>
    <cellStyle name="Good 2 3_Basis Info" xfId="36243"/>
    <cellStyle name="Good 2 4" xfId="36244"/>
    <cellStyle name="Good 2 4 2" xfId="36245"/>
    <cellStyle name="Good 2 4 2 2" xfId="36246"/>
    <cellStyle name="Good 2 4 2_Essbase BS Tax Accounts EOY" xfId="36247"/>
    <cellStyle name="Good 2 4 3" xfId="36248"/>
    <cellStyle name="Good 2 4 4" xfId="36249"/>
    <cellStyle name="Good 2 4_Essbase BS Tax Accounts EOY" xfId="36250"/>
    <cellStyle name="Good 2 5" xfId="36251"/>
    <cellStyle name="Good 2 5 2" xfId="36252"/>
    <cellStyle name="Good 2 5 3" xfId="36253"/>
    <cellStyle name="Good 2 5_Essbase BS Tax Accounts EOY" xfId="36254"/>
    <cellStyle name="Good 2 6" xfId="36255"/>
    <cellStyle name="Good 2 6 2" xfId="36256"/>
    <cellStyle name="Good 2 7" xfId="36257"/>
    <cellStyle name="Good 2 7 2" xfId="36258"/>
    <cellStyle name="Good 2 8" xfId="36259"/>
    <cellStyle name="Good 2 9" xfId="36260"/>
    <cellStyle name="Good 2_10-1 BS" xfId="36261"/>
    <cellStyle name="Good 20" xfId="36262"/>
    <cellStyle name="Good 20 2" xfId="36263"/>
    <cellStyle name="Good 20 2 2" xfId="36264"/>
    <cellStyle name="Good 20 2 2 2" xfId="36265"/>
    <cellStyle name="Good 20 2 2_Essbase BS Tax Accounts EOY" xfId="36266"/>
    <cellStyle name="Good 20 2 3" xfId="36267"/>
    <cellStyle name="Good 20 2_Essbase BS Tax Accounts EOY" xfId="36268"/>
    <cellStyle name="Good 20 3" xfId="36269"/>
    <cellStyle name="Good 20 3 2" xfId="36270"/>
    <cellStyle name="Good 20 3 2 2" xfId="36271"/>
    <cellStyle name="Good 20 3 2_Essbase BS Tax Accounts EOY" xfId="36272"/>
    <cellStyle name="Good 20 3 3" xfId="36273"/>
    <cellStyle name="Good 20 3_Essbase BS Tax Accounts EOY" xfId="36274"/>
    <cellStyle name="Good 20 4" xfId="36275"/>
    <cellStyle name="Good 20 4 2" xfId="36276"/>
    <cellStyle name="Good 20 4_Essbase BS Tax Accounts EOY" xfId="36277"/>
    <cellStyle name="Good 20 5" xfId="36278"/>
    <cellStyle name="Good 20_Essbase BS Tax Accounts EOY" xfId="36279"/>
    <cellStyle name="Good 21" xfId="36280"/>
    <cellStyle name="Good 21 2" xfId="36281"/>
    <cellStyle name="Good 21 2 2" xfId="36282"/>
    <cellStyle name="Good 21 2 2 2" xfId="36283"/>
    <cellStyle name="Good 21 2 2_Essbase BS Tax Accounts EOY" xfId="36284"/>
    <cellStyle name="Good 21 2 3" xfId="36285"/>
    <cellStyle name="Good 21 2_Essbase BS Tax Accounts EOY" xfId="36286"/>
    <cellStyle name="Good 21 3" xfId="36287"/>
    <cellStyle name="Good 21 3 2" xfId="36288"/>
    <cellStyle name="Good 21 3 2 2" xfId="36289"/>
    <cellStyle name="Good 21 3 2_Essbase BS Tax Accounts EOY" xfId="36290"/>
    <cellStyle name="Good 21 3 3" xfId="36291"/>
    <cellStyle name="Good 21 3_Essbase BS Tax Accounts EOY" xfId="36292"/>
    <cellStyle name="Good 21 4" xfId="36293"/>
    <cellStyle name="Good 21 4 2" xfId="36294"/>
    <cellStyle name="Good 21 4_Essbase BS Tax Accounts EOY" xfId="36295"/>
    <cellStyle name="Good 21 5" xfId="36296"/>
    <cellStyle name="Good 21_Essbase BS Tax Accounts EOY" xfId="36297"/>
    <cellStyle name="Good 22" xfId="36298"/>
    <cellStyle name="Good 22 2" xfId="36299"/>
    <cellStyle name="Good 22 2 2" xfId="36300"/>
    <cellStyle name="Good 22 2 2 2" xfId="36301"/>
    <cellStyle name="Good 22 2 2_Essbase BS Tax Accounts EOY" xfId="36302"/>
    <cellStyle name="Good 22 2 3" xfId="36303"/>
    <cellStyle name="Good 22 2_Essbase BS Tax Accounts EOY" xfId="36304"/>
    <cellStyle name="Good 22 3" xfId="36305"/>
    <cellStyle name="Good 22 3 2" xfId="36306"/>
    <cellStyle name="Good 22 3 2 2" xfId="36307"/>
    <cellStyle name="Good 22 3 2_Essbase BS Tax Accounts EOY" xfId="36308"/>
    <cellStyle name="Good 22 3 3" xfId="36309"/>
    <cellStyle name="Good 22 3_Essbase BS Tax Accounts EOY" xfId="36310"/>
    <cellStyle name="Good 22 4" xfId="36311"/>
    <cellStyle name="Good 22 4 2" xfId="36312"/>
    <cellStyle name="Good 22 4_Essbase BS Tax Accounts EOY" xfId="36313"/>
    <cellStyle name="Good 22 5" xfId="36314"/>
    <cellStyle name="Good 22_Essbase BS Tax Accounts EOY" xfId="36315"/>
    <cellStyle name="Good 23" xfId="36316"/>
    <cellStyle name="Good 23 2" xfId="36317"/>
    <cellStyle name="Good 23 2 2" xfId="36318"/>
    <cellStyle name="Good 23 2 2 2" xfId="36319"/>
    <cellStyle name="Good 23 2 2_Essbase BS Tax Accounts EOY" xfId="36320"/>
    <cellStyle name="Good 23 2 3" xfId="36321"/>
    <cellStyle name="Good 23 2_Essbase BS Tax Accounts EOY" xfId="36322"/>
    <cellStyle name="Good 23 3" xfId="36323"/>
    <cellStyle name="Good 23 3 2" xfId="36324"/>
    <cellStyle name="Good 23 3 2 2" xfId="36325"/>
    <cellStyle name="Good 23 3 2_Essbase BS Tax Accounts EOY" xfId="36326"/>
    <cellStyle name="Good 23 3 3" xfId="36327"/>
    <cellStyle name="Good 23 3_Essbase BS Tax Accounts EOY" xfId="36328"/>
    <cellStyle name="Good 23 4" xfId="36329"/>
    <cellStyle name="Good 23 4 2" xfId="36330"/>
    <cellStyle name="Good 23 4 2 2" xfId="36331"/>
    <cellStyle name="Good 23 4 2_Essbase BS Tax Accounts EOY" xfId="36332"/>
    <cellStyle name="Good 23 4 3" xfId="36333"/>
    <cellStyle name="Good 23 4_Essbase BS Tax Accounts EOY" xfId="36334"/>
    <cellStyle name="Good 23 5" xfId="36335"/>
    <cellStyle name="Good 23 5 2" xfId="36336"/>
    <cellStyle name="Good 23 5_Essbase BS Tax Accounts EOY" xfId="36337"/>
    <cellStyle name="Good 23 6" xfId="36338"/>
    <cellStyle name="Good 23_Essbase BS Tax Accounts EOY" xfId="36339"/>
    <cellStyle name="Good 24" xfId="36340"/>
    <cellStyle name="Good 24 2" xfId="36341"/>
    <cellStyle name="Good 24 2 2" xfId="36342"/>
    <cellStyle name="Good 24 2 2 2" xfId="36343"/>
    <cellStyle name="Good 24 2 2 2 2" xfId="36344"/>
    <cellStyle name="Good 24 2 2 2_Essbase BS Tax Accounts EOY" xfId="36345"/>
    <cellStyle name="Good 24 2 2_Essbase BS Tax Accounts EOY" xfId="36346"/>
    <cellStyle name="Good 24 2 3" xfId="36347"/>
    <cellStyle name="Good 24 2 3 2" xfId="36348"/>
    <cellStyle name="Good 24 2 3_Essbase BS Tax Accounts EOY" xfId="36349"/>
    <cellStyle name="Good 24 2 4" xfId="36350"/>
    <cellStyle name="Good 24 2 5" xfId="36351"/>
    <cellStyle name="Good 24 2 6" xfId="36352"/>
    <cellStyle name="Good 24 2 7" xfId="36353"/>
    <cellStyle name="Good 24 2 8" xfId="36354"/>
    <cellStyle name="Good 24 2_Essbase BS Tax Accounts EOY" xfId="36355"/>
    <cellStyle name="Good 24 3" xfId="36356"/>
    <cellStyle name="Good 24 3 2" xfId="36357"/>
    <cellStyle name="Good 24 3 2 2" xfId="36358"/>
    <cellStyle name="Good 24 3 2_Essbase BS Tax Accounts EOY" xfId="36359"/>
    <cellStyle name="Good 24 3 3" xfId="36360"/>
    <cellStyle name="Good 24 3 4" xfId="36361"/>
    <cellStyle name="Good 24 3_Essbase BS Tax Accounts EOY" xfId="36362"/>
    <cellStyle name="Good 24 4" xfId="36363"/>
    <cellStyle name="Good 24 4 2" xfId="36364"/>
    <cellStyle name="Good 24 4_Essbase BS Tax Accounts EOY" xfId="36365"/>
    <cellStyle name="Good 24 5" xfId="36366"/>
    <cellStyle name="Good 24 5 2" xfId="36367"/>
    <cellStyle name="Good 24 5_Essbase BS Tax Accounts EOY" xfId="36368"/>
    <cellStyle name="Good 24 6" xfId="36369"/>
    <cellStyle name="Good 24 7" xfId="36370"/>
    <cellStyle name="Good 24 8" xfId="36371"/>
    <cellStyle name="Good 24_Basis Detail" xfId="36372"/>
    <cellStyle name="Good 25" xfId="36373"/>
    <cellStyle name="Good 25 2" xfId="36374"/>
    <cellStyle name="Good 25 2 2" xfId="36375"/>
    <cellStyle name="Good 25 2 2 2" xfId="36376"/>
    <cellStyle name="Good 25 2 2_Essbase BS Tax Accounts EOY" xfId="36377"/>
    <cellStyle name="Good 25 2 3" xfId="36378"/>
    <cellStyle name="Good 25 2 4" xfId="36379"/>
    <cellStyle name="Good 25 2 5" xfId="36380"/>
    <cellStyle name="Good 25 2_Essbase BS Tax Accounts EOY" xfId="36381"/>
    <cellStyle name="Good 25 3" xfId="36382"/>
    <cellStyle name="Good 25 3 2" xfId="36383"/>
    <cellStyle name="Good 25 3 2 2" xfId="36384"/>
    <cellStyle name="Good 25 3 2_Essbase BS Tax Accounts EOY" xfId="36385"/>
    <cellStyle name="Good 25 3 3" xfId="36386"/>
    <cellStyle name="Good 25 3 4" xfId="36387"/>
    <cellStyle name="Good 25 3_Essbase BS Tax Accounts EOY" xfId="36388"/>
    <cellStyle name="Good 25 4" xfId="36389"/>
    <cellStyle name="Good 25 4 2" xfId="36390"/>
    <cellStyle name="Good 25 4_Essbase BS Tax Accounts EOY" xfId="36391"/>
    <cellStyle name="Good 25 5" xfId="36392"/>
    <cellStyle name="Good 25 6" xfId="36393"/>
    <cellStyle name="Good 25 7" xfId="36394"/>
    <cellStyle name="Good 25_Essbase BS Tax Accounts EOY" xfId="36395"/>
    <cellStyle name="Good 26" xfId="36396"/>
    <cellStyle name="Good 26 2" xfId="36397"/>
    <cellStyle name="Good 26 2 2" xfId="36398"/>
    <cellStyle name="Good 26 2 2 2" xfId="36399"/>
    <cellStyle name="Good 26 2 2_Essbase BS Tax Accounts EOY" xfId="36400"/>
    <cellStyle name="Good 26 2 3" xfId="36401"/>
    <cellStyle name="Good 26 2_Essbase BS Tax Accounts EOY" xfId="36402"/>
    <cellStyle name="Good 26 3" xfId="36403"/>
    <cellStyle name="Good 26 3 2" xfId="36404"/>
    <cellStyle name="Good 26 3_Essbase BS Tax Accounts EOY" xfId="36405"/>
    <cellStyle name="Good 26 4" xfId="36406"/>
    <cellStyle name="Good 26 5" xfId="36407"/>
    <cellStyle name="Good 26 6" xfId="36408"/>
    <cellStyle name="Good 26 7" xfId="36409"/>
    <cellStyle name="Good 26_Essbase BS Tax Accounts EOY" xfId="36410"/>
    <cellStyle name="Good 27" xfId="36411"/>
    <cellStyle name="Good 27 2" xfId="36412"/>
    <cellStyle name="Good 27 2 2" xfId="36413"/>
    <cellStyle name="Good 27 2 2 2" xfId="36414"/>
    <cellStyle name="Good 27 2 2_Essbase BS Tax Accounts EOY" xfId="36415"/>
    <cellStyle name="Good 27 2_Essbase BS Tax Accounts EOY" xfId="36416"/>
    <cellStyle name="Good 27 3" xfId="36417"/>
    <cellStyle name="Good 27 3 2" xfId="36418"/>
    <cellStyle name="Good 27 3_Essbase BS Tax Accounts EOY" xfId="36419"/>
    <cellStyle name="Good 27 4" xfId="36420"/>
    <cellStyle name="Good 27 5" xfId="36421"/>
    <cellStyle name="Good 27 6" xfId="36422"/>
    <cellStyle name="Good 27_Essbase BS Tax Accounts EOY" xfId="36423"/>
    <cellStyle name="Good 28" xfId="36424"/>
    <cellStyle name="Good 28 2" xfId="36425"/>
    <cellStyle name="Good 28 2 2" xfId="36426"/>
    <cellStyle name="Good 28 2_Essbase BS Tax Accounts EOY" xfId="36427"/>
    <cellStyle name="Good 28_Essbase BS Tax Accounts EOY" xfId="36428"/>
    <cellStyle name="Good 29" xfId="36429"/>
    <cellStyle name="Good 29 2" xfId="36430"/>
    <cellStyle name="Good 29 2 2" xfId="36431"/>
    <cellStyle name="Good 29 2_Essbase BS Tax Accounts EOY" xfId="36432"/>
    <cellStyle name="Good 29_Essbase BS Tax Accounts EOY" xfId="36433"/>
    <cellStyle name="Good 3" xfId="36434"/>
    <cellStyle name="Good 3 2" xfId="36435"/>
    <cellStyle name="Good 3 2 2" xfId="36436"/>
    <cellStyle name="Good 3 2 2 2" xfId="36437"/>
    <cellStyle name="Good 3 2 2 2 2" xfId="36438"/>
    <cellStyle name="Good 3 2 2 2_Essbase BS Tax Accounts EOY" xfId="36439"/>
    <cellStyle name="Good 3 2 2_Essbase BS Tax Accounts EOY" xfId="36440"/>
    <cellStyle name="Good 3 2 3" xfId="36441"/>
    <cellStyle name="Good 3 2 3 2" xfId="36442"/>
    <cellStyle name="Good 3 2 3 2 2" xfId="36443"/>
    <cellStyle name="Good 3 2 3 2_Essbase BS Tax Accounts EOY" xfId="36444"/>
    <cellStyle name="Good 3 2 3_Essbase BS Tax Accounts EOY" xfId="36445"/>
    <cellStyle name="Good 3 2 4" xfId="36446"/>
    <cellStyle name="Good 3 2 4 2" xfId="36447"/>
    <cellStyle name="Good 3 2 4_Essbase BS Tax Accounts EOY" xfId="36448"/>
    <cellStyle name="Good 3 2 5" xfId="36449"/>
    <cellStyle name="Good 3 2 6" xfId="36450"/>
    <cellStyle name="Good 3 2 7" xfId="36451"/>
    <cellStyle name="Good 3 2_Essbase BS Tax Accounts EOY" xfId="36452"/>
    <cellStyle name="Good 3 3" xfId="36453"/>
    <cellStyle name="Good 3 3 2" xfId="36454"/>
    <cellStyle name="Good 3 3 2 2" xfId="36455"/>
    <cellStyle name="Good 3 3 2_Essbase BS Tax Accounts EOY" xfId="36456"/>
    <cellStyle name="Good 3 3 3" xfId="36457"/>
    <cellStyle name="Good 3 3_Essbase BS Tax Accounts EOY" xfId="36458"/>
    <cellStyle name="Good 3 4" xfId="36459"/>
    <cellStyle name="Good 3 4 2" xfId="36460"/>
    <cellStyle name="Good 3 4_Essbase BS Tax Accounts EOY" xfId="36461"/>
    <cellStyle name="Good 3 5" xfId="36462"/>
    <cellStyle name="Good 3_Essbase BS Tax Accounts EOY" xfId="36463"/>
    <cellStyle name="Good 30" xfId="36464"/>
    <cellStyle name="Good 30 2" xfId="36465"/>
    <cellStyle name="Good 30 2 2" xfId="36466"/>
    <cellStyle name="Good 30 2_Essbase BS Tax Accounts EOY" xfId="36467"/>
    <cellStyle name="Good 30_Essbase BS Tax Accounts EOY" xfId="36468"/>
    <cellStyle name="Good 31" xfId="36469"/>
    <cellStyle name="Good 31 2" xfId="36470"/>
    <cellStyle name="Good 31 2 2" xfId="36471"/>
    <cellStyle name="Good 31 2_Essbase BS Tax Accounts EOY" xfId="36472"/>
    <cellStyle name="Good 31_Essbase BS Tax Accounts EOY" xfId="36473"/>
    <cellStyle name="Good 32" xfId="36474"/>
    <cellStyle name="Good 32 2" xfId="36475"/>
    <cellStyle name="Good 32 2 2" xfId="36476"/>
    <cellStyle name="Good 32 2_Essbase BS Tax Accounts EOY" xfId="36477"/>
    <cellStyle name="Good 32_Essbase BS Tax Accounts EOY" xfId="36478"/>
    <cellStyle name="Good 33" xfId="36479"/>
    <cellStyle name="Good 33 2" xfId="36480"/>
    <cellStyle name="Good 33 2 2" xfId="36481"/>
    <cellStyle name="Good 33 2_Essbase BS Tax Accounts EOY" xfId="36482"/>
    <cellStyle name="Good 33_Essbase BS Tax Accounts EOY" xfId="36483"/>
    <cellStyle name="Good 34" xfId="36484"/>
    <cellStyle name="Good 34 2" xfId="36485"/>
    <cellStyle name="Good 34 2 2" xfId="36486"/>
    <cellStyle name="Good 34 2_Essbase BS Tax Accounts EOY" xfId="36487"/>
    <cellStyle name="Good 34_Essbase BS Tax Accounts EOY" xfId="36488"/>
    <cellStyle name="Good 35" xfId="36489"/>
    <cellStyle name="Good 35 2" xfId="36490"/>
    <cellStyle name="Good 35 2 2" xfId="36491"/>
    <cellStyle name="Good 35 2_Essbase BS Tax Accounts EOY" xfId="36492"/>
    <cellStyle name="Good 35_Essbase BS Tax Accounts EOY" xfId="36493"/>
    <cellStyle name="Good 36" xfId="36494"/>
    <cellStyle name="Good 36 2" xfId="36495"/>
    <cellStyle name="Good 36 2 2" xfId="36496"/>
    <cellStyle name="Good 36 2_Essbase BS Tax Accounts EOY" xfId="36497"/>
    <cellStyle name="Good 36_Essbase BS Tax Accounts EOY" xfId="36498"/>
    <cellStyle name="Good 37" xfId="36499"/>
    <cellStyle name="Good 37 2" xfId="36500"/>
    <cellStyle name="Good 37 2 2" xfId="36501"/>
    <cellStyle name="Good 37 2_Essbase BS Tax Accounts EOY" xfId="36502"/>
    <cellStyle name="Good 37_Essbase BS Tax Accounts EOY" xfId="36503"/>
    <cellStyle name="Good 38" xfId="36504"/>
    <cellStyle name="Good 38 2" xfId="36505"/>
    <cellStyle name="Good 38 2 2" xfId="36506"/>
    <cellStyle name="Good 38 2_Essbase BS Tax Accounts EOY" xfId="36507"/>
    <cellStyle name="Good 38_Essbase BS Tax Accounts EOY" xfId="36508"/>
    <cellStyle name="Good 39" xfId="36509"/>
    <cellStyle name="Good 39 2" xfId="36510"/>
    <cellStyle name="Good 39 2 2" xfId="36511"/>
    <cellStyle name="Good 39 2_Essbase BS Tax Accounts EOY" xfId="36512"/>
    <cellStyle name="Good 39_Essbase BS Tax Accounts EOY" xfId="36513"/>
    <cellStyle name="Good 4" xfId="36514"/>
    <cellStyle name="Good 4 2" xfId="36515"/>
    <cellStyle name="Good 4 2 2" xfId="36516"/>
    <cellStyle name="Good 4 2 2 2" xfId="36517"/>
    <cellStyle name="Good 4 2 2 2 2" xfId="36518"/>
    <cellStyle name="Good 4 2 2 2_Essbase BS Tax Accounts EOY" xfId="36519"/>
    <cellStyle name="Good 4 2 2 3" xfId="36520"/>
    <cellStyle name="Good 4 2 2_Essbase BS Tax Accounts EOY" xfId="36521"/>
    <cellStyle name="Good 4 2 3" xfId="36522"/>
    <cellStyle name="Good 4 2 3 2" xfId="36523"/>
    <cellStyle name="Good 4 2 3 2 2" xfId="36524"/>
    <cellStyle name="Good 4 2 3 2_Essbase BS Tax Accounts EOY" xfId="36525"/>
    <cellStyle name="Good 4 2 3_Essbase BS Tax Accounts EOY" xfId="36526"/>
    <cellStyle name="Good 4 2 4" xfId="36527"/>
    <cellStyle name="Good 4 2 4 2" xfId="36528"/>
    <cellStyle name="Good 4 2 4_Essbase BS Tax Accounts EOY" xfId="36529"/>
    <cellStyle name="Good 4 2 5" xfId="36530"/>
    <cellStyle name="Good 4 2 6" xfId="36531"/>
    <cellStyle name="Good 4 2 7" xfId="36532"/>
    <cellStyle name="Good 4 2 8" xfId="36533"/>
    <cellStyle name="Good 4 2_Essbase BS Tax Accounts EOY" xfId="36534"/>
    <cellStyle name="Good 4 3" xfId="36535"/>
    <cellStyle name="Good 4 3 2" xfId="36536"/>
    <cellStyle name="Good 4 3 2 2" xfId="36537"/>
    <cellStyle name="Good 4 3 2_Essbase BS Tax Accounts EOY" xfId="36538"/>
    <cellStyle name="Good 4 3 3" xfId="36539"/>
    <cellStyle name="Good 4 3_Essbase BS Tax Accounts EOY" xfId="36540"/>
    <cellStyle name="Good 4 4" xfId="36541"/>
    <cellStyle name="Good 4 4 2" xfId="36542"/>
    <cellStyle name="Good 4 4_Essbase BS Tax Accounts EOY" xfId="36543"/>
    <cellStyle name="Good 4 5" xfId="36544"/>
    <cellStyle name="Good 4_Essbase BS Tax Accounts EOY" xfId="36545"/>
    <cellStyle name="Good 40" xfId="36546"/>
    <cellStyle name="Good 40 2" xfId="36547"/>
    <cellStyle name="Good 40 2 2" xfId="36548"/>
    <cellStyle name="Good 40 2_Essbase BS Tax Accounts EOY" xfId="36549"/>
    <cellStyle name="Good 40_Essbase BS Tax Accounts EOY" xfId="36550"/>
    <cellStyle name="Good 41" xfId="36551"/>
    <cellStyle name="Good 41 2" xfId="36552"/>
    <cellStyle name="Good 41 2 2" xfId="36553"/>
    <cellStyle name="Good 41 2_Essbase BS Tax Accounts EOY" xfId="36554"/>
    <cellStyle name="Good 41_Essbase BS Tax Accounts EOY" xfId="36555"/>
    <cellStyle name="Good 42" xfId="36556"/>
    <cellStyle name="Good 42 2" xfId="36557"/>
    <cellStyle name="Good 42 2 2" xfId="36558"/>
    <cellStyle name="Good 42 2_Essbase BS Tax Accounts EOY" xfId="36559"/>
    <cellStyle name="Good 42_Essbase BS Tax Accounts EOY" xfId="36560"/>
    <cellStyle name="Good 43" xfId="36561"/>
    <cellStyle name="Good 43 2" xfId="36562"/>
    <cellStyle name="Good 43 2 2" xfId="36563"/>
    <cellStyle name="Good 43 2_Essbase BS Tax Accounts EOY" xfId="36564"/>
    <cellStyle name="Good 43_Essbase BS Tax Accounts EOY" xfId="36565"/>
    <cellStyle name="Good 44" xfId="36566"/>
    <cellStyle name="Good 44 2" xfId="36567"/>
    <cellStyle name="Good 44 2 2" xfId="36568"/>
    <cellStyle name="Good 44 2_Essbase BS Tax Accounts EOY" xfId="36569"/>
    <cellStyle name="Good 44_Essbase BS Tax Accounts EOY" xfId="36570"/>
    <cellStyle name="Good 45" xfId="36571"/>
    <cellStyle name="Good 45 2" xfId="36572"/>
    <cellStyle name="Good 45 2 2" xfId="36573"/>
    <cellStyle name="Good 45 2_Essbase BS Tax Accounts EOY" xfId="36574"/>
    <cellStyle name="Good 45_Essbase BS Tax Accounts EOY" xfId="36575"/>
    <cellStyle name="Good 46" xfId="36576"/>
    <cellStyle name="Good 46 2" xfId="36577"/>
    <cellStyle name="Good 46 2 2" xfId="36578"/>
    <cellStyle name="Good 46 2_Essbase BS Tax Accounts EOY" xfId="36579"/>
    <cellStyle name="Good 46_Essbase BS Tax Accounts EOY" xfId="36580"/>
    <cellStyle name="Good 47" xfId="36581"/>
    <cellStyle name="Good 47 2" xfId="36582"/>
    <cellStyle name="Good 47 2 2" xfId="36583"/>
    <cellStyle name="Good 47 2_Essbase BS Tax Accounts EOY" xfId="36584"/>
    <cellStyle name="Good 47_Essbase BS Tax Accounts EOY" xfId="36585"/>
    <cellStyle name="Good 48" xfId="36586"/>
    <cellStyle name="Good 48 2" xfId="36587"/>
    <cellStyle name="Good 48 2 2" xfId="36588"/>
    <cellStyle name="Good 48 2_Essbase BS Tax Accounts EOY" xfId="36589"/>
    <cellStyle name="Good 48_Essbase BS Tax Accounts EOY" xfId="36590"/>
    <cellStyle name="Good 49" xfId="36591"/>
    <cellStyle name="Good 49 2" xfId="36592"/>
    <cellStyle name="Good 49 2 2" xfId="36593"/>
    <cellStyle name="Good 49 2_Essbase BS Tax Accounts EOY" xfId="36594"/>
    <cellStyle name="Good 49_Essbase BS Tax Accounts EOY" xfId="36595"/>
    <cellStyle name="Good 5" xfId="36596"/>
    <cellStyle name="Good 5 2" xfId="36597"/>
    <cellStyle name="Good 5 2 2" xfId="36598"/>
    <cellStyle name="Good 5 2 2 2" xfId="36599"/>
    <cellStyle name="Good 5 2 2 2 2" xfId="36600"/>
    <cellStyle name="Good 5 2 2 2_Essbase BS Tax Accounts EOY" xfId="36601"/>
    <cellStyle name="Good 5 2 2_Essbase BS Tax Accounts EOY" xfId="36602"/>
    <cellStyle name="Good 5 2 3" xfId="36603"/>
    <cellStyle name="Good 5 2 3 2" xfId="36604"/>
    <cellStyle name="Good 5 2 3 2 2" xfId="36605"/>
    <cellStyle name="Good 5 2 3 2_Essbase BS Tax Accounts EOY" xfId="36606"/>
    <cellStyle name="Good 5 2 3_Essbase BS Tax Accounts EOY" xfId="36607"/>
    <cellStyle name="Good 5 2 4" xfId="36608"/>
    <cellStyle name="Good 5 2 4 2" xfId="36609"/>
    <cellStyle name="Good 5 2 4_Essbase BS Tax Accounts EOY" xfId="36610"/>
    <cellStyle name="Good 5 2 5" xfId="36611"/>
    <cellStyle name="Good 5 2 6" xfId="36612"/>
    <cellStyle name="Good 5 2_Essbase BS Tax Accounts EOY" xfId="36613"/>
    <cellStyle name="Good 5 3" xfId="36614"/>
    <cellStyle name="Good 5 3 2" xfId="36615"/>
    <cellStyle name="Good 5 3 2 2" xfId="36616"/>
    <cellStyle name="Good 5 3 2_Essbase BS Tax Accounts EOY" xfId="36617"/>
    <cellStyle name="Good 5 3 3" xfId="36618"/>
    <cellStyle name="Good 5 3_Essbase BS Tax Accounts EOY" xfId="36619"/>
    <cellStyle name="Good 5 4" xfId="36620"/>
    <cellStyle name="Good 5 4 2" xfId="36621"/>
    <cellStyle name="Good 5 4_Essbase BS Tax Accounts EOY" xfId="36622"/>
    <cellStyle name="Good 5 5" xfId="36623"/>
    <cellStyle name="Good 5_Essbase BS Tax Accounts EOY" xfId="36624"/>
    <cellStyle name="Good 50" xfId="36625"/>
    <cellStyle name="Good 50 2" xfId="36626"/>
    <cellStyle name="Good 50 2 2" xfId="36627"/>
    <cellStyle name="Good 50 2_Essbase BS Tax Accounts EOY" xfId="36628"/>
    <cellStyle name="Good 50_Essbase BS Tax Accounts EOY" xfId="36629"/>
    <cellStyle name="Good 51" xfId="36630"/>
    <cellStyle name="Good 51 2" xfId="36631"/>
    <cellStyle name="Good 51 2 2" xfId="36632"/>
    <cellStyle name="Good 51 2_Essbase BS Tax Accounts EOY" xfId="36633"/>
    <cellStyle name="Good 51_Essbase BS Tax Accounts EOY" xfId="36634"/>
    <cellStyle name="Good 52" xfId="36635"/>
    <cellStyle name="Good 52 2" xfId="36636"/>
    <cellStyle name="Good 52 2 2" xfId="36637"/>
    <cellStyle name="Good 52 2_Essbase BS Tax Accounts EOY" xfId="36638"/>
    <cellStyle name="Good 52_Essbase BS Tax Accounts EOY" xfId="36639"/>
    <cellStyle name="Good 53" xfId="36640"/>
    <cellStyle name="Good 53 2" xfId="36641"/>
    <cellStyle name="Good 53 2 2" xfId="36642"/>
    <cellStyle name="Good 53 2_Essbase BS Tax Accounts EOY" xfId="36643"/>
    <cellStyle name="Good 53_Essbase BS Tax Accounts EOY" xfId="36644"/>
    <cellStyle name="Good 54" xfId="36645"/>
    <cellStyle name="Good 54 2" xfId="36646"/>
    <cellStyle name="Good 54 2 2" xfId="36647"/>
    <cellStyle name="Good 54 2_Essbase BS Tax Accounts EOY" xfId="36648"/>
    <cellStyle name="Good 54_Essbase BS Tax Accounts EOY" xfId="36649"/>
    <cellStyle name="Good 55" xfId="36650"/>
    <cellStyle name="Good 55 2" xfId="36651"/>
    <cellStyle name="Good 55 2 2" xfId="36652"/>
    <cellStyle name="Good 55 2_Essbase BS Tax Accounts EOY" xfId="36653"/>
    <cellStyle name="Good 55_Essbase BS Tax Accounts EOY" xfId="36654"/>
    <cellStyle name="Good 56" xfId="36655"/>
    <cellStyle name="Good 56 2" xfId="36656"/>
    <cellStyle name="Good 56 2 2" xfId="36657"/>
    <cellStyle name="Good 56 2_Essbase BS Tax Accounts EOY" xfId="36658"/>
    <cellStyle name="Good 56_Essbase BS Tax Accounts EOY" xfId="36659"/>
    <cellStyle name="Good 57" xfId="36660"/>
    <cellStyle name="Good 57 2" xfId="36661"/>
    <cellStyle name="Good 57 2 2" xfId="36662"/>
    <cellStyle name="Good 57 2_Essbase BS Tax Accounts EOY" xfId="36663"/>
    <cellStyle name="Good 57_Essbase BS Tax Accounts EOY" xfId="36664"/>
    <cellStyle name="Good 58" xfId="36665"/>
    <cellStyle name="Good 58 2" xfId="36666"/>
    <cellStyle name="Good 58 2 2" xfId="36667"/>
    <cellStyle name="Good 58 2_Essbase BS Tax Accounts EOY" xfId="36668"/>
    <cellStyle name="Good 58_Essbase BS Tax Accounts EOY" xfId="36669"/>
    <cellStyle name="Good 59" xfId="36670"/>
    <cellStyle name="Good 59 2" xfId="36671"/>
    <cellStyle name="Good 59 2 2" xfId="36672"/>
    <cellStyle name="Good 59 2_Essbase BS Tax Accounts EOY" xfId="36673"/>
    <cellStyle name="Good 59_Essbase BS Tax Accounts EOY" xfId="36674"/>
    <cellStyle name="Good 6" xfId="36675"/>
    <cellStyle name="Good 6 2" xfId="36676"/>
    <cellStyle name="Good 6 2 2" xfId="36677"/>
    <cellStyle name="Good 6 2 2 2" xfId="36678"/>
    <cellStyle name="Good 6 2 2_Essbase BS Tax Accounts EOY" xfId="36679"/>
    <cellStyle name="Good 6 2 3" xfId="36680"/>
    <cellStyle name="Good 6 2_Essbase BS Tax Accounts EOY" xfId="36681"/>
    <cellStyle name="Good 6 3" xfId="36682"/>
    <cellStyle name="Good 6 3 2" xfId="36683"/>
    <cellStyle name="Good 6 3 2 2" xfId="36684"/>
    <cellStyle name="Good 6 3 2_Essbase BS Tax Accounts EOY" xfId="36685"/>
    <cellStyle name="Good 6 3 3" xfId="36686"/>
    <cellStyle name="Good 6 3_Essbase BS Tax Accounts EOY" xfId="36687"/>
    <cellStyle name="Good 6 4" xfId="36688"/>
    <cellStyle name="Good 6 4 2" xfId="36689"/>
    <cellStyle name="Good 6 4_Essbase BS Tax Accounts EOY" xfId="36690"/>
    <cellStyle name="Good 6 5" xfId="36691"/>
    <cellStyle name="Good 6_Essbase BS Tax Accounts EOY" xfId="36692"/>
    <cellStyle name="Good 60" xfId="36693"/>
    <cellStyle name="Good 60 2" xfId="36694"/>
    <cellStyle name="Good 60 2 2" xfId="36695"/>
    <cellStyle name="Good 60 2_Essbase BS Tax Accounts EOY" xfId="36696"/>
    <cellStyle name="Good 60 3" xfId="36697"/>
    <cellStyle name="Good 60_Essbase BS Tax Accounts EOY" xfId="36698"/>
    <cellStyle name="Good 61" xfId="36699"/>
    <cellStyle name="Good 61 2" xfId="36700"/>
    <cellStyle name="Good 61_Essbase BS Tax Accounts EOY" xfId="36701"/>
    <cellStyle name="Good 62" xfId="36702"/>
    <cellStyle name="Good 62 2" xfId="36703"/>
    <cellStyle name="Good 62_Essbase BS Tax Accounts EOY" xfId="36704"/>
    <cellStyle name="Good 63" xfId="36705"/>
    <cellStyle name="Good 64" xfId="36706"/>
    <cellStyle name="Good 65" xfId="36707"/>
    <cellStyle name="Good 66" xfId="36708"/>
    <cellStyle name="Good 67" xfId="36709"/>
    <cellStyle name="Good 68" xfId="36710"/>
    <cellStyle name="Good 69" xfId="36711"/>
    <cellStyle name="Good 7" xfId="36712"/>
    <cellStyle name="Good 7 2" xfId="36713"/>
    <cellStyle name="Good 7 2 2" xfId="36714"/>
    <cellStyle name="Good 7 2 2 2" xfId="36715"/>
    <cellStyle name="Good 7 2 2_Essbase BS Tax Accounts EOY" xfId="36716"/>
    <cellStyle name="Good 7 2 3" xfId="36717"/>
    <cellStyle name="Good 7 2_Essbase BS Tax Accounts EOY" xfId="36718"/>
    <cellStyle name="Good 7 3" xfId="36719"/>
    <cellStyle name="Good 7 3 2" xfId="36720"/>
    <cellStyle name="Good 7 3 2 2" xfId="36721"/>
    <cellStyle name="Good 7 3 2_Essbase BS Tax Accounts EOY" xfId="36722"/>
    <cellStyle name="Good 7 3 3" xfId="36723"/>
    <cellStyle name="Good 7 3_Essbase BS Tax Accounts EOY" xfId="36724"/>
    <cellStyle name="Good 7 4" xfId="36725"/>
    <cellStyle name="Good 7 4 2" xfId="36726"/>
    <cellStyle name="Good 7 4_Essbase BS Tax Accounts EOY" xfId="36727"/>
    <cellStyle name="Good 7 5" xfId="36728"/>
    <cellStyle name="Good 7_Essbase BS Tax Accounts EOY" xfId="36729"/>
    <cellStyle name="Good 70" xfId="36730"/>
    <cellStyle name="Good 71" xfId="36731"/>
    <cellStyle name="Good 72" xfId="36732"/>
    <cellStyle name="Good 73" xfId="36733"/>
    <cellStyle name="Good 74" xfId="36734"/>
    <cellStyle name="Good 75" xfId="36735"/>
    <cellStyle name="Good 76" xfId="36736"/>
    <cellStyle name="Good 77" xfId="36737"/>
    <cellStyle name="Good 78" xfId="36738"/>
    <cellStyle name="Good 79" xfId="36739"/>
    <cellStyle name="Good 8" xfId="36740"/>
    <cellStyle name="Good 8 2" xfId="36741"/>
    <cellStyle name="Good 8 2 2" xfId="36742"/>
    <cellStyle name="Good 8 2 2 2" xfId="36743"/>
    <cellStyle name="Good 8 2 2_Essbase BS Tax Accounts EOY" xfId="36744"/>
    <cellStyle name="Good 8 2 3" xfId="36745"/>
    <cellStyle name="Good 8 2_Essbase BS Tax Accounts EOY" xfId="36746"/>
    <cellStyle name="Good 8 3" xfId="36747"/>
    <cellStyle name="Good 8 3 2" xfId="36748"/>
    <cellStyle name="Good 8 3 2 2" xfId="36749"/>
    <cellStyle name="Good 8 3 2_Essbase BS Tax Accounts EOY" xfId="36750"/>
    <cellStyle name="Good 8 3 3" xfId="36751"/>
    <cellStyle name="Good 8 3_Essbase BS Tax Accounts EOY" xfId="36752"/>
    <cellStyle name="Good 8 4" xfId="36753"/>
    <cellStyle name="Good 8 4 2" xfId="36754"/>
    <cellStyle name="Good 8 4_Essbase BS Tax Accounts EOY" xfId="36755"/>
    <cellStyle name="Good 8 5" xfId="36756"/>
    <cellStyle name="Good 8_Essbase BS Tax Accounts EOY" xfId="36757"/>
    <cellStyle name="Good 80" xfId="36758"/>
    <cellStyle name="Good 81" xfId="36759"/>
    <cellStyle name="Good 82" xfId="36760"/>
    <cellStyle name="Good 83" xfId="36761"/>
    <cellStyle name="Good 84" xfId="36762"/>
    <cellStyle name="Good 85" xfId="36763"/>
    <cellStyle name="Good 86" xfId="36764"/>
    <cellStyle name="Good 87" xfId="36765"/>
    <cellStyle name="Good 88" xfId="36766"/>
    <cellStyle name="Good 89" xfId="36767"/>
    <cellStyle name="Good 9" xfId="36768"/>
    <cellStyle name="Good 9 2" xfId="36769"/>
    <cellStyle name="Good 9 2 2" xfId="36770"/>
    <cellStyle name="Good 9 2 2 2" xfId="36771"/>
    <cellStyle name="Good 9 2 2_Essbase BS Tax Accounts EOY" xfId="36772"/>
    <cellStyle name="Good 9 2 3" xfId="36773"/>
    <cellStyle name="Good 9 2_Essbase BS Tax Accounts EOY" xfId="36774"/>
    <cellStyle name="Good 9 3" xfId="36775"/>
    <cellStyle name="Good 9 3 2" xfId="36776"/>
    <cellStyle name="Good 9 3 2 2" xfId="36777"/>
    <cellStyle name="Good 9 3 2_Essbase BS Tax Accounts EOY" xfId="36778"/>
    <cellStyle name="Good 9 3 3" xfId="36779"/>
    <cellStyle name="Good 9 3_Essbase BS Tax Accounts EOY" xfId="36780"/>
    <cellStyle name="Good 9 4" xfId="36781"/>
    <cellStyle name="Good 9 4 2" xfId="36782"/>
    <cellStyle name="Good 9 4_Essbase BS Tax Accounts EOY" xfId="36783"/>
    <cellStyle name="Good 9 5" xfId="36784"/>
    <cellStyle name="Good 9_Essbase BS Tax Accounts EOY" xfId="36785"/>
    <cellStyle name="Good 90" xfId="36786"/>
    <cellStyle name="Good 91" xfId="36787"/>
    <cellStyle name="Good 92" xfId="36788"/>
    <cellStyle name="Good 93" xfId="36789"/>
    <cellStyle name="Good 94" xfId="36790"/>
    <cellStyle name="Good 95" xfId="36791"/>
    <cellStyle name="Good 96" xfId="36792"/>
    <cellStyle name="Good 97" xfId="36793"/>
    <cellStyle name="Good 98" xfId="36794"/>
    <cellStyle name="Good 99" xfId="36795"/>
    <cellStyle name="Grey" xfId="48"/>
    <cellStyle name="Grey 2" xfId="321"/>
    <cellStyle name="Grey_ACC12" xfId="36796"/>
    <cellStyle name="HEADER" xfId="49"/>
    <cellStyle name="Header1" xfId="50"/>
    <cellStyle name="Header1 2" xfId="36797"/>
    <cellStyle name="Header1 2 2" xfId="36798"/>
    <cellStyle name="Header1 2 2 2" xfId="36799"/>
    <cellStyle name="Header1 2 2 2 2" xfId="36800"/>
    <cellStyle name="Header1 2 2 2_Essbase BS Tax Accounts EOY" xfId="36801"/>
    <cellStyle name="Header1 2 2_Essbase BS Tax Accounts EOY" xfId="36802"/>
    <cellStyle name="Header1 2 3" xfId="36803"/>
    <cellStyle name="Header1 2 3 2" xfId="36804"/>
    <cellStyle name="Header1 2 3 2 2" xfId="36805"/>
    <cellStyle name="Header1 2 3 2_Essbase BS Tax Accounts EOY" xfId="36806"/>
    <cellStyle name="Header1 2 3_Essbase BS Tax Accounts EOY" xfId="36807"/>
    <cellStyle name="Header1 2 4" xfId="36808"/>
    <cellStyle name="Header1 2 4 2" xfId="36809"/>
    <cellStyle name="Header1 2 4_Essbase BS Tax Accounts EOY" xfId="36810"/>
    <cellStyle name="Header1 2 5" xfId="36811"/>
    <cellStyle name="Header1 2 6" xfId="36812"/>
    <cellStyle name="Header1 2_Essbase BS Tax Accounts EOY" xfId="36813"/>
    <cellStyle name="Header1 3" xfId="36814"/>
    <cellStyle name="Header1 3 2" xfId="36815"/>
    <cellStyle name="Header1 3 2 2" xfId="36816"/>
    <cellStyle name="Header1 3 2_Essbase BS Tax Accounts EOY" xfId="36817"/>
    <cellStyle name="Header1 3 3" xfId="36818"/>
    <cellStyle name="Header1 3_Essbase BS Tax Accounts EOY" xfId="36819"/>
    <cellStyle name="Header1 4" xfId="36820"/>
    <cellStyle name="Header1 4 2" xfId="36821"/>
    <cellStyle name="Header1 4 2 2" xfId="36822"/>
    <cellStyle name="Header1 4 2_Essbase BS Tax Accounts EOY" xfId="36823"/>
    <cellStyle name="Header1 4 3" xfId="36824"/>
    <cellStyle name="Header1 4_Essbase BS Tax Accounts EOY" xfId="36825"/>
    <cellStyle name="Header1 5" xfId="36826"/>
    <cellStyle name="Header1 5 2" xfId="36827"/>
    <cellStyle name="Header1 5 2 2" xfId="36828"/>
    <cellStyle name="Header1 5 2_Essbase BS Tax Accounts EOY" xfId="36829"/>
    <cellStyle name="Header1 5_Essbase BS Tax Accounts EOY" xfId="36830"/>
    <cellStyle name="Header1 6" xfId="36831"/>
    <cellStyle name="Header1 7" xfId="36832"/>
    <cellStyle name="Header1 7 2" xfId="36833"/>
    <cellStyle name="Header1 7_Essbase BS Tax Accounts EOY" xfId="36834"/>
    <cellStyle name="Header1 8" xfId="36835"/>
    <cellStyle name="Header1_Basis Adj AUT" xfId="36836"/>
    <cellStyle name="Header2" xfId="51"/>
    <cellStyle name="Header2 2" xfId="36837"/>
    <cellStyle name="Header2 2 2" xfId="36838"/>
    <cellStyle name="Header2 2 2 2" xfId="36839"/>
    <cellStyle name="Header2 2 2 2 2" xfId="36840"/>
    <cellStyle name="Header2 2 2 2_Essbase BS Tax Accounts EOY" xfId="36841"/>
    <cellStyle name="Header2 2 2_Essbase BS Tax Accounts EOY" xfId="36842"/>
    <cellStyle name="Header2 2 3" xfId="36843"/>
    <cellStyle name="Header2 2 3 2" xfId="36844"/>
    <cellStyle name="Header2 2 3 2 2" xfId="36845"/>
    <cellStyle name="Header2 2 3 2_Essbase BS Tax Accounts EOY" xfId="36846"/>
    <cellStyle name="Header2 2 3_Essbase BS Tax Accounts EOY" xfId="36847"/>
    <cellStyle name="Header2 2 4" xfId="36848"/>
    <cellStyle name="Header2 2 4 2" xfId="36849"/>
    <cellStyle name="Header2 2 4_Essbase BS Tax Accounts EOY" xfId="36850"/>
    <cellStyle name="Header2 2 5" xfId="36851"/>
    <cellStyle name="Header2 2 6" xfId="36852"/>
    <cellStyle name="Header2 2_Essbase BS Tax Accounts EOY" xfId="36853"/>
    <cellStyle name="Header2 3" xfId="36854"/>
    <cellStyle name="Header2 3 2" xfId="36855"/>
    <cellStyle name="Header2 3 2 2" xfId="36856"/>
    <cellStyle name="Header2 3 2_Essbase BS Tax Accounts EOY" xfId="36857"/>
    <cellStyle name="Header2 3 3" xfId="36858"/>
    <cellStyle name="Header2 3_Essbase BS Tax Accounts EOY" xfId="36859"/>
    <cellStyle name="Header2 4" xfId="36860"/>
    <cellStyle name="Header2 4 2" xfId="36861"/>
    <cellStyle name="Header2 4 2 2" xfId="36862"/>
    <cellStyle name="Header2 4 2_Essbase BS Tax Accounts EOY" xfId="36863"/>
    <cellStyle name="Header2 4 3" xfId="36864"/>
    <cellStyle name="Header2 4_Essbase BS Tax Accounts EOY" xfId="36865"/>
    <cellStyle name="Header2 5" xfId="36866"/>
    <cellStyle name="Header2 5 2" xfId="36867"/>
    <cellStyle name="Header2 5 2 2" xfId="36868"/>
    <cellStyle name="Header2 5 2_Essbase BS Tax Accounts EOY" xfId="36869"/>
    <cellStyle name="Header2 5_Essbase BS Tax Accounts EOY" xfId="36870"/>
    <cellStyle name="Header2 6" xfId="36871"/>
    <cellStyle name="Header2 7" xfId="36872"/>
    <cellStyle name="Header2 7 2" xfId="36873"/>
    <cellStyle name="Header2 7_Essbase BS Tax Accounts EOY" xfId="36874"/>
    <cellStyle name="Header2 8" xfId="36875"/>
    <cellStyle name="Header2_Basis Adj AUT" xfId="36876"/>
    <cellStyle name="heading" xfId="52"/>
    <cellStyle name="Heading 1" xfId="53" builtinId="16" customBuiltin="1"/>
    <cellStyle name="Heading 1 10" xfId="36877"/>
    <cellStyle name="Heading 1 10 2" xfId="36878"/>
    <cellStyle name="Heading 1 10 2 2" xfId="36879"/>
    <cellStyle name="Heading 1 10 2 2 2" xfId="36880"/>
    <cellStyle name="Heading 1 10 2 2_Essbase BS Tax Accounts EOY" xfId="36881"/>
    <cellStyle name="Heading 1 10 2 3" xfId="36882"/>
    <cellStyle name="Heading 1 10 2_Essbase BS Tax Accounts EOY" xfId="36883"/>
    <cellStyle name="Heading 1 10 3" xfId="36884"/>
    <cellStyle name="Heading 1 10 3 2" xfId="36885"/>
    <cellStyle name="Heading 1 10 3 2 2" xfId="36886"/>
    <cellStyle name="Heading 1 10 3 2_Essbase BS Tax Accounts EOY" xfId="36887"/>
    <cellStyle name="Heading 1 10 3 3" xfId="36888"/>
    <cellStyle name="Heading 1 10 3_Essbase BS Tax Accounts EOY" xfId="36889"/>
    <cellStyle name="Heading 1 10 4" xfId="36890"/>
    <cellStyle name="Heading 1 10 4 2" xfId="36891"/>
    <cellStyle name="Heading 1 10 4_Essbase BS Tax Accounts EOY" xfId="36892"/>
    <cellStyle name="Heading 1 10 5" xfId="36893"/>
    <cellStyle name="Heading 1 10_Essbase BS Tax Accounts EOY" xfId="36894"/>
    <cellStyle name="Heading 1 100" xfId="36895"/>
    <cellStyle name="Heading 1 101" xfId="36896"/>
    <cellStyle name="Heading 1 102" xfId="36897"/>
    <cellStyle name="Heading 1 103" xfId="36898"/>
    <cellStyle name="Heading 1 11" xfId="36899"/>
    <cellStyle name="Heading 1 11 2" xfId="36900"/>
    <cellStyle name="Heading 1 11 2 2" xfId="36901"/>
    <cellStyle name="Heading 1 11 2 2 2" xfId="36902"/>
    <cellStyle name="Heading 1 11 2 2_Essbase BS Tax Accounts EOY" xfId="36903"/>
    <cellStyle name="Heading 1 11 2 3" xfId="36904"/>
    <cellStyle name="Heading 1 11 2_Essbase BS Tax Accounts EOY" xfId="36905"/>
    <cellStyle name="Heading 1 11 3" xfId="36906"/>
    <cellStyle name="Heading 1 11 3 2" xfId="36907"/>
    <cellStyle name="Heading 1 11 3 2 2" xfId="36908"/>
    <cellStyle name="Heading 1 11 3 2_Essbase BS Tax Accounts EOY" xfId="36909"/>
    <cellStyle name="Heading 1 11 3 3" xfId="36910"/>
    <cellStyle name="Heading 1 11 3_Essbase BS Tax Accounts EOY" xfId="36911"/>
    <cellStyle name="Heading 1 11 4" xfId="36912"/>
    <cellStyle name="Heading 1 11 4 2" xfId="36913"/>
    <cellStyle name="Heading 1 11 4_Essbase BS Tax Accounts EOY" xfId="36914"/>
    <cellStyle name="Heading 1 11 5" xfId="36915"/>
    <cellStyle name="Heading 1 11_Essbase BS Tax Accounts EOY" xfId="36916"/>
    <cellStyle name="Heading 1 12" xfId="36917"/>
    <cellStyle name="Heading 1 12 2" xfId="36918"/>
    <cellStyle name="Heading 1 12 2 2" xfId="36919"/>
    <cellStyle name="Heading 1 12 2 2 2" xfId="36920"/>
    <cellStyle name="Heading 1 12 2 2_Essbase BS Tax Accounts EOY" xfId="36921"/>
    <cellStyle name="Heading 1 12 2 3" xfId="36922"/>
    <cellStyle name="Heading 1 12 2_Essbase BS Tax Accounts EOY" xfId="36923"/>
    <cellStyle name="Heading 1 12 3" xfId="36924"/>
    <cellStyle name="Heading 1 12 3 2" xfId="36925"/>
    <cellStyle name="Heading 1 12 3 2 2" xfId="36926"/>
    <cellStyle name="Heading 1 12 3 2_Essbase BS Tax Accounts EOY" xfId="36927"/>
    <cellStyle name="Heading 1 12 3 3" xfId="36928"/>
    <cellStyle name="Heading 1 12 3_Essbase BS Tax Accounts EOY" xfId="36929"/>
    <cellStyle name="Heading 1 12 4" xfId="36930"/>
    <cellStyle name="Heading 1 12 4 2" xfId="36931"/>
    <cellStyle name="Heading 1 12 4_Essbase BS Tax Accounts EOY" xfId="36932"/>
    <cellStyle name="Heading 1 12 5" xfId="36933"/>
    <cellStyle name="Heading 1 12_Essbase BS Tax Accounts EOY" xfId="36934"/>
    <cellStyle name="Heading 1 13" xfId="36935"/>
    <cellStyle name="Heading 1 13 2" xfId="36936"/>
    <cellStyle name="Heading 1 13 2 2" xfId="36937"/>
    <cellStyle name="Heading 1 13 2 2 2" xfId="36938"/>
    <cellStyle name="Heading 1 13 2 2_Essbase BS Tax Accounts EOY" xfId="36939"/>
    <cellStyle name="Heading 1 13 2 3" xfId="36940"/>
    <cellStyle name="Heading 1 13 2_Essbase BS Tax Accounts EOY" xfId="36941"/>
    <cellStyle name="Heading 1 13 3" xfId="36942"/>
    <cellStyle name="Heading 1 13 3 2" xfId="36943"/>
    <cellStyle name="Heading 1 13 3 2 2" xfId="36944"/>
    <cellStyle name="Heading 1 13 3 2_Essbase BS Tax Accounts EOY" xfId="36945"/>
    <cellStyle name="Heading 1 13 3 3" xfId="36946"/>
    <cellStyle name="Heading 1 13 3_Essbase BS Tax Accounts EOY" xfId="36947"/>
    <cellStyle name="Heading 1 13 4" xfId="36948"/>
    <cellStyle name="Heading 1 13 4 2" xfId="36949"/>
    <cellStyle name="Heading 1 13 4_Essbase BS Tax Accounts EOY" xfId="36950"/>
    <cellStyle name="Heading 1 13 5" xfId="36951"/>
    <cellStyle name="Heading 1 13_Essbase BS Tax Accounts EOY" xfId="36952"/>
    <cellStyle name="Heading 1 14" xfId="36953"/>
    <cellStyle name="Heading 1 14 2" xfId="36954"/>
    <cellStyle name="Heading 1 14 2 2" xfId="36955"/>
    <cellStyle name="Heading 1 14 2 2 2" xfId="36956"/>
    <cellStyle name="Heading 1 14 2 2_Essbase BS Tax Accounts EOY" xfId="36957"/>
    <cellStyle name="Heading 1 14 2 3" xfId="36958"/>
    <cellStyle name="Heading 1 14 2_Essbase BS Tax Accounts EOY" xfId="36959"/>
    <cellStyle name="Heading 1 14 3" xfId="36960"/>
    <cellStyle name="Heading 1 14 3 2" xfId="36961"/>
    <cellStyle name="Heading 1 14 3 2 2" xfId="36962"/>
    <cellStyle name="Heading 1 14 3 2_Essbase BS Tax Accounts EOY" xfId="36963"/>
    <cellStyle name="Heading 1 14 3 3" xfId="36964"/>
    <cellStyle name="Heading 1 14 3_Essbase BS Tax Accounts EOY" xfId="36965"/>
    <cellStyle name="Heading 1 14 4" xfId="36966"/>
    <cellStyle name="Heading 1 14 4 2" xfId="36967"/>
    <cellStyle name="Heading 1 14 4_Essbase BS Tax Accounts EOY" xfId="36968"/>
    <cellStyle name="Heading 1 14 5" xfId="36969"/>
    <cellStyle name="Heading 1 14_Essbase BS Tax Accounts EOY" xfId="36970"/>
    <cellStyle name="Heading 1 15" xfId="36971"/>
    <cellStyle name="Heading 1 15 2" xfId="36972"/>
    <cellStyle name="Heading 1 15 2 2" xfId="36973"/>
    <cellStyle name="Heading 1 15 2 2 2" xfId="36974"/>
    <cellStyle name="Heading 1 15 2 2_Essbase BS Tax Accounts EOY" xfId="36975"/>
    <cellStyle name="Heading 1 15 2 3" xfId="36976"/>
    <cellStyle name="Heading 1 15 2_Essbase BS Tax Accounts EOY" xfId="36977"/>
    <cellStyle name="Heading 1 15 3" xfId="36978"/>
    <cellStyle name="Heading 1 15 3 2" xfId="36979"/>
    <cellStyle name="Heading 1 15 3 2 2" xfId="36980"/>
    <cellStyle name="Heading 1 15 3 2_Essbase BS Tax Accounts EOY" xfId="36981"/>
    <cellStyle name="Heading 1 15 3 3" xfId="36982"/>
    <cellStyle name="Heading 1 15 3_Essbase BS Tax Accounts EOY" xfId="36983"/>
    <cellStyle name="Heading 1 15 4" xfId="36984"/>
    <cellStyle name="Heading 1 15 4 2" xfId="36985"/>
    <cellStyle name="Heading 1 15 4_Essbase BS Tax Accounts EOY" xfId="36986"/>
    <cellStyle name="Heading 1 15 5" xfId="36987"/>
    <cellStyle name="Heading 1 15_Essbase BS Tax Accounts EOY" xfId="36988"/>
    <cellStyle name="Heading 1 16" xfId="36989"/>
    <cellStyle name="Heading 1 16 2" xfId="36990"/>
    <cellStyle name="Heading 1 16 2 2" xfId="36991"/>
    <cellStyle name="Heading 1 16 2 2 2" xfId="36992"/>
    <cellStyle name="Heading 1 16 2 2_Essbase BS Tax Accounts EOY" xfId="36993"/>
    <cellStyle name="Heading 1 16 2 3" xfId="36994"/>
    <cellStyle name="Heading 1 16 2_Essbase BS Tax Accounts EOY" xfId="36995"/>
    <cellStyle name="Heading 1 16 3" xfId="36996"/>
    <cellStyle name="Heading 1 16 3 2" xfId="36997"/>
    <cellStyle name="Heading 1 16 3 2 2" xfId="36998"/>
    <cellStyle name="Heading 1 16 3 2_Essbase BS Tax Accounts EOY" xfId="36999"/>
    <cellStyle name="Heading 1 16 3 3" xfId="37000"/>
    <cellStyle name="Heading 1 16 3_Essbase BS Tax Accounts EOY" xfId="37001"/>
    <cellStyle name="Heading 1 16 4" xfId="37002"/>
    <cellStyle name="Heading 1 16 4 2" xfId="37003"/>
    <cellStyle name="Heading 1 16 4_Essbase BS Tax Accounts EOY" xfId="37004"/>
    <cellStyle name="Heading 1 16 5" xfId="37005"/>
    <cellStyle name="Heading 1 16_Essbase BS Tax Accounts EOY" xfId="37006"/>
    <cellStyle name="Heading 1 17" xfId="37007"/>
    <cellStyle name="Heading 1 17 2" xfId="37008"/>
    <cellStyle name="Heading 1 17 2 2" xfId="37009"/>
    <cellStyle name="Heading 1 17 2 2 2" xfId="37010"/>
    <cellStyle name="Heading 1 17 2 2_Essbase BS Tax Accounts EOY" xfId="37011"/>
    <cellStyle name="Heading 1 17 2 3" xfId="37012"/>
    <cellStyle name="Heading 1 17 2_Essbase BS Tax Accounts EOY" xfId="37013"/>
    <cellStyle name="Heading 1 17 3" xfId="37014"/>
    <cellStyle name="Heading 1 17 3 2" xfId="37015"/>
    <cellStyle name="Heading 1 17 3 2 2" xfId="37016"/>
    <cellStyle name="Heading 1 17 3 2_Essbase BS Tax Accounts EOY" xfId="37017"/>
    <cellStyle name="Heading 1 17 3 3" xfId="37018"/>
    <cellStyle name="Heading 1 17 3_Essbase BS Tax Accounts EOY" xfId="37019"/>
    <cellStyle name="Heading 1 17 4" xfId="37020"/>
    <cellStyle name="Heading 1 17 4 2" xfId="37021"/>
    <cellStyle name="Heading 1 17 4_Essbase BS Tax Accounts EOY" xfId="37022"/>
    <cellStyle name="Heading 1 17 5" xfId="37023"/>
    <cellStyle name="Heading 1 17_Essbase BS Tax Accounts EOY" xfId="37024"/>
    <cellStyle name="Heading 1 18" xfId="37025"/>
    <cellStyle name="Heading 1 18 2" xfId="37026"/>
    <cellStyle name="Heading 1 18 2 2" xfId="37027"/>
    <cellStyle name="Heading 1 18 2 2 2" xfId="37028"/>
    <cellStyle name="Heading 1 18 2 2_Essbase BS Tax Accounts EOY" xfId="37029"/>
    <cellStyle name="Heading 1 18 2 3" xfId="37030"/>
    <cellStyle name="Heading 1 18 2_Essbase BS Tax Accounts EOY" xfId="37031"/>
    <cellStyle name="Heading 1 18 3" xfId="37032"/>
    <cellStyle name="Heading 1 18 3 2" xfId="37033"/>
    <cellStyle name="Heading 1 18 3 2 2" xfId="37034"/>
    <cellStyle name="Heading 1 18 3 2_Essbase BS Tax Accounts EOY" xfId="37035"/>
    <cellStyle name="Heading 1 18 3 3" xfId="37036"/>
    <cellStyle name="Heading 1 18 3_Essbase BS Tax Accounts EOY" xfId="37037"/>
    <cellStyle name="Heading 1 18 4" xfId="37038"/>
    <cellStyle name="Heading 1 18 4 2" xfId="37039"/>
    <cellStyle name="Heading 1 18 4_Essbase BS Tax Accounts EOY" xfId="37040"/>
    <cellStyle name="Heading 1 18 5" xfId="37041"/>
    <cellStyle name="Heading 1 18_Essbase BS Tax Accounts EOY" xfId="37042"/>
    <cellStyle name="Heading 1 19" xfId="37043"/>
    <cellStyle name="Heading 1 19 2" xfId="37044"/>
    <cellStyle name="Heading 1 19 2 2" xfId="37045"/>
    <cellStyle name="Heading 1 19 2 2 2" xfId="37046"/>
    <cellStyle name="Heading 1 19 2 2_Essbase BS Tax Accounts EOY" xfId="37047"/>
    <cellStyle name="Heading 1 19 2 3" xfId="37048"/>
    <cellStyle name="Heading 1 19 2_Essbase BS Tax Accounts EOY" xfId="37049"/>
    <cellStyle name="Heading 1 19 3" xfId="37050"/>
    <cellStyle name="Heading 1 19 3 2" xfId="37051"/>
    <cellStyle name="Heading 1 19 3 2 2" xfId="37052"/>
    <cellStyle name="Heading 1 19 3 2_Essbase BS Tax Accounts EOY" xfId="37053"/>
    <cellStyle name="Heading 1 19 3 3" xfId="37054"/>
    <cellStyle name="Heading 1 19 3_Essbase BS Tax Accounts EOY" xfId="37055"/>
    <cellStyle name="Heading 1 19 4" xfId="37056"/>
    <cellStyle name="Heading 1 19 4 2" xfId="37057"/>
    <cellStyle name="Heading 1 19 4_Essbase BS Tax Accounts EOY" xfId="37058"/>
    <cellStyle name="Heading 1 19 5" xfId="37059"/>
    <cellStyle name="Heading 1 19_Essbase BS Tax Accounts EOY" xfId="37060"/>
    <cellStyle name="Heading 1 2" xfId="37061"/>
    <cellStyle name="Heading 1 2 10" xfId="58777"/>
    <cellStyle name="Heading 1 2 2" xfId="37062"/>
    <cellStyle name="Heading 1 2 2 2" xfId="37063"/>
    <cellStyle name="Heading 1 2 2 2 2" xfId="37064"/>
    <cellStyle name="Heading 1 2 2 2 2 2" xfId="37065"/>
    <cellStyle name="Heading 1 2 2 2 2_Essbase BS Tax Accounts EOY" xfId="37066"/>
    <cellStyle name="Heading 1 2 2 2 3" xfId="37067"/>
    <cellStyle name="Heading 1 2 2 2_Essbase BS Tax Accounts EOY" xfId="37068"/>
    <cellStyle name="Heading 1 2 2 3" xfId="37069"/>
    <cellStyle name="Heading 1 2 2 3 2" xfId="37070"/>
    <cellStyle name="Heading 1 2 2 3 2 2" xfId="37071"/>
    <cellStyle name="Heading 1 2 2 3 2_Essbase BS Tax Accounts EOY" xfId="37072"/>
    <cellStyle name="Heading 1 2 2 3 3" xfId="37073"/>
    <cellStyle name="Heading 1 2 2 3_Essbase BS Tax Accounts EOY" xfId="37074"/>
    <cellStyle name="Heading 1 2 2 4" xfId="37075"/>
    <cellStyle name="Heading 1 2 2 4 2" xfId="37076"/>
    <cellStyle name="Heading 1 2 2 4 2 2" xfId="37077"/>
    <cellStyle name="Heading 1 2 2 4 2_Essbase BS Tax Accounts EOY" xfId="37078"/>
    <cellStyle name="Heading 1 2 2 4_Essbase BS Tax Accounts EOY" xfId="37079"/>
    <cellStyle name="Heading 1 2 2 5" xfId="37080"/>
    <cellStyle name="Heading 1 2 2 5 2" xfId="37081"/>
    <cellStyle name="Heading 1 2 2 5_Essbase BS Tax Accounts EOY" xfId="37082"/>
    <cellStyle name="Heading 1 2 2 6" xfId="37083"/>
    <cellStyle name="Heading 1 2 2 7" xfId="37084"/>
    <cellStyle name="Heading 1 2 2 8" xfId="37085"/>
    <cellStyle name="Heading 1 2 2 9" xfId="37086"/>
    <cellStyle name="Heading 1 2 2_Basis Info" xfId="37087"/>
    <cellStyle name="Heading 1 2 3" xfId="37088"/>
    <cellStyle name="Heading 1 2 3 2" xfId="37089"/>
    <cellStyle name="Heading 1 2 3 2 2" xfId="37090"/>
    <cellStyle name="Heading 1 2 3 2 2 2" xfId="37091"/>
    <cellStyle name="Heading 1 2 3 2 2_Essbase BS Tax Accounts EOY" xfId="37092"/>
    <cellStyle name="Heading 1 2 3 2 3" xfId="37093"/>
    <cellStyle name="Heading 1 2 3 2_Essbase BS Tax Accounts EOY" xfId="37094"/>
    <cellStyle name="Heading 1 2 3 3" xfId="37095"/>
    <cellStyle name="Heading 1 2 3 3 2" xfId="37096"/>
    <cellStyle name="Heading 1 2 3 3 2 2" xfId="37097"/>
    <cellStyle name="Heading 1 2 3 3 2_Essbase BS Tax Accounts EOY" xfId="37098"/>
    <cellStyle name="Heading 1 2 3 3 3" xfId="37099"/>
    <cellStyle name="Heading 1 2 3 3_Essbase BS Tax Accounts EOY" xfId="37100"/>
    <cellStyle name="Heading 1 2 3 4" xfId="37101"/>
    <cellStyle name="Heading 1 2 3 4 2" xfId="37102"/>
    <cellStyle name="Heading 1 2 3 4 2 2" xfId="37103"/>
    <cellStyle name="Heading 1 2 3 4 2_Essbase BS Tax Accounts EOY" xfId="37104"/>
    <cellStyle name="Heading 1 2 3 4 3" xfId="37105"/>
    <cellStyle name="Heading 1 2 3 4 4" xfId="37106"/>
    <cellStyle name="Heading 1 2 3 4_Essbase BS Tax Accounts EOY" xfId="37107"/>
    <cellStyle name="Heading 1 2 3 5" xfId="37108"/>
    <cellStyle name="Heading 1 2 3 5 2" xfId="37109"/>
    <cellStyle name="Heading 1 2 3 5_Essbase BS Tax Accounts EOY" xfId="37110"/>
    <cellStyle name="Heading 1 2 3 6" xfId="37111"/>
    <cellStyle name="Heading 1 2 3 6 2" xfId="37112"/>
    <cellStyle name="Heading 1 2 3 6_Essbase BS Tax Accounts EOY" xfId="37113"/>
    <cellStyle name="Heading 1 2 3 7" xfId="37114"/>
    <cellStyle name="Heading 1 2 3 8" xfId="37115"/>
    <cellStyle name="Heading 1 2 3 9" xfId="37116"/>
    <cellStyle name="Heading 1 2 3_Basis Info" xfId="37117"/>
    <cellStyle name="Heading 1 2 4" xfId="37118"/>
    <cellStyle name="Heading 1 2 4 2" xfId="37119"/>
    <cellStyle name="Heading 1 2 4 2 2" xfId="37120"/>
    <cellStyle name="Heading 1 2 4 2_Essbase BS Tax Accounts EOY" xfId="37121"/>
    <cellStyle name="Heading 1 2 4 3" xfId="37122"/>
    <cellStyle name="Heading 1 2 4 4" xfId="37123"/>
    <cellStyle name="Heading 1 2 4_Essbase BS Tax Accounts EOY" xfId="37124"/>
    <cellStyle name="Heading 1 2 5" xfId="37125"/>
    <cellStyle name="Heading 1 2 5 2" xfId="37126"/>
    <cellStyle name="Heading 1 2 5 3" xfId="37127"/>
    <cellStyle name="Heading 1 2 5_Essbase BS Tax Accounts EOY" xfId="37128"/>
    <cellStyle name="Heading 1 2 6" xfId="37129"/>
    <cellStyle name="Heading 1 2 6 2" xfId="37130"/>
    <cellStyle name="Heading 1 2 7" xfId="37131"/>
    <cellStyle name="Heading 1 2 7 2" xfId="37132"/>
    <cellStyle name="Heading 1 2 8" xfId="37133"/>
    <cellStyle name="Heading 1 2 9" xfId="37134"/>
    <cellStyle name="Heading 1 2_10-1 BS" xfId="37135"/>
    <cellStyle name="Heading 1 20" xfId="37136"/>
    <cellStyle name="Heading 1 20 2" xfId="37137"/>
    <cellStyle name="Heading 1 20 2 2" xfId="37138"/>
    <cellStyle name="Heading 1 20 2 2 2" xfId="37139"/>
    <cellStyle name="Heading 1 20 2 2_Essbase BS Tax Accounts EOY" xfId="37140"/>
    <cellStyle name="Heading 1 20 2 3" xfId="37141"/>
    <cellStyle name="Heading 1 20 2_Essbase BS Tax Accounts EOY" xfId="37142"/>
    <cellStyle name="Heading 1 20 3" xfId="37143"/>
    <cellStyle name="Heading 1 20 3 2" xfId="37144"/>
    <cellStyle name="Heading 1 20 3 2 2" xfId="37145"/>
    <cellStyle name="Heading 1 20 3 2_Essbase BS Tax Accounts EOY" xfId="37146"/>
    <cellStyle name="Heading 1 20 3 3" xfId="37147"/>
    <cellStyle name="Heading 1 20 3_Essbase BS Tax Accounts EOY" xfId="37148"/>
    <cellStyle name="Heading 1 20 4" xfId="37149"/>
    <cellStyle name="Heading 1 20 4 2" xfId="37150"/>
    <cellStyle name="Heading 1 20 4_Essbase BS Tax Accounts EOY" xfId="37151"/>
    <cellStyle name="Heading 1 20 5" xfId="37152"/>
    <cellStyle name="Heading 1 20_Essbase BS Tax Accounts EOY" xfId="37153"/>
    <cellStyle name="Heading 1 21" xfId="37154"/>
    <cellStyle name="Heading 1 21 2" xfId="37155"/>
    <cellStyle name="Heading 1 21 2 2" xfId="37156"/>
    <cellStyle name="Heading 1 21 2 2 2" xfId="37157"/>
    <cellStyle name="Heading 1 21 2 2_Essbase BS Tax Accounts EOY" xfId="37158"/>
    <cellStyle name="Heading 1 21 2 3" xfId="37159"/>
    <cellStyle name="Heading 1 21 2_Essbase BS Tax Accounts EOY" xfId="37160"/>
    <cellStyle name="Heading 1 21 3" xfId="37161"/>
    <cellStyle name="Heading 1 21 3 2" xfId="37162"/>
    <cellStyle name="Heading 1 21 3 2 2" xfId="37163"/>
    <cellStyle name="Heading 1 21 3 2_Essbase BS Tax Accounts EOY" xfId="37164"/>
    <cellStyle name="Heading 1 21 3 3" xfId="37165"/>
    <cellStyle name="Heading 1 21 3_Essbase BS Tax Accounts EOY" xfId="37166"/>
    <cellStyle name="Heading 1 21 4" xfId="37167"/>
    <cellStyle name="Heading 1 21 4 2" xfId="37168"/>
    <cellStyle name="Heading 1 21 4_Essbase BS Tax Accounts EOY" xfId="37169"/>
    <cellStyle name="Heading 1 21 5" xfId="37170"/>
    <cellStyle name="Heading 1 21_Essbase BS Tax Accounts EOY" xfId="37171"/>
    <cellStyle name="Heading 1 22" xfId="37172"/>
    <cellStyle name="Heading 1 22 2" xfId="37173"/>
    <cellStyle name="Heading 1 22 2 2" xfId="37174"/>
    <cellStyle name="Heading 1 22 2 2 2" xfId="37175"/>
    <cellStyle name="Heading 1 22 2 2_Essbase BS Tax Accounts EOY" xfId="37176"/>
    <cellStyle name="Heading 1 22 2 3" xfId="37177"/>
    <cellStyle name="Heading 1 22 2_Essbase BS Tax Accounts EOY" xfId="37178"/>
    <cellStyle name="Heading 1 22 3" xfId="37179"/>
    <cellStyle name="Heading 1 22 3 2" xfId="37180"/>
    <cellStyle name="Heading 1 22 3 2 2" xfId="37181"/>
    <cellStyle name="Heading 1 22 3 2_Essbase BS Tax Accounts EOY" xfId="37182"/>
    <cellStyle name="Heading 1 22 3 3" xfId="37183"/>
    <cellStyle name="Heading 1 22 3_Essbase BS Tax Accounts EOY" xfId="37184"/>
    <cellStyle name="Heading 1 22 4" xfId="37185"/>
    <cellStyle name="Heading 1 22 4 2" xfId="37186"/>
    <cellStyle name="Heading 1 22 4_Essbase BS Tax Accounts EOY" xfId="37187"/>
    <cellStyle name="Heading 1 22 5" xfId="37188"/>
    <cellStyle name="Heading 1 22_Essbase BS Tax Accounts EOY" xfId="37189"/>
    <cellStyle name="Heading 1 23" xfId="37190"/>
    <cellStyle name="Heading 1 23 2" xfId="37191"/>
    <cellStyle name="Heading 1 23 2 2" xfId="37192"/>
    <cellStyle name="Heading 1 23 2 2 2" xfId="37193"/>
    <cellStyle name="Heading 1 23 2 2_Essbase BS Tax Accounts EOY" xfId="37194"/>
    <cellStyle name="Heading 1 23 2 3" xfId="37195"/>
    <cellStyle name="Heading 1 23 2_Essbase BS Tax Accounts EOY" xfId="37196"/>
    <cellStyle name="Heading 1 23 3" xfId="37197"/>
    <cellStyle name="Heading 1 23 3 2" xfId="37198"/>
    <cellStyle name="Heading 1 23 3 2 2" xfId="37199"/>
    <cellStyle name="Heading 1 23 3 2_Essbase BS Tax Accounts EOY" xfId="37200"/>
    <cellStyle name="Heading 1 23 3 3" xfId="37201"/>
    <cellStyle name="Heading 1 23 3_Essbase BS Tax Accounts EOY" xfId="37202"/>
    <cellStyle name="Heading 1 23 4" xfId="37203"/>
    <cellStyle name="Heading 1 23 4 2" xfId="37204"/>
    <cellStyle name="Heading 1 23 4 2 2" xfId="37205"/>
    <cellStyle name="Heading 1 23 4 2_Essbase BS Tax Accounts EOY" xfId="37206"/>
    <cellStyle name="Heading 1 23 4 3" xfId="37207"/>
    <cellStyle name="Heading 1 23 4_Essbase BS Tax Accounts EOY" xfId="37208"/>
    <cellStyle name="Heading 1 23 5" xfId="37209"/>
    <cellStyle name="Heading 1 23 5 2" xfId="37210"/>
    <cellStyle name="Heading 1 23 5_Essbase BS Tax Accounts EOY" xfId="37211"/>
    <cellStyle name="Heading 1 23 6" xfId="37212"/>
    <cellStyle name="Heading 1 23_Essbase BS Tax Accounts EOY" xfId="37213"/>
    <cellStyle name="Heading 1 24" xfId="37214"/>
    <cellStyle name="Heading 1 24 2" xfId="37215"/>
    <cellStyle name="Heading 1 24 2 2" xfId="37216"/>
    <cellStyle name="Heading 1 24 2 2 2" xfId="37217"/>
    <cellStyle name="Heading 1 24 2 2 2 2" xfId="37218"/>
    <cellStyle name="Heading 1 24 2 2 2_Essbase BS Tax Accounts EOY" xfId="37219"/>
    <cellStyle name="Heading 1 24 2 2_Essbase BS Tax Accounts EOY" xfId="37220"/>
    <cellStyle name="Heading 1 24 2 3" xfId="37221"/>
    <cellStyle name="Heading 1 24 2 3 2" xfId="37222"/>
    <cellStyle name="Heading 1 24 2 3_Essbase BS Tax Accounts EOY" xfId="37223"/>
    <cellStyle name="Heading 1 24 2 4" xfId="37224"/>
    <cellStyle name="Heading 1 24 2 5" xfId="37225"/>
    <cellStyle name="Heading 1 24 2 6" xfId="37226"/>
    <cellStyle name="Heading 1 24 2 7" xfId="37227"/>
    <cellStyle name="Heading 1 24 2 8" xfId="37228"/>
    <cellStyle name="Heading 1 24 2_Essbase BS Tax Accounts EOY" xfId="37229"/>
    <cellStyle name="Heading 1 24 3" xfId="37230"/>
    <cellStyle name="Heading 1 24 3 2" xfId="37231"/>
    <cellStyle name="Heading 1 24 3 2 2" xfId="37232"/>
    <cellStyle name="Heading 1 24 3 2_Essbase BS Tax Accounts EOY" xfId="37233"/>
    <cellStyle name="Heading 1 24 3 3" xfId="37234"/>
    <cellStyle name="Heading 1 24 3 4" xfId="37235"/>
    <cellStyle name="Heading 1 24 3_Essbase BS Tax Accounts EOY" xfId="37236"/>
    <cellStyle name="Heading 1 24 4" xfId="37237"/>
    <cellStyle name="Heading 1 24 4 2" xfId="37238"/>
    <cellStyle name="Heading 1 24 4_Essbase BS Tax Accounts EOY" xfId="37239"/>
    <cellStyle name="Heading 1 24 5" xfId="37240"/>
    <cellStyle name="Heading 1 24 5 2" xfId="37241"/>
    <cellStyle name="Heading 1 24 5_Essbase BS Tax Accounts EOY" xfId="37242"/>
    <cellStyle name="Heading 1 24 6" xfId="37243"/>
    <cellStyle name="Heading 1 24 7" xfId="37244"/>
    <cellStyle name="Heading 1 24 8" xfId="37245"/>
    <cellStyle name="Heading 1 24_Basis Detail" xfId="37246"/>
    <cellStyle name="Heading 1 25" xfId="37247"/>
    <cellStyle name="Heading 1 25 2" xfId="37248"/>
    <cellStyle name="Heading 1 25 2 2" xfId="37249"/>
    <cellStyle name="Heading 1 25 2 2 2" xfId="37250"/>
    <cellStyle name="Heading 1 25 2 2_Essbase BS Tax Accounts EOY" xfId="37251"/>
    <cellStyle name="Heading 1 25 2 3" xfId="37252"/>
    <cellStyle name="Heading 1 25 2 4" xfId="37253"/>
    <cellStyle name="Heading 1 25 2 5" xfId="37254"/>
    <cellStyle name="Heading 1 25 2_Essbase BS Tax Accounts EOY" xfId="37255"/>
    <cellStyle name="Heading 1 25 3" xfId="37256"/>
    <cellStyle name="Heading 1 25 3 2" xfId="37257"/>
    <cellStyle name="Heading 1 25 3 2 2" xfId="37258"/>
    <cellStyle name="Heading 1 25 3 2_Essbase BS Tax Accounts EOY" xfId="37259"/>
    <cellStyle name="Heading 1 25 3 3" xfId="37260"/>
    <cellStyle name="Heading 1 25 3 4" xfId="37261"/>
    <cellStyle name="Heading 1 25 3_Essbase BS Tax Accounts EOY" xfId="37262"/>
    <cellStyle name="Heading 1 25 4" xfId="37263"/>
    <cellStyle name="Heading 1 25 4 2" xfId="37264"/>
    <cellStyle name="Heading 1 25 4_Essbase BS Tax Accounts EOY" xfId="37265"/>
    <cellStyle name="Heading 1 25 5" xfId="37266"/>
    <cellStyle name="Heading 1 25 6" xfId="37267"/>
    <cellStyle name="Heading 1 25 7" xfId="37268"/>
    <cellStyle name="Heading 1 25_Essbase BS Tax Accounts EOY" xfId="37269"/>
    <cellStyle name="Heading 1 26" xfId="37270"/>
    <cellStyle name="Heading 1 26 2" xfId="37271"/>
    <cellStyle name="Heading 1 26 2 2" xfId="37272"/>
    <cellStyle name="Heading 1 26 2 2 2" xfId="37273"/>
    <cellStyle name="Heading 1 26 2 2_Essbase BS Tax Accounts EOY" xfId="37274"/>
    <cellStyle name="Heading 1 26 2 3" xfId="37275"/>
    <cellStyle name="Heading 1 26 2_Essbase BS Tax Accounts EOY" xfId="37276"/>
    <cellStyle name="Heading 1 26 3" xfId="37277"/>
    <cellStyle name="Heading 1 26 3 2" xfId="37278"/>
    <cellStyle name="Heading 1 26 3_Essbase BS Tax Accounts EOY" xfId="37279"/>
    <cellStyle name="Heading 1 26 4" xfId="37280"/>
    <cellStyle name="Heading 1 26 5" xfId="37281"/>
    <cellStyle name="Heading 1 26 6" xfId="37282"/>
    <cellStyle name="Heading 1 26 7" xfId="37283"/>
    <cellStyle name="Heading 1 26_Essbase BS Tax Accounts EOY" xfId="37284"/>
    <cellStyle name="Heading 1 27" xfId="37285"/>
    <cellStyle name="Heading 1 27 2" xfId="37286"/>
    <cellStyle name="Heading 1 27 2 2" xfId="37287"/>
    <cellStyle name="Heading 1 27 2 2 2" xfId="37288"/>
    <cellStyle name="Heading 1 27 2 2_Essbase BS Tax Accounts EOY" xfId="37289"/>
    <cellStyle name="Heading 1 27 2_Essbase BS Tax Accounts EOY" xfId="37290"/>
    <cellStyle name="Heading 1 27 3" xfId="37291"/>
    <cellStyle name="Heading 1 27 3 2" xfId="37292"/>
    <cellStyle name="Heading 1 27 3_Essbase BS Tax Accounts EOY" xfId="37293"/>
    <cellStyle name="Heading 1 27 4" xfId="37294"/>
    <cellStyle name="Heading 1 27 5" xfId="37295"/>
    <cellStyle name="Heading 1 27 6" xfId="37296"/>
    <cellStyle name="Heading 1 27_Essbase BS Tax Accounts EOY" xfId="37297"/>
    <cellStyle name="Heading 1 28" xfId="37298"/>
    <cellStyle name="Heading 1 28 2" xfId="37299"/>
    <cellStyle name="Heading 1 28 2 2" xfId="37300"/>
    <cellStyle name="Heading 1 28 2_Essbase BS Tax Accounts EOY" xfId="37301"/>
    <cellStyle name="Heading 1 28_Essbase BS Tax Accounts EOY" xfId="37302"/>
    <cellStyle name="Heading 1 29" xfId="37303"/>
    <cellStyle name="Heading 1 29 2" xfId="37304"/>
    <cellStyle name="Heading 1 29 2 2" xfId="37305"/>
    <cellStyle name="Heading 1 29 2_Essbase BS Tax Accounts EOY" xfId="37306"/>
    <cellStyle name="Heading 1 29_Essbase BS Tax Accounts EOY" xfId="37307"/>
    <cellStyle name="Heading 1 3" xfId="37308"/>
    <cellStyle name="Heading 1 3 2" xfId="37309"/>
    <cellStyle name="Heading 1 3 2 2" xfId="37310"/>
    <cellStyle name="Heading 1 3 2 2 2" xfId="37311"/>
    <cellStyle name="Heading 1 3 2 2 2 2" xfId="37312"/>
    <cellStyle name="Heading 1 3 2 2 2_Essbase BS Tax Accounts EOY" xfId="37313"/>
    <cellStyle name="Heading 1 3 2 2_Essbase BS Tax Accounts EOY" xfId="37314"/>
    <cellStyle name="Heading 1 3 2 3" xfId="37315"/>
    <cellStyle name="Heading 1 3 2 3 2" xfId="37316"/>
    <cellStyle name="Heading 1 3 2 3 2 2" xfId="37317"/>
    <cellStyle name="Heading 1 3 2 3 2_Essbase BS Tax Accounts EOY" xfId="37318"/>
    <cellStyle name="Heading 1 3 2 3_Essbase BS Tax Accounts EOY" xfId="37319"/>
    <cellStyle name="Heading 1 3 2 4" xfId="37320"/>
    <cellStyle name="Heading 1 3 2 4 2" xfId="37321"/>
    <cellStyle name="Heading 1 3 2 4_Essbase BS Tax Accounts EOY" xfId="37322"/>
    <cellStyle name="Heading 1 3 2 5" xfId="37323"/>
    <cellStyle name="Heading 1 3 2 6" xfId="37324"/>
    <cellStyle name="Heading 1 3 2 7" xfId="37325"/>
    <cellStyle name="Heading 1 3 2_Essbase BS Tax Accounts EOY" xfId="37326"/>
    <cellStyle name="Heading 1 3 3" xfId="37327"/>
    <cellStyle name="Heading 1 3 3 2" xfId="37328"/>
    <cellStyle name="Heading 1 3 3 2 2" xfId="37329"/>
    <cellStyle name="Heading 1 3 3 2_Essbase BS Tax Accounts EOY" xfId="37330"/>
    <cellStyle name="Heading 1 3 3 3" xfId="37331"/>
    <cellStyle name="Heading 1 3 3_Essbase BS Tax Accounts EOY" xfId="37332"/>
    <cellStyle name="Heading 1 3 4" xfId="37333"/>
    <cellStyle name="Heading 1 3 4 2" xfId="37334"/>
    <cellStyle name="Heading 1 3 4_Essbase BS Tax Accounts EOY" xfId="37335"/>
    <cellStyle name="Heading 1 3 5" xfId="37336"/>
    <cellStyle name="Heading 1 3_Essbase BS Tax Accounts EOY" xfId="37337"/>
    <cellStyle name="Heading 1 30" xfId="37338"/>
    <cellStyle name="Heading 1 30 2" xfId="37339"/>
    <cellStyle name="Heading 1 30 2 2" xfId="37340"/>
    <cellStyle name="Heading 1 30 2_Essbase BS Tax Accounts EOY" xfId="37341"/>
    <cellStyle name="Heading 1 30_Essbase BS Tax Accounts EOY" xfId="37342"/>
    <cellStyle name="Heading 1 31" xfId="37343"/>
    <cellStyle name="Heading 1 31 2" xfId="37344"/>
    <cellStyle name="Heading 1 31 2 2" xfId="37345"/>
    <cellStyle name="Heading 1 31 2_Essbase BS Tax Accounts EOY" xfId="37346"/>
    <cellStyle name="Heading 1 31_Essbase BS Tax Accounts EOY" xfId="37347"/>
    <cellStyle name="Heading 1 32" xfId="37348"/>
    <cellStyle name="Heading 1 32 2" xfId="37349"/>
    <cellStyle name="Heading 1 32 2 2" xfId="37350"/>
    <cellStyle name="Heading 1 32 2_Essbase BS Tax Accounts EOY" xfId="37351"/>
    <cellStyle name="Heading 1 32_Essbase BS Tax Accounts EOY" xfId="37352"/>
    <cellStyle name="Heading 1 33" xfId="37353"/>
    <cellStyle name="Heading 1 33 2" xfId="37354"/>
    <cellStyle name="Heading 1 33 2 2" xfId="37355"/>
    <cellStyle name="Heading 1 33 2_Essbase BS Tax Accounts EOY" xfId="37356"/>
    <cellStyle name="Heading 1 33_Essbase BS Tax Accounts EOY" xfId="37357"/>
    <cellStyle name="Heading 1 34" xfId="37358"/>
    <cellStyle name="Heading 1 34 2" xfId="37359"/>
    <cellStyle name="Heading 1 34 2 2" xfId="37360"/>
    <cellStyle name="Heading 1 34 2_Essbase BS Tax Accounts EOY" xfId="37361"/>
    <cellStyle name="Heading 1 34_Essbase BS Tax Accounts EOY" xfId="37362"/>
    <cellStyle name="Heading 1 35" xfId="37363"/>
    <cellStyle name="Heading 1 35 2" xfId="37364"/>
    <cellStyle name="Heading 1 35 2 2" xfId="37365"/>
    <cellStyle name="Heading 1 35 2_Essbase BS Tax Accounts EOY" xfId="37366"/>
    <cellStyle name="Heading 1 35_Essbase BS Tax Accounts EOY" xfId="37367"/>
    <cellStyle name="Heading 1 36" xfId="37368"/>
    <cellStyle name="Heading 1 36 2" xfId="37369"/>
    <cellStyle name="Heading 1 36 2 2" xfId="37370"/>
    <cellStyle name="Heading 1 36 2_Essbase BS Tax Accounts EOY" xfId="37371"/>
    <cellStyle name="Heading 1 36_Essbase BS Tax Accounts EOY" xfId="37372"/>
    <cellStyle name="Heading 1 37" xfId="37373"/>
    <cellStyle name="Heading 1 37 2" xfId="37374"/>
    <cellStyle name="Heading 1 37 2 2" xfId="37375"/>
    <cellStyle name="Heading 1 37 2_Essbase BS Tax Accounts EOY" xfId="37376"/>
    <cellStyle name="Heading 1 37_Essbase BS Tax Accounts EOY" xfId="37377"/>
    <cellStyle name="Heading 1 38" xfId="37378"/>
    <cellStyle name="Heading 1 38 2" xfId="37379"/>
    <cellStyle name="Heading 1 38 2 2" xfId="37380"/>
    <cellStyle name="Heading 1 38 2_Essbase BS Tax Accounts EOY" xfId="37381"/>
    <cellStyle name="Heading 1 38_Essbase BS Tax Accounts EOY" xfId="37382"/>
    <cellStyle name="Heading 1 39" xfId="37383"/>
    <cellStyle name="Heading 1 39 2" xfId="37384"/>
    <cellStyle name="Heading 1 39 2 2" xfId="37385"/>
    <cellStyle name="Heading 1 39 2_Essbase BS Tax Accounts EOY" xfId="37386"/>
    <cellStyle name="Heading 1 39_Essbase BS Tax Accounts EOY" xfId="37387"/>
    <cellStyle name="Heading 1 4" xfId="37388"/>
    <cellStyle name="Heading 1 4 2" xfId="37389"/>
    <cellStyle name="Heading 1 4 2 2" xfId="37390"/>
    <cellStyle name="Heading 1 4 2 2 2" xfId="37391"/>
    <cellStyle name="Heading 1 4 2 2 2 2" xfId="37392"/>
    <cellStyle name="Heading 1 4 2 2 2_Essbase BS Tax Accounts EOY" xfId="37393"/>
    <cellStyle name="Heading 1 4 2 2 3" xfId="37394"/>
    <cellStyle name="Heading 1 4 2 2_Essbase BS Tax Accounts EOY" xfId="37395"/>
    <cellStyle name="Heading 1 4 2 3" xfId="37396"/>
    <cellStyle name="Heading 1 4 2 3 2" xfId="37397"/>
    <cellStyle name="Heading 1 4 2 3 2 2" xfId="37398"/>
    <cellStyle name="Heading 1 4 2 3 2_Essbase BS Tax Accounts EOY" xfId="37399"/>
    <cellStyle name="Heading 1 4 2 3_Essbase BS Tax Accounts EOY" xfId="37400"/>
    <cellStyle name="Heading 1 4 2 4" xfId="37401"/>
    <cellStyle name="Heading 1 4 2 4 2" xfId="37402"/>
    <cellStyle name="Heading 1 4 2 4_Essbase BS Tax Accounts EOY" xfId="37403"/>
    <cellStyle name="Heading 1 4 2 5" xfId="37404"/>
    <cellStyle name="Heading 1 4 2 6" xfId="37405"/>
    <cellStyle name="Heading 1 4 2 7" xfId="37406"/>
    <cellStyle name="Heading 1 4 2 8" xfId="37407"/>
    <cellStyle name="Heading 1 4 2_Essbase BS Tax Accounts EOY" xfId="37408"/>
    <cellStyle name="Heading 1 4 3" xfId="37409"/>
    <cellStyle name="Heading 1 4 3 2" xfId="37410"/>
    <cellStyle name="Heading 1 4 3 2 2" xfId="37411"/>
    <cellStyle name="Heading 1 4 3 2_Essbase BS Tax Accounts EOY" xfId="37412"/>
    <cellStyle name="Heading 1 4 3 3" xfId="37413"/>
    <cellStyle name="Heading 1 4 3_Essbase BS Tax Accounts EOY" xfId="37414"/>
    <cellStyle name="Heading 1 4 4" xfId="37415"/>
    <cellStyle name="Heading 1 4 4 2" xfId="37416"/>
    <cellStyle name="Heading 1 4 4_Essbase BS Tax Accounts EOY" xfId="37417"/>
    <cellStyle name="Heading 1 4 5" xfId="37418"/>
    <cellStyle name="Heading 1 4_Essbase BS Tax Accounts EOY" xfId="37419"/>
    <cellStyle name="Heading 1 40" xfId="37420"/>
    <cellStyle name="Heading 1 40 2" xfId="37421"/>
    <cellStyle name="Heading 1 40 2 2" xfId="37422"/>
    <cellStyle name="Heading 1 40 2_Essbase BS Tax Accounts EOY" xfId="37423"/>
    <cellStyle name="Heading 1 40_Essbase BS Tax Accounts EOY" xfId="37424"/>
    <cellStyle name="Heading 1 41" xfId="37425"/>
    <cellStyle name="Heading 1 41 2" xfId="37426"/>
    <cellStyle name="Heading 1 41 2 2" xfId="37427"/>
    <cellStyle name="Heading 1 41 2_Essbase BS Tax Accounts EOY" xfId="37428"/>
    <cellStyle name="Heading 1 41_Essbase BS Tax Accounts EOY" xfId="37429"/>
    <cellStyle name="Heading 1 42" xfId="37430"/>
    <cellStyle name="Heading 1 42 2" xfId="37431"/>
    <cellStyle name="Heading 1 42 2 2" xfId="37432"/>
    <cellStyle name="Heading 1 42 2_Essbase BS Tax Accounts EOY" xfId="37433"/>
    <cellStyle name="Heading 1 42_Essbase BS Tax Accounts EOY" xfId="37434"/>
    <cellStyle name="Heading 1 43" xfId="37435"/>
    <cellStyle name="Heading 1 43 2" xfId="37436"/>
    <cellStyle name="Heading 1 43 2 2" xfId="37437"/>
    <cellStyle name="Heading 1 43 2_Essbase BS Tax Accounts EOY" xfId="37438"/>
    <cellStyle name="Heading 1 43_Essbase BS Tax Accounts EOY" xfId="37439"/>
    <cellStyle name="Heading 1 44" xfId="37440"/>
    <cellStyle name="Heading 1 44 2" xfId="37441"/>
    <cellStyle name="Heading 1 44 2 2" xfId="37442"/>
    <cellStyle name="Heading 1 44 2_Essbase BS Tax Accounts EOY" xfId="37443"/>
    <cellStyle name="Heading 1 44_Essbase BS Tax Accounts EOY" xfId="37444"/>
    <cellStyle name="Heading 1 45" xfId="37445"/>
    <cellStyle name="Heading 1 45 2" xfId="37446"/>
    <cellStyle name="Heading 1 45 2 2" xfId="37447"/>
    <cellStyle name="Heading 1 45 2_Essbase BS Tax Accounts EOY" xfId="37448"/>
    <cellStyle name="Heading 1 45_Essbase BS Tax Accounts EOY" xfId="37449"/>
    <cellStyle name="Heading 1 46" xfId="37450"/>
    <cellStyle name="Heading 1 46 2" xfId="37451"/>
    <cellStyle name="Heading 1 46 2 2" xfId="37452"/>
    <cellStyle name="Heading 1 46 2_Essbase BS Tax Accounts EOY" xfId="37453"/>
    <cellStyle name="Heading 1 46_Essbase BS Tax Accounts EOY" xfId="37454"/>
    <cellStyle name="Heading 1 47" xfId="37455"/>
    <cellStyle name="Heading 1 47 2" xfId="37456"/>
    <cellStyle name="Heading 1 47 2 2" xfId="37457"/>
    <cellStyle name="Heading 1 47 2_Essbase BS Tax Accounts EOY" xfId="37458"/>
    <cellStyle name="Heading 1 47_Essbase BS Tax Accounts EOY" xfId="37459"/>
    <cellStyle name="Heading 1 48" xfId="37460"/>
    <cellStyle name="Heading 1 48 2" xfId="37461"/>
    <cellStyle name="Heading 1 48 2 2" xfId="37462"/>
    <cellStyle name="Heading 1 48 2_Essbase BS Tax Accounts EOY" xfId="37463"/>
    <cellStyle name="Heading 1 48_Essbase BS Tax Accounts EOY" xfId="37464"/>
    <cellStyle name="Heading 1 49" xfId="37465"/>
    <cellStyle name="Heading 1 49 2" xfId="37466"/>
    <cellStyle name="Heading 1 49 2 2" xfId="37467"/>
    <cellStyle name="Heading 1 49 2_Essbase BS Tax Accounts EOY" xfId="37468"/>
    <cellStyle name="Heading 1 49_Essbase BS Tax Accounts EOY" xfId="37469"/>
    <cellStyle name="Heading 1 5" xfId="37470"/>
    <cellStyle name="Heading 1 5 2" xfId="37471"/>
    <cellStyle name="Heading 1 5 2 2" xfId="37472"/>
    <cellStyle name="Heading 1 5 2 2 2" xfId="37473"/>
    <cellStyle name="Heading 1 5 2 2 2 2" xfId="37474"/>
    <cellStyle name="Heading 1 5 2 2 2_Essbase BS Tax Accounts EOY" xfId="37475"/>
    <cellStyle name="Heading 1 5 2 2_Essbase BS Tax Accounts EOY" xfId="37476"/>
    <cellStyle name="Heading 1 5 2 3" xfId="37477"/>
    <cellStyle name="Heading 1 5 2 3 2" xfId="37478"/>
    <cellStyle name="Heading 1 5 2 3 2 2" xfId="37479"/>
    <cellStyle name="Heading 1 5 2 3 2_Essbase BS Tax Accounts EOY" xfId="37480"/>
    <cellStyle name="Heading 1 5 2 3_Essbase BS Tax Accounts EOY" xfId="37481"/>
    <cellStyle name="Heading 1 5 2 4" xfId="37482"/>
    <cellStyle name="Heading 1 5 2 4 2" xfId="37483"/>
    <cellStyle name="Heading 1 5 2 4_Essbase BS Tax Accounts EOY" xfId="37484"/>
    <cellStyle name="Heading 1 5 2 5" xfId="37485"/>
    <cellStyle name="Heading 1 5 2 6" xfId="37486"/>
    <cellStyle name="Heading 1 5 2_Essbase BS Tax Accounts EOY" xfId="37487"/>
    <cellStyle name="Heading 1 5 3" xfId="37488"/>
    <cellStyle name="Heading 1 5 3 2" xfId="37489"/>
    <cellStyle name="Heading 1 5 3 2 2" xfId="37490"/>
    <cellStyle name="Heading 1 5 3 2_Essbase BS Tax Accounts EOY" xfId="37491"/>
    <cellStyle name="Heading 1 5 3 3" xfId="37492"/>
    <cellStyle name="Heading 1 5 3_Essbase BS Tax Accounts EOY" xfId="37493"/>
    <cellStyle name="Heading 1 5 4" xfId="37494"/>
    <cellStyle name="Heading 1 5 4 2" xfId="37495"/>
    <cellStyle name="Heading 1 5 4_Essbase BS Tax Accounts EOY" xfId="37496"/>
    <cellStyle name="Heading 1 5 5" xfId="37497"/>
    <cellStyle name="Heading 1 5_Essbase BS Tax Accounts EOY" xfId="37498"/>
    <cellStyle name="Heading 1 50" xfId="37499"/>
    <cellStyle name="Heading 1 50 2" xfId="37500"/>
    <cellStyle name="Heading 1 50 2 2" xfId="37501"/>
    <cellStyle name="Heading 1 50 2_Essbase BS Tax Accounts EOY" xfId="37502"/>
    <cellStyle name="Heading 1 50_Essbase BS Tax Accounts EOY" xfId="37503"/>
    <cellStyle name="Heading 1 51" xfId="37504"/>
    <cellStyle name="Heading 1 51 2" xfId="37505"/>
    <cellStyle name="Heading 1 51 2 2" xfId="37506"/>
    <cellStyle name="Heading 1 51 2_Essbase BS Tax Accounts EOY" xfId="37507"/>
    <cellStyle name="Heading 1 51_Essbase BS Tax Accounts EOY" xfId="37508"/>
    <cellStyle name="Heading 1 52" xfId="37509"/>
    <cellStyle name="Heading 1 52 2" xfId="37510"/>
    <cellStyle name="Heading 1 52 2 2" xfId="37511"/>
    <cellStyle name="Heading 1 52 2_Essbase BS Tax Accounts EOY" xfId="37512"/>
    <cellStyle name="Heading 1 52_Essbase BS Tax Accounts EOY" xfId="37513"/>
    <cellStyle name="Heading 1 53" xfId="37514"/>
    <cellStyle name="Heading 1 53 2" xfId="37515"/>
    <cellStyle name="Heading 1 53 2 2" xfId="37516"/>
    <cellStyle name="Heading 1 53 2_Essbase BS Tax Accounts EOY" xfId="37517"/>
    <cellStyle name="Heading 1 53_Essbase BS Tax Accounts EOY" xfId="37518"/>
    <cellStyle name="Heading 1 54" xfId="37519"/>
    <cellStyle name="Heading 1 54 2" xfId="37520"/>
    <cellStyle name="Heading 1 54 2 2" xfId="37521"/>
    <cellStyle name="Heading 1 54 2_Essbase BS Tax Accounts EOY" xfId="37522"/>
    <cellStyle name="Heading 1 54_Essbase BS Tax Accounts EOY" xfId="37523"/>
    <cellStyle name="Heading 1 55" xfId="37524"/>
    <cellStyle name="Heading 1 55 2" xfId="37525"/>
    <cellStyle name="Heading 1 55 2 2" xfId="37526"/>
    <cellStyle name="Heading 1 55 2_Essbase BS Tax Accounts EOY" xfId="37527"/>
    <cellStyle name="Heading 1 55_Essbase BS Tax Accounts EOY" xfId="37528"/>
    <cellStyle name="Heading 1 56" xfId="37529"/>
    <cellStyle name="Heading 1 56 2" xfId="37530"/>
    <cellStyle name="Heading 1 56 2 2" xfId="37531"/>
    <cellStyle name="Heading 1 56 2_Essbase BS Tax Accounts EOY" xfId="37532"/>
    <cellStyle name="Heading 1 56_Essbase BS Tax Accounts EOY" xfId="37533"/>
    <cellStyle name="Heading 1 57" xfId="37534"/>
    <cellStyle name="Heading 1 57 2" xfId="37535"/>
    <cellStyle name="Heading 1 57 2 2" xfId="37536"/>
    <cellStyle name="Heading 1 57 2_Essbase BS Tax Accounts EOY" xfId="37537"/>
    <cellStyle name="Heading 1 57_Essbase BS Tax Accounts EOY" xfId="37538"/>
    <cellStyle name="Heading 1 58" xfId="37539"/>
    <cellStyle name="Heading 1 58 2" xfId="37540"/>
    <cellStyle name="Heading 1 58 2 2" xfId="37541"/>
    <cellStyle name="Heading 1 58 2_Essbase BS Tax Accounts EOY" xfId="37542"/>
    <cellStyle name="Heading 1 58_Essbase BS Tax Accounts EOY" xfId="37543"/>
    <cellStyle name="Heading 1 59" xfId="37544"/>
    <cellStyle name="Heading 1 59 2" xfId="37545"/>
    <cellStyle name="Heading 1 59 2 2" xfId="37546"/>
    <cellStyle name="Heading 1 59 2_Essbase BS Tax Accounts EOY" xfId="37547"/>
    <cellStyle name="Heading 1 59_Essbase BS Tax Accounts EOY" xfId="37548"/>
    <cellStyle name="Heading 1 6" xfId="37549"/>
    <cellStyle name="Heading 1 6 2" xfId="37550"/>
    <cellStyle name="Heading 1 6 2 2" xfId="37551"/>
    <cellStyle name="Heading 1 6 2 2 2" xfId="37552"/>
    <cellStyle name="Heading 1 6 2 2_Essbase BS Tax Accounts EOY" xfId="37553"/>
    <cellStyle name="Heading 1 6 2 3" xfId="37554"/>
    <cellStyle name="Heading 1 6 2_Essbase BS Tax Accounts EOY" xfId="37555"/>
    <cellStyle name="Heading 1 6 3" xfId="37556"/>
    <cellStyle name="Heading 1 6 3 2" xfId="37557"/>
    <cellStyle name="Heading 1 6 3 2 2" xfId="37558"/>
    <cellStyle name="Heading 1 6 3 2_Essbase BS Tax Accounts EOY" xfId="37559"/>
    <cellStyle name="Heading 1 6 3 3" xfId="37560"/>
    <cellStyle name="Heading 1 6 3_Essbase BS Tax Accounts EOY" xfId="37561"/>
    <cellStyle name="Heading 1 6 4" xfId="37562"/>
    <cellStyle name="Heading 1 6 4 2" xfId="37563"/>
    <cellStyle name="Heading 1 6 4_Essbase BS Tax Accounts EOY" xfId="37564"/>
    <cellStyle name="Heading 1 6 5" xfId="37565"/>
    <cellStyle name="Heading 1 6_Essbase BS Tax Accounts EOY" xfId="37566"/>
    <cellStyle name="Heading 1 60" xfId="37567"/>
    <cellStyle name="Heading 1 60 2" xfId="37568"/>
    <cellStyle name="Heading 1 60 2 2" xfId="37569"/>
    <cellStyle name="Heading 1 60 2_Essbase BS Tax Accounts EOY" xfId="37570"/>
    <cellStyle name="Heading 1 60 3" xfId="37571"/>
    <cellStyle name="Heading 1 60_Essbase BS Tax Accounts EOY" xfId="37572"/>
    <cellStyle name="Heading 1 61" xfId="37573"/>
    <cellStyle name="Heading 1 61 2" xfId="37574"/>
    <cellStyle name="Heading 1 61_Essbase BS Tax Accounts EOY" xfId="37575"/>
    <cellStyle name="Heading 1 62" xfId="37576"/>
    <cellStyle name="Heading 1 62 2" xfId="37577"/>
    <cellStyle name="Heading 1 62_Essbase BS Tax Accounts EOY" xfId="37578"/>
    <cellStyle name="Heading 1 63" xfId="37579"/>
    <cellStyle name="Heading 1 64" xfId="37580"/>
    <cellStyle name="Heading 1 65" xfId="37581"/>
    <cellStyle name="Heading 1 66" xfId="37582"/>
    <cellStyle name="Heading 1 67" xfId="37583"/>
    <cellStyle name="Heading 1 68" xfId="37584"/>
    <cellStyle name="Heading 1 69" xfId="37585"/>
    <cellStyle name="Heading 1 7" xfId="37586"/>
    <cellStyle name="Heading 1 7 2" xfId="37587"/>
    <cellStyle name="Heading 1 7 2 2" xfId="37588"/>
    <cellStyle name="Heading 1 7 2 2 2" xfId="37589"/>
    <cellStyle name="Heading 1 7 2 2_Essbase BS Tax Accounts EOY" xfId="37590"/>
    <cellStyle name="Heading 1 7 2 3" xfId="37591"/>
    <cellStyle name="Heading 1 7 2_Essbase BS Tax Accounts EOY" xfId="37592"/>
    <cellStyle name="Heading 1 7 3" xfId="37593"/>
    <cellStyle name="Heading 1 7 3 2" xfId="37594"/>
    <cellStyle name="Heading 1 7 3 2 2" xfId="37595"/>
    <cellStyle name="Heading 1 7 3 2_Essbase BS Tax Accounts EOY" xfId="37596"/>
    <cellStyle name="Heading 1 7 3 3" xfId="37597"/>
    <cellStyle name="Heading 1 7 3_Essbase BS Tax Accounts EOY" xfId="37598"/>
    <cellStyle name="Heading 1 7 4" xfId="37599"/>
    <cellStyle name="Heading 1 7 4 2" xfId="37600"/>
    <cellStyle name="Heading 1 7 4_Essbase BS Tax Accounts EOY" xfId="37601"/>
    <cellStyle name="Heading 1 7 5" xfId="37602"/>
    <cellStyle name="Heading 1 7_Essbase BS Tax Accounts EOY" xfId="37603"/>
    <cellStyle name="Heading 1 70" xfId="37604"/>
    <cellStyle name="Heading 1 71" xfId="37605"/>
    <cellStyle name="Heading 1 72" xfId="37606"/>
    <cellStyle name="Heading 1 73" xfId="37607"/>
    <cellStyle name="Heading 1 74" xfId="37608"/>
    <cellStyle name="Heading 1 75" xfId="37609"/>
    <cellStyle name="Heading 1 76" xfId="37610"/>
    <cellStyle name="Heading 1 77" xfId="37611"/>
    <cellStyle name="Heading 1 78" xfId="37612"/>
    <cellStyle name="Heading 1 79" xfId="37613"/>
    <cellStyle name="Heading 1 8" xfId="37614"/>
    <cellStyle name="Heading 1 8 2" xfId="37615"/>
    <cellStyle name="Heading 1 8 2 2" xfId="37616"/>
    <cellStyle name="Heading 1 8 2 2 2" xfId="37617"/>
    <cellStyle name="Heading 1 8 2 2_Essbase BS Tax Accounts EOY" xfId="37618"/>
    <cellStyle name="Heading 1 8 2 3" xfId="37619"/>
    <cellStyle name="Heading 1 8 2_Essbase BS Tax Accounts EOY" xfId="37620"/>
    <cellStyle name="Heading 1 8 3" xfId="37621"/>
    <cellStyle name="Heading 1 8 3 2" xfId="37622"/>
    <cellStyle name="Heading 1 8 3 2 2" xfId="37623"/>
    <cellStyle name="Heading 1 8 3 2_Essbase BS Tax Accounts EOY" xfId="37624"/>
    <cellStyle name="Heading 1 8 3 3" xfId="37625"/>
    <cellStyle name="Heading 1 8 3_Essbase BS Tax Accounts EOY" xfId="37626"/>
    <cellStyle name="Heading 1 8 4" xfId="37627"/>
    <cellStyle name="Heading 1 8 4 2" xfId="37628"/>
    <cellStyle name="Heading 1 8 4_Essbase BS Tax Accounts EOY" xfId="37629"/>
    <cellStyle name="Heading 1 8 5" xfId="37630"/>
    <cellStyle name="Heading 1 8_Essbase BS Tax Accounts EOY" xfId="37631"/>
    <cellStyle name="Heading 1 80" xfId="37632"/>
    <cellStyle name="Heading 1 81" xfId="37633"/>
    <cellStyle name="Heading 1 82" xfId="37634"/>
    <cellStyle name="Heading 1 83" xfId="37635"/>
    <cellStyle name="Heading 1 84" xfId="37636"/>
    <cellStyle name="Heading 1 85" xfId="37637"/>
    <cellStyle name="Heading 1 86" xfId="37638"/>
    <cellStyle name="Heading 1 87" xfId="37639"/>
    <cellStyle name="Heading 1 88" xfId="37640"/>
    <cellStyle name="Heading 1 89" xfId="37641"/>
    <cellStyle name="Heading 1 9" xfId="37642"/>
    <cellStyle name="Heading 1 9 2" xfId="37643"/>
    <cellStyle name="Heading 1 9 2 2" xfId="37644"/>
    <cellStyle name="Heading 1 9 2 2 2" xfId="37645"/>
    <cellStyle name="Heading 1 9 2 2_Essbase BS Tax Accounts EOY" xfId="37646"/>
    <cellStyle name="Heading 1 9 2 3" xfId="37647"/>
    <cellStyle name="Heading 1 9 2_Essbase BS Tax Accounts EOY" xfId="37648"/>
    <cellStyle name="Heading 1 9 3" xfId="37649"/>
    <cellStyle name="Heading 1 9 3 2" xfId="37650"/>
    <cellStyle name="Heading 1 9 3 2 2" xfId="37651"/>
    <cellStyle name="Heading 1 9 3 2_Essbase BS Tax Accounts EOY" xfId="37652"/>
    <cellStyle name="Heading 1 9 3 3" xfId="37653"/>
    <cellStyle name="Heading 1 9 3_Essbase BS Tax Accounts EOY" xfId="37654"/>
    <cellStyle name="Heading 1 9 4" xfId="37655"/>
    <cellStyle name="Heading 1 9 4 2" xfId="37656"/>
    <cellStyle name="Heading 1 9 4_Essbase BS Tax Accounts EOY" xfId="37657"/>
    <cellStyle name="Heading 1 9 5" xfId="37658"/>
    <cellStyle name="Heading 1 9_Essbase BS Tax Accounts EOY" xfId="37659"/>
    <cellStyle name="Heading 1 90" xfId="37660"/>
    <cellStyle name="Heading 1 91" xfId="37661"/>
    <cellStyle name="Heading 1 92" xfId="37662"/>
    <cellStyle name="Heading 1 93" xfId="37663"/>
    <cellStyle name="Heading 1 94" xfId="37664"/>
    <cellStyle name="Heading 1 95" xfId="37665"/>
    <cellStyle name="Heading 1 96" xfId="37666"/>
    <cellStyle name="Heading 1 97" xfId="37667"/>
    <cellStyle name="Heading 1 98" xfId="37668"/>
    <cellStyle name="Heading 1 99" xfId="37669"/>
    <cellStyle name="heading 10" xfId="37670"/>
    <cellStyle name="heading 11" xfId="37671"/>
    <cellStyle name="heading 12" xfId="37672"/>
    <cellStyle name="heading 13" xfId="37673"/>
    <cellStyle name="heading 14" xfId="37674"/>
    <cellStyle name="heading 15" xfId="37675"/>
    <cellStyle name="heading 16" xfId="37676"/>
    <cellStyle name="heading 17" xfId="37677"/>
    <cellStyle name="heading 18" xfId="37678"/>
    <cellStyle name="heading 19" xfId="37679"/>
    <cellStyle name="Heading 2" xfId="54" builtinId="17" customBuiltin="1"/>
    <cellStyle name="Heading 2 10" xfId="37680"/>
    <cellStyle name="Heading 2 10 2" xfId="37681"/>
    <cellStyle name="Heading 2 10 2 2" xfId="37682"/>
    <cellStyle name="Heading 2 10 2 2 2" xfId="37683"/>
    <cellStyle name="Heading 2 10 2 2_Essbase BS Tax Accounts EOY" xfId="37684"/>
    <cellStyle name="Heading 2 10 2 3" xfId="37685"/>
    <cellStyle name="Heading 2 10 2_Essbase BS Tax Accounts EOY" xfId="37686"/>
    <cellStyle name="Heading 2 10 3" xfId="37687"/>
    <cellStyle name="Heading 2 10 3 2" xfId="37688"/>
    <cellStyle name="Heading 2 10 3 2 2" xfId="37689"/>
    <cellStyle name="Heading 2 10 3 2_Essbase BS Tax Accounts EOY" xfId="37690"/>
    <cellStyle name="Heading 2 10 3 3" xfId="37691"/>
    <cellStyle name="Heading 2 10 3_Essbase BS Tax Accounts EOY" xfId="37692"/>
    <cellStyle name="Heading 2 10 4" xfId="37693"/>
    <cellStyle name="Heading 2 10 4 2" xfId="37694"/>
    <cellStyle name="Heading 2 10 4_Essbase BS Tax Accounts EOY" xfId="37695"/>
    <cellStyle name="Heading 2 10 5" xfId="37696"/>
    <cellStyle name="Heading 2 10_Essbase BS Tax Accounts EOY" xfId="37697"/>
    <cellStyle name="Heading 2 100" xfId="37698"/>
    <cellStyle name="Heading 2 101" xfId="37699"/>
    <cellStyle name="Heading 2 102" xfId="37700"/>
    <cellStyle name="Heading 2 103" xfId="37701"/>
    <cellStyle name="Heading 2 104" xfId="37702"/>
    <cellStyle name="Heading 2 105" xfId="37703"/>
    <cellStyle name="Heading 2 106" xfId="37704"/>
    <cellStyle name="Heading 2 107" xfId="37705"/>
    <cellStyle name="Heading 2 108" xfId="37706"/>
    <cellStyle name="Heading 2 109" xfId="37707"/>
    <cellStyle name="Heading 2 11" xfId="37708"/>
    <cellStyle name="Heading 2 11 2" xfId="37709"/>
    <cellStyle name="Heading 2 11 2 2" xfId="37710"/>
    <cellStyle name="Heading 2 11 2 2 2" xfId="37711"/>
    <cellStyle name="Heading 2 11 2 2_Essbase BS Tax Accounts EOY" xfId="37712"/>
    <cellStyle name="Heading 2 11 2 3" xfId="37713"/>
    <cellStyle name="Heading 2 11 2_Essbase BS Tax Accounts EOY" xfId="37714"/>
    <cellStyle name="Heading 2 11 3" xfId="37715"/>
    <cellStyle name="Heading 2 11 3 2" xfId="37716"/>
    <cellStyle name="Heading 2 11 3 2 2" xfId="37717"/>
    <cellStyle name="Heading 2 11 3 2_Essbase BS Tax Accounts EOY" xfId="37718"/>
    <cellStyle name="Heading 2 11 3 3" xfId="37719"/>
    <cellStyle name="Heading 2 11 3_Essbase BS Tax Accounts EOY" xfId="37720"/>
    <cellStyle name="Heading 2 11 4" xfId="37721"/>
    <cellStyle name="Heading 2 11 4 2" xfId="37722"/>
    <cellStyle name="Heading 2 11 4_Essbase BS Tax Accounts EOY" xfId="37723"/>
    <cellStyle name="Heading 2 11 5" xfId="37724"/>
    <cellStyle name="Heading 2 11_Essbase BS Tax Accounts EOY" xfId="37725"/>
    <cellStyle name="Heading 2 110" xfId="37726"/>
    <cellStyle name="Heading 2 12" xfId="37727"/>
    <cellStyle name="Heading 2 12 2" xfId="37728"/>
    <cellStyle name="Heading 2 12 2 2" xfId="37729"/>
    <cellStyle name="Heading 2 12 2 2 2" xfId="37730"/>
    <cellStyle name="Heading 2 12 2 2_Essbase BS Tax Accounts EOY" xfId="37731"/>
    <cellStyle name="Heading 2 12 2 3" xfId="37732"/>
    <cellStyle name="Heading 2 12 2_Essbase BS Tax Accounts EOY" xfId="37733"/>
    <cellStyle name="Heading 2 12 3" xfId="37734"/>
    <cellStyle name="Heading 2 12 3 2" xfId="37735"/>
    <cellStyle name="Heading 2 12 3 2 2" xfId="37736"/>
    <cellStyle name="Heading 2 12 3 2_Essbase BS Tax Accounts EOY" xfId="37737"/>
    <cellStyle name="Heading 2 12 3 3" xfId="37738"/>
    <cellStyle name="Heading 2 12 3_Essbase BS Tax Accounts EOY" xfId="37739"/>
    <cellStyle name="Heading 2 12 4" xfId="37740"/>
    <cellStyle name="Heading 2 12 4 2" xfId="37741"/>
    <cellStyle name="Heading 2 12 4_Essbase BS Tax Accounts EOY" xfId="37742"/>
    <cellStyle name="Heading 2 12 5" xfId="37743"/>
    <cellStyle name="Heading 2 12_Essbase BS Tax Accounts EOY" xfId="37744"/>
    <cellStyle name="Heading 2 13" xfId="37745"/>
    <cellStyle name="Heading 2 13 2" xfId="37746"/>
    <cellStyle name="Heading 2 13 2 2" xfId="37747"/>
    <cellStyle name="Heading 2 13 2 2 2" xfId="37748"/>
    <cellStyle name="Heading 2 13 2 2_Essbase BS Tax Accounts EOY" xfId="37749"/>
    <cellStyle name="Heading 2 13 2 3" xfId="37750"/>
    <cellStyle name="Heading 2 13 2_Essbase BS Tax Accounts EOY" xfId="37751"/>
    <cellStyle name="Heading 2 13 3" xfId="37752"/>
    <cellStyle name="Heading 2 13 3 2" xfId="37753"/>
    <cellStyle name="Heading 2 13 3 2 2" xfId="37754"/>
    <cellStyle name="Heading 2 13 3 2_Essbase BS Tax Accounts EOY" xfId="37755"/>
    <cellStyle name="Heading 2 13 3 3" xfId="37756"/>
    <cellStyle name="Heading 2 13 3_Essbase BS Tax Accounts EOY" xfId="37757"/>
    <cellStyle name="Heading 2 13 4" xfId="37758"/>
    <cellStyle name="Heading 2 13 4 2" xfId="37759"/>
    <cellStyle name="Heading 2 13 4_Essbase BS Tax Accounts EOY" xfId="37760"/>
    <cellStyle name="Heading 2 13 5" xfId="37761"/>
    <cellStyle name="Heading 2 13_Essbase BS Tax Accounts EOY" xfId="37762"/>
    <cellStyle name="Heading 2 14" xfId="37763"/>
    <cellStyle name="Heading 2 14 2" xfId="37764"/>
    <cellStyle name="Heading 2 14 2 2" xfId="37765"/>
    <cellStyle name="Heading 2 14 2 2 2" xfId="37766"/>
    <cellStyle name="Heading 2 14 2 2_Essbase BS Tax Accounts EOY" xfId="37767"/>
    <cellStyle name="Heading 2 14 2 3" xfId="37768"/>
    <cellStyle name="Heading 2 14 2_Essbase BS Tax Accounts EOY" xfId="37769"/>
    <cellStyle name="Heading 2 14 3" xfId="37770"/>
    <cellStyle name="Heading 2 14 3 2" xfId="37771"/>
    <cellStyle name="Heading 2 14 3 2 2" xfId="37772"/>
    <cellStyle name="Heading 2 14 3 2_Essbase BS Tax Accounts EOY" xfId="37773"/>
    <cellStyle name="Heading 2 14 3 3" xfId="37774"/>
    <cellStyle name="Heading 2 14 3_Essbase BS Tax Accounts EOY" xfId="37775"/>
    <cellStyle name="Heading 2 14 4" xfId="37776"/>
    <cellStyle name="Heading 2 14 4 2" xfId="37777"/>
    <cellStyle name="Heading 2 14 4_Essbase BS Tax Accounts EOY" xfId="37778"/>
    <cellStyle name="Heading 2 14 5" xfId="37779"/>
    <cellStyle name="Heading 2 14_Essbase BS Tax Accounts EOY" xfId="37780"/>
    <cellStyle name="Heading 2 15" xfId="37781"/>
    <cellStyle name="Heading 2 15 2" xfId="37782"/>
    <cellStyle name="Heading 2 15 2 2" xfId="37783"/>
    <cellStyle name="Heading 2 15 2 2 2" xfId="37784"/>
    <cellStyle name="Heading 2 15 2 2_Essbase BS Tax Accounts EOY" xfId="37785"/>
    <cellStyle name="Heading 2 15 2 3" xfId="37786"/>
    <cellStyle name="Heading 2 15 2_Essbase BS Tax Accounts EOY" xfId="37787"/>
    <cellStyle name="Heading 2 15 3" xfId="37788"/>
    <cellStyle name="Heading 2 15 3 2" xfId="37789"/>
    <cellStyle name="Heading 2 15 3 2 2" xfId="37790"/>
    <cellStyle name="Heading 2 15 3 2_Essbase BS Tax Accounts EOY" xfId="37791"/>
    <cellStyle name="Heading 2 15 3 3" xfId="37792"/>
    <cellStyle name="Heading 2 15 3_Essbase BS Tax Accounts EOY" xfId="37793"/>
    <cellStyle name="Heading 2 15 4" xfId="37794"/>
    <cellStyle name="Heading 2 15 4 2" xfId="37795"/>
    <cellStyle name="Heading 2 15 4_Essbase BS Tax Accounts EOY" xfId="37796"/>
    <cellStyle name="Heading 2 15 5" xfId="37797"/>
    <cellStyle name="Heading 2 15_Essbase BS Tax Accounts EOY" xfId="37798"/>
    <cellStyle name="Heading 2 16" xfId="37799"/>
    <cellStyle name="Heading 2 16 2" xfId="37800"/>
    <cellStyle name="Heading 2 16 2 2" xfId="37801"/>
    <cellStyle name="Heading 2 16 2 2 2" xfId="37802"/>
    <cellStyle name="Heading 2 16 2 2_Essbase BS Tax Accounts EOY" xfId="37803"/>
    <cellStyle name="Heading 2 16 2 3" xfId="37804"/>
    <cellStyle name="Heading 2 16 2_Essbase BS Tax Accounts EOY" xfId="37805"/>
    <cellStyle name="Heading 2 16 3" xfId="37806"/>
    <cellStyle name="Heading 2 16 3 2" xfId="37807"/>
    <cellStyle name="Heading 2 16 3 2 2" xfId="37808"/>
    <cellStyle name="Heading 2 16 3 2_Essbase BS Tax Accounts EOY" xfId="37809"/>
    <cellStyle name="Heading 2 16 3 3" xfId="37810"/>
    <cellStyle name="Heading 2 16 3_Essbase BS Tax Accounts EOY" xfId="37811"/>
    <cellStyle name="Heading 2 16 4" xfId="37812"/>
    <cellStyle name="Heading 2 16 4 2" xfId="37813"/>
    <cellStyle name="Heading 2 16 4_Essbase BS Tax Accounts EOY" xfId="37814"/>
    <cellStyle name="Heading 2 16 5" xfId="37815"/>
    <cellStyle name="Heading 2 16_Essbase BS Tax Accounts EOY" xfId="37816"/>
    <cellStyle name="Heading 2 17" xfId="37817"/>
    <cellStyle name="Heading 2 17 2" xfId="37818"/>
    <cellStyle name="Heading 2 17 2 2" xfId="37819"/>
    <cellStyle name="Heading 2 17 2 2 2" xfId="37820"/>
    <cellStyle name="Heading 2 17 2 2_Essbase BS Tax Accounts EOY" xfId="37821"/>
    <cellStyle name="Heading 2 17 2 3" xfId="37822"/>
    <cellStyle name="Heading 2 17 2_Essbase BS Tax Accounts EOY" xfId="37823"/>
    <cellStyle name="Heading 2 17 3" xfId="37824"/>
    <cellStyle name="Heading 2 17 3 2" xfId="37825"/>
    <cellStyle name="Heading 2 17 3 2 2" xfId="37826"/>
    <cellStyle name="Heading 2 17 3 2_Essbase BS Tax Accounts EOY" xfId="37827"/>
    <cellStyle name="Heading 2 17 3 3" xfId="37828"/>
    <cellStyle name="Heading 2 17 3_Essbase BS Tax Accounts EOY" xfId="37829"/>
    <cellStyle name="Heading 2 17 4" xfId="37830"/>
    <cellStyle name="Heading 2 17 4 2" xfId="37831"/>
    <cellStyle name="Heading 2 17 4_Essbase BS Tax Accounts EOY" xfId="37832"/>
    <cellStyle name="Heading 2 17 5" xfId="37833"/>
    <cellStyle name="Heading 2 17_Essbase BS Tax Accounts EOY" xfId="37834"/>
    <cellStyle name="Heading 2 18" xfId="37835"/>
    <cellStyle name="Heading 2 18 2" xfId="37836"/>
    <cellStyle name="Heading 2 18 2 2" xfId="37837"/>
    <cellStyle name="Heading 2 18 2 2 2" xfId="37838"/>
    <cellStyle name="Heading 2 18 2 2_Essbase BS Tax Accounts EOY" xfId="37839"/>
    <cellStyle name="Heading 2 18 2 3" xfId="37840"/>
    <cellStyle name="Heading 2 18 2_Essbase BS Tax Accounts EOY" xfId="37841"/>
    <cellStyle name="Heading 2 18 3" xfId="37842"/>
    <cellStyle name="Heading 2 18 3 2" xfId="37843"/>
    <cellStyle name="Heading 2 18 3 2 2" xfId="37844"/>
    <cellStyle name="Heading 2 18 3 2_Essbase BS Tax Accounts EOY" xfId="37845"/>
    <cellStyle name="Heading 2 18 3 3" xfId="37846"/>
    <cellStyle name="Heading 2 18 3_Essbase BS Tax Accounts EOY" xfId="37847"/>
    <cellStyle name="Heading 2 18 4" xfId="37848"/>
    <cellStyle name="Heading 2 18 4 2" xfId="37849"/>
    <cellStyle name="Heading 2 18 4_Essbase BS Tax Accounts EOY" xfId="37850"/>
    <cellStyle name="Heading 2 18 5" xfId="37851"/>
    <cellStyle name="Heading 2 18_Essbase BS Tax Accounts EOY" xfId="37852"/>
    <cellStyle name="Heading 2 19" xfId="37853"/>
    <cellStyle name="Heading 2 19 2" xfId="37854"/>
    <cellStyle name="Heading 2 19 2 2" xfId="37855"/>
    <cellStyle name="Heading 2 19 2 2 2" xfId="37856"/>
    <cellStyle name="Heading 2 19 2 2_Essbase BS Tax Accounts EOY" xfId="37857"/>
    <cellStyle name="Heading 2 19 2 3" xfId="37858"/>
    <cellStyle name="Heading 2 19 2_Essbase BS Tax Accounts EOY" xfId="37859"/>
    <cellStyle name="Heading 2 19 3" xfId="37860"/>
    <cellStyle name="Heading 2 19 3 2" xfId="37861"/>
    <cellStyle name="Heading 2 19 3 2 2" xfId="37862"/>
    <cellStyle name="Heading 2 19 3 2_Essbase BS Tax Accounts EOY" xfId="37863"/>
    <cellStyle name="Heading 2 19 3 3" xfId="37864"/>
    <cellStyle name="Heading 2 19 3_Essbase BS Tax Accounts EOY" xfId="37865"/>
    <cellStyle name="Heading 2 19 4" xfId="37866"/>
    <cellStyle name="Heading 2 19 4 2" xfId="37867"/>
    <cellStyle name="Heading 2 19 4_Essbase BS Tax Accounts EOY" xfId="37868"/>
    <cellStyle name="Heading 2 19 5" xfId="37869"/>
    <cellStyle name="Heading 2 19_Essbase BS Tax Accounts EOY" xfId="37870"/>
    <cellStyle name="Heading 2 2" xfId="37871"/>
    <cellStyle name="Heading 2 2 10" xfId="58778"/>
    <cellStyle name="Heading 2 2 2" xfId="37872"/>
    <cellStyle name="Heading 2 2 2 2" xfId="37873"/>
    <cellStyle name="Heading 2 2 2 2 2" xfId="37874"/>
    <cellStyle name="Heading 2 2 2 2 2 2" xfId="37875"/>
    <cellStyle name="Heading 2 2 2 2 2_Essbase BS Tax Accounts EOY" xfId="37876"/>
    <cellStyle name="Heading 2 2 2 2 3" xfId="37877"/>
    <cellStyle name="Heading 2 2 2 2_Essbase BS Tax Accounts EOY" xfId="37878"/>
    <cellStyle name="Heading 2 2 2 3" xfId="37879"/>
    <cellStyle name="Heading 2 2 2 3 2" xfId="37880"/>
    <cellStyle name="Heading 2 2 2 3 2 2" xfId="37881"/>
    <cellStyle name="Heading 2 2 2 3 2_Essbase BS Tax Accounts EOY" xfId="37882"/>
    <cellStyle name="Heading 2 2 2 3 3" xfId="37883"/>
    <cellStyle name="Heading 2 2 2 3_Essbase BS Tax Accounts EOY" xfId="37884"/>
    <cellStyle name="Heading 2 2 2 4" xfId="37885"/>
    <cellStyle name="Heading 2 2 2 4 2" xfId="37886"/>
    <cellStyle name="Heading 2 2 2 4 2 2" xfId="37887"/>
    <cellStyle name="Heading 2 2 2 4 2_Essbase BS Tax Accounts EOY" xfId="37888"/>
    <cellStyle name="Heading 2 2 2 4_Essbase BS Tax Accounts EOY" xfId="37889"/>
    <cellStyle name="Heading 2 2 2 5" xfId="37890"/>
    <cellStyle name="Heading 2 2 2 5 2" xfId="37891"/>
    <cellStyle name="Heading 2 2 2 5_Essbase BS Tax Accounts EOY" xfId="37892"/>
    <cellStyle name="Heading 2 2 2 6" xfId="37893"/>
    <cellStyle name="Heading 2 2 2 7" xfId="37894"/>
    <cellStyle name="Heading 2 2 2 8" xfId="37895"/>
    <cellStyle name="Heading 2 2 2 9" xfId="37896"/>
    <cellStyle name="Heading 2 2 2_Basis Info" xfId="37897"/>
    <cellStyle name="Heading 2 2 3" xfId="37898"/>
    <cellStyle name="Heading 2 2 3 2" xfId="37899"/>
    <cellStyle name="Heading 2 2 3 2 2" xfId="37900"/>
    <cellStyle name="Heading 2 2 3 2 2 2" xfId="37901"/>
    <cellStyle name="Heading 2 2 3 2 2_Essbase BS Tax Accounts EOY" xfId="37902"/>
    <cellStyle name="Heading 2 2 3 2 3" xfId="37903"/>
    <cellStyle name="Heading 2 2 3 2_Essbase BS Tax Accounts EOY" xfId="37904"/>
    <cellStyle name="Heading 2 2 3 3" xfId="37905"/>
    <cellStyle name="Heading 2 2 3 3 2" xfId="37906"/>
    <cellStyle name="Heading 2 2 3 3 2 2" xfId="37907"/>
    <cellStyle name="Heading 2 2 3 3 2_Essbase BS Tax Accounts EOY" xfId="37908"/>
    <cellStyle name="Heading 2 2 3 3 3" xfId="37909"/>
    <cellStyle name="Heading 2 2 3 3_Essbase BS Tax Accounts EOY" xfId="37910"/>
    <cellStyle name="Heading 2 2 3 4" xfId="37911"/>
    <cellStyle name="Heading 2 2 3 4 2" xfId="37912"/>
    <cellStyle name="Heading 2 2 3 4 2 2" xfId="37913"/>
    <cellStyle name="Heading 2 2 3 4 2_Essbase BS Tax Accounts EOY" xfId="37914"/>
    <cellStyle name="Heading 2 2 3 4 3" xfId="37915"/>
    <cellStyle name="Heading 2 2 3 4 4" xfId="37916"/>
    <cellStyle name="Heading 2 2 3 4_Essbase BS Tax Accounts EOY" xfId="37917"/>
    <cellStyle name="Heading 2 2 3 5" xfId="37918"/>
    <cellStyle name="Heading 2 2 3 5 2" xfId="37919"/>
    <cellStyle name="Heading 2 2 3 5_Essbase BS Tax Accounts EOY" xfId="37920"/>
    <cellStyle name="Heading 2 2 3 6" xfId="37921"/>
    <cellStyle name="Heading 2 2 3 6 2" xfId="37922"/>
    <cellStyle name="Heading 2 2 3 6_Essbase BS Tax Accounts EOY" xfId="37923"/>
    <cellStyle name="Heading 2 2 3 7" xfId="37924"/>
    <cellStyle name="Heading 2 2 3 8" xfId="37925"/>
    <cellStyle name="Heading 2 2 3 9" xfId="37926"/>
    <cellStyle name="Heading 2 2 3_Basis Info" xfId="37927"/>
    <cellStyle name="Heading 2 2 4" xfId="37928"/>
    <cellStyle name="Heading 2 2 4 2" xfId="37929"/>
    <cellStyle name="Heading 2 2 4 2 2" xfId="37930"/>
    <cellStyle name="Heading 2 2 4 2_Essbase BS Tax Accounts EOY" xfId="37931"/>
    <cellStyle name="Heading 2 2 4 3" xfId="37932"/>
    <cellStyle name="Heading 2 2 4 4" xfId="37933"/>
    <cellStyle name="Heading 2 2 4_Essbase BS Tax Accounts EOY" xfId="37934"/>
    <cellStyle name="Heading 2 2 5" xfId="37935"/>
    <cellStyle name="Heading 2 2 5 2" xfId="37936"/>
    <cellStyle name="Heading 2 2 5 3" xfId="37937"/>
    <cellStyle name="Heading 2 2 5_Essbase BS Tax Accounts EOY" xfId="37938"/>
    <cellStyle name="Heading 2 2 6" xfId="37939"/>
    <cellStyle name="Heading 2 2 6 2" xfId="37940"/>
    <cellStyle name="Heading 2 2 7" xfId="37941"/>
    <cellStyle name="Heading 2 2 7 2" xfId="37942"/>
    <cellStyle name="Heading 2 2 8" xfId="37943"/>
    <cellStyle name="Heading 2 2 9" xfId="37944"/>
    <cellStyle name="Heading 2 2_10-1 BS" xfId="37945"/>
    <cellStyle name="Heading 2 20" xfId="37946"/>
    <cellStyle name="Heading 2 20 2" xfId="37947"/>
    <cellStyle name="Heading 2 20 2 2" xfId="37948"/>
    <cellStyle name="Heading 2 20 2 2 2" xfId="37949"/>
    <cellStyle name="Heading 2 20 2 2_Essbase BS Tax Accounts EOY" xfId="37950"/>
    <cellStyle name="Heading 2 20 2 3" xfId="37951"/>
    <cellStyle name="Heading 2 20 2_Essbase BS Tax Accounts EOY" xfId="37952"/>
    <cellStyle name="Heading 2 20 3" xfId="37953"/>
    <cellStyle name="Heading 2 20 3 2" xfId="37954"/>
    <cellStyle name="Heading 2 20 3 2 2" xfId="37955"/>
    <cellStyle name="Heading 2 20 3 2_Essbase BS Tax Accounts EOY" xfId="37956"/>
    <cellStyle name="Heading 2 20 3 3" xfId="37957"/>
    <cellStyle name="Heading 2 20 3_Essbase BS Tax Accounts EOY" xfId="37958"/>
    <cellStyle name="Heading 2 20 4" xfId="37959"/>
    <cellStyle name="Heading 2 20 4 2" xfId="37960"/>
    <cellStyle name="Heading 2 20 4_Essbase BS Tax Accounts EOY" xfId="37961"/>
    <cellStyle name="Heading 2 20 5" xfId="37962"/>
    <cellStyle name="Heading 2 20_Essbase BS Tax Accounts EOY" xfId="37963"/>
    <cellStyle name="Heading 2 21" xfId="37964"/>
    <cellStyle name="Heading 2 21 2" xfId="37965"/>
    <cellStyle name="Heading 2 21 2 2" xfId="37966"/>
    <cellStyle name="Heading 2 21 2 2 2" xfId="37967"/>
    <cellStyle name="Heading 2 21 2 2_Essbase BS Tax Accounts EOY" xfId="37968"/>
    <cellStyle name="Heading 2 21 2 3" xfId="37969"/>
    <cellStyle name="Heading 2 21 2_Essbase BS Tax Accounts EOY" xfId="37970"/>
    <cellStyle name="Heading 2 21 3" xfId="37971"/>
    <cellStyle name="Heading 2 21 3 2" xfId="37972"/>
    <cellStyle name="Heading 2 21 3 2 2" xfId="37973"/>
    <cellStyle name="Heading 2 21 3 2_Essbase BS Tax Accounts EOY" xfId="37974"/>
    <cellStyle name="Heading 2 21 3 3" xfId="37975"/>
    <cellStyle name="Heading 2 21 3_Essbase BS Tax Accounts EOY" xfId="37976"/>
    <cellStyle name="Heading 2 21 4" xfId="37977"/>
    <cellStyle name="Heading 2 21 4 2" xfId="37978"/>
    <cellStyle name="Heading 2 21 4_Essbase BS Tax Accounts EOY" xfId="37979"/>
    <cellStyle name="Heading 2 21 5" xfId="37980"/>
    <cellStyle name="Heading 2 21_Essbase BS Tax Accounts EOY" xfId="37981"/>
    <cellStyle name="Heading 2 22" xfId="37982"/>
    <cellStyle name="Heading 2 22 2" xfId="37983"/>
    <cellStyle name="Heading 2 22 2 2" xfId="37984"/>
    <cellStyle name="Heading 2 22 2 2 2" xfId="37985"/>
    <cellStyle name="Heading 2 22 2 2_Essbase BS Tax Accounts EOY" xfId="37986"/>
    <cellStyle name="Heading 2 22 2 3" xfId="37987"/>
    <cellStyle name="Heading 2 22 2_Essbase BS Tax Accounts EOY" xfId="37988"/>
    <cellStyle name="Heading 2 22 3" xfId="37989"/>
    <cellStyle name="Heading 2 22 3 2" xfId="37990"/>
    <cellStyle name="Heading 2 22 3 2 2" xfId="37991"/>
    <cellStyle name="Heading 2 22 3 2_Essbase BS Tax Accounts EOY" xfId="37992"/>
    <cellStyle name="Heading 2 22 3 3" xfId="37993"/>
    <cellStyle name="Heading 2 22 3_Essbase BS Tax Accounts EOY" xfId="37994"/>
    <cellStyle name="Heading 2 22 4" xfId="37995"/>
    <cellStyle name="Heading 2 22 4 2" xfId="37996"/>
    <cellStyle name="Heading 2 22 4_Essbase BS Tax Accounts EOY" xfId="37997"/>
    <cellStyle name="Heading 2 22 5" xfId="37998"/>
    <cellStyle name="Heading 2 22_Essbase BS Tax Accounts EOY" xfId="37999"/>
    <cellStyle name="Heading 2 23" xfId="38000"/>
    <cellStyle name="Heading 2 23 2" xfId="38001"/>
    <cellStyle name="Heading 2 23 2 2" xfId="38002"/>
    <cellStyle name="Heading 2 23 2 2 2" xfId="38003"/>
    <cellStyle name="Heading 2 23 2 2_Essbase BS Tax Accounts EOY" xfId="38004"/>
    <cellStyle name="Heading 2 23 2 3" xfId="38005"/>
    <cellStyle name="Heading 2 23 2_Essbase BS Tax Accounts EOY" xfId="38006"/>
    <cellStyle name="Heading 2 23 3" xfId="38007"/>
    <cellStyle name="Heading 2 23 3 2" xfId="38008"/>
    <cellStyle name="Heading 2 23 3 2 2" xfId="38009"/>
    <cellStyle name="Heading 2 23 3 2_Essbase BS Tax Accounts EOY" xfId="38010"/>
    <cellStyle name="Heading 2 23 3 3" xfId="38011"/>
    <cellStyle name="Heading 2 23 3_Essbase BS Tax Accounts EOY" xfId="38012"/>
    <cellStyle name="Heading 2 23 4" xfId="38013"/>
    <cellStyle name="Heading 2 23 4 2" xfId="38014"/>
    <cellStyle name="Heading 2 23 4 2 2" xfId="38015"/>
    <cellStyle name="Heading 2 23 4 2_Essbase BS Tax Accounts EOY" xfId="38016"/>
    <cellStyle name="Heading 2 23 4 3" xfId="38017"/>
    <cellStyle name="Heading 2 23 4_Essbase BS Tax Accounts EOY" xfId="38018"/>
    <cellStyle name="Heading 2 23 5" xfId="38019"/>
    <cellStyle name="Heading 2 23 5 2" xfId="38020"/>
    <cellStyle name="Heading 2 23 5_Essbase BS Tax Accounts EOY" xfId="38021"/>
    <cellStyle name="Heading 2 23 6" xfId="38022"/>
    <cellStyle name="Heading 2 23_Essbase BS Tax Accounts EOY" xfId="38023"/>
    <cellStyle name="Heading 2 24" xfId="38024"/>
    <cellStyle name="Heading 2 24 2" xfId="38025"/>
    <cellStyle name="Heading 2 24 2 2" xfId="38026"/>
    <cellStyle name="Heading 2 24 2 2 2" xfId="38027"/>
    <cellStyle name="Heading 2 24 2 2 2 2" xfId="38028"/>
    <cellStyle name="Heading 2 24 2 2 2_Essbase BS Tax Accounts EOY" xfId="38029"/>
    <cellStyle name="Heading 2 24 2 2_Essbase BS Tax Accounts EOY" xfId="38030"/>
    <cellStyle name="Heading 2 24 2 3" xfId="38031"/>
    <cellStyle name="Heading 2 24 2 3 2" xfId="38032"/>
    <cellStyle name="Heading 2 24 2 3_Essbase BS Tax Accounts EOY" xfId="38033"/>
    <cellStyle name="Heading 2 24 2 4" xfId="38034"/>
    <cellStyle name="Heading 2 24 2 5" xfId="38035"/>
    <cellStyle name="Heading 2 24 2 6" xfId="38036"/>
    <cellStyle name="Heading 2 24 2 7" xfId="38037"/>
    <cellStyle name="Heading 2 24 2 8" xfId="38038"/>
    <cellStyle name="Heading 2 24 2_Essbase BS Tax Accounts EOY" xfId="38039"/>
    <cellStyle name="Heading 2 24 3" xfId="38040"/>
    <cellStyle name="Heading 2 24 3 2" xfId="38041"/>
    <cellStyle name="Heading 2 24 3 2 2" xfId="38042"/>
    <cellStyle name="Heading 2 24 3 2_Essbase BS Tax Accounts EOY" xfId="38043"/>
    <cellStyle name="Heading 2 24 3 3" xfId="38044"/>
    <cellStyle name="Heading 2 24 3 4" xfId="38045"/>
    <cellStyle name="Heading 2 24 3_Essbase BS Tax Accounts EOY" xfId="38046"/>
    <cellStyle name="Heading 2 24 4" xfId="38047"/>
    <cellStyle name="Heading 2 24 4 2" xfId="38048"/>
    <cellStyle name="Heading 2 24 4_Essbase BS Tax Accounts EOY" xfId="38049"/>
    <cellStyle name="Heading 2 24 5" xfId="38050"/>
    <cellStyle name="Heading 2 24 5 2" xfId="38051"/>
    <cellStyle name="Heading 2 24 5_Essbase BS Tax Accounts EOY" xfId="38052"/>
    <cellStyle name="Heading 2 24 6" xfId="38053"/>
    <cellStyle name="Heading 2 24 7" xfId="38054"/>
    <cellStyle name="Heading 2 24 8" xfId="38055"/>
    <cellStyle name="Heading 2 24_Basis Detail" xfId="38056"/>
    <cellStyle name="Heading 2 25" xfId="38057"/>
    <cellStyle name="Heading 2 25 2" xfId="38058"/>
    <cellStyle name="Heading 2 25 2 2" xfId="38059"/>
    <cellStyle name="Heading 2 25 2 2 2" xfId="38060"/>
    <cellStyle name="Heading 2 25 2 2_Essbase BS Tax Accounts EOY" xfId="38061"/>
    <cellStyle name="Heading 2 25 2 3" xfId="38062"/>
    <cellStyle name="Heading 2 25 2 4" xfId="38063"/>
    <cellStyle name="Heading 2 25 2 5" xfId="38064"/>
    <cellStyle name="Heading 2 25 2_Essbase BS Tax Accounts EOY" xfId="38065"/>
    <cellStyle name="Heading 2 25 3" xfId="38066"/>
    <cellStyle name="Heading 2 25 3 2" xfId="38067"/>
    <cellStyle name="Heading 2 25 3 2 2" xfId="38068"/>
    <cellStyle name="Heading 2 25 3 2_Essbase BS Tax Accounts EOY" xfId="38069"/>
    <cellStyle name="Heading 2 25 3 3" xfId="38070"/>
    <cellStyle name="Heading 2 25 3 4" xfId="38071"/>
    <cellStyle name="Heading 2 25 3_Essbase BS Tax Accounts EOY" xfId="38072"/>
    <cellStyle name="Heading 2 25 4" xfId="38073"/>
    <cellStyle name="Heading 2 25 4 2" xfId="38074"/>
    <cellStyle name="Heading 2 25 4_Essbase BS Tax Accounts EOY" xfId="38075"/>
    <cellStyle name="Heading 2 25 5" xfId="38076"/>
    <cellStyle name="Heading 2 25 6" xfId="38077"/>
    <cellStyle name="Heading 2 25 7" xfId="38078"/>
    <cellStyle name="Heading 2 25_Essbase BS Tax Accounts EOY" xfId="38079"/>
    <cellStyle name="Heading 2 26" xfId="38080"/>
    <cellStyle name="Heading 2 26 2" xfId="38081"/>
    <cellStyle name="Heading 2 26 2 2" xfId="38082"/>
    <cellStyle name="Heading 2 26 2 2 2" xfId="38083"/>
    <cellStyle name="Heading 2 26 2 2_Essbase BS Tax Accounts EOY" xfId="38084"/>
    <cellStyle name="Heading 2 26 2 3" xfId="38085"/>
    <cellStyle name="Heading 2 26 2_Essbase BS Tax Accounts EOY" xfId="38086"/>
    <cellStyle name="Heading 2 26 3" xfId="38087"/>
    <cellStyle name="Heading 2 26 3 2" xfId="38088"/>
    <cellStyle name="Heading 2 26 3_Essbase BS Tax Accounts EOY" xfId="38089"/>
    <cellStyle name="Heading 2 26 4" xfId="38090"/>
    <cellStyle name="Heading 2 26 5" xfId="38091"/>
    <cellStyle name="Heading 2 26 6" xfId="38092"/>
    <cellStyle name="Heading 2 26 7" xfId="38093"/>
    <cellStyle name="Heading 2 26_Essbase BS Tax Accounts EOY" xfId="38094"/>
    <cellStyle name="Heading 2 27" xfId="38095"/>
    <cellStyle name="Heading 2 27 2" xfId="38096"/>
    <cellStyle name="Heading 2 27 2 2" xfId="38097"/>
    <cellStyle name="Heading 2 27 2 2 2" xfId="38098"/>
    <cellStyle name="Heading 2 27 2 2_Essbase BS Tax Accounts EOY" xfId="38099"/>
    <cellStyle name="Heading 2 27 2_Essbase BS Tax Accounts EOY" xfId="38100"/>
    <cellStyle name="Heading 2 27 3" xfId="38101"/>
    <cellStyle name="Heading 2 27 3 2" xfId="38102"/>
    <cellStyle name="Heading 2 27 3_Essbase BS Tax Accounts EOY" xfId="38103"/>
    <cellStyle name="Heading 2 27 4" xfId="38104"/>
    <cellStyle name="Heading 2 27 5" xfId="38105"/>
    <cellStyle name="Heading 2 27 6" xfId="38106"/>
    <cellStyle name="Heading 2 27_Essbase BS Tax Accounts EOY" xfId="38107"/>
    <cellStyle name="Heading 2 28" xfId="38108"/>
    <cellStyle name="Heading 2 28 2" xfId="38109"/>
    <cellStyle name="Heading 2 28 2 2" xfId="38110"/>
    <cellStyle name="Heading 2 28 2_Essbase BS Tax Accounts EOY" xfId="38111"/>
    <cellStyle name="Heading 2 28_Essbase BS Tax Accounts EOY" xfId="38112"/>
    <cellStyle name="Heading 2 29" xfId="38113"/>
    <cellStyle name="Heading 2 29 2" xfId="38114"/>
    <cellStyle name="Heading 2 29 2 2" xfId="38115"/>
    <cellStyle name="Heading 2 29 2_Essbase BS Tax Accounts EOY" xfId="38116"/>
    <cellStyle name="Heading 2 29_Essbase BS Tax Accounts EOY" xfId="38117"/>
    <cellStyle name="Heading 2 3" xfId="38118"/>
    <cellStyle name="Heading 2 3 2" xfId="38119"/>
    <cellStyle name="Heading 2 3 2 2" xfId="38120"/>
    <cellStyle name="Heading 2 3 2 2 2" xfId="38121"/>
    <cellStyle name="Heading 2 3 2 2 2 2" xfId="38122"/>
    <cellStyle name="Heading 2 3 2 2 2_Essbase BS Tax Accounts EOY" xfId="38123"/>
    <cellStyle name="Heading 2 3 2 2_Essbase BS Tax Accounts EOY" xfId="38124"/>
    <cellStyle name="Heading 2 3 2 3" xfId="38125"/>
    <cellStyle name="Heading 2 3 2 3 2" xfId="38126"/>
    <cellStyle name="Heading 2 3 2 3 2 2" xfId="38127"/>
    <cellStyle name="Heading 2 3 2 3 2_Essbase BS Tax Accounts EOY" xfId="38128"/>
    <cellStyle name="Heading 2 3 2 3_Essbase BS Tax Accounts EOY" xfId="38129"/>
    <cellStyle name="Heading 2 3 2 4" xfId="38130"/>
    <cellStyle name="Heading 2 3 2 4 2" xfId="38131"/>
    <cellStyle name="Heading 2 3 2 4_Essbase BS Tax Accounts EOY" xfId="38132"/>
    <cellStyle name="Heading 2 3 2 5" xfId="38133"/>
    <cellStyle name="Heading 2 3 2 6" xfId="38134"/>
    <cellStyle name="Heading 2 3 2 7" xfId="38135"/>
    <cellStyle name="Heading 2 3 2_Essbase BS Tax Accounts EOY" xfId="38136"/>
    <cellStyle name="Heading 2 3 3" xfId="38137"/>
    <cellStyle name="Heading 2 3 3 2" xfId="38138"/>
    <cellStyle name="Heading 2 3 3 2 2" xfId="38139"/>
    <cellStyle name="Heading 2 3 3 2_Essbase BS Tax Accounts EOY" xfId="38140"/>
    <cellStyle name="Heading 2 3 3 3" xfId="38141"/>
    <cellStyle name="Heading 2 3 3_Essbase BS Tax Accounts EOY" xfId="38142"/>
    <cellStyle name="Heading 2 3 4" xfId="38143"/>
    <cellStyle name="Heading 2 3 4 2" xfId="38144"/>
    <cellStyle name="Heading 2 3 4_Essbase BS Tax Accounts EOY" xfId="38145"/>
    <cellStyle name="Heading 2 3 5" xfId="38146"/>
    <cellStyle name="Heading 2 3_Essbase BS Tax Accounts EOY" xfId="38147"/>
    <cellStyle name="Heading 2 30" xfId="38148"/>
    <cellStyle name="Heading 2 30 2" xfId="38149"/>
    <cellStyle name="Heading 2 30 2 2" xfId="38150"/>
    <cellStyle name="Heading 2 30 2_Essbase BS Tax Accounts EOY" xfId="38151"/>
    <cellStyle name="Heading 2 30_Essbase BS Tax Accounts EOY" xfId="38152"/>
    <cellStyle name="Heading 2 31" xfId="38153"/>
    <cellStyle name="Heading 2 31 2" xfId="38154"/>
    <cellStyle name="Heading 2 31 2 2" xfId="38155"/>
    <cellStyle name="Heading 2 31 2_Essbase BS Tax Accounts EOY" xfId="38156"/>
    <cellStyle name="Heading 2 31_Essbase BS Tax Accounts EOY" xfId="38157"/>
    <cellStyle name="Heading 2 32" xfId="38158"/>
    <cellStyle name="Heading 2 32 2" xfId="38159"/>
    <cellStyle name="Heading 2 32 2 2" xfId="38160"/>
    <cellStyle name="Heading 2 32 2_Essbase BS Tax Accounts EOY" xfId="38161"/>
    <cellStyle name="Heading 2 32_Essbase BS Tax Accounts EOY" xfId="38162"/>
    <cellStyle name="Heading 2 33" xfId="38163"/>
    <cellStyle name="Heading 2 33 2" xfId="38164"/>
    <cellStyle name="Heading 2 33 2 2" xfId="38165"/>
    <cellStyle name="Heading 2 33 2_Essbase BS Tax Accounts EOY" xfId="38166"/>
    <cellStyle name="Heading 2 33_Essbase BS Tax Accounts EOY" xfId="38167"/>
    <cellStyle name="Heading 2 34" xfId="38168"/>
    <cellStyle name="Heading 2 34 2" xfId="38169"/>
    <cellStyle name="Heading 2 34 2 2" xfId="38170"/>
    <cellStyle name="Heading 2 34 2_Essbase BS Tax Accounts EOY" xfId="38171"/>
    <cellStyle name="Heading 2 34_Essbase BS Tax Accounts EOY" xfId="38172"/>
    <cellStyle name="Heading 2 35" xfId="38173"/>
    <cellStyle name="Heading 2 35 2" xfId="38174"/>
    <cellStyle name="Heading 2 35 2 2" xfId="38175"/>
    <cellStyle name="Heading 2 35 2_Essbase BS Tax Accounts EOY" xfId="38176"/>
    <cellStyle name="Heading 2 35_Essbase BS Tax Accounts EOY" xfId="38177"/>
    <cellStyle name="Heading 2 36" xfId="38178"/>
    <cellStyle name="Heading 2 36 2" xfId="38179"/>
    <cellStyle name="Heading 2 36 2 2" xfId="38180"/>
    <cellStyle name="Heading 2 36 2_Essbase BS Tax Accounts EOY" xfId="38181"/>
    <cellStyle name="Heading 2 36_Essbase BS Tax Accounts EOY" xfId="38182"/>
    <cellStyle name="Heading 2 37" xfId="38183"/>
    <cellStyle name="Heading 2 37 2" xfId="38184"/>
    <cellStyle name="Heading 2 37 2 2" xfId="38185"/>
    <cellStyle name="Heading 2 37 2_Essbase BS Tax Accounts EOY" xfId="38186"/>
    <cellStyle name="Heading 2 37_Essbase BS Tax Accounts EOY" xfId="38187"/>
    <cellStyle name="Heading 2 38" xfId="38188"/>
    <cellStyle name="Heading 2 38 2" xfId="38189"/>
    <cellStyle name="Heading 2 38 2 2" xfId="38190"/>
    <cellStyle name="Heading 2 38 2_Essbase BS Tax Accounts EOY" xfId="38191"/>
    <cellStyle name="Heading 2 38_Essbase BS Tax Accounts EOY" xfId="38192"/>
    <cellStyle name="Heading 2 39" xfId="38193"/>
    <cellStyle name="Heading 2 39 2" xfId="38194"/>
    <cellStyle name="Heading 2 39 2 2" xfId="38195"/>
    <cellStyle name="Heading 2 39 2_Essbase BS Tax Accounts EOY" xfId="38196"/>
    <cellStyle name="Heading 2 39_Essbase BS Tax Accounts EOY" xfId="38197"/>
    <cellStyle name="Heading 2 4" xfId="38198"/>
    <cellStyle name="Heading 2 4 2" xfId="38199"/>
    <cellStyle name="Heading 2 4 2 2" xfId="38200"/>
    <cellStyle name="Heading 2 4 2 2 2" xfId="38201"/>
    <cellStyle name="Heading 2 4 2 2 2 2" xfId="38202"/>
    <cellStyle name="Heading 2 4 2 2 2_Essbase BS Tax Accounts EOY" xfId="38203"/>
    <cellStyle name="Heading 2 4 2 2 3" xfId="38204"/>
    <cellStyle name="Heading 2 4 2 2_Essbase BS Tax Accounts EOY" xfId="38205"/>
    <cellStyle name="Heading 2 4 2 3" xfId="38206"/>
    <cellStyle name="Heading 2 4 2 3 2" xfId="38207"/>
    <cellStyle name="Heading 2 4 2 3 2 2" xfId="38208"/>
    <cellStyle name="Heading 2 4 2 3 2_Essbase BS Tax Accounts EOY" xfId="38209"/>
    <cellStyle name="Heading 2 4 2 3_Essbase BS Tax Accounts EOY" xfId="38210"/>
    <cellStyle name="Heading 2 4 2 4" xfId="38211"/>
    <cellStyle name="Heading 2 4 2 4 2" xfId="38212"/>
    <cellStyle name="Heading 2 4 2 4_Essbase BS Tax Accounts EOY" xfId="38213"/>
    <cellStyle name="Heading 2 4 2 5" xfId="38214"/>
    <cellStyle name="Heading 2 4 2 6" xfId="38215"/>
    <cellStyle name="Heading 2 4 2 7" xfId="38216"/>
    <cellStyle name="Heading 2 4 2 8" xfId="38217"/>
    <cellStyle name="Heading 2 4 2_Essbase BS Tax Accounts EOY" xfId="38218"/>
    <cellStyle name="Heading 2 4 3" xfId="38219"/>
    <cellStyle name="Heading 2 4 3 2" xfId="38220"/>
    <cellStyle name="Heading 2 4 3 2 2" xfId="38221"/>
    <cellStyle name="Heading 2 4 3 2_Essbase BS Tax Accounts EOY" xfId="38222"/>
    <cellStyle name="Heading 2 4 3 3" xfId="38223"/>
    <cellStyle name="Heading 2 4 3_Essbase BS Tax Accounts EOY" xfId="38224"/>
    <cellStyle name="Heading 2 4 4" xfId="38225"/>
    <cellStyle name="Heading 2 4 4 2" xfId="38226"/>
    <cellStyle name="Heading 2 4 4_Essbase BS Tax Accounts EOY" xfId="38227"/>
    <cellStyle name="Heading 2 4 5" xfId="38228"/>
    <cellStyle name="Heading 2 4_Essbase BS Tax Accounts EOY" xfId="38229"/>
    <cellStyle name="Heading 2 40" xfId="38230"/>
    <cellStyle name="Heading 2 40 2" xfId="38231"/>
    <cellStyle name="Heading 2 40 2 2" xfId="38232"/>
    <cellStyle name="Heading 2 40 2_Essbase BS Tax Accounts EOY" xfId="38233"/>
    <cellStyle name="Heading 2 40_Essbase BS Tax Accounts EOY" xfId="38234"/>
    <cellStyle name="Heading 2 41" xfId="38235"/>
    <cellStyle name="Heading 2 41 2" xfId="38236"/>
    <cellStyle name="Heading 2 41 2 2" xfId="38237"/>
    <cellStyle name="Heading 2 41 2_Essbase BS Tax Accounts EOY" xfId="38238"/>
    <cellStyle name="Heading 2 41_Essbase BS Tax Accounts EOY" xfId="38239"/>
    <cellStyle name="Heading 2 42" xfId="38240"/>
    <cellStyle name="Heading 2 42 2" xfId="38241"/>
    <cellStyle name="Heading 2 42 2 2" xfId="38242"/>
    <cellStyle name="Heading 2 42 2_Essbase BS Tax Accounts EOY" xfId="38243"/>
    <cellStyle name="Heading 2 42_Essbase BS Tax Accounts EOY" xfId="38244"/>
    <cellStyle name="Heading 2 43" xfId="38245"/>
    <cellStyle name="Heading 2 43 2" xfId="38246"/>
    <cellStyle name="Heading 2 43 2 2" xfId="38247"/>
    <cellStyle name="Heading 2 43 2_Essbase BS Tax Accounts EOY" xfId="38248"/>
    <cellStyle name="Heading 2 43_Essbase BS Tax Accounts EOY" xfId="38249"/>
    <cellStyle name="Heading 2 44" xfId="38250"/>
    <cellStyle name="Heading 2 44 2" xfId="38251"/>
    <cellStyle name="Heading 2 44 2 2" xfId="38252"/>
    <cellStyle name="Heading 2 44 2_Essbase BS Tax Accounts EOY" xfId="38253"/>
    <cellStyle name="Heading 2 44_Essbase BS Tax Accounts EOY" xfId="38254"/>
    <cellStyle name="Heading 2 45" xfId="38255"/>
    <cellStyle name="Heading 2 45 2" xfId="38256"/>
    <cellStyle name="Heading 2 45 2 2" xfId="38257"/>
    <cellStyle name="Heading 2 45 2_Essbase BS Tax Accounts EOY" xfId="38258"/>
    <cellStyle name="Heading 2 45_Essbase BS Tax Accounts EOY" xfId="38259"/>
    <cellStyle name="Heading 2 46" xfId="38260"/>
    <cellStyle name="Heading 2 46 2" xfId="38261"/>
    <cellStyle name="Heading 2 46 2 2" xfId="38262"/>
    <cellStyle name="Heading 2 46 2_Essbase BS Tax Accounts EOY" xfId="38263"/>
    <cellStyle name="Heading 2 46_Essbase BS Tax Accounts EOY" xfId="38264"/>
    <cellStyle name="Heading 2 47" xfId="38265"/>
    <cellStyle name="Heading 2 47 2" xfId="38266"/>
    <cellStyle name="Heading 2 47 2 2" xfId="38267"/>
    <cellStyle name="Heading 2 47 2_Essbase BS Tax Accounts EOY" xfId="38268"/>
    <cellStyle name="Heading 2 47_Essbase BS Tax Accounts EOY" xfId="38269"/>
    <cellStyle name="Heading 2 48" xfId="38270"/>
    <cellStyle name="Heading 2 48 2" xfId="38271"/>
    <cellStyle name="Heading 2 48 2 2" xfId="38272"/>
    <cellStyle name="Heading 2 48 2_Essbase BS Tax Accounts EOY" xfId="38273"/>
    <cellStyle name="Heading 2 48_Essbase BS Tax Accounts EOY" xfId="38274"/>
    <cellStyle name="Heading 2 49" xfId="38275"/>
    <cellStyle name="Heading 2 49 2" xfId="38276"/>
    <cellStyle name="Heading 2 49 2 2" xfId="38277"/>
    <cellStyle name="Heading 2 49 2_Essbase BS Tax Accounts EOY" xfId="38278"/>
    <cellStyle name="Heading 2 49_Essbase BS Tax Accounts EOY" xfId="38279"/>
    <cellStyle name="Heading 2 5" xfId="38280"/>
    <cellStyle name="Heading 2 5 2" xfId="38281"/>
    <cellStyle name="Heading 2 5 2 2" xfId="38282"/>
    <cellStyle name="Heading 2 5 2 2 2" xfId="38283"/>
    <cellStyle name="Heading 2 5 2 2 2 2" xfId="38284"/>
    <cellStyle name="Heading 2 5 2 2 2_Essbase BS Tax Accounts EOY" xfId="38285"/>
    <cellStyle name="Heading 2 5 2 2_Essbase BS Tax Accounts EOY" xfId="38286"/>
    <cellStyle name="Heading 2 5 2 3" xfId="38287"/>
    <cellStyle name="Heading 2 5 2 3 2" xfId="38288"/>
    <cellStyle name="Heading 2 5 2 3 2 2" xfId="38289"/>
    <cellStyle name="Heading 2 5 2 3 2_Essbase BS Tax Accounts EOY" xfId="38290"/>
    <cellStyle name="Heading 2 5 2 3_Essbase BS Tax Accounts EOY" xfId="38291"/>
    <cellStyle name="Heading 2 5 2 4" xfId="38292"/>
    <cellStyle name="Heading 2 5 2 4 2" xfId="38293"/>
    <cellStyle name="Heading 2 5 2 4_Essbase BS Tax Accounts EOY" xfId="38294"/>
    <cellStyle name="Heading 2 5 2 5" xfId="38295"/>
    <cellStyle name="Heading 2 5 2 6" xfId="38296"/>
    <cellStyle name="Heading 2 5 2_Essbase BS Tax Accounts EOY" xfId="38297"/>
    <cellStyle name="Heading 2 5 3" xfId="38298"/>
    <cellStyle name="Heading 2 5 3 2" xfId="38299"/>
    <cellStyle name="Heading 2 5 3 2 2" xfId="38300"/>
    <cellStyle name="Heading 2 5 3 2_Essbase BS Tax Accounts EOY" xfId="38301"/>
    <cellStyle name="Heading 2 5 3 3" xfId="38302"/>
    <cellStyle name="Heading 2 5 3_Essbase BS Tax Accounts EOY" xfId="38303"/>
    <cellStyle name="Heading 2 5 4" xfId="38304"/>
    <cellStyle name="Heading 2 5 4 2" xfId="38305"/>
    <cellStyle name="Heading 2 5 4_Essbase BS Tax Accounts EOY" xfId="38306"/>
    <cellStyle name="Heading 2 5 5" xfId="38307"/>
    <cellStyle name="Heading 2 5_Essbase BS Tax Accounts EOY" xfId="38308"/>
    <cellStyle name="Heading 2 50" xfId="38309"/>
    <cellStyle name="Heading 2 50 2" xfId="38310"/>
    <cellStyle name="Heading 2 50 2 2" xfId="38311"/>
    <cellStyle name="Heading 2 50 2_Essbase BS Tax Accounts EOY" xfId="38312"/>
    <cellStyle name="Heading 2 50_Essbase BS Tax Accounts EOY" xfId="38313"/>
    <cellStyle name="Heading 2 51" xfId="38314"/>
    <cellStyle name="Heading 2 51 2" xfId="38315"/>
    <cellStyle name="Heading 2 51 2 2" xfId="38316"/>
    <cellStyle name="Heading 2 51 2_Essbase BS Tax Accounts EOY" xfId="38317"/>
    <cellStyle name="Heading 2 51_Essbase BS Tax Accounts EOY" xfId="38318"/>
    <cellStyle name="Heading 2 52" xfId="38319"/>
    <cellStyle name="Heading 2 52 2" xfId="38320"/>
    <cellStyle name="Heading 2 52 2 2" xfId="38321"/>
    <cellStyle name="Heading 2 52 2_Essbase BS Tax Accounts EOY" xfId="38322"/>
    <cellStyle name="Heading 2 52_Essbase BS Tax Accounts EOY" xfId="38323"/>
    <cellStyle name="Heading 2 53" xfId="38324"/>
    <cellStyle name="Heading 2 53 2" xfId="38325"/>
    <cellStyle name="Heading 2 53 2 2" xfId="38326"/>
    <cellStyle name="Heading 2 53 2_Essbase BS Tax Accounts EOY" xfId="38327"/>
    <cellStyle name="Heading 2 53_Essbase BS Tax Accounts EOY" xfId="38328"/>
    <cellStyle name="Heading 2 54" xfId="38329"/>
    <cellStyle name="Heading 2 54 2" xfId="38330"/>
    <cellStyle name="Heading 2 54 2 2" xfId="38331"/>
    <cellStyle name="Heading 2 54 2_Essbase BS Tax Accounts EOY" xfId="38332"/>
    <cellStyle name="Heading 2 54_Essbase BS Tax Accounts EOY" xfId="38333"/>
    <cellStyle name="Heading 2 55" xfId="38334"/>
    <cellStyle name="Heading 2 55 2" xfId="38335"/>
    <cellStyle name="Heading 2 55 2 2" xfId="38336"/>
    <cellStyle name="Heading 2 55 2_Essbase BS Tax Accounts EOY" xfId="38337"/>
    <cellStyle name="Heading 2 55_Essbase BS Tax Accounts EOY" xfId="38338"/>
    <cellStyle name="Heading 2 56" xfId="38339"/>
    <cellStyle name="Heading 2 56 2" xfId="38340"/>
    <cellStyle name="Heading 2 56 2 2" xfId="38341"/>
    <cellStyle name="Heading 2 56 2_Essbase BS Tax Accounts EOY" xfId="38342"/>
    <cellStyle name="Heading 2 56_Essbase BS Tax Accounts EOY" xfId="38343"/>
    <cellStyle name="Heading 2 57" xfId="38344"/>
    <cellStyle name="Heading 2 57 2" xfId="38345"/>
    <cellStyle name="Heading 2 57 2 2" xfId="38346"/>
    <cellStyle name="Heading 2 57 2_Essbase BS Tax Accounts EOY" xfId="38347"/>
    <cellStyle name="Heading 2 57_Essbase BS Tax Accounts EOY" xfId="38348"/>
    <cellStyle name="Heading 2 58" xfId="38349"/>
    <cellStyle name="Heading 2 58 2" xfId="38350"/>
    <cellStyle name="Heading 2 58 2 2" xfId="38351"/>
    <cellStyle name="Heading 2 58 2_Essbase BS Tax Accounts EOY" xfId="38352"/>
    <cellStyle name="Heading 2 58_Essbase BS Tax Accounts EOY" xfId="38353"/>
    <cellStyle name="Heading 2 59" xfId="38354"/>
    <cellStyle name="Heading 2 59 2" xfId="38355"/>
    <cellStyle name="Heading 2 59 2 2" xfId="38356"/>
    <cellStyle name="Heading 2 59 2_Essbase BS Tax Accounts EOY" xfId="38357"/>
    <cellStyle name="Heading 2 59_Essbase BS Tax Accounts EOY" xfId="38358"/>
    <cellStyle name="Heading 2 6" xfId="38359"/>
    <cellStyle name="Heading 2 6 2" xfId="38360"/>
    <cellStyle name="Heading 2 6 2 2" xfId="38361"/>
    <cellStyle name="Heading 2 6 2 2 2" xfId="38362"/>
    <cellStyle name="Heading 2 6 2 2_Essbase BS Tax Accounts EOY" xfId="38363"/>
    <cellStyle name="Heading 2 6 2 3" xfId="38364"/>
    <cellStyle name="Heading 2 6 2_Essbase BS Tax Accounts EOY" xfId="38365"/>
    <cellStyle name="Heading 2 6 3" xfId="38366"/>
    <cellStyle name="Heading 2 6 3 2" xfId="38367"/>
    <cellStyle name="Heading 2 6 3 2 2" xfId="38368"/>
    <cellStyle name="Heading 2 6 3 2_Essbase BS Tax Accounts EOY" xfId="38369"/>
    <cellStyle name="Heading 2 6 3 3" xfId="38370"/>
    <cellStyle name="Heading 2 6 3_Essbase BS Tax Accounts EOY" xfId="38371"/>
    <cellStyle name="Heading 2 6 4" xfId="38372"/>
    <cellStyle name="Heading 2 6 4 2" xfId="38373"/>
    <cellStyle name="Heading 2 6 4_Essbase BS Tax Accounts EOY" xfId="38374"/>
    <cellStyle name="Heading 2 6 5" xfId="38375"/>
    <cellStyle name="Heading 2 6_Essbase BS Tax Accounts EOY" xfId="38376"/>
    <cellStyle name="Heading 2 60" xfId="38377"/>
    <cellStyle name="Heading 2 60 2" xfId="38378"/>
    <cellStyle name="Heading 2 60 2 2" xfId="38379"/>
    <cellStyle name="Heading 2 60 2_Essbase BS Tax Accounts EOY" xfId="38380"/>
    <cellStyle name="Heading 2 60 3" xfId="38381"/>
    <cellStyle name="Heading 2 60_Essbase BS Tax Accounts EOY" xfId="38382"/>
    <cellStyle name="Heading 2 61" xfId="38383"/>
    <cellStyle name="Heading 2 61 2" xfId="38384"/>
    <cellStyle name="Heading 2 61_Essbase BS Tax Accounts EOY" xfId="38385"/>
    <cellStyle name="Heading 2 62" xfId="38386"/>
    <cellStyle name="Heading 2 62 2" xfId="38387"/>
    <cellStyle name="Heading 2 62_Essbase BS Tax Accounts EOY" xfId="38388"/>
    <cellStyle name="Heading 2 63" xfId="38389"/>
    <cellStyle name="Heading 2 64" xfId="38390"/>
    <cellStyle name="Heading 2 65" xfId="38391"/>
    <cellStyle name="Heading 2 66" xfId="38392"/>
    <cellStyle name="Heading 2 67" xfId="38393"/>
    <cellStyle name="Heading 2 68" xfId="38394"/>
    <cellStyle name="Heading 2 69" xfId="38395"/>
    <cellStyle name="Heading 2 7" xfId="38396"/>
    <cellStyle name="Heading 2 7 2" xfId="38397"/>
    <cellStyle name="Heading 2 7 2 2" xfId="38398"/>
    <cellStyle name="Heading 2 7 2 2 2" xfId="38399"/>
    <cellStyle name="Heading 2 7 2 2_Essbase BS Tax Accounts EOY" xfId="38400"/>
    <cellStyle name="Heading 2 7 2 3" xfId="38401"/>
    <cellStyle name="Heading 2 7 2_Essbase BS Tax Accounts EOY" xfId="38402"/>
    <cellStyle name="Heading 2 7 3" xfId="38403"/>
    <cellStyle name="Heading 2 7 3 2" xfId="38404"/>
    <cellStyle name="Heading 2 7 3 2 2" xfId="38405"/>
    <cellStyle name="Heading 2 7 3 2_Essbase BS Tax Accounts EOY" xfId="38406"/>
    <cellStyle name="Heading 2 7 3 3" xfId="38407"/>
    <cellStyle name="Heading 2 7 3_Essbase BS Tax Accounts EOY" xfId="38408"/>
    <cellStyle name="Heading 2 7 4" xfId="38409"/>
    <cellStyle name="Heading 2 7 4 2" xfId="38410"/>
    <cellStyle name="Heading 2 7 4_Essbase BS Tax Accounts EOY" xfId="38411"/>
    <cellStyle name="Heading 2 7 5" xfId="38412"/>
    <cellStyle name="Heading 2 7_Essbase BS Tax Accounts EOY" xfId="38413"/>
    <cellStyle name="Heading 2 70" xfId="38414"/>
    <cellStyle name="Heading 2 71" xfId="38415"/>
    <cellStyle name="Heading 2 72" xfId="38416"/>
    <cellStyle name="Heading 2 73" xfId="38417"/>
    <cellStyle name="Heading 2 74" xfId="38418"/>
    <cellStyle name="Heading 2 75" xfId="38419"/>
    <cellStyle name="Heading 2 76" xfId="38420"/>
    <cellStyle name="Heading 2 77" xfId="38421"/>
    <cellStyle name="Heading 2 78" xfId="38422"/>
    <cellStyle name="Heading 2 79" xfId="38423"/>
    <cellStyle name="Heading 2 8" xfId="38424"/>
    <cellStyle name="Heading 2 8 2" xfId="38425"/>
    <cellStyle name="Heading 2 8 2 2" xfId="38426"/>
    <cellStyle name="Heading 2 8 2 2 2" xfId="38427"/>
    <cellStyle name="Heading 2 8 2 2_Essbase BS Tax Accounts EOY" xfId="38428"/>
    <cellStyle name="Heading 2 8 2 3" xfId="38429"/>
    <cellStyle name="Heading 2 8 2_Essbase BS Tax Accounts EOY" xfId="38430"/>
    <cellStyle name="Heading 2 8 3" xfId="38431"/>
    <cellStyle name="Heading 2 8 3 2" xfId="38432"/>
    <cellStyle name="Heading 2 8 3 2 2" xfId="38433"/>
    <cellStyle name="Heading 2 8 3 2_Essbase BS Tax Accounts EOY" xfId="38434"/>
    <cellStyle name="Heading 2 8 3 3" xfId="38435"/>
    <cellStyle name="Heading 2 8 3_Essbase BS Tax Accounts EOY" xfId="38436"/>
    <cellStyle name="Heading 2 8 4" xfId="38437"/>
    <cellStyle name="Heading 2 8 4 2" xfId="38438"/>
    <cellStyle name="Heading 2 8 4_Essbase BS Tax Accounts EOY" xfId="38439"/>
    <cellStyle name="Heading 2 8 5" xfId="38440"/>
    <cellStyle name="Heading 2 8_Essbase BS Tax Accounts EOY" xfId="38441"/>
    <cellStyle name="Heading 2 80" xfId="38442"/>
    <cellStyle name="Heading 2 81" xfId="38443"/>
    <cellStyle name="Heading 2 82" xfId="38444"/>
    <cellStyle name="Heading 2 83" xfId="38445"/>
    <cellStyle name="Heading 2 84" xfId="38446"/>
    <cellStyle name="Heading 2 85" xfId="38447"/>
    <cellStyle name="Heading 2 86" xfId="38448"/>
    <cellStyle name="Heading 2 87" xfId="38449"/>
    <cellStyle name="Heading 2 88" xfId="38450"/>
    <cellStyle name="Heading 2 89" xfId="38451"/>
    <cellStyle name="Heading 2 9" xfId="38452"/>
    <cellStyle name="Heading 2 9 2" xfId="38453"/>
    <cellStyle name="Heading 2 9 2 2" xfId="38454"/>
    <cellStyle name="Heading 2 9 2 2 2" xfId="38455"/>
    <cellStyle name="Heading 2 9 2 2_Essbase BS Tax Accounts EOY" xfId="38456"/>
    <cellStyle name="Heading 2 9 2 3" xfId="38457"/>
    <cellStyle name="Heading 2 9 2_Essbase BS Tax Accounts EOY" xfId="38458"/>
    <cellStyle name="Heading 2 9 3" xfId="38459"/>
    <cellStyle name="Heading 2 9 3 2" xfId="38460"/>
    <cellStyle name="Heading 2 9 3 2 2" xfId="38461"/>
    <cellStyle name="Heading 2 9 3 2_Essbase BS Tax Accounts EOY" xfId="38462"/>
    <cellStyle name="Heading 2 9 3 3" xfId="38463"/>
    <cellStyle name="Heading 2 9 3_Essbase BS Tax Accounts EOY" xfId="38464"/>
    <cellStyle name="Heading 2 9 4" xfId="38465"/>
    <cellStyle name="Heading 2 9 4 2" xfId="38466"/>
    <cellStyle name="Heading 2 9 4_Essbase BS Tax Accounts EOY" xfId="38467"/>
    <cellStyle name="Heading 2 9 5" xfId="38468"/>
    <cellStyle name="Heading 2 9_Essbase BS Tax Accounts EOY" xfId="38469"/>
    <cellStyle name="Heading 2 90" xfId="38470"/>
    <cellStyle name="Heading 2 91" xfId="38471"/>
    <cellStyle name="Heading 2 92" xfId="38472"/>
    <cellStyle name="Heading 2 93" xfId="38473"/>
    <cellStyle name="Heading 2 94" xfId="38474"/>
    <cellStyle name="Heading 2 95" xfId="38475"/>
    <cellStyle name="Heading 2 96" xfId="38476"/>
    <cellStyle name="Heading 2 97" xfId="38477"/>
    <cellStyle name="Heading 2 98" xfId="38478"/>
    <cellStyle name="Heading 2 99" xfId="38479"/>
    <cellStyle name="heading 20" xfId="38480"/>
    <cellStyle name="heading 21" xfId="38481"/>
    <cellStyle name="heading 22" xfId="38482"/>
    <cellStyle name="heading 23" xfId="38483"/>
    <cellStyle name="heading 24" xfId="38484"/>
    <cellStyle name="heading 25" xfId="38485"/>
    <cellStyle name="heading 26" xfId="38486"/>
    <cellStyle name="heading 27" xfId="38487"/>
    <cellStyle name="heading 28" xfId="38488"/>
    <cellStyle name="heading 29" xfId="38489"/>
    <cellStyle name="Heading 3" xfId="55" builtinId="18" customBuiltin="1"/>
    <cellStyle name="Heading 3 10" xfId="38490"/>
    <cellStyle name="Heading 3 10 2" xfId="38491"/>
    <cellStyle name="Heading 3 10 2 2" xfId="38492"/>
    <cellStyle name="Heading 3 10 2 2 2" xfId="38493"/>
    <cellStyle name="Heading 3 10 2 2_Essbase BS Tax Accounts EOY" xfId="38494"/>
    <cellStyle name="Heading 3 10 2 3" xfId="38495"/>
    <cellStyle name="Heading 3 10 2_Essbase BS Tax Accounts EOY" xfId="38496"/>
    <cellStyle name="Heading 3 10 3" xfId="38497"/>
    <cellStyle name="Heading 3 10 3 2" xfId="38498"/>
    <cellStyle name="Heading 3 10 3 2 2" xfId="38499"/>
    <cellStyle name="Heading 3 10 3 2_Essbase BS Tax Accounts EOY" xfId="38500"/>
    <cellStyle name="Heading 3 10 3 3" xfId="38501"/>
    <cellStyle name="Heading 3 10 3_Essbase BS Tax Accounts EOY" xfId="38502"/>
    <cellStyle name="Heading 3 10 4" xfId="38503"/>
    <cellStyle name="Heading 3 10 4 2" xfId="38504"/>
    <cellStyle name="Heading 3 10 4_Essbase BS Tax Accounts EOY" xfId="38505"/>
    <cellStyle name="Heading 3 10 5" xfId="38506"/>
    <cellStyle name="Heading 3 10_Essbase BS Tax Accounts EOY" xfId="38507"/>
    <cellStyle name="Heading 3 100" xfId="38508"/>
    <cellStyle name="Heading 3 101" xfId="38509"/>
    <cellStyle name="Heading 3 102" xfId="38510"/>
    <cellStyle name="Heading 3 103" xfId="38511"/>
    <cellStyle name="Heading 3 104" xfId="38512"/>
    <cellStyle name="Heading 3 105" xfId="38513"/>
    <cellStyle name="Heading 3 106" xfId="38514"/>
    <cellStyle name="Heading 3 107" xfId="38515"/>
    <cellStyle name="Heading 3 108" xfId="38516"/>
    <cellStyle name="Heading 3 109" xfId="38517"/>
    <cellStyle name="Heading 3 11" xfId="38518"/>
    <cellStyle name="Heading 3 11 2" xfId="38519"/>
    <cellStyle name="Heading 3 11 2 2" xfId="38520"/>
    <cellStyle name="Heading 3 11 2 2 2" xfId="38521"/>
    <cellStyle name="Heading 3 11 2 2_Essbase BS Tax Accounts EOY" xfId="38522"/>
    <cellStyle name="Heading 3 11 2 3" xfId="38523"/>
    <cellStyle name="Heading 3 11 2_Essbase BS Tax Accounts EOY" xfId="38524"/>
    <cellStyle name="Heading 3 11 3" xfId="38525"/>
    <cellStyle name="Heading 3 11 3 2" xfId="38526"/>
    <cellStyle name="Heading 3 11 3 2 2" xfId="38527"/>
    <cellStyle name="Heading 3 11 3 2_Essbase BS Tax Accounts EOY" xfId="38528"/>
    <cellStyle name="Heading 3 11 3 3" xfId="38529"/>
    <cellStyle name="Heading 3 11 3_Essbase BS Tax Accounts EOY" xfId="38530"/>
    <cellStyle name="Heading 3 11 4" xfId="38531"/>
    <cellStyle name="Heading 3 11 4 2" xfId="38532"/>
    <cellStyle name="Heading 3 11 4_Essbase BS Tax Accounts EOY" xfId="38533"/>
    <cellStyle name="Heading 3 11 5" xfId="38534"/>
    <cellStyle name="Heading 3 11_Essbase BS Tax Accounts EOY" xfId="38535"/>
    <cellStyle name="Heading 3 110" xfId="38536"/>
    <cellStyle name="Heading 3 12" xfId="38537"/>
    <cellStyle name="Heading 3 12 2" xfId="38538"/>
    <cellStyle name="Heading 3 12 2 2" xfId="38539"/>
    <cellStyle name="Heading 3 12 2 2 2" xfId="38540"/>
    <cellStyle name="Heading 3 12 2 2_Essbase BS Tax Accounts EOY" xfId="38541"/>
    <cellStyle name="Heading 3 12 2 3" xfId="38542"/>
    <cellStyle name="Heading 3 12 2_Essbase BS Tax Accounts EOY" xfId="38543"/>
    <cellStyle name="Heading 3 12 3" xfId="38544"/>
    <cellStyle name="Heading 3 12 3 2" xfId="38545"/>
    <cellStyle name="Heading 3 12 3 2 2" xfId="38546"/>
    <cellStyle name="Heading 3 12 3 2_Essbase BS Tax Accounts EOY" xfId="38547"/>
    <cellStyle name="Heading 3 12 3 3" xfId="38548"/>
    <cellStyle name="Heading 3 12 3_Essbase BS Tax Accounts EOY" xfId="38549"/>
    <cellStyle name="Heading 3 12 4" xfId="38550"/>
    <cellStyle name="Heading 3 12 4 2" xfId="38551"/>
    <cellStyle name="Heading 3 12 4_Essbase BS Tax Accounts EOY" xfId="38552"/>
    <cellStyle name="Heading 3 12 5" xfId="38553"/>
    <cellStyle name="Heading 3 12_Essbase BS Tax Accounts EOY" xfId="38554"/>
    <cellStyle name="Heading 3 13" xfId="38555"/>
    <cellStyle name="Heading 3 13 2" xfId="38556"/>
    <cellStyle name="Heading 3 13 2 2" xfId="38557"/>
    <cellStyle name="Heading 3 13 2 2 2" xfId="38558"/>
    <cellStyle name="Heading 3 13 2 2_Essbase BS Tax Accounts EOY" xfId="38559"/>
    <cellStyle name="Heading 3 13 2 3" xfId="38560"/>
    <cellStyle name="Heading 3 13 2_Essbase BS Tax Accounts EOY" xfId="38561"/>
    <cellStyle name="Heading 3 13 3" xfId="38562"/>
    <cellStyle name="Heading 3 13 3 2" xfId="38563"/>
    <cellStyle name="Heading 3 13 3 2 2" xfId="38564"/>
    <cellStyle name="Heading 3 13 3 2_Essbase BS Tax Accounts EOY" xfId="38565"/>
    <cellStyle name="Heading 3 13 3 3" xfId="38566"/>
    <cellStyle name="Heading 3 13 3_Essbase BS Tax Accounts EOY" xfId="38567"/>
    <cellStyle name="Heading 3 13 4" xfId="38568"/>
    <cellStyle name="Heading 3 13 4 2" xfId="38569"/>
    <cellStyle name="Heading 3 13 4_Essbase BS Tax Accounts EOY" xfId="38570"/>
    <cellStyle name="Heading 3 13 5" xfId="38571"/>
    <cellStyle name="Heading 3 13_Essbase BS Tax Accounts EOY" xfId="38572"/>
    <cellStyle name="Heading 3 14" xfId="38573"/>
    <cellStyle name="Heading 3 14 2" xfId="38574"/>
    <cellStyle name="Heading 3 14 2 2" xfId="38575"/>
    <cellStyle name="Heading 3 14 2 2 2" xfId="38576"/>
    <cellStyle name="Heading 3 14 2 2_Essbase BS Tax Accounts EOY" xfId="38577"/>
    <cellStyle name="Heading 3 14 2 3" xfId="38578"/>
    <cellStyle name="Heading 3 14 2_Essbase BS Tax Accounts EOY" xfId="38579"/>
    <cellStyle name="Heading 3 14 3" xfId="38580"/>
    <cellStyle name="Heading 3 14 3 2" xfId="38581"/>
    <cellStyle name="Heading 3 14 3 2 2" xfId="38582"/>
    <cellStyle name="Heading 3 14 3 2_Essbase BS Tax Accounts EOY" xfId="38583"/>
    <cellStyle name="Heading 3 14 3 3" xfId="38584"/>
    <cellStyle name="Heading 3 14 3_Essbase BS Tax Accounts EOY" xfId="38585"/>
    <cellStyle name="Heading 3 14 4" xfId="38586"/>
    <cellStyle name="Heading 3 14 4 2" xfId="38587"/>
    <cellStyle name="Heading 3 14 4_Essbase BS Tax Accounts EOY" xfId="38588"/>
    <cellStyle name="Heading 3 14 5" xfId="38589"/>
    <cellStyle name="Heading 3 14_Essbase BS Tax Accounts EOY" xfId="38590"/>
    <cellStyle name="Heading 3 15" xfId="38591"/>
    <cellStyle name="Heading 3 15 2" xfId="38592"/>
    <cellStyle name="Heading 3 15 2 2" xfId="38593"/>
    <cellStyle name="Heading 3 15 2 2 2" xfId="38594"/>
    <cellStyle name="Heading 3 15 2 2_Essbase BS Tax Accounts EOY" xfId="38595"/>
    <cellStyle name="Heading 3 15 2 3" xfId="38596"/>
    <cellStyle name="Heading 3 15 2_Essbase BS Tax Accounts EOY" xfId="38597"/>
    <cellStyle name="Heading 3 15 3" xfId="38598"/>
    <cellStyle name="Heading 3 15 3 2" xfId="38599"/>
    <cellStyle name="Heading 3 15 3 2 2" xfId="38600"/>
    <cellStyle name="Heading 3 15 3 2_Essbase BS Tax Accounts EOY" xfId="38601"/>
    <cellStyle name="Heading 3 15 3 3" xfId="38602"/>
    <cellStyle name="Heading 3 15 3_Essbase BS Tax Accounts EOY" xfId="38603"/>
    <cellStyle name="Heading 3 15 4" xfId="38604"/>
    <cellStyle name="Heading 3 15 4 2" xfId="38605"/>
    <cellStyle name="Heading 3 15 4_Essbase BS Tax Accounts EOY" xfId="38606"/>
    <cellStyle name="Heading 3 15 5" xfId="38607"/>
    <cellStyle name="Heading 3 15_Essbase BS Tax Accounts EOY" xfId="38608"/>
    <cellStyle name="Heading 3 16" xfId="38609"/>
    <cellStyle name="Heading 3 16 2" xfId="38610"/>
    <cellStyle name="Heading 3 16 2 2" xfId="38611"/>
    <cellStyle name="Heading 3 16 2 2 2" xfId="38612"/>
    <cellStyle name="Heading 3 16 2 2_Essbase BS Tax Accounts EOY" xfId="38613"/>
    <cellStyle name="Heading 3 16 2 3" xfId="38614"/>
    <cellStyle name="Heading 3 16 2_Essbase BS Tax Accounts EOY" xfId="38615"/>
    <cellStyle name="Heading 3 16 3" xfId="38616"/>
    <cellStyle name="Heading 3 16 3 2" xfId="38617"/>
    <cellStyle name="Heading 3 16 3 2 2" xfId="38618"/>
    <cellStyle name="Heading 3 16 3 2_Essbase BS Tax Accounts EOY" xfId="38619"/>
    <cellStyle name="Heading 3 16 3 3" xfId="38620"/>
    <cellStyle name="Heading 3 16 3_Essbase BS Tax Accounts EOY" xfId="38621"/>
    <cellStyle name="Heading 3 16 4" xfId="38622"/>
    <cellStyle name="Heading 3 16 4 2" xfId="38623"/>
    <cellStyle name="Heading 3 16 4_Essbase BS Tax Accounts EOY" xfId="38624"/>
    <cellStyle name="Heading 3 16 5" xfId="38625"/>
    <cellStyle name="Heading 3 16_Essbase BS Tax Accounts EOY" xfId="38626"/>
    <cellStyle name="Heading 3 17" xfId="38627"/>
    <cellStyle name="Heading 3 17 2" xfId="38628"/>
    <cellStyle name="Heading 3 17 2 2" xfId="38629"/>
    <cellStyle name="Heading 3 17 2 2 2" xfId="38630"/>
    <cellStyle name="Heading 3 17 2 2_Essbase BS Tax Accounts EOY" xfId="38631"/>
    <cellStyle name="Heading 3 17 2 3" xfId="38632"/>
    <cellStyle name="Heading 3 17 2_Essbase BS Tax Accounts EOY" xfId="38633"/>
    <cellStyle name="Heading 3 17 3" xfId="38634"/>
    <cellStyle name="Heading 3 17 3 2" xfId="38635"/>
    <cellStyle name="Heading 3 17 3 2 2" xfId="38636"/>
    <cellStyle name="Heading 3 17 3 2_Essbase BS Tax Accounts EOY" xfId="38637"/>
    <cellStyle name="Heading 3 17 3 3" xfId="38638"/>
    <cellStyle name="Heading 3 17 3_Essbase BS Tax Accounts EOY" xfId="38639"/>
    <cellStyle name="Heading 3 17 4" xfId="38640"/>
    <cellStyle name="Heading 3 17 4 2" xfId="38641"/>
    <cellStyle name="Heading 3 17 4_Essbase BS Tax Accounts EOY" xfId="38642"/>
    <cellStyle name="Heading 3 17 5" xfId="38643"/>
    <cellStyle name="Heading 3 17_Essbase BS Tax Accounts EOY" xfId="38644"/>
    <cellStyle name="Heading 3 18" xfId="38645"/>
    <cellStyle name="Heading 3 18 2" xfId="38646"/>
    <cellStyle name="Heading 3 18 2 2" xfId="38647"/>
    <cellStyle name="Heading 3 18 2 2 2" xfId="38648"/>
    <cellStyle name="Heading 3 18 2 2_Essbase BS Tax Accounts EOY" xfId="38649"/>
    <cellStyle name="Heading 3 18 2 3" xfId="38650"/>
    <cellStyle name="Heading 3 18 2_Essbase BS Tax Accounts EOY" xfId="38651"/>
    <cellStyle name="Heading 3 18 3" xfId="38652"/>
    <cellStyle name="Heading 3 18 3 2" xfId="38653"/>
    <cellStyle name="Heading 3 18 3 2 2" xfId="38654"/>
    <cellStyle name="Heading 3 18 3 2_Essbase BS Tax Accounts EOY" xfId="38655"/>
    <cellStyle name="Heading 3 18 3 3" xfId="38656"/>
    <cellStyle name="Heading 3 18 3_Essbase BS Tax Accounts EOY" xfId="38657"/>
    <cellStyle name="Heading 3 18 4" xfId="38658"/>
    <cellStyle name="Heading 3 18 4 2" xfId="38659"/>
    <cellStyle name="Heading 3 18 4_Essbase BS Tax Accounts EOY" xfId="38660"/>
    <cellStyle name="Heading 3 18 5" xfId="38661"/>
    <cellStyle name="Heading 3 18_Essbase BS Tax Accounts EOY" xfId="38662"/>
    <cellStyle name="Heading 3 19" xfId="38663"/>
    <cellStyle name="Heading 3 19 2" xfId="38664"/>
    <cellStyle name="Heading 3 19 2 2" xfId="38665"/>
    <cellStyle name="Heading 3 19 2 2 2" xfId="38666"/>
    <cellStyle name="Heading 3 19 2 2_Essbase BS Tax Accounts EOY" xfId="38667"/>
    <cellStyle name="Heading 3 19 2 3" xfId="38668"/>
    <cellStyle name="Heading 3 19 2_Essbase BS Tax Accounts EOY" xfId="38669"/>
    <cellStyle name="Heading 3 19 3" xfId="38670"/>
    <cellStyle name="Heading 3 19 3 2" xfId="38671"/>
    <cellStyle name="Heading 3 19 3 2 2" xfId="38672"/>
    <cellStyle name="Heading 3 19 3 2_Essbase BS Tax Accounts EOY" xfId="38673"/>
    <cellStyle name="Heading 3 19 3 3" xfId="38674"/>
    <cellStyle name="Heading 3 19 3_Essbase BS Tax Accounts EOY" xfId="38675"/>
    <cellStyle name="Heading 3 19 4" xfId="38676"/>
    <cellStyle name="Heading 3 19 4 2" xfId="38677"/>
    <cellStyle name="Heading 3 19 4_Essbase BS Tax Accounts EOY" xfId="38678"/>
    <cellStyle name="Heading 3 19 5" xfId="38679"/>
    <cellStyle name="Heading 3 19_Essbase BS Tax Accounts EOY" xfId="38680"/>
    <cellStyle name="Heading 3 2" xfId="38681"/>
    <cellStyle name="Heading 3 2 10" xfId="58779"/>
    <cellStyle name="Heading 3 2 2" xfId="38682"/>
    <cellStyle name="Heading 3 2 2 2" xfId="38683"/>
    <cellStyle name="Heading 3 2 2 2 2" xfId="38684"/>
    <cellStyle name="Heading 3 2 2 2 2 2" xfId="38685"/>
    <cellStyle name="Heading 3 2 2 2 2_Essbase BS Tax Accounts EOY" xfId="38686"/>
    <cellStyle name="Heading 3 2 2 2 3" xfId="38687"/>
    <cellStyle name="Heading 3 2 2 2_Essbase BS Tax Accounts EOY" xfId="38688"/>
    <cellStyle name="Heading 3 2 2 3" xfId="38689"/>
    <cellStyle name="Heading 3 2 2 3 2" xfId="38690"/>
    <cellStyle name="Heading 3 2 2 3 2 2" xfId="38691"/>
    <cellStyle name="Heading 3 2 2 3 2_Essbase BS Tax Accounts EOY" xfId="38692"/>
    <cellStyle name="Heading 3 2 2 3 3" xfId="38693"/>
    <cellStyle name="Heading 3 2 2 3_Essbase BS Tax Accounts EOY" xfId="38694"/>
    <cellStyle name="Heading 3 2 2 4" xfId="38695"/>
    <cellStyle name="Heading 3 2 2 4 2" xfId="38696"/>
    <cellStyle name="Heading 3 2 2 4 2 2" xfId="38697"/>
    <cellStyle name="Heading 3 2 2 4 2_Essbase BS Tax Accounts EOY" xfId="38698"/>
    <cellStyle name="Heading 3 2 2 4_Essbase BS Tax Accounts EOY" xfId="38699"/>
    <cellStyle name="Heading 3 2 2 5" xfId="38700"/>
    <cellStyle name="Heading 3 2 2 5 2" xfId="38701"/>
    <cellStyle name="Heading 3 2 2 5_Essbase BS Tax Accounts EOY" xfId="38702"/>
    <cellStyle name="Heading 3 2 2 6" xfId="38703"/>
    <cellStyle name="Heading 3 2 2 7" xfId="38704"/>
    <cellStyle name="Heading 3 2 2 8" xfId="38705"/>
    <cellStyle name="Heading 3 2 2 9" xfId="38706"/>
    <cellStyle name="Heading 3 2 2_Basis Info" xfId="38707"/>
    <cellStyle name="Heading 3 2 3" xfId="38708"/>
    <cellStyle name="Heading 3 2 3 2" xfId="38709"/>
    <cellStyle name="Heading 3 2 3 2 2" xfId="38710"/>
    <cellStyle name="Heading 3 2 3 2 2 2" xfId="38711"/>
    <cellStyle name="Heading 3 2 3 2 2_Essbase BS Tax Accounts EOY" xfId="38712"/>
    <cellStyle name="Heading 3 2 3 2 3" xfId="38713"/>
    <cellStyle name="Heading 3 2 3 2_Essbase BS Tax Accounts EOY" xfId="38714"/>
    <cellStyle name="Heading 3 2 3 3" xfId="38715"/>
    <cellStyle name="Heading 3 2 3 3 2" xfId="38716"/>
    <cellStyle name="Heading 3 2 3 3 2 2" xfId="38717"/>
    <cellStyle name="Heading 3 2 3 3 2_Essbase BS Tax Accounts EOY" xfId="38718"/>
    <cellStyle name="Heading 3 2 3 3 3" xfId="38719"/>
    <cellStyle name="Heading 3 2 3 3_Essbase BS Tax Accounts EOY" xfId="38720"/>
    <cellStyle name="Heading 3 2 3 4" xfId="38721"/>
    <cellStyle name="Heading 3 2 3 4 2" xfId="38722"/>
    <cellStyle name="Heading 3 2 3 4 2 2" xfId="38723"/>
    <cellStyle name="Heading 3 2 3 4 2_Essbase BS Tax Accounts EOY" xfId="38724"/>
    <cellStyle name="Heading 3 2 3 4 3" xfId="38725"/>
    <cellStyle name="Heading 3 2 3 4 4" xfId="38726"/>
    <cellStyle name="Heading 3 2 3 4_Essbase BS Tax Accounts EOY" xfId="38727"/>
    <cellStyle name="Heading 3 2 3 5" xfId="38728"/>
    <cellStyle name="Heading 3 2 3 5 2" xfId="38729"/>
    <cellStyle name="Heading 3 2 3 5_Essbase BS Tax Accounts EOY" xfId="38730"/>
    <cellStyle name="Heading 3 2 3 6" xfId="38731"/>
    <cellStyle name="Heading 3 2 3 6 2" xfId="38732"/>
    <cellStyle name="Heading 3 2 3 6_Essbase BS Tax Accounts EOY" xfId="38733"/>
    <cellStyle name="Heading 3 2 3 7" xfId="38734"/>
    <cellStyle name="Heading 3 2 3 8" xfId="38735"/>
    <cellStyle name="Heading 3 2 3 9" xfId="38736"/>
    <cellStyle name="Heading 3 2 3_Basis Info" xfId="38737"/>
    <cellStyle name="Heading 3 2 4" xfId="38738"/>
    <cellStyle name="Heading 3 2 4 2" xfId="38739"/>
    <cellStyle name="Heading 3 2 4 2 2" xfId="38740"/>
    <cellStyle name="Heading 3 2 4 2_Essbase BS Tax Accounts EOY" xfId="38741"/>
    <cellStyle name="Heading 3 2 4 3" xfId="38742"/>
    <cellStyle name="Heading 3 2 4 4" xfId="38743"/>
    <cellStyle name="Heading 3 2 4_Essbase BS Tax Accounts EOY" xfId="38744"/>
    <cellStyle name="Heading 3 2 5" xfId="38745"/>
    <cellStyle name="Heading 3 2 5 2" xfId="38746"/>
    <cellStyle name="Heading 3 2 5 3" xfId="38747"/>
    <cellStyle name="Heading 3 2 5_Essbase BS Tax Accounts EOY" xfId="38748"/>
    <cellStyle name="Heading 3 2 6" xfId="38749"/>
    <cellStyle name="Heading 3 2 6 2" xfId="38750"/>
    <cellStyle name="Heading 3 2 7" xfId="38751"/>
    <cellStyle name="Heading 3 2 7 2" xfId="38752"/>
    <cellStyle name="Heading 3 2 8" xfId="38753"/>
    <cellStyle name="Heading 3 2 9" xfId="38754"/>
    <cellStyle name="Heading 3 2_10-1 BS" xfId="38755"/>
    <cellStyle name="Heading 3 20" xfId="38756"/>
    <cellStyle name="Heading 3 20 2" xfId="38757"/>
    <cellStyle name="Heading 3 20 2 2" xfId="38758"/>
    <cellStyle name="Heading 3 20 2 2 2" xfId="38759"/>
    <cellStyle name="Heading 3 20 2 2_Essbase BS Tax Accounts EOY" xfId="38760"/>
    <cellStyle name="Heading 3 20 2 3" xfId="38761"/>
    <cellStyle name="Heading 3 20 2_Essbase BS Tax Accounts EOY" xfId="38762"/>
    <cellStyle name="Heading 3 20 3" xfId="38763"/>
    <cellStyle name="Heading 3 20 3 2" xfId="38764"/>
    <cellStyle name="Heading 3 20 3 2 2" xfId="38765"/>
    <cellStyle name="Heading 3 20 3 2_Essbase BS Tax Accounts EOY" xfId="38766"/>
    <cellStyle name="Heading 3 20 3 3" xfId="38767"/>
    <cellStyle name="Heading 3 20 3_Essbase BS Tax Accounts EOY" xfId="38768"/>
    <cellStyle name="Heading 3 20 4" xfId="38769"/>
    <cellStyle name="Heading 3 20 4 2" xfId="38770"/>
    <cellStyle name="Heading 3 20 4_Essbase BS Tax Accounts EOY" xfId="38771"/>
    <cellStyle name="Heading 3 20 5" xfId="38772"/>
    <cellStyle name="Heading 3 20_Essbase BS Tax Accounts EOY" xfId="38773"/>
    <cellStyle name="Heading 3 21" xfId="38774"/>
    <cellStyle name="Heading 3 21 2" xfId="38775"/>
    <cellStyle name="Heading 3 21 2 2" xfId="38776"/>
    <cellStyle name="Heading 3 21 2 2 2" xfId="38777"/>
    <cellStyle name="Heading 3 21 2 2_Essbase BS Tax Accounts EOY" xfId="38778"/>
    <cellStyle name="Heading 3 21 2 3" xfId="38779"/>
    <cellStyle name="Heading 3 21 2_Essbase BS Tax Accounts EOY" xfId="38780"/>
    <cellStyle name="Heading 3 21 3" xfId="38781"/>
    <cellStyle name="Heading 3 21 3 2" xfId="38782"/>
    <cellStyle name="Heading 3 21 3 2 2" xfId="38783"/>
    <cellStyle name="Heading 3 21 3 2_Essbase BS Tax Accounts EOY" xfId="38784"/>
    <cellStyle name="Heading 3 21 3 3" xfId="38785"/>
    <cellStyle name="Heading 3 21 3_Essbase BS Tax Accounts EOY" xfId="38786"/>
    <cellStyle name="Heading 3 21 4" xfId="38787"/>
    <cellStyle name="Heading 3 21 4 2" xfId="38788"/>
    <cellStyle name="Heading 3 21 4_Essbase BS Tax Accounts EOY" xfId="38789"/>
    <cellStyle name="Heading 3 21 5" xfId="38790"/>
    <cellStyle name="Heading 3 21_Essbase BS Tax Accounts EOY" xfId="38791"/>
    <cellStyle name="Heading 3 22" xfId="38792"/>
    <cellStyle name="Heading 3 22 2" xfId="38793"/>
    <cellStyle name="Heading 3 22 2 2" xfId="38794"/>
    <cellStyle name="Heading 3 22 2 2 2" xfId="38795"/>
    <cellStyle name="Heading 3 22 2 2_Essbase BS Tax Accounts EOY" xfId="38796"/>
    <cellStyle name="Heading 3 22 2 3" xfId="38797"/>
    <cellStyle name="Heading 3 22 2_Essbase BS Tax Accounts EOY" xfId="38798"/>
    <cellStyle name="Heading 3 22 3" xfId="38799"/>
    <cellStyle name="Heading 3 22 3 2" xfId="38800"/>
    <cellStyle name="Heading 3 22 3 2 2" xfId="38801"/>
    <cellStyle name="Heading 3 22 3 2_Essbase BS Tax Accounts EOY" xfId="38802"/>
    <cellStyle name="Heading 3 22 3 3" xfId="38803"/>
    <cellStyle name="Heading 3 22 3_Essbase BS Tax Accounts EOY" xfId="38804"/>
    <cellStyle name="Heading 3 22 4" xfId="38805"/>
    <cellStyle name="Heading 3 22 4 2" xfId="38806"/>
    <cellStyle name="Heading 3 22 4_Essbase BS Tax Accounts EOY" xfId="38807"/>
    <cellStyle name="Heading 3 22 5" xfId="38808"/>
    <cellStyle name="Heading 3 22_Essbase BS Tax Accounts EOY" xfId="38809"/>
    <cellStyle name="Heading 3 23" xfId="38810"/>
    <cellStyle name="Heading 3 23 2" xfId="38811"/>
    <cellStyle name="Heading 3 23 2 2" xfId="38812"/>
    <cellStyle name="Heading 3 23 2 2 2" xfId="38813"/>
    <cellStyle name="Heading 3 23 2 2_Essbase BS Tax Accounts EOY" xfId="38814"/>
    <cellStyle name="Heading 3 23 2 3" xfId="38815"/>
    <cellStyle name="Heading 3 23 2_Essbase BS Tax Accounts EOY" xfId="38816"/>
    <cellStyle name="Heading 3 23 3" xfId="38817"/>
    <cellStyle name="Heading 3 23 3 2" xfId="38818"/>
    <cellStyle name="Heading 3 23 3 2 2" xfId="38819"/>
    <cellStyle name="Heading 3 23 3 2_Essbase BS Tax Accounts EOY" xfId="38820"/>
    <cellStyle name="Heading 3 23 3 3" xfId="38821"/>
    <cellStyle name="Heading 3 23 3_Essbase BS Tax Accounts EOY" xfId="38822"/>
    <cellStyle name="Heading 3 23 4" xfId="38823"/>
    <cellStyle name="Heading 3 23 4 2" xfId="38824"/>
    <cellStyle name="Heading 3 23 4 2 2" xfId="38825"/>
    <cellStyle name="Heading 3 23 4 2_Essbase BS Tax Accounts EOY" xfId="38826"/>
    <cellStyle name="Heading 3 23 4 3" xfId="38827"/>
    <cellStyle name="Heading 3 23 4_Essbase BS Tax Accounts EOY" xfId="38828"/>
    <cellStyle name="Heading 3 23 5" xfId="38829"/>
    <cellStyle name="Heading 3 23 5 2" xfId="38830"/>
    <cellStyle name="Heading 3 23 5_Essbase BS Tax Accounts EOY" xfId="38831"/>
    <cellStyle name="Heading 3 23 6" xfId="38832"/>
    <cellStyle name="Heading 3 23_Essbase BS Tax Accounts EOY" xfId="38833"/>
    <cellStyle name="Heading 3 24" xfId="38834"/>
    <cellStyle name="Heading 3 24 2" xfId="38835"/>
    <cellStyle name="Heading 3 24 2 2" xfId="38836"/>
    <cellStyle name="Heading 3 24 2 2 2" xfId="38837"/>
    <cellStyle name="Heading 3 24 2 2 2 2" xfId="38838"/>
    <cellStyle name="Heading 3 24 2 2 2_Essbase BS Tax Accounts EOY" xfId="38839"/>
    <cellStyle name="Heading 3 24 2 2_Essbase BS Tax Accounts EOY" xfId="38840"/>
    <cellStyle name="Heading 3 24 2 3" xfId="38841"/>
    <cellStyle name="Heading 3 24 2 3 2" xfId="38842"/>
    <cellStyle name="Heading 3 24 2 3_Essbase BS Tax Accounts EOY" xfId="38843"/>
    <cellStyle name="Heading 3 24 2 4" xfId="38844"/>
    <cellStyle name="Heading 3 24 2 5" xfId="38845"/>
    <cellStyle name="Heading 3 24 2 6" xfId="38846"/>
    <cellStyle name="Heading 3 24 2 7" xfId="38847"/>
    <cellStyle name="Heading 3 24 2 8" xfId="38848"/>
    <cellStyle name="Heading 3 24 2_Essbase BS Tax Accounts EOY" xfId="38849"/>
    <cellStyle name="Heading 3 24 3" xfId="38850"/>
    <cellStyle name="Heading 3 24 3 2" xfId="38851"/>
    <cellStyle name="Heading 3 24 3 2 2" xfId="38852"/>
    <cellStyle name="Heading 3 24 3 2_Essbase BS Tax Accounts EOY" xfId="38853"/>
    <cellStyle name="Heading 3 24 3 3" xfId="38854"/>
    <cellStyle name="Heading 3 24 3 4" xfId="38855"/>
    <cellStyle name="Heading 3 24 3_Essbase BS Tax Accounts EOY" xfId="38856"/>
    <cellStyle name="Heading 3 24 4" xfId="38857"/>
    <cellStyle name="Heading 3 24 4 2" xfId="38858"/>
    <cellStyle name="Heading 3 24 4_Essbase BS Tax Accounts EOY" xfId="38859"/>
    <cellStyle name="Heading 3 24 5" xfId="38860"/>
    <cellStyle name="Heading 3 24 5 2" xfId="38861"/>
    <cellStyle name="Heading 3 24 5_Essbase BS Tax Accounts EOY" xfId="38862"/>
    <cellStyle name="Heading 3 24 6" xfId="38863"/>
    <cellStyle name="Heading 3 24 7" xfId="38864"/>
    <cellStyle name="Heading 3 24 8" xfId="38865"/>
    <cellStyle name="Heading 3 24_Basis Detail" xfId="38866"/>
    <cellStyle name="Heading 3 25" xfId="38867"/>
    <cellStyle name="Heading 3 25 2" xfId="38868"/>
    <cellStyle name="Heading 3 25 2 2" xfId="38869"/>
    <cellStyle name="Heading 3 25 2 2 2" xfId="38870"/>
    <cellStyle name="Heading 3 25 2 2_Essbase BS Tax Accounts EOY" xfId="38871"/>
    <cellStyle name="Heading 3 25 2 3" xfId="38872"/>
    <cellStyle name="Heading 3 25 2 4" xfId="38873"/>
    <cellStyle name="Heading 3 25 2 5" xfId="38874"/>
    <cellStyle name="Heading 3 25 2_Essbase BS Tax Accounts EOY" xfId="38875"/>
    <cellStyle name="Heading 3 25 3" xfId="38876"/>
    <cellStyle name="Heading 3 25 3 2" xfId="38877"/>
    <cellStyle name="Heading 3 25 3 2 2" xfId="38878"/>
    <cellStyle name="Heading 3 25 3 2_Essbase BS Tax Accounts EOY" xfId="38879"/>
    <cellStyle name="Heading 3 25 3 3" xfId="38880"/>
    <cellStyle name="Heading 3 25 3 4" xfId="38881"/>
    <cellStyle name="Heading 3 25 3_Essbase BS Tax Accounts EOY" xfId="38882"/>
    <cellStyle name="Heading 3 25 4" xfId="38883"/>
    <cellStyle name="Heading 3 25 4 2" xfId="38884"/>
    <cellStyle name="Heading 3 25 4_Essbase BS Tax Accounts EOY" xfId="38885"/>
    <cellStyle name="Heading 3 25 5" xfId="38886"/>
    <cellStyle name="Heading 3 25 6" xfId="38887"/>
    <cellStyle name="Heading 3 25 7" xfId="38888"/>
    <cellStyle name="Heading 3 25_Essbase BS Tax Accounts EOY" xfId="38889"/>
    <cellStyle name="Heading 3 26" xfId="38890"/>
    <cellStyle name="Heading 3 26 2" xfId="38891"/>
    <cellStyle name="Heading 3 26 2 2" xfId="38892"/>
    <cellStyle name="Heading 3 26 2 2 2" xfId="38893"/>
    <cellStyle name="Heading 3 26 2 2_Essbase BS Tax Accounts EOY" xfId="38894"/>
    <cellStyle name="Heading 3 26 2 3" xfId="38895"/>
    <cellStyle name="Heading 3 26 2_Essbase BS Tax Accounts EOY" xfId="38896"/>
    <cellStyle name="Heading 3 26 3" xfId="38897"/>
    <cellStyle name="Heading 3 26 3 2" xfId="38898"/>
    <cellStyle name="Heading 3 26 3_Essbase BS Tax Accounts EOY" xfId="38899"/>
    <cellStyle name="Heading 3 26 4" xfId="38900"/>
    <cellStyle name="Heading 3 26 5" xfId="38901"/>
    <cellStyle name="Heading 3 26 6" xfId="38902"/>
    <cellStyle name="Heading 3 26 7" xfId="38903"/>
    <cellStyle name="Heading 3 26_Essbase BS Tax Accounts EOY" xfId="38904"/>
    <cellStyle name="Heading 3 27" xfId="38905"/>
    <cellStyle name="Heading 3 27 2" xfId="38906"/>
    <cellStyle name="Heading 3 27 2 2" xfId="38907"/>
    <cellStyle name="Heading 3 27 2 2 2" xfId="38908"/>
    <cellStyle name="Heading 3 27 2 2_Essbase BS Tax Accounts EOY" xfId="38909"/>
    <cellStyle name="Heading 3 27 2_Essbase BS Tax Accounts EOY" xfId="38910"/>
    <cellStyle name="Heading 3 27 3" xfId="38911"/>
    <cellStyle name="Heading 3 27 3 2" xfId="38912"/>
    <cellStyle name="Heading 3 27 3_Essbase BS Tax Accounts EOY" xfId="38913"/>
    <cellStyle name="Heading 3 27 4" xfId="38914"/>
    <cellStyle name="Heading 3 27 5" xfId="38915"/>
    <cellStyle name="Heading 3 27 6" xfId="38916"/>
    <cellStyle name="Heading 3 27_Essbase BS Tax Accounts EOY" xfId="38917"/>
    <cellStyle name="Heading 3 28" xfId="38918"/>
    <cellStyle name="Heading 3 28 2" xfId="38919"/>
    <cellStyle name="Heading 3 28 2 2" xfId="38920"/>
    <cellStyle name="Heading 3 28 2_Essbase BS Tax Accounts EOY" xfId="38921"/>
    <cellStyle name="Heading 3 28_Essbase BS Tax Accounts EOY" xfId="38922"/>
    <cellStyle name="Heading 3 29" xfId="38923"/>
    <cellStyle name="Heading 3 29 2" xfId="38924"/>
    <cellStyle name="Heading 3 29 2 2" xfId="38925"/>
    <cellStyle name="Heading 3 29 2_Essbase BS Tax Accounts EOY" xfId="38926"/>
    <cellStyle name="Heading 3 29_Essbase BS Tax Accounts EOY" xfId="38927"/>
    <cellStyle name="Heading 3 3" xfId="38928"/>
    <cellStyle name="Heading 3 3 2" xfId="38929"/>
    <cellStyle name="Heading 3 3 2 2" xfId="38930"/>
    <cellStyle name="Heading 3 3 2 2 2" xfId="38931"/>
    <cellStyle name="Heading 3 3 2 2 2 2" xfId="38932"/>
    <cellStyle name="Heading 3 3 2 2 2_Essbase BS Tax Accounts EOY" xfId="38933"/>
    <cellStyle name="Heading 3 3 2 2_Essbase BS Tax Accounts EOY" xfId="38934"/>
    <cellStyle name="Heading 3 3 2 3" xfId="38935"/>
    <cellStyle name="Heading 3 3 2 3 2" xfId="38936"/>
    <cellStyle name="Heading 3 3 2 3 2 2" xfId="38937"/>
    <cellStyle name="Heading 3 3 2 3 2_Essbase BS Tax Accounts EOY" xfId="38938"/>
    <cellStyle name="Heading 3 3 2 3_Essbase BS Tax Accounts EOY" xfId="38939"/>
    <cellStyle name="Heading 3 3 2 4" xfId="38940"/>
    <cellStyle name="Heading 3 3 2 4 2" xfId="38941"/>
    <cellStyle name="Heading 3 3 2 4_Essbase BS Tax Accounts EOY" xfId="38942"/>
    <cellStyle name="Heading 3 3 2 5" xfId="38943"/>
    <cellStyle name="Heading 3 3 2 6" xfId="38944"/>
    <cellStyle name="Heading 3 3 2 7" xfId="38945"/>
    <cellStyle name="Heading 3 3 2_Essbase BS Tax Accounts EOY" xfId="38946"/>
    <cellStyle name="Heading 3 3 3" xfId="38947"/>
    <cellStyle name="Heading 3 3 3 2" xfId="38948"/>
    <cellStyle name="Heading 3 3 3 2 2" xfId="38949"/>
    <cellStyle name="Heading 3 3 3 2_Essbase BS Tax Accounts EOY" xfId="38950"/>
    <cellStyle name="Heading 3 3 3 3" xfId="38951"/>
    <cellStyle name="Heading 3 3 3_Essbase BS Tax Accounts EOY" xfId="38952"/>
    <cellStyle name="Heading 3 3 4" xfId="38953"/>
    <cellStyle name="Heading 3 3 4 2" xfId="38954"/>
    <cellStyle name="Heading 3 3 4_Essbase BS Tax Accounts EOY" xfId="38955"/>
    <cellStyle name="Heading 3 3 5" xfId="38956"/>
    <cellStyle name="Heading 3 3_Essbase BS Tax Accounts EOY" xfId="38957"/>
    <cellStyle name="Heading 3 30" xfId="38958"/>
    <cellStyle name="Heading 3 30 2" xfId="38959"/>
    <cellStyle name="Heading 3 30 2 2" xfId="38960"/>
    <cellStyle name="Heading 3 30 2_Essbase BS Tax Accounts EOY" xfId="38961"/>
    <cellStyle name="Heading 3 30_Essbase BS Tax Accounts EOY" xfId="38962"/>
    <cellStyle name="Heading 3 31" xfId="38963"/>
    <cellStyle name="Heading 3 31 2" xfId="38964"/>
    <cellStyle name="Heading 3 31 2 2" xfId="38965"/>
    <cellStyle name="Heading 3 31 2_Essbase BS Tax Accounts EOY" xfId="38966"/>
    <cellStyle name="Heading 3 31_Essbase BS Tax Accounts EOY" xfId="38967"/>
    <cellStyle name="Heading 3 32" xfId="38968"/>
    <cellStyle name="Heading 3 32 2" xfId="38969"/>
    <cellStyle name="Heading 3 32 2 2" xfId="38970"/>
    <cellStyle name="Heading 3 32 2_Essbase BS Tax Accounts EOY" xfId="38971"/>
    <cellStyle name="Heading 3 32_Essbase BS Tax Accounts EOY" xfId="38972"/>
    <cellStyle name="Heading 3 33" xfId="38973"/>
    <cellStyle name="Heading 3 33 2" xfId="38974"/>
    <cellStyle name="Heading 3 33 2 2" xfId="38975"/>
    <cellStyle name="Heading 3 33 2_Essbase BS Tax Accounts EOY" xfId="38976"/>
    <cellStyle name="Heading 3 33_Essbase BS Tax Accounts EOY" xfId="38977"/>
    <cellStyle name="Heading 3 34" xfId="38978"/>
    <cellStyle name="Heading 3 34 2" xfId="38979"/>
    <cellStyle name="Heading 3 34 2 2" xfId="38980"/>
    <cellStyle name="Heading 3 34 2_Essbase BS Tax Accounts EOY" xfId="38981"/>
    <cellStyle name="Heading 3 34_Essbase BS Tax Accounts EOY" xfId="38982"/>
    <cellStyle name="Heading 3 35" xfId="38983"/>
    <cellStyle name="Heading 3 35 2" xfId="38984"/>
    <cellStyle name="Heading 3 35 2 2" xfId="38985"/>
    <cellStyle name="Heading 3 35 2_Essbase BS Tax Accounts EOY" xfId="38986"/>
    <cellStyle name="Heading 3 35_Essbase BS Tax Accounts EOY" xfId="38987"/>
    <cellStyle name="Heading 3 36" xfId="38988"/>
    <cellStyle name="Heading 3 36 2" xfId="38989"/>
    <cellStyle name="Heading 3 36 2 2" xfId="38990"/>
    <cellStyle name="Heading 3 36 2_Essbase BS Tax Accounts EOY" xfId="38991"/>
    <cellStyle name="Heading 3 36_Essbase BS Tax Accounts EOY" xfId="38992"/>
    <cellStyle name="Heading 3 37" xfId="38993"/>
    <cellStyle name="Heading 3 37 2" xfId="38994"/>
    <cellStyle name="Heading 3 37 2 2" xfId="38995"/>
    <cellStyle name="Heading 3 37 2_Essbase BS Tax Accounts EOY" xfId="38996"/>
    <cellStyle name="Heading 3 37_Essbase BS Tax Accounts EOY" xfId="38997"/>
    <cellStyle name="Heading 3 38" xfId="38998"/>
    <cellStyle name="Heading 3 38 2" xfId="38999"/>
    <cellStyle name="Heading 3 38 2 2" xfId="39000"/>
    <cellStyle name="Heading 3 38 2_Essbase BS Tax Accounts EOY" xfId="39001"/>
    <cellStyle name="Heading 3 38_Essbase BS Tax Accounts EOY" xfId="39002"/>
    <cellStyle name="Heading 3 39" xfId="39003"/>
    <cellStyle name="Heading 3 39 2" xfId="39004"/>
    <cellStyle name="Heading 3 39 2 2" xfId="39005"/>
    <cellStyle name="Heading 3 39 2_Essbase BS Tax Accounts EOY" xfId="39006"/>
    <cellStyle name="Heading 3 39_Essbase BS Tax Accounts EOY" xfId="39007"/>
    <cellStyle name="Heading 3 4" xfId="39008"/>
    <cellStyle name="Heading 3 4 2" xfId="39009"/>
    <cellStyle name="Heading 3 4 2 2" xfId="39010"/>
    <cellStyle name="Heading 3 4 2 2 2" xfId="39011"/>
    <cellStyle name="Heading 3 4 2 2 2 2" xfId="39012"/>
    <cellStyle name="Heading 3 4 2 2 2_Essbase BS Tax Accounts EOY" xfId="39013"/>
    <cellStyle name="Heading 3 4 2 2 3" xfId="39014"/>
    <cellStyle name="Heading 3 4 2 2_Essbase BS Tax Accounts EOY" xfId="39015"/>
    <cellStyle name="Heading 3 4 2 3" xfId="39016"/>
    <cellStyle name="Heading 3 4 2 3 2" xfId="39017"/>
    <cellStyle name="Heading 3 4 2 3 2 2" xfId="39018"/>
    <cellStyle name="Heading 3 4 2 3 2_Essbase BS Tax Accounts EOY" xfId="39019"/>
    <cellStyle name="Heading 3 4 2 3_Essbase BS Tax Accounts EOY" xfId="39020"/>
    <cellStyle name="Heading 3 4 2 4" xfId="39021"/>
    <cellStyle name="Heading 3 4 2 4 2" xfId="39022"/>
    <cellStyle name="Heading 3 4 2 4_Essbase BS Tax Accounts EOY" xfId="39023"/>
    <cellStyle name="Heading 3 4 2 5" xfId="39024"/>
    <cellStyle name="Heading 3 4 2 6" xfId="39025"/>
    <cellStyle name="Heading 3 4 2 7" xfId="39026"/>
    <cellStyle name="Heading 3 4 2 8" xfId="39027"/>
    <cellStyle name="Heading 3 4 2_Essbase BS Tax Accounts EOY" xfId="39028"/>
    <cellStyle name="Heading 3 4 3" xfId="39029"/>
    <cellStyle name="Heading 3 4 3 2" xfId="39030"/>
    <cellStyle name="Heading 3 4 3 2 2" xfId="39031"/>
    <cellStyle name="Heading 3 4 3 2_Essbase BS Tax Accounts EOY" xfId="39032"/>
    <cellStyle name="Heading 3 4 3 3" xfId="39033"/>
    <cellStyle name="Heading 3 4 3_Essbase BS Tax Accounts EOY" xfId="39034"/>
    <cellStyle name="Heading 3 4 4" xfId="39035"/>
    <cellStyle name="Heading 3 4 4 2" xfId="39036"/>
    <cellStyle name="Heading 3 4 4_Essbase BS Tax Accounts EOY" xfId="39037"/>
    <cellStyle name="Heading 3 4 5" xfId="39038"/>
    <cellStyle name="Heading 3 4_Essbase BS Tax Accounts EOY" xfId="39039"/>
    <cellStyle name="Heading 3 40" xfId="39040"/>
    <cellStyle name="Heading 3 40 2" xfId="39041"/>
    <cellStyle name="Heading 3 40 2 2" xfId="39042"/>
    <cellStyle name="Heading 3 40 2_Essbase BS Tax Accounts EOY" xfId="39043"/>
    <cellStyle name="Heading 3 40_Essbase BS Tax Accounts EOY" xfId="39044"/>
    <cellStyle name="Heading 3 41" xfId="39045"/>
    <cellStyle name="Heading 3 41 2" xfId="39046"/>
    <cellStyle name="Heading 3 41 2 2" xfId="39047"/>
    <cellStyle name="Heading 3 41 2_Essbase BS Tax Accounts EOY" xfId="39048"/>
    <cellStyle name="Heading 3 41_Essbase BS Tax Accounts EOY" xfId="39049"/>
    <cellStyle name="Heading 3 42" xfId="39050"/>
    <cellStyle name="Heading 3 42 2" xfId="39051"/>
    <cellStyle name="Heading 3 42 2 2" xfId="39052"/>
    <cellStyle name="Heading 3 42 2_Essbase BS Tax Accounts EOY" xfId="39053"/>
    <cellStyle name="Heading 3 42_Essbase BS Tax Accounts EOY" xfId="39054"/>
    <cellStyle name="Heading 3 43" xfId="39055"/>
    <cellStyle name="Heading 3 43 2" xfId="39056"/>
    <cellStyle name="Heading 3 43 2 2" xfId="39057"/>
    <cellStyle name="Heading 3 43 2_Essbase BS Tax Accounts EOY" xfId="39058"/>
    <cellStyle name="Heading 3 43_Essbase BS Tax Accounts EOY" xfId="39059"/>
    <cellStyle name="Heading 3 44" xfId="39060"/>
    <cellStyle name="Heading 3 44 2" xfId="39061"/>
    <cellStyle name="Heading 3 44 2 2" xfId="39062"/>
    <cellStyle name="Heading 3 44 2_Essbase BS Tax Accounts EOY" xfId="39063"/>
    <cellStyle name="Heading 3 44_Essbase BS Tax Accounts EOY" xfId="39064"/>
    <cellStyle name="Heading 3 45" xfId="39065"/>
    <cellStyle name="Heading 3 45 2" xfId="39066"/>
    <cellStyle name="Heading 3 45 2 2" xfId="39067"/>
    <cellStyle name="Heading 3 45 2_Essbase BS Tax Accounts EOY" xfId="39068"/>
    <cellStyle name="Heading 3 45_Essbase BS Tax Accounts EOY" xfId="39069"/>
    <cellStyle name="Heading 3 46" xfId="39070"/>
    <cellStyle name="Heading 3 46 2" xfId="39071"/>
    <cellStyle name="Heading 3 46 2 2" xfId="39072"/>
    <cellStyle name="Heading 3 46 2_Essbase BS Tax Accounts EOY" xfId="39073"/>
    <cellStyle name="Heading 3 46_Essbase BS Tax Accounts EOY" xfId="39074"/>
    <cellStyle name="Heading 3 47" xfId="39075"/>
    <cellStyle name="Heading 3 47 2" xfId="39076"/>
    <cellStyle name="Heading 3 47 2 2" xfId="39077"/>
    <cellStyle name="Heading 3 47 2_Essbase BS Tax Accounts EOY" xfId="39078"/>
    <cellStyle name="Heading 3 47_Essbase BS Tax Accounts EOY" xfId="39079"/>
    <cellStyle name="Heading 3 48" xfId="39080"/>
    <cellStyle name="Heading 3 48 2" xfId="39081"/>
    <cellStyle name="Heading 3 48 2 2" xfId="39082"/>
    <cellStyle name="Heading 3 48 2_Essbase BS Tax Accounts EOY" xfId="39083"/>
    <cellStyle name="Heading 3 48_Essbase BS Tax Accounts EOY" xfId="39084"/>
    <cellStyle name="Heading 3 49" xfId="39085"/>
    <cellStyle name="Heading 3 49 2" xfId="39086"/>
    <cellStyle name="Heading 3 49 2 2" xfId="39087"/>
    <cellStyle name="Heading 3 49 2_Essbase BS Tax Accounts EOY" xfId="39088"/>
    <cellStyle name="Heading 3 49_Essbase BS Tax Accounts EOY" xfId="39089"/>
    <cellStyle name="Heading 3 5" xfId="39090"/>
    <cellStyle name="Heading 3 5 2" xfId="39091"/>
    <cellStyle name="Heading 3 5 2 2" xfId="39092"/>
    <cellStyle name="Heading 3 5 2 2 2" xfId="39093"/>
    <cellStyle name="Heading 3 5 2 2 2 2" xfId="39094"/>
    <cellStyle name="Heading 3 5 2 2 2_Essbase BS Tax Accounts EOY" xfId="39095"/>
    <cellStyle name="Heading 3 5 2 2_Essbase BS Tax Accounts EOY" xfId="39096"/>
    <cellStyle name="Heading 3 5 2 3" xfId="39097"/>
    <cellStyle name="Heading 3 5 2 3 2" xfId="39098"/>
    <cellStyle name="Heading 3 5 2 3 2 2" xfId="39099"/>
    <cellStyle name="Heading 3 5 2 3 2_Essbase BS Tax Accounts EOY" xfId="39100"/>
    <cellStyle name="Heading 3 5 2 3_Essbase BS Tax Accounts EOY" xfId="39101"/>
    <cellStyle name="Heading 3 5 2 4" xfId="39102"/>
    <cellStyle name="Heading 3 5 2 4 2" xfId="39103"/>
    <cellStyle name="Heading 3 5 2 4_Essbase BS Tax Accounts EOY" xfId="39104"/>
    <cellStyle name="Heading 3 5 2 5" xfId="39105"/>
    <cellStyle name="Heading 3 5 2 6" xfId="39106"/>
    <cellStyle name="Heading 3 5 2_Essbase BS Tax Accounts EOY" xfId="39107"/>
    <cellStyle name="Heading 3 5 3" xfId="39108"/>
    <cellStyle name="Heading 3 5 3 2" xfId="39109"/>
    <cellStyle name="Heading 3 5 3 2 2" xfId="39110"/>
    <cellStyle name="Heading 3 5 3 2_Essbase BS Tax Accounts EOY" xfId="39111"/>
    <cellStyle name="Heading 3 5 3 3" xfId="39112"/>
    <cellStyle name="Heading 3 5 3_Essbase BS Tax Accounts EOY" xfId="39113"/>
    <cellStyle name="Heading 3 5 4" xfId="39114"/>
    <cellStyle name="Heading 3 5 4 2" xfId="39115"/>
    <cellStyle name="Heading 3 5 4_Essbase BS Tax Accounts EOY" xfId="39116"/>
    <cellStyle name="Heading 3 5 5" xfId="39117"/>
    <cellStyle name="Heading 3 5_Essbase BS Tax Accounts EOY" xfId="39118"/>
    <cellStyle name="Heading 3 50" xfId="39119"/>
    <cellStyle name="Heading 3 50 2" xfId="39120"/>
    <cellStyle name="Heading 3 50 2 2" xfId="39121"/>
    <cellStyle name="Heading 3 50 2_Essbase BS Tax Accounts EOY" xfId="39122"/>
    <cellStyle name="Heading 3 50_Essbase BS Tax Accounts EOY" xfId="39123"/>
    <cellStyle name="Heading 3 51" xfId="39124"/>
    <cellStyle name="Heading 3 51 2" xfId="39125"/>
    <cellStyle name="Heading 3 51 2 2" xfId="39126"/>
    <cellStyle name="Heading 3 51 2_Essbase BS Tax Accounts EOY" xfId="39127"/>
    <cellStyle name="Heading 3 51_Essbase BS Tax Accounts EOY" xfId="39128"/>
    <cellStyle name="Heading 3 52" xfId="39129"/>
    <cellStyle name="Heading 3 52 2" xfId="39130"/>
    <cellStyle name="Heading 3 52 2 2" xfId="39131"/>
    <cellStyle name="Heading 3 52 2_Essbase BS Tax Accounts EOY" xfId="39132"/>
    <cellStyle name="Heading 3 52_Essbase BS Tax Accounts EOY" xfId="39133"/>
    <cellStyle name="Heading 3 53" xfId="39134"/>
    <cellStyle name="Heading 3 53 2" xfId="39135"/>
    <cellStyle name="Heading 3 53 2 2" xfId="39136"/>
    <cellStyle name="Heading 3 53 2_Essbase BS Tax Accounts EOY" xfId="39137"/>
    <cellStyle name="Heading 3 53_Essbase BS Tax Accounts EOY" xfId="39138"/>
    <cellStyle name="Heading 3 54" xfId="39139"/>
    <cellStyle name="Heading 3 54 2" xfId="39140"/>
    <cellStyle name="Heading 3 54 2 2" xfId="39141"/>
    <cellStyle name="Heading 3 54 2_Essbase BS Tax Accounts EOY" xfId="39142"/>
    <cellStyle name="Heading 3 54_Essbase BS Tax Accounts EOY" xfId="39143"/>
    <cellStyle name="Heading 3 55" xfId="39144"/>
    <cellStyle name="Heading 3 55 2" xfId="39145"/>
    <cellStyle name="Heading 3 55 2 2" xfId="39146"/>
    <cellStyle name="Heading 3 55 2_Essbase BS Tax Accounts EOY" xfId="39147"/>
    <cellStyle name="Heading 3 55_Essbase BS Tax Accounts EOY" xfId="39148"/>
    <cellStyle name="Heading 3 56" xfId="39149"/>
    <cellStyle name="Heading 3 56 2" xfId="39150"/>
    <cellStyle name="Heading 3 56 2 2" xfId="39151"/>
    <cellStyle name="Heading 3 56 2_Essbase BS Tax Accounts EOY" xfId="39152"/>
    <cellStyle name="Heading 3 56_Essbase BS Tax Accounts EOY" xfId="39153"/>
    <cellStyle name="Heading 3 57" xfId="39154"/>
    <cellStyle name="Heading 3 57 2" xfId="39155"/>
    <cellStyle name="Heading 3 57 2 2" xfId="39156"/>
    <cellStyle name="Heading 3 57 2_Essbase BS Tax Accounts EOY" xfId="39157"/>
    <cellStyle name="Heading 3 57_Essbase BS Tax Accounts EOY" xfId="39158"/>
    <cellStyle name="Heading 3 58" xfId="39159"/>
    <cellStyle name="Heading 3 58 2" xfId="39160"/>
    <cellStyle name="Heading 3 58 2 2" xfId="39161"/>
    <cellStyle name="Heading 3 58 2_Essbase BS Tax Accounts EOY" xfId="39162"/>
    <cellStyle name="Heading 3 58_Essbase BS Tax Accounts EOY" xfId="39163"/>
    <cellStyle name="Heading 3 59" xfId="39164"/>
    <cellStyle name="Heading 3 59 2" xfId="39165"/>
    <cellStyle name="Heading 3 59 2 2" xfId="39166"/>
    <cellStyle name="Heading 3 59 2_Essbase BS Tax Accounts EOY" xfId="39167"/>
    <cellStyle name="Heading 3 59_Essbase BS Tax Accounts EOY" xfId="39168"/>
    <cellStyle name="Heading 3 6" xfId="39169"/>
    <cellStyle name="Heading 3 6 2" xfId="39170"/>
    <cellStyle name="Heading 3 6 2 2" xfId="39171"/>
    <cellStyle name="Heading 3 6 2 2 2" xfId="39172"/>
    <cellStyle name="Heading 3 6 2 2_Essbase BS Tax Accounts EOY" xfId="39173"/>
    <cellStyle name="Heading 3 6 2 3" xfId="39174"/>
    <cellStyle name="Heading 3 6 2_Essbase BS Tax Accounts EOY" xfId="39175"/>
    <cellStyle name="Heading 3 6 3" xfId="39176"/>
    <cellStyle name="Heading 3 6 3 2" xfId="39177"/>
    <cellStyle name="Heading 3 6 3 2 2" xfId="39178"/>
    <cellStyle name="Heading 3 6 3 2_Essbase BS Tax Accounts EOY" xfId="39179"/>
    <cellStyle name="Heading 3 6 3 3" xfId="39180"/>
    <cellStyle name="Heading 3 6 3_Essbase BS Tax Accounts EOY" xfId="39181"/>
    <cellStyle name="Heading 3 6 4" xfId="39182"/>
    <cellStyle name="Heading 3 6 4 2" xfId="39183"/>
    <cellStyle name="Heading 3 6 4_Essbase BS Tax Accounts EOY" xfId="39184"/>
    <cellStyle name="Heading 3 6 5" xfId="39185"/>
    <cellStyle name="Heading 3 6_Essbase BS Tax Accounts EOY" xfId="39186"/>
    <cellStyle name="Heading 3 60" xfId="39187"/>
    <cellStyle name="Heading 3 60 2" xfId="39188"/>
    <cellStyle name="Heading 3 60 2 2" xfId="39189"/>
    <cellStyle name="Heading 3 60 2_Essbase BS Tax Accounts EOY" xfId="39190"/>
    <cellStyle name="Heading 3 60 3" xfId="39191"/>
    <cellStyle name="Heading 3 60_Essbase BS Tax Accounts EOY" xfId="39192"/>
    <cellStyle name="Heading 3 61" xfId="39193"/>
    <cellStyle name="Heading 3 61 2" xfId="39194"/>
    <cellStyle name="Heading 3 61_Essbase BS Tax Accounts EOY" xfId="39195"/>
    <cellStyle name="Heading 3 62" xfId="39196"/>
    <cellStyle name="Heading 3 62 2" xfId="39197"/>
    <cellStyle name="Heading 3 62_Essbase BS Tax Accounts EOY" xfId="39198"/>
    <cellStyle name="Heading 3 63" xfId="39199"/>
    <cellStyle name="Heading 3 64" xfId="39200"/>
    <cellStyle name="Heading 3 65" xfId="39201"/>
    <cellStyle name="Heading 3 66" xfId="39202"/>
    <cellStyle name="Heading 3 67" xfId="39203"/>
    <cellStyle name="Heading 3 68" xfId="39204"/>
    <cellStyle name="Heading 3 69" xfId="39205"/>
    <cellStyle name="Heading 3 7" xfId="39206"/>
    <cellStyle name="Heading 3 7 2" xfId="39207"/>
    <cellStyle name="Heading 3 7 2 2" xfId="39208"/>
    <cellStyle name="Heading 3 7 2 2 2" xfId="39209"/>
    <cellStyle name="Heading 3 7 2 2_Essbase BS Tax Accounts EOY" xfId="39210"/>
    <cellStyle name="Heading 3 7 2 3" xfId="39211"/>
    <cellStyle name="Heading 3 7 2_Essbase BS Tax Accounts EOY" xfId="39212"/>
    <cellStyle name="Heading 3 7 3" xfId="39213"/>
    <cellStyle name="Heading 3 7 3 2" xfId="39214"/>
    <cellStyle name="Heading 3 7 3 2 2" xfId="39215"/>
    <cellStyle name="Heading 3 7 3 2_Essbase BS Tax Accounts EOY" xfId="39216"/>
    <cellStyle name="Heading 3 7 3 3" xfId="39217"/>
    <cellStyle name="Heading 3 7 3_Essbase BS Tax Accounts EOY" xfId="39218"/>
    <cellStyle name="Heading 3 7 4" xfId="39219"/>
    <cellStyle name="Heading 3 7 4 2" xfId="39220"/>
    <cellStyle name="Heading 3 7 4_Essbase BS Tax Accounts EOY" xfId="39221"/>
    <cellStyle name="Heading 3 7 5" xfId="39222"/>
    <cellStyle name="Heading 3 7_Essbase BS Tax Accounts EOY" xfId="39223"/>
    <cellStyle name="Heading 3 70" xfId="39224"/>
    <cellStyle name="Heading 3 71" xfId="39225"/>
    <cellStyle name="Heading 3 72" xfId="39226"/>
    <cellStyle name="Heading 3 73" xfId="39227"/>
    <cellStyle name="Heading 3 74" xfId="39228"/>
    <cellStyle name="Heading 3 75" xfId="39229"/>
    <cellStyle name="Heading 3 76" xfId="39230"/>
    <cellStyle name="Heading 3 77" xfId="39231"/>
    <cellStyle name="Heading 3 78" xfId="39232"/>
    <cellStyle name="Heading 3 79" xfId="39233"/>
    <cellStyle name="Heading 3 8" xfId="39234"/>
    <cellStyle name="Heading 3 8 2" xfId="39235"/>
    <cellStyle name="Heading 3 8 2 2" xfId="39236"/>
    <cellStyle name="Heading 3 8 2 2 2" xfId="39237"/>
    <cellStyle name="Heading 3 8 2 2_Essbase BS Tax Accounts EOY" xfId="39238"/>
    <cellStyle name="Heading 3 8 2 3" xfId="39239"/>
    <cellStyle name="Heading 3 8 2_Essbase BS Tax Accounts EOY" xfId="39240"/>
    <cellStyle name="Heading 3 8 3" xfId="39241"/>
    <cellStyle name="Heading 3 8 3 2" xfId="39242"/>
    <cellStyle name="Heading 3 8 3 2 2" xfId="39243"/>
    <cellStyle name="Heading 3 8 3 2_Essbase BS Tax Accounts EOY" xfId="39244"/>
    <cellStyle name="Heading 3 8 3 3" xfId="39245"/>
    <cellStyle name="Heading 3 8 3_Essbase BS Tax Accounts EOY" xfId="39246"/>
    <cellStyle name="Heading 3 8 4" xfId="39247"/>
    <cellStyle name="Heading 3 8 4 2" xfId="39248"/>
    <cellStyle name="Heading 3 8 4_Essbase BS Tax Accounts EOY" xfId="39249"/>
    <cellStyle name="Heading 3 8 5" xfId="39250"/>
    <cellStyle name="Heading 3 8_Essbase BS Tax Accounts EOY" xfId="39251"/>
    <cellStyle name="Heading 3 80" xfId="39252"/>
    <cellStyle name="Heading 3 81" xfId="39253"/>
    <cellStyle name="Heading 3 82" xfId="39254"/>
    <cellStyle name="Heading 3 83" xfId="39255"/>
    <cellStyle name="Heading 3 84" xfId="39256"/>
    <cellStyle name="Heading 3 85" xfId="39257"/>
    <cellStyle name="Heading 3 86" xfId="39258"/>
    <cellStyle name="Heading 3 87" xfId="39259"/>
    <cellStyle name="Heading 3 88" xfId="39260"/>
    <cellStyle name="Heading 3 89" xfId="39261"/>
    <cellStyle name="Heading 3 9" xfId="39262"/>
    <cellStyle name="Heading 3 9 2" xfId="39263"/>
    <cellStyle name="Heading 3 9 2 2" xfId="39264"/>
    <cellStyle name="Heading 3 9 2 2 2" xfId="39265"/>
    <cellStyle name="Heading 3 9 2 2_Essbase BS Tax Accounts EOY" xfId="39266"/>
    <cellStyle name="Heading 3 9 2 3" xfId="39267"/>
    <cellStyle name="Heading 3 9 2_Essbase BS Tax Accounts EOY" xfId="39268"/>
    <cellStyle name="Heading 3 9 3" xfId="39269"/>
    <cellStyle name="Heading 3 9 3 2" xfId="39270"/>
    <cellStyle name="Heading 3 9 3 2 2" xfId="39271"/>
    <cellStyle name="Heading 3 9 3 2_Essbase BS Tax Accounts EOY" xfId="39272"/>
    <cellStyle name="Heading 3 9 3 3" xfId="39273"/>
    <cellStyle name="Heading 3 9 3_Essbase BS Tax Accounts EOY" xfId="39274"/>
    <cellStyle name="Heading 3 9 4" xfId="39275"/>
    <cellStyle name="Heading 3 9 4 2" xfId="39276"/>
    <cellStyle name="Heading 3 9 4_Essbase BS Tax Accounts EOY" xfId="39277"/>
    <cellStyle name="Heading 3 9 5" xfId="39278"/>
    <cellStyle name="Heading 3 9_Essbase BS Tax Accounts EOY" xfId="39279"/>
    <cellStyle name="Heading 3 90" xfId="39280"/>
    <cellStyle name="Heading 3 91" xfId="39281"/>
    <cellStyle name="Heading 3 92" xfId="39282"/>
    <cellStyle name="Heading 3 93" xfId="39283"/>
    <cellStyle name="Heading 3 94" xfId="39284"/>
    <cellStyle name="Heading 3 95" xfId="39285"/>
    <cellStyle name="Heading 3 96" xfId="39286"/>
    <cellStyle name="Heading 3 97" xfId="39287"/>
    <cellStyle name="Heading 3 98" xfId="39288"/>
    <cellStyle name="Heading 3 99" xfId="39289"/>
    <cellStyle name="heading 30" xfId="39290"/>
    <cellStyle name="heading 31" xfId="39291"/>
    <cellStyle name="heading 32" xfId="39292"/>
    <cellStyle name="Heading 4" xfId="56" builtinId="19" customBuiltin="1"/>
    <cellStyle name="Heading 4 10" xfId="39293"/>
    <cellStyle name="Heading 4 10 2" xfId="39294"/>
    <cellStyle name="Heading 4 10 2 2" xfId="39295"/>
    <cellStyle name="Heading 4 10 2 2 2" xfId="39296"/>
    <cellStyle name="Heading 4 10 2 2_Essbase BS Tax Accounts EOY" xfId="39297"/>
    <cellStyle name="Heading 4 10 2 3" xfId="39298"/>
    <cellStyle name="Heading 4 10 2_Essbase BS Tax Accounts EOY" xfId="39299"/>
    <cellStyle name="Heading 4 10 3" xfId="39300"/>
    <cellStyle name="Heading 4 10 3 2" xfId="39301"/>
    <cellStyle name="Heading 4 10 3 2 2" xfId="39302"/>
    <cellStyle name="Heading 4 10 3 2_Essbase BS Tax Accounts EOY" xfId="39303"/>
    <cellStyle name="Heading 4 10 3 3" xfId="39304"/>
    <cellStyle name="Heading 4 10 3_Essbase BS Tax Accounts EOY" xfId="39305"/>
    <cellStyle name="Heading 4 10 4" xfId="39306"/>
    <cellStyle name="Heading 4 10 4 2" xfId="39307"/>
    <cellStyle name="Heading 4 10 4_Essbase BS Tax Accounts EOY" xfId="39308"/>
    <cellStyle name="Heading 4 10 5" xfId="39309"/>
    <cellStyle name="Heading 4 10_Essbase BS Tax Accounts EOY" xfId="39310"/>
    <cellStyle name="Heading 4 100" xfId="39311"/>
    <cellStyle name="Heading 4 101" xfId="39312"/>
    <cellStyle name="Heading 4 102" xfId="39313"/>
    <cellStyle name="Heading 4 103" xfId="39314"/>
    <cellStyle name="Heading 4 104" xfId="39315"/>
    <cellStyle name="Heading 4 105" xfId="39316"/>
    <cellStyle name="Heading 4 106" xfId="39317"/>
    <cellStyle name="Heading 4 107" xfId="39318"/>
    <cellStyle name="Heading 4 108" xfId="39319"/>
    <cellStyle name="Heading 4 109" xfId="39320"/>
    <cellStyle name="Heading 4 11" xfId="39321"/>
    <cellStyle name="Heading 4 11 2" xfId="39322"/>
    <cellStyle name="Heading 4 11 2 2" xfId="39323"/>
    <cellStyle name="Heading 4 11 2 2 2" xfId="39324"/>
    <cellStyle name="Heading 4 11 2 2_Essbase BS Tax Accounts EOY" xfId="39325"/>
    <cellStyle name="Heading 4 11 2 3" xfId="39326"/>
    <cellStyle name="Heading 4 11 2_Essbase BS Tax Accounts EOY" xfId="39327"/>
    <cellStyle name="Heading 4 11 3" xfId="39328"/>
    <cellStyle name="Heading 4 11 3 2" xfId="39329"/>
    <cellStyle name="Heading 4 11 3 2 2" xfId="39330"/>
    <cellStyle name="Heading 4 11 3 2_Essbase BS Tax Accounts EOY" xfId="39331"/>
    <cellStyle name="Heading 4 11 3 3" xfId="39332"/>
    <cellStyle name="Heading 4 11 3_Essbase BS Tax Accounts EOY" xfId="39333"/>
    <cellStyle name="Heading 4 11 4" xfId="39334"/>
    <cellStyle name="Heading 4 11 4 2" xfId="39335"/>
    <cellStyle name="Heading 4 11 4_Essbase BS Tax Accounts EOY" xfId="39336"/>
    <cellStyle name="Heading 4 11 5" xfId="39337"/>
    <cellStyle name="Heading 4 11_Essbase BS Tax Accounts EOY" xfId="39338"/>
    <cellStyle name="Heading 4 110" xfId="39339"/>
    <cellStyle name="Heading 4 12" xfId="39340"/>
    <cellStyle name="Heading 4 12 2" xfId="39341"/>
    <cellStyle name="Heading 4 12 2 2" xfId="39342"/>
    <cellStyle name="Heading 4 12 2 2 2" xfId="39343"/>
    <cellStyle name="Heading 4 12 2 2_Essbase BS Tax Accounts EOY" xfId="39344"/>
    <cellStyle name="Heading 4 12 2 3" xfId="39345"/>
    <cellStyle name="Heading 4 12 2_Essbase BS Tax Accounts EOY" xfId="39346"/>
    <cellStyle name="Heading 4 12 3" xfId="39347"/>
    <cellStyle name="Heading 4 12 3 2" xfId="39348"/>
    <cellStyle name="Heading 4 12 3 2 2" xfId="39349"/>
    <cellStyle name="Heading 4 12 3 2_Essbase BS Tax Accounts EOY" xfId="39350"/>
    <cellStyle name="Heading 4 12 3 3" xfId="39351"/>
    <cellStyle name="Heading 4 12 3_Essbase BS Tax Accounts EOY" xfId="39352"/>
    <cellStyle name="Heading 4 12 4" xfId="39353"/>
    <cellStyle name="Heading 4 12 4 2" xfId="39354"/>
    <cellStyle name="Heading 4 12 4_Essbase BS Tax Accounts EOY" xfId="39355"/>
    <cellStyle name="Heading 4 12 5" xfId="39356"/>
    <cellStyle name="Heading 4 12_Essbase BS Tax Accounts EOY" xfId="39357"/>
    <cellStyle name="Heading 4 13" xfId="39358"/>
    <cellStyle name="Heading 4 13 2" xfId="39359"/>
    <cellStyle name="Heading 4 13 2 2" xfId="39360"/>
    <cellStyle name="Heading 4 13 2 2 2" xfId="39361"/>
    <cellStyle name="Heading 4 13 2 2_Essbase BS Tax Accounts EOY" xfId="39362"/>
    <cellStyle name="Heading 4 13 2 3" xfId="39363"/>
    <cellStyle name="Heading 4 13 2_Essbase BS Tax Accounts EOY" xfId="39364"/>
    <cellStyle name="Heading 4 13 3" xfId="39365"/>
    <cellStyle name="Heading 4 13 3 2" xfId="39366"/>
    <cellStyle name="Heading 4 13 3 2 2" xfId="39367"/>
    <cellStyle name="Heading 4 13 3 2_Essbase BS Tax Accounts EOY" xfId="39368"/>
    <cellStyle name="Heading 4 13 3 3" xfId="39369"/>
    <cellStyle name="Heading 4 13 3_Essbase BS Tax Accounts EOY" xfId="39370"/>
    <cellStyle name="Heading 4 13 4" xfId="39371"/>
    <cellStyle name="Heading 4 13 4 2" xfId="39372"/>
    <cellStyle name="Heading 4 13 4_Essbase BS Tax Accounts EOY" xfId="39373"/>
    <cellStyle name="Heading 4 13 5" xfId="39374"/>
    <cellStyle name="Heading 4 13_Essbase BS Tax Accounts EOY" xfId="39375"/>
    <cellStyle name="Heading 4 14" xfId="39376"/>
    <cellStyle name="Heading 4 14 2" xfId="39377"/>
    <cellStyle name="Heading 4 14 2 2" xfId="39378"/>
    <cellStyle name="Heading 4 14 2 2 2" xfId="39379"/>
    <cellStyle name="Heading 4 14 2 2_Essbase BS Tax Accounts EOY" xfId="39380"/>
    <cellStyle name="Heading 4 14 2 3" xfId="39381"/>
    <cellStyle name="Heading 4 14 2_Essbase BS Tax Accounts EOY" xfId="39382"/>
    <cellStyle name="Heading 4 14 3" xfId="39383"/>
    <cellStyle name="Heading 4 14 3 2" xfId="39384"/>
    <cellStyle name="Heading 4 14 3 2 2" xfId="39385"/>
    <cellStyle name="Heading 4 14 3 2_Essbase BS Tax Accounts EOY" xfId="39386"/>
    <cellStyle name="Heading 4 14 3 3" xfId="39387"/>
    <cellStyle name="Heading 4 14 3_Essbase BS Tax Accounts EOY" xfId="39388"/>
    <cellStyle name="Heading 4 14 4" xfId="39389"/>
    <cellStyle name="Heading 4 14 4 2" xfId="39390"/>
    <cellStyle name="Heading 4 14 4_Essbase BS Tax Accounts EOY" xfId="39391"/>
    <cellStyle name="Heading 4 14 5" xfId="39392"/>
    <cellStyle name="Heading 4 14_Essbase BS Tax Accounts EOY" xfId="39393"/>
    <cellStyle name="Heading 4 15" xfId="39394"/>
    <cellStyle name="Heading 4 15 2" xfId="39395"/>
    <cellStyle name="Heading 4 15 2 2" xfId="39396"/>
    <cellStyle name="Heading 4 15 2 2 2" xfId="39397"/>
    <cellStyle name="Heading 4 15 2 2_Essbase BS Tax Accounts EOY" xfId="39398"/>
    <cellStyle name="Heading 4 15 2 3" xfId="39399"/>
    <cellStyle name="Heading 4 15 2_Essbase BS Tax Accounts EOY" xfId="39400"/>
    <cellStyle name="Heading 4 15 3" xfId="39401"/>
    <cellStyle name="Heading 4 15 3 2" xfId="39402"/>
    <cellStyle name="Heading 4 15 3 2 2" xfId="39403"/>
    <cellStyle name="Heading 4 15 3 2_Essbase BS Tax Accounts EOY" xfId="39404"/>
    <cellStyle name="Heading 4 15 3 3" xfId="39405"/>
    <cellStyle name="Heading 4 15 3_Essbase BS Tax Accounts EOY" xfId="39406"/>
    <cellStyle name="Heading 4 15 4" xfId="39407"/>
    <cellStyle name="Heading 4 15 4 2" xfId="39408"/>
    <cellStyle name="Heading 4 15 4_Essbase BS Tax Accounts EOY" xfId="39409"/>
    <cellStyle name="Heading 4 15 5" xfId="39410"/>
    <cellStyle name="Heading 4 15_Essbase BS Tax Accounts EOY" xfId="39411"/>
    <cellStyle name="Heading 4 16" xfId="39412"/>
    <cellStyle name="Heading 4 16 2" xfId="39413"/>
    <cellStyle name="Heading 4 16 2 2" xfId="39414"/>
    <cellStyle name="Heading 4 16 2 2 2" xfId="39415"/>
    <cellStyle name="Heading 4 16 2 2_Essbase BS Tax Accounts EOY" xfId="39416"/>
    <cellStyle name="Heading 4 16 2 3" xfId="39417"/>
    <cellStyle name="Heading 4 16 2_Essbase BS Tax Accounts EOY" xfId="39418"/>
    <cellStyle name="Heading 4 16 3" xfId="39419"/>
    <cellStyle name="Heading 4 16 3 2" xfId="39420"/>
    <cellStyle name="Heading 4 16 3 2 2" xfId="39421"/>
    <cellStyle name="Heading 4 16 3 2_Essbase BS Tax Accounts EOY" xfId="39422"/>
    <cellStyle name="Heading 4 16 3 3" xfId="39423"/>
    <cellStyle name="Heading 4 16 3_Essbase BS Tax Accounts EOY" xfId="39424"/>
    <cellStyle name="Heading 4 16 4" xfId="39425"/>
    <cellStyle name="Heading 4 16 4 2" xfId="39426"/>
    <cellStyle name="Heading 4 16 4_Essbase BS Tax Accounts EOY" xfId="39427"/>
    <cellStyle name="Heading 4 16 5" xfId="39428"/>
    <cellStyle name="Heading 4 16_Essbase BS Tax Accounts EOY" xfId="39429"/>
    <cellStyle name="Heading 4 17" xfId="39430"/>
    <cellStyle name="Heading 4 17 2" xfId="39431"/>
    <cellStyle name="Heading 4 17 2 2" xfId="39432"/>
    <cellStyle name="Heading 4 17 2 2 2" xfId="39433"/>
    <cellStyle name="Heading 4 17 2 2_Essbase BS Tax Accounts EOY" xfId="39434"/>
    <cellStyle name="Heading 4 17 2 3" xfId="39435"/>
    <cellStyle name="Heading 4 17 2_Essbase BS Tax Accounts EOY" xfId="39436"/>
    <cellStyle name="Heading 4 17 3" xfId="39437"/>
    <cellStyle name="Heading 4 17 3 2" xfId="39438"/>
    <cellStyle name="Heading 4 17 3 2 2" xfId="39439"/>
    <cellStyle name="Heading 4 17 3 2_Essbase BS Tax Accounts EOY" xfId="39440"/>
    <cellStyle name="Heading 4 17 3 3" xfId="39441"/>
    <cellStyle name="Heading 4 17 3_Essbase BS Tax Accounts EOY" xfId="39442"/>
    <cellStyle name="Heading 4 17 4" xfId="39443"/>
    <cellStyle name="Heading 4 17 4 2" xfId="39444"/>
    <cellStyle name="Heading 4 17 4_Essbase BS Tax Accounts EOY" xfId="39445"/>
    <cellStyle name="Heading 4 17 5" xfId="39446"/>
    <cellStyle name="Heading 4 17_Essbase BS Tax Accounts EOY" xfId="39447"/>
    <cellStyle name="Heading 4 18" xfId="39448"/>
    <cellStyle name="Heading 4 18 2" xfId="39449"/>
    <cellStyle name="Heading 4 18 2 2" xfId="39450"/>
    <cellStyle name="Heading 4 18 2 2 2" xfId="39451"/>
    <cellStyle name="Heading 4 18 2 2_Essbase BS Tax Accounts EOY" xfId="39452"/>
    <cellStyle name="Heading 4 18 2 3" xfId="39453"/>
    <cellStyle name="Heading 4 18 2_Essbase BS Tax Accounts EOY" xfId="39454"/>
    <cellStyle name="Heading 4 18 3" xfId="39455"/>
    <cellStyle name="Heading 4 18 3 2" xfId="39456"/>
    <cellStyle name="Heading 4 18 3 2 2" xfId="39457"/>
    <cellStyle name="Heading 4 18 3 2_Essbase BS Tax Accounts EOY" xfId="39458"/>
    <cellStyle name="Heading 4 18 3 3" xfId="39459"/>
    <cellStyle name="Heading 4 18 3_Essbase BS Tax Accounts EOY" xfId="39460"/>
    <cellStyle name="Heading 4 18 4" xfId="39461"/>
    <cellStyle name="Heading 4 18 4 2" xfId="39462"/>
    <cellStyle name="Heading 4 18 4_Essbase BS Tax Accounts EOY" xfId="39463"/>
    <cellStyle name="Heading 4 18 5" xfId="39464"/>
    <cellStyle name="Heading 4 18_Essbase BS Tax Accounts EOY" xfId="39465"/>
    <cellStyle name="Heading 4 19" xfId="39466"/>
    <cellStyle name="Heading 4 19 2" xfId="39467"/>
    <cellStyle name="Heading 4 19 2 2" xfId="39468"/>
    <cellStyle name="Heading 4 19 2 2 2" xfId="39469"/>
    <cellStyle name="Heading 4 19 2 2_Essbase BS Tax Accounts EOY" xfId="39470"/>
    <cellStyle name="Heading 4 19 2 3" xfId="39471"/>
    <cellStyle name="Heading 4 19 2_Essbase BS Tax Accounts EOY" xfId="39472"/>
    <cellStyle name="Heading 4 19 3" xfId="39473"/>
    <cellStyle name="Heading 4 19 3 2" xfId="39474"/>
    <cellStyle name="Heading 4 19 3 2 2" xfId="39475"/>
    <cellStyle name="Heading 4 19 3 2_Essbase BS Tax Accounts EOY" xfId="39476"/>
    <cellStyle name="Heading 4 19 3 3" xfId="39477"/>
    <cellStyle name="Heading 4 19 3_Essbase BS Tax Accounts EOY" xfId="39478"/>
    <cellStyle name="Heading 4 19 4" xfId="39479"/>
    <cellStyle name="Heading 4 19 4 2" xfId="39480"/>
    <cellStyle name="Heading 4 19 4_Essbase BS Tax Accounts EOY" xfId="39481"/>
    <cellStyle name="Heading 4 19 5" xfId="39482"/>
    <cellStyle name="Heading 4 19_Essbase BS Tax Accounts EOY" xfId="39483"/>
    <cellStyle name="Heading 4 2" xfId="39484"/>
    <cellStyle name="Heading 4 2 10" xfId="58780"/>
    <cellStyle name="Heading 4 2 2" xfId="39485"/>
    <cellStyle name="Heading 4 2 2 2" xfId="39486"/>
    <cellStyle name="Heading 4 2 2 2 2" xfId="39487"/>
    <cellStyle name="Heading 4 2 2 2 2 2" xfId="39488"/>
    <cellStyle name="Heading 4 2 2 2 2_Essbase BS Tax Accounts EOY" xfId="39489"/>
    <cellStyle name="Heading 4 2 2 2 3" xfId="39490"/>
    <cellStyle name="Heading 4 2 2 2_Essbase BS Tax Accounts EOY" xfId="39491"/>
    <cellStyle name="Heading 4 2 2 3" xfId="39492"/>
    <cellStyle name="Heading 4 2 2 3 2" xfId="39493"/>
    <cellStyle name="Heading 4 2 2 3 2 2" xfId="39494"/>
    <cellStyle name="Heading 4 2 2 3 2_Essbase BS Tax Accounts EOY" xfId="39495"/>
    <cellStyle name="Heading 4 2 2 3 3" xfId="39496"/>
    <cellStyle name="Heading 4 2 2 3_Essbase BS Tax Accounts EOY" xfId="39497"/>
    <cellStyle name="Heading 4 2 2 4" xfId="39498"/>
    <cellStyle name="Heading 4 2 2 4 2" xfId="39499"/>
    <cellStyle name="Heading 4 2 2 4 2 2" xfId="39500"/>
    <cellStyle name="Heading 4 2 2 4 2_Essbase BS Tax Accounts EOY" xfId="39501"/>
    <cellStyle name="Heading 4 2 2 4_Essbase BS Tax Accounts EOY" xfId="39502"/>
    <cellStyle name="Heading 4 2 2 5" xfId="39503"/>
    <cellStyle name="Heading 4 2 2 5 2" xfId="39504"/>
    <cellStyle name="Heading 4 2 2 5_Essbase BS Tax Accounts EOY" xfId="39505"/>
    <cellStyle name="Heading 4 2 2 6" xfId="39506"/>
    <cellStyle name="Heading 4 2 2 7" xfId="39507"/>
    <cellStyle name="Heading 4 2 2 8" xfId="39508"/>
    <cellStyle name="Heading 4 2 2 9" xfId="39509"/>
    <cellStyle name="Heading 4 2 2_Basis Info" xfId="39510"/>
    <cellStyle name="Heading 4 2 3" xfId="39511"/>
    <cellStyle name="Heading 4 2 3 2" xfId="39512"/>
    <cellStyle name="Heading 4 2 3 2 2" xfId="39513"/>
    <cellStyle name="Heading 4 2 3 2 2 2" xfId="39514"/>
    <cellStyle name="Heading 4 2 3 2 2_Essbase BS Tax Accounts EOY" xfId="39515"/>
    <cellStyle name="Heading 4 2 3 2 3" xfId="39516"/>
    <cellStyle name="Heading 4 2 3 2_Essbase BS Tax Accounts EOY" xfId="39517"/>
    <cellStyle name="Heading 4 2 3 3" xfId="39518"/>
    <cellStyle name="Heading 4 2 3 3 2" xfId="39519"/>
    <cellStyle name="Heading 4 2 3 3 2 2" xfId="39520"/>
    <cellStyle name="Heading 4 2 3 3 2_Essbase BS Tax Accounts EOY" xfId="39521"/>
    <cellStyle name="Heading 4 2 3 3 3" xfId="39522"/>
    <cellStyle name="Heading 4 2 3 3_Essbase BS Tax Accounts EOY" xfId="39523"/>
    <cellStyle name="Heading 4 2 3 4" xfId="39524"/>
    <cellStyle name="Heading 4 2 3 4 2" xfId="39525"/>
    <cellStyle name="Heading 4 2 3 4 2 2" xfId="39526"/>
    <cellStyle name="Heading 4 2 3 4 2_Essbase BS Tax Accounts EOY" xfId="39527"/>
    <cellStyle name="Heading 4 2 3 4 3" xfId="39528"/>
    <cellStyle name="Heading 4 2 3 4 4" xfId="39529"/>
    <cellStyle name="Heading 4 2 3 4_Essbase BS Tax Accounts EOY" xfId="39530"/>
    <cellStyle name="Heading 4 2 3 5" xfId="39531"/>
    <cellStyle name="Heading 4 2 3 5 2" xfId="39532"/>
    <cellStyle name="Heading 4 2 3 5_Essbase BS Tax Accounts EOY" xfId="39533"/>
    <cellStyle name="Heading 4 2 3 6" xfId="39534"/>
    <cellStyle name="Heading 4 2 3 6 2" xfId="39535"/>
    <cellStyle name="Heading 4 2 3 6_Essbase BS Tax Accounts EOY" xfId="39536"/>
    <cellStyle name="Heading 4 2 3 7" xfId="39537"/>
    <cellStyle name="Heading 4 2 3 8" xfId="39538"/>
    <cellStyle name="Heading 4 2 3 9" xfId="39539"/>
    <cellStyle name="Heading 4 2 3_Basis Info" xfId="39540"/>
    <cellStyle name="Heading 4 2 4" xfId="39541"/>
    <cellStyle name="Heading 4 2 4 2" xfId="39542"/>
    <cellStyle name="Heading 4 2 4 2 2" xfId="39543"/>
    <cellStyle name="Heading 4 2 4 2_Essbase BS Tax Accounts EOY" xfId="39544"/>
    <cellStyle name="Heading 4 2 4 3" xfId="39545"/>
    <cellStyle name="Heading 4 2 4 4" xfId="39546"/>
    <cellStyle name="Heading 4 2 4_Essbase BS Tax Accounts EOY" xfId="39547"/>
    <cellStyle name="Heading 4 2 5" xfId="39548"/>
    <cellStyle name="Heading 4 2 5 2" xfId="39549"/>
    <cellStyle name="Heading 4 2 5 3" xfId="39550"/>
    <cellStyle name="Heading 4 2 5_Essbase BS Tax Accounts EOY" xfId="39551"/>
    <cellStyle name="Heading 4 2 6" xfId="39552"/>
    <cellStyle name="Heading 4 2 6 2" xfId="39553"/>
    <cellStyle name="Heading 4 2 7" xfId="39554"/>
    <cellStyle name="Heading 4 2 7 2" xfId="39555"/>
    <cellStyle name="Heading 4 2 8" xfId="39556"/>
    <cellStyle name="Heading 4 2 9" xfId="39557"/>
    <cellStyle name="Heading 4 2_10-1 BS" xfId="39558"/>
    <cellStyle name="Heading 4 20" xfId="39559"/>
    <cellStyle name="Heading 4 20 2" xfId="39560"/>
    <cellStyle name="Heading 4 20 2 2" xfId="39561"/>
    <cellStyle name="Heading 4 20 2 2 2" xfId="39562"/>
    <cellStyle name="Heading 4 20 2 2_Essbase BS Tax Accounts EOY" xfId="39563"/>
    <cellStyle name="Heading 4 20 2 3" xfId="39564"/>
    <cellStyle name="Heading 4 20 2_Essbase BS Tax Accounts EOY" xfId="39565"/>
    <cellStyle name="Heading 4 20 3" xfId="39566"/>
    <cellStyle name="Heading 4 20 3 2" xfId="39567"/>
    <cellStyle name="Heading 4 20 3 2 2" xfId="39568"/>
    <cellStyle name="Heading 4 20 3 2_Essbase BS Tax Accounts EOY" xfId="39569"/>
    <cellStyle name="Heading 4 20 3 3" xfId="39570"/>
    <cellStyle name="Heading 4 20 3_Essbase BS Tax Accounts EOY" xfId="39571"/>
    <cellStyle name="Heading 4 20 4" xfId="39572"/>
    <cellStyle name="Heading 4 20 4 2" xfId="39573"/>
    <cellStyle name="Heading 4 20 4_Essbase BS Tax Accounts EOY" xfId="39574"/>
    <cellStyle name="Heading 4 20 5" xfId="39575"/>
    <cellStyle name="Heading 4 20_Essbase BS Tax Accounts EOY" xfId="39576"/>
    <cellStyle name="Heading 4 21" xfId="39577"/>
    <cellStyle name="Heading 4 21 2" xfId="39578"/>
    <cellStyle name="Heading 4 21 2 2" xfId="39579"/>
    <cellStyle name="Heading 4 21 2 2 2" xfId="39580"/>
    <cellStyle name="Heading 4 21 2 2_Essbase BS Tax Accounts EOY" xfId="39581"/>
    <cellStyle name="Heading 4 21 2 3" xfId="39582"/>
    <cellStyle name="Heading 4 21 2_Essbase BS Tax Accounts EOY" xfId="39583"/>
    <cellStyle name="Heading 4 21 3" xfId="39584"/>
    <cellStyle name="Heading 4 21 3 2" xfId="39585"/>
    <cellStyle name="Heading 4 21 3 2 2" xfId="39586"/>
    <cellStyle name="Heading 4 21 3 2_Essbase BS Tax Accounts EOY" xfId="39587"/>
    <cellStyle name="Heading 4 21 3 3" xfId="39588"/>
    <cellStyle name="Heading 4 21 3_Essbase BS Tax Accounts EOY" xfId="39589"/>
    <cellStyle name="Heading 4 21 4" xfId="39590"/>
    <cellStyle name="Heading 4 21 4 2" xfId="39591"/>
    <cellStyle name="Heading 4 21 4_Essbase BS Tax Accounts EOY" xfId="39592"/>
    <cellStyle name="Heading 4 21 5" xfId="39593"/>
    <cellStyle name="Heading 4 21_Essbase BS Tax Accounts EOY" xfId="39594"/>
    <cellStyle name="Heading 4 22" xfId="39595"/>
    <cellStyle name="Heading 4 22 2" xfId="39596"/>
    <cellStyle name="Heading 4 22 2 2" xfId="39597"/>
    <cellStyle name="Heading 4 22 2 2 2" xfId="39598"/>
    <cellStyle name="Heading 4 22 2 2_Essbase BS Tax Accounts EOY" xfId="39599"/>
    <cellStyle name="Heading 4 22 2 3" xfId="39600"/>
    <cellStyle name="Heading 4 22 2_Essbase BS Tax Accounts EOY" xfId="39601"/>
    <cellStyle name="Heading 4 22 3" xfId="39602"/>
    <cellStyle name="Heading 4 22 3 2" xfId="39603"/>
    <cellStyle name="Heading 4 22 3 2 2" xfId="39604"/>
    <cellStyle name="Heading 4 22 3 2_Essbase BS Tax Accounts EOY" xfId="39605"/>
    <cellStyle name="Heading 4 22 3 3" xfId="39606"/>
    <cellStyle name="Heading 4 22 3_Essbase BS Tax Accounts EOY" xfId="39607"/>
    <cellStyle name="Heading 4 22 4" xfId="39608"/>
    <cellStyle name="Heading 4 22 4 2" xfId="39609"/>
    <cellStyle name="Heading 4 22 4_Essbase BS Tax Accounts EOY" xfId="39610"/>
    <cellStyle name="Heading 4 22 5" xfId="39611"/>
    <cellStyle name="Heading 4 22_Essbase BS Tax Accounts EOY" xfId="39612"/>
    <cellStyle name="Heading 4 23" xfId="39613"/>
    <cellStyle name="Heading 4 23 2" xfId="39614"/>
    <cellStyle name="Heading 4 23 2 2" xfId="39615"/>
    <cellStyle name="Heading 4 23 2 2 2" xfId="39616"/>
    <cellStyle name="Heading 4 23 2 2_Essbase BS Tax Accounts EOY" xfId="39617"/>
    <cellStyle name="Heading 4 23 2 3" xfId="39618"/>
    <cellStyle name="Heading 4 23 2_Essbase BS Tax Accounts EOY" xfId="39619"/>
    <cellStyle name="Heading 4 23 3" xfId="39620"/>
    <cellStyle name="Heading 4 23 3 2" xfId="39621"/>
    <cellStyle name="Heading 4 23 3 2 2" xfId="39622"/>
    <cellStyle name="Heading 4 23 3 2_Essbase BS Tax Accounts EOY" xfId="39623"/>
    <cellStyle name="Heading 4 23 3 3" xfId="39624"/>
    <cellStyle name="Heading 4 23 3_Essbase BS Tax Accounts EOY" xfId="39625"/>
    <cellStyle name="Heading 4 23 4" xfId="39626"/>
    <cellStyle name="Heading 4 23 4 2" xfId="39627"/>
    <cellStyle name="Heading 4 23 4 2 2" xfId="39628"/>
    <cellStyle name="Heading 4 23 4 2_Essbase BS Tax Accounts EOY" xfId="39629"/>
    <cellStyle name="Heading 4 23 4 3" xfId="39630"/>
    <cellStyle name="Heading 4 23 4_Essbase BS Tax Accounts EOY" xfId="39631"/>
    <cellStyle name="Heading 4 23 5" xfId="39632"/>
    <cellStyle name="Heading 4 23 5 2" xfId="39633"/>
    <cellStyle name="Heading 4 23 5_Essbase BS Tax Accounts EOY" xfId="39634"/>
    <cellStyle name="Heading 4 23 6" xfId="39635"/>
    <cellStyle name="Heading 4 23_Essbase BS Tax Accounts EOY" xfId="39636"/>
    <cellStyle name="Heading 4 24" xfId="39637"/>
    <cellStyle name="Heading 4 24 2" xfId="39638"/>
    <cellStyle name="Heading 4 24 2 2" xfId="39639"/>
    <cellStyle name="Heading 4 24 2 2 2" xfId="39640"/>
    <cellStyle name="Heading 4 24 2 2 2 2" xfId="39641"/>
    <cellStyle name="Heading 4 24 2 2 2_Essbase BS Tax Accounts EOY" xfId="39642"/>
    <cellStyle name="Heading 4 24 2 2_Essbase BS Tax Accounts EOY" xfId="39643"/>
    <cellStyle name="Heading 4 24 2 3" xfId="39644"/>
    <cellStyle name="Heading 4 24 2 3 2" xfId="39645"/>
    <cellStyle name="Heading 4 24 2 3_Essbase BS Tax Accounts EOY" xfId="39646"/>
    <cellStyle name="Heading 4 24 2 4" xfId="39647"/>
    <cellStyle name="Heading 4 24 2 5" xfId="39648"/>
    <cellStyle name="Heading 4 24 2 6" xfId="39649"/>
    <cellStyle name="Heading 4 24 2 7" xfId="39650"/>
    <cellStyle name="Heading 4 24 2 8" xfId="39651"/>
    <cellStyle name="Heading 4 24 2_Essbase BS Tax Accounts EOY" xfId="39652"/>
    <cellStyle name="Heading 4 24 3" xfId="39653"/>
    <cellStyle name="Heading 4 24 3 2" xfId="39654"/>
    <cellStyle name="Heading 4 24 3 2 2" xfId="39655"/>
    <cellStyle name="Heading 4 24 3 2_Essbase BS Tax Accounts EOY" xfId="39656"/>
    <cellStyle name="Heading 4 24 3 3" xfId="39657"/>
    <cellStyle name="Heading 4 24 3 4" xfId="39658"/>
    <cellStyle name="Heading 4 24 3_Essbase BS Tax Accounts EOY" xfId="39659"/>
    <cellStyle name="Heading 4 24 4" xfId="39660"/>
    <cellStyle name="Heading 4 24 4 2" xfId="39661"/>
    <cellStyle name="Heading 4 24 4_Essbase BS Tax Accounts EOY" xfId="39662"/>
    <cellStyle name="Heading 4 24 5" xfId="39663"/>
    <cellStyle name="Heading 4 24 5 2" xfId="39664"/>
    <cellStyle name="Heading 4 24 5_Essbase BS Tax Accounts EOY" xfId="39665"/>
    <cellStyle name="Heading 4 24 6" xfId="39666"/>
    <cellStyle name="Heading 4 24 7" xfId="39667"/>
    <cellStyle name="Heading 4 24 8" xfId="39668"/>
    <cellStyle name="Heading 4 24_Basis Detail" xfId="39669"/>
    <cellStyle name="Heading 4 25" xfId="39670"/>
    <cellStyle name="Heading 4 25 2" xfId="39671"/>
    <cellStyle name="Heading 4 25 2 2" xfId="39672"/>
    <cellStyle name="Heading 4 25 2 2 2" xfId="39673"/>
    <cellStyle name="Heading 4 25 2 2_Essbase BS Tax Accounts EOY" xfId="39674"/>
    <cellStyle name="Heading 4 25 2 3" xfId="39675"/>
    <cellStyle name="Heading 4 25 2 4" xfId="39676"/>
    <cellStyle name="Heading 4 25 2 5" xfId="39677"/>
    <cellStyle name="Heading 4 25 2_Essbase BS Tax Accounts EOY" xfId="39678"/>
    <cellStyle name="Heading 4 25 3" xfId="39679"/>
    <cellStyle name="Heading 4 25 3 2" xfId="39680"/>
    <cellStyle name="Heading 4 25 3 2 2" xfId="39681"/>
    <cellStyle name="Heading 4 25 3 2_Essbase BS Tax Accounts EOY" xfId="39682"/>
    <cellStyle name="Heading 4 25 3 3" xfId="39683"/>
    <cellStyle name="Heading 4 25 3 4" xfId="39684"/>
    <cellStyle name="Heading 4 25 3_Essbase BS Tax Accounts EOY" xfId="39685"/>
    <cellStyle name="Heading 4 25 4" xfId="39686"/>
    <cellStyle name="Heading 4 25 4 2" xfId="39687"/>
    <cellStyle name="Heading 4 25 4_Essbase BS Tax Accounts EOY" xfId="39688"/>
    <cellStyle name="Heading 4 25 5" xfId="39689"/>
    <cellStyle name="Heading 4 25 6" xfId="39690"/>
    <cellStyle name="Heading 4 25 7" xfId="39691"/>
    <cellStyle name="Heading 4 25_Essbase BS Tax Accounts EOY" xfId="39692"/>
    <cellStyle name="Heading 4 26" xfId="39693"/>
    <cellStyle name="Heading 4 26 2" xfId="39694"/>
    <cellStyle name="Heading 4 26 2 2" xfId="39695"/>
    <cellStyle name="Heading 4 26 2 2 2" xfId="39696"/>
    <cellStyle name="Heading 4 26 2 2_Essbase BS Tax Accounts EOY" xfId="39697"/>
    <cellStyle name="Heading 4 26 2 3" xfId="39698"/>
    <cellStyle name="Heading 4 26 2_Essbase BS Tax Accounts EOY" xfId="39699"/>
    <cellStyle name="Heading 4 26 3" xfId="39700"/>
    <cellStyle name="Heading 4 26 3 2" xfId="39701"/>
    <cellStyle name="Heading 4 26 3_Essbase BS Tax Accounts EOY" xfId="39702"/>
    <cellStyle name="Heading 4 26 4" xfId="39703"/>
    <cellStyle name="Heading 4 26 5" xfId="39704"/>
    <cellStyle name="Heading 4 26 6" xfId="39705"/>
    <cellStyle name="Heading 4 26 7" xfId="39706"/>
    <cellStyle name="Heading 4 26_Essbase BS Tax Accounts EOY" xfId="39707"/>
    <cellStyle name="Heading 4 27" xfId="39708"/>
    <cellStyle name="Heading 4 27 2" xfId="39709"/>
    <cellStyle name="Heading 4 27 2 2" xfId="39710"/>
    <cellStyle name="Heading 4 27 2 2 2" xfId="39711"/>
    <cellStyle name="Heading 4 27 2 2_Essbase BS Tax Accounts EOY" xfId="39712"/>
    <cellStyle name="Heading 4 27 2_Essbase BS Tax Accounts EOY" xfId="39713"/>
    <cellStyle name="Heading 4 27 3" xfId="39714"/>
    <cellStyle name="Heading 4 27 3 2" xfId="39715"/>
    <cellStyle name="Heading 4 27 3_Essbase BS Tax Accounts EOY" xfId="39716"/>
    <cellStyle name="Heading 4 27 4" xfId="39717"/>
    <cellStyle name="Heading 4 27 5" xfId="39718"/>
    <cellStyle name="Heading 4 27 6" xfId="39719"/>
    <cellStyle name="Heading 4 27_Essbase BS Tax Accounts EOY" xfId="39720"/>
    <cellStyle name="Heading 4 28" xfId="39721"/>
    <cellStyle name="Heading 4 28 2" xfId="39722"/>
    <cellStyle name="Heading 4 28 2 2" xfId="39723"/>
    <cellStyle name="Heading 4 28 2_Essbase BS Tax Accounts EOY" xfId="39724"/>
    <cellStyle name="Heading 4 28_Essbase BS Tax Accounts EOY" xfId="39725"/>
    <cellStyle name="Heading 4 29" xfId="39726"/>
    <cellStyle name="Heading 4 29 2" xfId="39727"/>
    <cellStyle name="Heading 4 29 2 2" xfId="39728"/>
    <cellStyle name="Heading 4 29 2_Essbase BS Tax Accounts EOY" xfId="39729"/>
    <cellStyle name="Heading 4 29_Essbase BS Tax Accounts EOY" xfId="39730"/>
    <cellStyle name="Heading 4 3" xfId="39731"/>
    <cellStyle name="Heading 4 3 2" xfId="39732"/>
    <cellStyle name="Heading 4 3 2 2" xfId="39733"/>
    <cellStyle name="Heading 4 3 2 2 2" xfId="39734"/>
    <cellStyle name="Heading 4 3 2 2 2 2" xfId="39735"/>
    <cellStyle name="Heading 4 3 2 2 2_Essbase BS Tax Accounts EOY" xfId="39736"/>
    <cellStyle name="Heading 4 3 2 2_Essbase BS Tax Accounts EOY" xfId="39737"/>
    <cellStyle name="Heading 4 3 2 3" xfId="39738"/>
    <cellStyle name="Heading 4 3 2 3 2" xfId="39739"/>
    <cellStyle name="Heading 4 3 2 3 2 2" xfId="39740"/>
    <cellStyle name="Heading 4 3 2 3 2_Essbase BS Tax Accounts EOY" xfId="39741"/>
    <cellStyle name="Heading 4 3 2 3_Essbase BS Tax Accounts EOY" xfId="39742"/>
    <cellStyle name="Heading 4 3 2 4" xfId="39743"/>
    <cellStyle name="Heading 4 3 2 4 2" xfId="39744"/>
    <cellStyle name="Heading 4 3 2 4_Essbase BS Tax Accounts EOY" xfId="39745"/>
    <cellStyle name="Heading 4 3 2 5" xfId="39746"/>
    <cellStyle name="Heading 4 3 2 6" xfId="39747"/>
    <cellStyle name="Heading 4 3 2 7" xfId="39748"/>
    <cellStyle name="Heading 4 3 2_Essbase BS Tax Accounts EOY" xfId="39749"/>
    <cellStyle name="Heading 4 3 3" xfId="39750"/>
    <cellStyle name="Heading 4 3 3 2" xfId="39751"/>
    <cellStyle name="Heading 4 3 3 2 2" xfId="39752"/>
    <cellStyle name="Heading 4 3 3 2_Essbase BS Tax Accounts EOY" xfId="39753"/>
    <cellStyle name="Heading 4 3 3 3" xfId="39754"/>
    <cellStyle name="Heading 4 3 3_Essbase BS Tax Accounts EOY" xfId="39755"/>
    <cellStyle name="Heading 4 3 4" xfId="39756"/>
    <cellStyle name="Heading 4 3 4 2" xfId="39757"/>
    <cellStyle name="Heading 4 3 4_Essbase BS Tax Accounts EOY" xfId="39758"/>
    <cellStyle name="Heading 4 3 5" xfId="39759"/>
    <cellStyle name="Heading 4 3_Essbase BS Tax Accounts EOY" xfId="39760"/>
    <cellStyle name="Heading 4 30" xfId="39761"/>
    <cellStyle name="Heading 4 30 2" xfId="39762"/>
    <cellStyle name="Heading 4 30 2 2" xfId="39763"/>
    <cellStyle name="Heading 4 30 2_Essbase BS Tax Accounts EOY" xfId="39764"/>
    <cellStyle name="Heading 4 30_Essbase BS Tax Accounts EOY" xfId="39765"/>
    <cellStyle name="Heading 4 31" xfId="39766"/>
    <cellStyle name="Heading 4 31 2" xfId="39767"/>
    <cellStyle name="Heading 4 31 2 2" xfId="39768"/>
    <cellStyle name="Heading 4 31 2_Essbase BS Tax Accounts EOY" xfId="39769"/>
    <cellStyle name="Heading 4 31_Essbase BS Tax Accounts EOY" xfId="39770"/>
    <cellStyle name="Heading 4 32" xfId="39771"/>
    <cellStyle name="Heading 4 32 2" xfId="39772"/>
    <cellStyle name="Heading 4 32 2 2" xfId="39773"/>
    <cellStyle name="Heading 4 32 2_Essbase BS Tax Accounts EOY" xfId="39774"/>
    <cellStyle name="Heading 4 32_Essbase BS Tax Accounts EOY" xfId="39775"/>
    <cellStyle name="Heading 4 33" xfId="39776"/>
    <cellStyle name="Heading 4 33 2" xfId="39777"/>
    <cellStyle name="Heading 4 33 2 2" xfId="39778"/>
    <cellStyle name="Heading 4 33 2_Essbase BS Tax Accounts EOY" xfId="39779"/>
    <cellStyle name="Heading 4 33_Essbase BS Tax Accounts EOY" xfId="39780"/>
    <cellStyle name="Heading 4 34" xfId="39781"/>
    <cellStyle name="Heading 4 34 2" xfId="39782"/>
    <cellStyle name="Heading 4 34 2 2" xfId="39783"/>
    <cellStyle name="Heading 4 34 2_Essbase BS Tax Accounts EOY" xfId="39784"/>
    <cellStyle name="Heading 4 34_Essbase BS Tax Accounts EOY" xfId="39785"/>
    <cellStyle name="Heading 4 35" xfId="39786"/>
    <cellStyle name="Heading 4 35 2" xfId="39787"/>
    <cellStyle name="Heading 4 35 2 2" xfId="39788"/>
    <cellStyle name="Heading 4 35 2_Essbase BS Tax Accounts EOY" xfId="39789"/>
    <cellStyle name="Heading 4 35_Essbase BS Tax Accounts EOY" xfId="39790"/>
    <cellStyle name="Heading 4 36" xfId="39791"/>
    <cellStyle name="Heading 4 36 2" xfId="39792"/>
    <cellStyle name="Heading 4 36 2 2" xfId="39793"/>
    <cellStyle name="Heading 4 36 2_Essbase BS Tax Accounts EOY" xfId="39794"/>
    <cellStyle name="Heading 4 36_Essbase BS Tax Accounts EOY" xfId="39795"/>
    <cellStyle name="Heading 4 37" xfId="39796"/>
    <cellStyle name="Heading 4 37 2" xfId="39797"/>
    <cellStyle name="Heading 4 37 2 2" xfId="39798"/>
    <cellStyle name="Heading 4 37 2_Essbase BS Tax Accounts EOY" xfId="39799"/>
    <cellStyle name="Heading 4 37_Essbase BS Tax Accounts EOY" xfId="39800"/>
    <cellStyle name="Heading 4 38" xfId="39801"/>
    <cellStyle name="Heading 4 38 2" xfId="39802"/>
    <cellStyle name="Heading 4 38 2 2" xfId="39803"/>
    <cellStyle name="Heading 4 38 2_Essbase BS Tax Accounts EOY" xfId="39804"/>
    <cellStyle name="Heading 4 38_Essbase BS Tax Accounts EOY" xfId="39805"/>
    <cellStyle name="Heading 4 39" xfId="39806"/>
    <cellStyle name="Heading 4 39 2" xfId="39807"/>
    <cellStyle name="Heading 4 39 2 2" xfId="39808"/>
    <cellStyle name="Heading 4 39 2_Essbase BS Tax Accounts EOY" xfId="39809"/>
    <cellStyle name="Heading 4 39_Essbase BS Tax Accounts EOY" xfId="39810"/>
    <cellStyle name="Heading 4 4" xfId="39811"/>
    <cellStyle name="Heading 4 4 2" xfId="39812"/>
    <cellStyle name="Heading 4 4 2 2" xfId="39813"/>
    <cellStyle name="Heading 4 4 2 2 2" xfId="39814"/>
    <cellStyle name="Heading 4 4 2 2 2 2" xfId="39815"/>
    <cellStyle name="Heading 4 4 2 2 2_Essbase BS Tax Accounts EOY" xfId="39816"/>
    <cellStyle name="Heading 4 4 2 2 3" xfId="39817"/>
    <cellStyle name="Heading 4 4 2 2_Essbase BS Tax Accounts EOY" xfId="39818"/>
    <cellStyle name="Heading 4 4 2 3" xfId="39819"/>
    <cellStyle name="Heading 4 4 2 3 2" xfId="39820"/>
    <cellStyle name="Heading 4 4 2 3 2 2" xfId="39821"/>
    <cellStyle name="Heading 4 4 2 3 2_Essbase BS Tax Accounts EOY" xfId="39822"/>
    <cellStyle name="Heading 4 4 2 3_Essbase BS Tax Accounts EOY" xfId="39823"/>
    <cellStyle name="Heading 4 4 2 4" xfId="39824"/>
    <cellStyle name="Heading 4 4 2 4 2" xfId="39825"/>
    <cellStyle name="Heading 4 4 2 4_Essbase BS Tax Accounts EOY" xfId="39826"/>
    <cellStyle name="Heading 4 4 2 5" xfId="39827"/>
    <cellStyle name="Heading 4 4 2 6" xfId="39828"/>
    <cellStyle name="Heading 4 4 2 7" xfId="39829"/>
    <cellStyle name="Heading 4 4 2 8" xfId="39830"/>
    <cellStyle name="Heading 4 4 2_Essbase BS Tax Accounts EOY" xfId="39831"/>
    <cellStyle name="Heading 4 4 3" xfId="39832"/>
    <cellStyle name="Heading 4 4 3 2" xfId="39833"/>
    <cellStyle name="Heading 4 4 3 2 2" xfId="39834"/>
    <cellStyle name="Heading 4 4 3 2_Essbase BS Tax Accounts EOY" xfId="39835"/>
    <cellStyle name="Heading 4 4 3 3" xfId="39836"/>
    <cellStyle name="Heading 4 4 3_Essbase BS Tax Accounts EOY" xfId="39837"/>
    <cellStyle name="Heading 4 4 4" xfId="39838"/>
    <cellStyle name="Heading 4 4 4 2" xfId="39839"/>
    <cellStyle name="Heading 4 4 4_Essbase BS Tax Accounts EOY" xfId="39840"/>
    <cellStyle name="Heading 4 4 5" xfId="39841"/>
    <cellStyle name="Heading 4 4_Essbase BS Tax Accounts EOY" xfId="39842"/>
    <cellStyle name="Heading 4 40" xfId="39843"/>
    <cellStyle name="Heading 4 40 2" xfId="39844"/>
    <cellStyle name="Heading 4 40 2 2" xfId="39845"/>
    <cellStyle name="Heading 4 40 2_Essbase BS Tax Accounts EOY" xfId="39846"/>
    <cellStyle name="Heading 4 40_Essbase BS Tax Accounts EOY" xfId="39847"/>
    <cellStyle name="Heading 4 41" xfId="39848"/>
    <cellStyle name="Heading 4 41 2" xfId="39849"/>
    <cellStyle name="Heading 4 41 2 2" xfId="39850"/>
    <cellStyle name="Heading 4 41 2_Essbase BS Tax Accounts EOY" xfId="39851"/>
    <cellStyle name="Heading 4 41_Essbase BS Tax Accounts EOY" xfId="39852"/>
    <cellStyle name="Heading 4 42" xfId="39853"/>
    <cellStyle name="Heading 4 42 2" xfId="39854"/>
    <cellStyle name="Heading 4 42 2 2" xfId="39855"/>
    <cellStyle name="Heading 4 42 2_Essbase BS Tax Accounts EOY" xfId="39856"/>
    <cellStyle name="Heading 4 42_Essbase BS Tax Accounts EOY" xfId="39857"/>
    <cellStyle name="Heading 4 43" xfId="39858"/>
    <cellStyle name="Heading 4 43 2" xfId="39859"/>
    <cellStyle name="Heading 4 43 2 2" xfId="39860"/>
    <cellStyle name="Heading 4 43 2_Essbase BS Tax Accounts EOY" xfId="39861"/>
    <cellStyle name="Heading 4 43_Essbase BS Tax Accounts EOY" xfId="39862"/>
    <cellStyle name="Heading 4 44" xfId="39863"/>
    <cellStyle name="Heading 4 44 2" xfId="39864"/>
    <cellStyle name="Heading 4 44 2 2" xfId="39865"/>
    <cellStyle name="Heading 4 44 2_Essbase BS Tax Accounts EOY" xfId="39866"/>
    <cellStyle name="Heading 4 44_Essbase BS Tax Accounts EOY" xfId="39867"/>
    <cellStyle name="Heading 4 45" xfId="39868"/>
    <cellStyle name="Heading 4 45 2" xfId="39869"/>
    <cellStyle name="Heading 4 45 2 2" xfId="39870"/>
    <cellStyle name="Heading 4 45 2_Essbase BS Tax Accounts EOY" xfId="39871"/>
    <cellStyle name="Heading 4 45_Essbase BS Tax Accounts EOY" xfId="39872"/>
    <cellStyle name="Heading 4 46" xfId="39873"/>
    <cellStyle name="Heading 4 46 2" xfId="39874"/>
    <cellStyle name="Heading 4 46 2 2" xfId="39875"/>
    <cellStyle name="Heading 4 46 2_Essbase BS Tax Accounts EOY" xfId="39876"/>
    <cellStyle name="Heading 4 46_Essbase BS Tax Accounts EOY" xfId="39877"/>
    <cellStyle name="Heading 4 47" xfId="39878"/>
    <cellStyle name="Heading 4 47 2" xfId="39879"/>
    <cellStyle name="Heading 4 47 2 2" xfId="39880"/>
    <cellStyle name="Heading 4 47 2_Essbase BS Tax Accounts EOY" xfId="39881"/>
    <cellStyle name="Heading 4 47_Essbase BS Tax Accounts EOY" xfId="39882"/>
    <cellStyle name="Heading 4 48" xfId="39883"/>
    <cellStyle name="Heading 4 48 2" xfId="39884"/>
    <cellStyle name="Heading 4 48 2 2" xfId="39885"/>
    <cellStyle name="Heading 4 48 2_Essbase BS Tax Accounts EOY" xfId="39886"/>
    <cellStyle name="Heading 4 48_Essbase BS Tax Accounts EOY" xfId="39887"/>
    <cellStyle name="Heading 4 49" xfId="39888"/>
    <cellStyle name="Heading 4 49 2" xfId="39889"/>
    <cellStyle name="Heading 4 49 2 2" xfId="39890"/>
    <cellStyle name="Heading 4 49 2_Essbase BS Tax Accounts EOY" xfId="39891"/>
    <cellStyle name="Heading 4 49_Essbase BS Tax Accounts EOY" xfId="39892"/>
    <cellStyle name="Heading 4 5" xfId="39893"/>
    <cellStyle name="Heading 4 5 2" xfId="39894"/>
    <cellStyle name="Heading 4 5 2 2" xfId="39895"/>
    <cellStyle name="Heading 4 5 2 2 2" xfId="39896"/>
    <cellStyle name="Heading 4 5 2 2 2 2" xfId="39897"/>
    <cellStyle name="Heading 4 5 2 2 2_Essbase BS Tax Accounts EOY" xfId="39898"/>
    <cellStyle name="Heading 4 5 2 2_Essbase BS Tax Accounts EOY" xfId="39899"/>
    <cellStyle name="Heading 4 5 2 3" xfId="39900"/>
    <cellStyle name="Heading 4 5 2 3 2" xfId="39901"/>
    <cellStyle name="Heading 4 5 2 3 2 2" xfId="39902"/>
    <cellStyle name="Heading 4 5 2 3 2_Essbase BS Tax Accounts EOY" xfId="39903"/>
    <cellStyle name="Heading 4 5 2 3_Essbase BS Tax Accounts EOY" xfId="39904"/>
    <cellStyle name="Heading 4 5 2 4" xfId="39905"/>
    <cellStyle name="Heading 4 5 2 4 2" xfId="39906"/>
    <cellStyle name="Heading 4 5 2 4_Essbase BS Tax Accounts EOY" xfId="39907"/>
    <cellStyle name="Heading 4 5 2 5" xfId="39908"/>
    <cellStyle name="Heading 4 5 2 6" xfId="39909"/>
    <cellStyle name="Heading 4 5 2_Essbase BS Tax Accounts EOY" xfId="39910"/>
    <cellStyle name="Heading 4 5 3" xfId="39911"/>
    <cellStyle name="Heading 4 5 3 2" xfId="39912"/>
    <cellStyle name="Heading 4 5 3 2 2" xfId="39913"/>
    <cellStyle name="Heading 4 5 3 2_Essbase BS Tax Accounts EOY" xfId="39914"/>
    <cellStyle name="Heading 4 5 3 3" xfId="39915"/>
    <cellStyle name="Heading 4 5 3_Essbase BS Tax Accounts EOY" xfId="39916"/>
    <cellStyle name="Heading 4 5 4" xfId="39917"/>
    <cellStyle name="Heading 4 5 4 2" xfId="39918"/>
    <cellStyle name="Heading 4 5 4_Essbase BS Tax Accounts EOY" xfId="39919"/>
    <cellStyle name="Heading 4 5 5" xfId="39920"/>
    <cellStyle name="Heading 4 5_Essbase BS Tax Accounts EOY" xfId="39921"/>
    <cellStyle name="Heading 4 50" xfId="39922"/>
    <cellStyle name="Heading 4 50 2" xfId="39923"/>
    <cellStyle name="Heading 4 50 2 2" xfId="39924"/>
    <cellStyle name="Heading 4 50 2_Essbase BS Tax Accounts EOY" xfId="39925"/>
    <cellStyle name="Heading 4 50_Essbase BS Tax Accounts EOY" xfId="39926"/>
    <cellStyle name="Heading 4 51" xfId="39927"/>
    <cellStyle name="Heading 4 51 2" xfId="39928"/>
    <cellStyle name="Heading 4 51 2 2" xfId="39929"/>
    <cellStyle name="Heading 4 51 2_Essbase BS Tax Accounts EOY" xfId="39930"/>
    <cellStyle name="Heading 4 51_Essbase BS Tax Accounts EOY" xfId="39931"/>
    <cellStyle name="Heading 4 52" xfId="39932"/>
    <cellStyle name="Heading 4 52 2" xfId="39933"/>
    <cellStyle name="Heading 4 52 2 2" xfId="39934"/>
    <cellStyle name="Heading 4 52 2_Essbase BS Tax Accounts EOY" xfId="39935"/>
    <cellStyle name="Heading 4 52_Essbase BS Tax Accounts EOY" xfId="39936"/>
    <cellStyle name="Heading 4 53" xfId="39937"/>
    <cellStyle name="Heading 4 53 2" xfId="39938"/>
    <cellStyle name="Heading 4 53 2 2" xfId="39939"/>
    <cellStyle name="Heading 4 53 2_Essbase BS Tax Accounts EOY" xfId="39940"/>
    <cellStyle name="Heading 4 53_Essbase BS Tax Accounts EOY" xfId="39941"/>
    <cellStyle name="Heading 4 54" xfId="39942"/>
    <cellStyle name="Heading 4 54 2" xfId="39943"/>
    <cellStyle name="Heading 4 54 2 2" xfId="39944"/>
    <cellStyle name="Heading 4 54 2_Essbase BS Tax Accounts EOY" xfId="39945"/>
    <cellStyle name="Heading 4 54_Essbase BS Tax Accounts EOY" xfId="39946"/>
    <cellStyle name="Heading 4 55" xfId="39947"/>
    <cellStyle name="Heading 4 55 2" xfId="39948"/>
    <cellStyle name="Heading 4 55 2 2" xfId="39949"/>
    <cellStyle name="Heading 4 55 2_Essbase BS Tax Accounts EOY" xfId="39950"/>
    <cellStyle name="Heading 4 55_Essbase BS Tax Accounts EOY" xfId="39951"/>
    <cellStyle name="Heading 4 56" xfId="39952"/>
    <cellStyle name="Heading 4 56 2" xfId="39953"/>
    <cellStyle name="Heading 4 56 2 2" xfId="39954"/>
    <cellStyle name="Heading 4 56 2_Essbase BS Tax Accounts EOY" xfId="39955"/>
    <cellStyle name="Heading 4 56_Essbase BS Tax Accounts EOY" xfId="39956"/>
    <cellStyle name="Heading 4 57" xfId="39957"/>
    <cellStyle name="Heading 4 57 2" xfId="39958"/>
    <cellStyle name="Heading 4 57 2 2" xfId="39959"/>
    <cellStyle name="Heading 4 57 2_Essbase BS Tax Accounts EOY" xfId="39960"/>
    <cellStyle name="Heading 4 57_Essbase BS Tax Accounts EOY" xfId="39961"/>
    <cellStyle name="Heading 4 58" xfId="39962"/>
    <cellStyle name="Heading 4 58 2" xfId="39963"/>
    <cellStyle name="Heading 4 58 2 2" xfId="39964"/>
    <cellStyle name="Heading 4 58 2_Essbase BS Tax Accounts EOY" xfId="39965"/>
    <cellStyle name="Heading 4 58_Essbase BS Tax Accounts EOY" xfId="39966"/>
    <cellStyle name="Heading 4 59" xfId="39967"/>
    <cellStyle name="Heading 4 59 2" xfId="39968"/>
    <cellStyle name="Heading 4 59 2 2" xfId="39969"/>
    <cellStyle name="Heading 4 59 2_Essbase BS Tax Accounts EOY" xfId="39970"/>
    <cellStyle name="Heading 4 59_Essbase BS Tax Accounts EOY" xfId="39971"/>
    <cellStyle name="Heading 4 6" xfId="39972"/>
    <cellStyle name="Heading 4 6 2" xfId="39973"/>
    <cellStyle name="Heading 4 6 2 2" xfId="39974"/>
    <cellStyle name="Heading 4 6 2 2 2" xfId="39975"/>
    <cellStyle name="Heading 4 6 2 2_Essbase BS Tax Accounts EOY" xfId="39976"/>
    <cellStyle name="Heading 4 6 2 3" xfId="39977"/>
    <cellStyle name="Heading 4 6 2_Essbase BS Tax Accounts EOY" xfId="39978"/>
    <cellStyle name="Heading 4 6 3" xfId="39979"/>
    <cellStyle name="Heading 4 6 3 2" xfId="39980"/>
    <cellStyle name="Heading 4 6 3 2 2" xfId="39981"/>
    <cellStyle name="Heading 4 6 3 2_Essbase BS Tax Accounts EOY" xfId="39982"/>
    <cellStyle name="Heading 4 6 3 3" xfId="39983"/>
    <cellStyle name="Heading 4 6 3_Essbase BS Tax Accounts EOY" xfId="39984"/>
    <cellStyle name="Heading 4 6 4" xfId="39985"/>
    <cellStyle name="Heading 4 6 4 2" xfId="39986"/>
    <cellStyle name="Heading 4 6 4_Essbase BS Tax Accounts EOY" xfId="39987"/>
    <cellStyle name="Heading 4 6 5" xfId="39988"/>
    <cellStyle name="Heading 4 6_Essbase BS Tax Accounts EOY" xfId="39989"/>
    <cellStyle name="Heading 4 60" xfId="39990"/>
    <cellStyle name="Heading 4 60 2" xfId="39991"/>
    <cellStyle name="Heading 4 60 2 2" xfId="39992"/>
    <cellStyle name="Heading 4 60 2_Essbase BS Tax Accounts EOY" xfId="39993"/>
    <cellStyle name="Heading 4 60 3" xfId="39994"/>
    <cellStyle name="Heading 4 60_Essbase BS Tax Accounts EOY" xfId="39995"/>
    <cellStyle name="Heading 4 61" xfId="39996"/>
    <cellStyle name="Heading 4 61 2" xfId="39997"/>
    <cellStyle name="Heading 4 61_Essbase BS Tax Accounts EOY" xfId="39998"/>
    <cellStyle name="Heading 4 62" xfId="39999"/>
    <cellStyle name="Heading 4 62 2" xfId="40000"/>
    <cellStyle name="Heading 4 62_Essbase BS Tax Accounts EOY" xfId="40001"/>
    <cellStyle name="Heading 4 63" xfId="40002"/>
    <cellStyle name="Heading 4 64" xfId="40003"/>
    <cellStyle name="Heading 4 65" xfId="40004"/>
    <cellStyle name="Heading 4 66" xfId="40005"/>
    <cellStyle name="Heading 4 67" xfId="40006"/>
    <cellStyle name="Heading 4 68" xfId="40007"/>
    <cellStyle name="Heading 4 69" xfId="40008"/>
    <cellStyle name="Heading 4 7" xfId="40009"/>
    <cellStyle name="Heading 4 7 2" xfId="40010"/>
    <cellStyle name="Heading 4 7 2 2" xfId="40011"/>
    <cellStyle name="Heading 4 7 2 2 2" xfId="40012"/>
    <cellStyle name="Heading 4 7 2 2_Essbase BS Tax Accounts EOY" xfId="40013"/>
    <cellStyle name="Heading 4 7 2 3" xfId="40014"/>
    <cellStyle name="Heading 4 7 2_Essbase BS Tax Accounts EOY" xfId="40015"/>
    <cellStyle name="Heading 4 7 3" xfId="40016"/>
    <cellStyle name="Heading 4 7 3 2" xfId="40017"/>
    <cellStyle name="Heading 4 7 3 2 2" xfId="40018"/>
    <cellStyle name="Heading 4 7 3 2_Essbase BS Tax Accounts EOY" xfId="40019"/>
    <cellStyle name="Heading 4 7 3 3" xfId="40020"/>
    <cellStyle name="Heading 4 7 3_Essbase BS Tax Accounts EOY" xfId="40021"/>
    <cellStyle name="Heading 4 7 4" xfId="40022"/>
    <cellStyle name="Heading 4 7 4 2" xfId="40023"/>
    <cellStyle name="Heading 4 7 4_Essbase BS Tax Accounts EOY" xfId="40024"/>
    <cellStyle name="Heading 4 7 5" xfId="40025"/>
    <cellStyle name="Heading 4 7_Essbase BS Tax Accounts EOY" xfId="40026"/>
    <cellStyle name="Heading 4 70" xfId="40027"/>
    <cellStyle name="Heading 4 71" xfId="40028"/>
    <cellStyle name="Heading 4 72" xfId="40029"/>
    <cellStyle name="Heading 4 73" xfId="40030"/>
    <cellStyle name="Heading 4 74" xfId="40031"/>
    <cellStyle name="Heading 4 75" xfId="40032"/>
    <cellStyle name="Heading 4 76" xfId="40033"/>
    <cellStyle name="Heading 4 77" xfId="40034"/>
    <cellStyle name="Heading 4 78" xfId="40035"/>
    <cellStyle name="Heading 4 79" xfId="40036"/>
    <cellStyle name="Heading 4 8" xfId="40037"/>
    <cellStyle name="Heading 4 8 2" xfId="40038"/>
    <cellStyle name="Heading 4 8 2 2" xfId="40039"/>
    <cellStyle name="Heading 4 8 2 2 2" xfId="40040"/>
    <cellStyle name="Heading 4 8 2 2_Essbase BS Tax Accounts EOY" xfId="40041"/>
    <cellStyle name="Heading 4 8 2 3" xfId="40042"/>
    <cellStyle name="Heading 4 8 2_Essbase BS Tax Accounts EOY" xfId="40043"/>
    <cellStyle name="Heading 4 8 3" xfId="40044"/>
    <cellStyle name="Heading 4 8 3 2" xfId="40045"/>
    <cellStyle name="Heading 4 8 3 2 2" xfId="40046"/>
    <cellStyle name="Heading 4 8 3 2_Essbase BS Tax Accounts EOY" xfId="40047"/>
    <cellStyle name="Heading 4 8 3 3" xfId="40048"/>
    <cellStyle name="Heading 4 8 3_Essbase BS Tax Accounts EOY" xfId="40049"/>
    <cellStyle name="Heading 4 8 4" xfId="40050"/>
    <cellStyle name="Heading 4 8 4 2" xfId="40051"/>
    <cellStyle name="Heading 4 8 4_Essbase BS Tax Accounts EOY" xfId="40052"/>
    <cellStyle name="Heading 4 8 5" xfId="40053"/>
    <cellStyle name="Heading 4 8_Essbase BS Tax Accounts EOY" xfId="40054"/>
    <cellStyle name="Heading 4 80" xfId="40055"/>
    <cellStyle name="Heading 4 81" xfId="40056"/>
    <cellStyle name="Heading 4 82" xfId="40057"/>
    <cellStyle name="Heading 4 83" xfId="40058"/>
    <cellStyle name="Heading 4 84" xfId="40059"/>
    <cellStyle name="Heading 4 85" xfId="40060"/>
    <cellStyle name="Heading 4 86" xfId="40061"/>
    <cellStyle name="Heading 4 87" xfId="40062"/>
    <cellStyle name="Heading 4 88" xfId="40063"/>
    <cellStyle name="Heading 4 89" xfId="40064"/>
    <cellStyle name="Heading 4 9" xfId="40065"/>
    <cellStyle name="Heading 4 9 2" xfId="40066"/>
    <cellStyle name="Heading 4 9 2 2" xfId="40067"/>
    <cellStyle name="Heading 4 9 2 2 2" xfId="40068"/>
    <cellStyle name="Heading 4 9 2 2_Essbase BS Tax Accounts EOY" xfId="40069"/>
    <cellStyle name="Heading 4 9 2 3" xfId="40070"/>
    <cellStyle name="Heading 4 9 2_Essbase BS Tax Accounts EOY" xfId="40071"/>
    <cellStyle name="Heading 4 9 3" xfId="40072"/>
    <cellStyle name="Heading 4 9 3 2" xfId="40073"/>
    <cellStyle name="Heading 4 9 3 2 2" xfId="40074"/>
    <cellStyle name="Heading 4 9 3 2_Essbase BS Tax Accounts EOY" xfId="40075"/>
    <cellStyle name="Heading 4 9 3 3" xfId="40076"/>
    <cellStyle name="Heading 4 9 3_Essbase BS Tax Accounts EOY" xfId="40077"/>
    <cellStyle name="Heading 4 9 4" xfId="40078"/>
    <cellStyle name="Heading 4 9 4 2" xfId="40079"/>
    <cellStyle name="Heading 4 9 4_Essbase BS Tax Accounts EOY" xfId="40080"/>
    <cellStyle name="Heading 4 9 5" xfId="40081"/>
    <cellStyle name="Heading 4 9_Essbase BS Tax Accounts EOY" xfId="40082"/>
    <cellStyle name="Heading 4 90" xfId="40083"/>
    <cellStyle name="Heading 4 91" xfId="40084"/>
    <cellStyle name="Heading 4 92" xfId="40085"/>
    <cellStyle name="Heading 4 93" xfId="40086"/>
    <cellStyle name="Heading 4 94" xfId="40087"/>
    <cellStyle name="Heading 4 95" xfId="40088"/>
    <cellStyle name="Heading 4 96" xfId="40089"/>
    <cellStyle name="Heading 4 97" xfId="40090"/>
    <cellStyle name="Heading 4 98" xfId="40091"/>
    <cellStyle name="Heading 4 99" xfId="40092"/>
    <cellStyle name="heading 5" xfId="40093"/>
    <cellStyle name="heading 5 2" xfId="40094"/>
    <cellStyle name="heading 5_Essbase BS Tax Accounts EOY" xfId="40095"/>
    <cellStyle name="heading 6" xfId="40096"/>
    <cellStyle name="heading 6 2" xfId="40097"/>
    <cellStyle name="heading 6 3" xfId="40098"/>
    <cellStyle name="heading 7" xfId="40099"/>
    <cellStyle name="heading 7 2" xfId="40100"/>
    <cellStyle name="heading 7 3" xfId="40101"/>
    <cellStyle name="heading 8" xfId="40102"/>
    <cellStyle name="heading 8 2" xfId="40103"/>
    <cellStyle name="heading 8 3" xfId="40104"/>
    <cellStyle name="heading 9" xfId="40105"/>
    <cellStyle name="heading 9 2" xfId="40106"/>
    <cellStyle name="heading 9 3" xfId="40107"/>
    <cellStyle name="Heading1" xfId="57"/>
    <cellStyle name="Heading1 2" xfId="322"/>
    <cellStyle name="Heading1 2 2" xfId="40108"/>
    <cellStyle name="Heading1 2 2 2" xfId="40109"/>
    <cellStyle name="Heading1 2 2_Essbase BS Tax Accounts EOY" xfId="40110"/>
    <cellStyle name="Heading1 2 3" xfId="40111"/>
    <cellStyle name="Heading1 2_Essbase BS Tax Accounts EOY" xfId="40112"/>
    <cellStyle name="Heading1 3" xfId="40113"/>
    <cellStyle name="Heading1 3 2" xfId="40114"/>
    <cellStyle name="Heading1 3_Essbase BS Tax Accounts EOY" xfId="40115"/>
    <cellStyle name="Heading1 4" xfId="40116"/>
    <cellStyle name="Heading1_03_2012" xfId="40117"/>
    <cellStyle name="Heading2" xfId="58"/>
    <cellStyle name="Heading2 2" xfId="323"/>
    <cellStyle name="Heading2 2 2" xfId="40118"/>
    <cellStyle name="Heading2 2 2 2" xfId="40119"/>
    <cellStyle name="Heading2 2 2_Essbase BS Tax Accounts EOY" xfId="40120"/>
    <cellStyle name="Heading2 2 3" xfId="40121"/>
    <cellStyle name="Heading2 2_Essbase BS Tax Accounts EOY" xfId="40122"/>
    <cellStyle name="Heading2 3" xfId="40123"/>
    <cellStyle name="Heading2 3 2" xfId="40124"/>
    <cellStyle name="Heading2 3_Essbase BS Tax Accounts EOY" xfId="40125"/>
    <cellStyle name="Heading2 4" xfId="40126"/>
    <cellStyle name="Heading2_03_2012" xfId="40127"/>
    <cellStyle name="HIGHLIGHT" xfId="59"/>
    <cellStyle name="HIGHLIGHT 2" xfId="324"/>
    <cellStyle name="Hyperlink 2" xfId="40128"/>
    <cellStyle name="Hyperlink 2 2" xfId="40129"/>
    <cellStyle name="Hyperlink 2 2 2" xfId="40130"/>
    <cellStyle name="Hyperlink 2 2 2 2" xfId="40131"/>
    <cellStyle name="Hyperlink 2 2 2_Essbase BS Tax Accounts EOY" xfId="40132"/>
    <cellStyle name="Hyperlink 2 2 3" xfId="40133"/>
    <cellStyle name="Hyperlink 2 2_Essbase BS Tax Accounts EOY" xfId="40134"/>
    <cellStyle name="Hyperlink 2 3" xfId="40135"/>
    <cellStyle name="Hyperlink 2 3 2" xfId="40136"/>
    <cellStyle name="Hyperlink 2 3_Essbase BS Tax Accounts EOY" xfId="40137"/>
    <cellStyle name="Hyperlink 2 4" xfId="40138"/>
    <cellStyle name="Hyperlink 2 5" xfId="40139"/>
    <cellStyle name="Hyperlink 2 6" xfId="40140"/>
    <cellStyle name="Hyperlink 2 7" xfId="40141"/>
    <cellStyle name="Hyperlink 2_Essbase BS Tax Accounts EOY" xfId="40142"/>
    <cellStyle name="Hyperlink 3" xfId="40143"/>
    <cellStyle name="Hyperlink 4" xfId="40144"/>
    <cellStyle name="Hyperlink 4 2" xfId="40145"/>
    <cellStyle name="Input" xfId="60" builtinId="20" customBuiltin="1"/>
    <cellStyle name="Input [yellow]" xfId="61"/>
    <cellStyle name="Input [yellow] 2" xfId="325"/>
    <cellStyle name="Input [yellow]_ACC12" xfId="40146"/>
    <cellStyle name="Input 10" xfId="40147"/>
    <cellStyle name="Input 10 2" xfId="40148"/>
    <cellStyle name="Input 10 2 2" xfId="40149"/>
    <cellStyle name="Input 10 2 2 2" xfId="40150"/>
    <cellStyle name="Input 10 2 2_Essbase BS Tax Accounts EOY" xfId="40151"/>
    <cellStyle name="Input 10 2 3" xfId="40152"/>
    <cellStyle name="Input 10 2_Essbase BS Tax Accounts EOY" xfId="40153"/>
    <cellStyle name="Input 10 3" xfId="40154"/>
    <cellStyle name="Input 10 3 2" xfId="40155"/>
    <cellStyle name="Input 10 3 2 2" xfId="40156"/>
    <cellStyle name="Input 10 3 2_Essbase BS Tax Accounts EOY" xfId="40157"/>
    <cellStyle name="Input 10 3 3" xfId="40158"/>
    <cellStyle name="Input 10 3_Essbase BS Tax Accounts EOY" xfId="40159"/>
    <cellStyle name="Input 10 4" xfId="40160"/>
    <cellStyle name="Input 10 4 2" xfId="40161"/>
    <cellStyle name="Input 10 4_Essbase BS Tax Accounts EOY" xfId="40162"/>
    <cellStyle name="Input 10 5" xfId="40163"/>
    <cellStyle name="Input 10_Essbase BS Tax Accounts EOY" xfId="40164"/>
    <cellStyle name="Input 100" xfId="40165"/>
    <cellStyle name="Input 101" xfId="40166"/>
    <cellStyle name="Input 102" xfId="40167"/>
    <cellStyle name="Input 103" xfId="40168"/>
    <cellStyle name="Input 104" xfId="40169"/>
    <cellStyle name="Input 105" xfId="40170"/>
    <cellStyle name="Input 106" xfId="40171"/>
    <cellStyle name="Input 107" xfId="40172"/>
    <cellStyle name="Input 108" xfId="40173"/>
    <cellStyle name="Input 109" xfId="40174"/>
    <cellStyle name="Input 11" xfId="40175"/>
    <cellStyle name="Input 11 2" xfId="40176"/>
    <cellStyle name="Input 11 2 2" xfId="40177"/>
    <cellStyle name="Input 11 2 2 2" xfId="40178"/>
    <cellStyle name="Input 11 2 2_Essbase BS Tax Accounts EOY" xfId="40179"/>
    <cellStyle name="Input 11 2 3" xfId="40180"/>
    <cellStyle name="Input 11 2_Essbase BS Tax Accounts EOY" xfId="40181"/>
    <cellStyle name="Input 11 3" xfId="40182"/>
    <cellStyle name="Input 11 3 2" xfId="40183"/>
    <cellStyle name="Input 11 3 2 2" xfId="40184"/>
    <cellStyle name="Input 11 3 2_Essbase BS Tax Accounts EOY" xfId="40185"/>
    <cellStyle name="Input 11 3 3" xfId="40186"/>
    <cellStyle name="Input 11 3_Essbase BS Tax Accounts EOY" xfId="40187"/>
    <cellStyle name="Input 11 4" xfId="40188"/>
    <cellStyle name="Input 11 4 2" xfId="40189"/>
    <cellStyle name="Input 11 4_Essbase BS Tax Accounts EOY" xfId="40190"/>
    <cellStyle name="Input 11 5" xfId="40191"/>
    <cellStyle name="Input 11_Essbase BS Tax Accounts EOY" xfId="40192"/>
    <cellStyle name="Input 110" xfId="40193"/>
    <cellStyle name="Input 12" xfId="40194"/>
    <cellStyle name="Input 12 2" xfId="40195"/>
    <cellStyle name="Input 12 2 2" xfId="40196"/>
    <cellStyle name="Input 12 2 2 2" xfId="40197"/>
    <cellStyle name="Input 12 2 2_Essbase BS Tax Accounts EOY" xfId="40198"/>
    <cellStyle name="Input 12 2 3" xfId="40199"/>
    <cellStyle name="Input 12 2_Essbase BS Tax Accounts EOY" xfId="40200"/>
    <cellStyle name="Input 12 3" xfId="40201"/>
    <cellStyle name="Input 12 3 2" xfId="40202"/>
    <cellStyle name="Input 12 3 2 2" xfId="40203"/>
    <cellStyle name="Input 12 3 2_Essbase BS Tax Accounts EOY" xfId="40204"/>
    <cellStyle name="Input 12 3 3" xfId="40205"/>
    <cellStyle name="Input 12 3_Essbase BS Tax Accounts EOY" xfId="40206"/>
    <cellStyle name="Input 12 4" xfId="40207"/>
    <cellStyle name="Input 12 4 2" xfId="40208"/>
    <cellStyle name="Input 12 4_Essbase BS Tax Accounts EOY" xfId="40209"/>
    <cellStyle name="Input 12 5" xfId="40210"/>
    <cellStyle name="Input 12_Essbase BS Tax Accounts EOY" xfId="40211"/>
    <cellStyle name="Input 13" xfId="40212"/>
    <cellStyle name="Input 13 2" xfId="40213"/>
    <cellStyle name="Input 13 2 2" xfId="40214"/>
    <cellStyle name="Input 13 2 2 2" xfId="40215"/>
    <cellStyle name="Input 13 2 2_Essbase BS Tax Accounts EOY" xfId="40216"/>
    <cellStyle name="Input 13 2 3" xfId="40217"/>
    <cellStyle name="Input 13 2_Essbase BS Tax Accounts EOY" xfId="40218"/>
    <cellStyle name="Input 13 3" xfId="40219"/>
    <cellStyle name="Input 13 3 2" xfId="40220"/>
    <cellStyle name="Input 13 3 2 2" xfId="40221"/>
    <cellStyle name="Input 13 3 2_Essbase BS Tax Accounts EOY" xfId="40222"/>
    <cellStyle name="Input 13 3 3" xfId="40223"/>
    <cellStyle name="Input 13 3_Essbase BS Tax Accounts EOY" xfId="40224"/>
    <cellStyle name="Input 13 4" xfId="40225"/>
    <cellStyle name="Input 13 4 2" xfId="40226"/>
    <cellStyle name="Input 13 4_Essbase BS Tax Accounts EOY" xfId="40227"/>
    <cellStyle name="Input 13 5" xfId="40228"/>
    <cellStyle name="Input 13_Essbase BS Tax Accounts EOY" xfId="40229"/>
    <cellStyle name="Input 14" xfId="40230"/>
    <cellStyle name="Input 14 2" xfId="40231"/>
    <cellStyle name="Input 14 2 2" xfId="40232"/>
    <cellStyle name="Input 14 2 2 2" xfId="40233"/>
    <cellStyle name="Input 14 2 2_Essbase BS Tax Accounts EOY" xfId="40234"/>
    <cellStyle name="Input 14 2 3" xfId="40235"/>
    <cellStyle name="Input 14 2_Essbase BS Tax Accounts EOY" xfId="40236"/>
    <cellStyle name="Input 14 3" xfId="40237"/>
    <cellStyle name="Input 14 3 2" xfId="40238"/>
    <cellStyle name="Input 14 3 2 2" xfId="40239"/>
    <cellStyle name="Input 14 3 2_Essbase BS Tax Accounts EOY" xfId="40240"/>
    <cellStyle name="Input 14 3 3" xfId="40241"/>
    <cellStyle name="Input 14 3_Essbase BS Tax Accounts EOY" xfId="40242"/>
    <cellStyle name="Input 14 4" xfId="40243"/>
    <cellStyle name="Input 14 4 2" xfId="40244"/>
    <cellStyle name="Input 14 4_Essbase BS Tax Accounts EOY" xfId="40245"/>
    <cellStyle name="Input 14 5" xfId="40246"/>
    <cellStyle name="Input 14_Essbase BS Tax Accounts EOY" xfId="40247"/>
    <cellStyle name="Input 15" xfId="40248"/>
    <cellStyle name="Input 15 2" xfId="40249"/>
    <cellStyle name="Input 15 2 2" xfId="40250"/>
    <cellStyle name="Input 15 2 2 2" xfId="40251"/>
    <cellStyle name="Input 15 2 2_Essbase BS Tax Accounts EOY" xfId="40252"/>
    <cellStyle name="Input 15 2 3" xfId="40253"/>
    <cellStyle name="Input 15 2_Essbase BS Tax Accounts EOY" xfId="40254"/>
    <cellStyle name="Input 15 3" xfId="40255"/>
    <cellStyle name="Input 15 3 2" xfId="40256"/>
    <cellStyle name="Input 15 3 2 2" xfId="40257"/>
    <cellStyle name="Input 15 3 2_Essbase BS Tax Accounts EOY" xfId="40258"/>
    <cellStyle name="Input 15 3 3" xfId="40259"/>
    <cellStyle name="Input 15 3_Essbase BS Tax Accounts EOY" xfId="40260"/>
    <cellStyle name="Input 15 4" xfId="40261"/>
    <cellStyle name="Input 15 4 2" xfId="40262"/>
    <cellStyle name="Input 15 4_Essbase BS Tax Accounts EOY" xfId="40263"/>
    <cellStyle name="Input 15 5" xfId="40264"/>
    <cellStyle name="Input 15_Essbase BS Tax Accounts EOY" xfId="40265"/>
    <cellStyle name="Input 16" xfId="40266"/>
    <cellStyle name="Input 16 2" xfId="40267"/>
    <cellStyle name="Input 16 2 2" xfId="40268"/>
    <cellStyle name="Input 16 2 2 2" xfId="40269"/>
    <cellStyle name="Input 16 2 2_Essbase BS Tax Accounts EOY" xfId="40270"/>
    <cellStyle name="Input 16 2 3" xfId="40271"/>
    <cellStyle name="Input 16 2_Essbase BS Tax Accounts EOY" xfId="40272"/>
    <cellStyle name="Input 16 3" xfId="40273"/>
    <cellStyle name="Input 16 3 2" xfId="40274"/>
    <cellStyle name="Input 16 3 2 2" xfId="40275"/>
    <cellStyle name="Input 16 3 2_Essbase BS Tax Accounts EOY" xfId="40276"/>
    <cellStyle name="Input 16 3 3" xfId="40277"/>
    <cellStyle name="Input 16 3_Essbase BS Tax Accounts EOY" xfId="40278"/>
    <cellStyle name="Input 16 4" xfId="40279"/>
    <cellStyle name="Input 16 4 2" xfId="40280"/>
    <cellStyle name="Input 16 4_Essbase BS Tax Accounts EOY" xfId="40281"/>
    <cellStyle name="Input 16 5" xfId="40282"/>
    <cellStyle name="Input 16_Essbase BS Tax Accounts EOY" xfId="40283"/>
    <cellStyle name="Input 17" xfId="40284"/>
    <cellStyle name="Input 17 2" xfId="40285"/>
    <cellStyle name="Input 17 2 2" xfId="40286"/>
    <cellStyle name="Input 17 2 2 2" xfId="40287"/>
    <cellStyle name="Input 17 2 2_Essbase BS Tax Accounts EOY" xfId="40288"/>
    <cellStyle name="Input 17 2 3" xfId="40289"/>
    <cellStyle name="Input 17 2_Essbase BS Tax Accounts EOY" xfId="40290"/>
    <cellStyle name="Input 17 3" xfId="40291"/>
    <cellStyle name="Input 17 3 2" xfId="40292"/>
    <cellStyle name="Input 17 3 2 2" xfId="40293"/>
    <cellStyle name="Input 17 3 2_Essbase BS Tax Accounts EOY" xfId="40294"/>
    <cellStyle name="Input 17 3 3" xfId="40295"/>
    <cellStyle name="Input 17 3_Essbase BS Tax Accounts EOY" xfId="40296"/>
    <cellStyle name="Input 17 4" xfId="40297"/>
    <cellStyle name="Input 17 4 2" xfId="40298"/>
    <cellStyle name="Input 17 4_Essbase BS Tax Accounts EOY" xfId="40299"/>
    <cellStyle name="Input 17 5" xfId="40300"/>
    <cellStyle name="Input 17_Essbase BS Tax Accounts EOY" xfId="40301"/>
    <cellStyle name="Input 18" xfId="40302"/>
    <cellStyle name="Input 18 2" xfId="40303"/>
    <cellStyle name="Input 18 2 2" xfId="40304"/>
    <cellStyle name="Input 18 2 2 2" xfId="40305"/>
    <cellStyle name="Input 18 2 2_Essbase BS Tax Accounts EOY" xfId="40306"/>
    <cellStyle name="Input 18 2 3" xfId="40307"/>
    <cellStyle name="Input 18 2_Essbase BS Tax Accounts EOY" xfId="40308"/>
    <cellStyle name="Input 18 3" xfId="40309"/>
    <cellStyle name="Input 18 3 2" xfId="40310"/>
    <cellStyle name="Input 18 3 2 2" xfId="40311"/>
    <cellStyle name="Input 18 3 2_Essbase BS Tax Accounts EOY" xfId="40312"/>
    <cellStyle name="Input 18 3 3" xfId="40313"/>
    <cellStyle name="Input 18 3_Essbase BS Tax Accounts EOY" xfId="40314"/>
    <cellStyle name="Input 18 4" xfId="40315"/>
    <cellStyle name="Input 18 4 2" xfId="40316"/>
    <cellStyle name="Input 18 4_Essbase BS Tax Accounts EOY" xfId="40317"/>
    <cellStyle name="Input 18 5" xfId="40318"/>
    <cellStyle name="Input 18_Essbase BS Tax Accounts EOY" xfId="40319"/>
    <cellStyle name="Input 19" xfId="40320"/>
    <cellStyle name="Input 19 2" xfId="40321"/>
    <cellStyle name="Input 19 2 2" xfId="40322"/>
    <cellStyle name="Input 19 2 2 2" xfId="40323"/>
    <cellStyle name="Input 19 2 2_Essbase BS Tax Accounts EOY" xfId="40324"/>
    <cellStyle name="Input 19 2 3" xfId="40325"/>
    <cellStyle name="Input 19 2_Essbase BS Tax Accounts EOY" xfId="40326"/>
    <cellStyle name="Input 19 3" xfId="40327"/>
    <cellStyle name="Input 19 3 2" xfId="40328"/>
    <cellStyle name="Input 19 3 2 2" xfId="40329"/>
    <cellStyle name="Input 19 3 2_Essbase BS Tax Accounts EOY" xfId="40330"/>
    <cellStyle name="Input 19 3 3" xfId="40331"/>
    <cellStyle name="Input 19 3_Essbase BS Tax Accounts EOY" xfId="40332"/>
    <cellStyle name="Input 19 4" xfId="40333"/>
    <cellStyle name="Input 19 4 2" xfId="40334"/>
    <cellStyle name="Input 19 4_Essbase BS Tax Accounts EOY" xfId="40335"/>
    <cellStyle name="Input 19 5" xfId="40336"/>
    <cellStyle name="Input 19_Essbase BS Tax Accounts EOY" xfId="40337"/>
    <cellStyle name="Input 2" xfId="40338"/>
    <cellStyle name="Input 2 10" xfId="40339"/>
    <cellStyle name="Input 2 11" xfId="40340"/>
    <cellStyle name="Input 2 2" xfId="40341"/>
    <cellStyle name="Input 2 2 2" xfId="40342"/>
    <cellStyle name="Input 2 2 2 2" xfId="40343"/>
    <cellStyle name="Input 2 2 2 2 2" xfId="40344"/>
    <cellStyle name="Input 2 2 2 2_Essbase BS Tax Accounts EOY" xfId="40345"/>
    <cellStyle name="Input 2 2 2 3" xfId="40346"/>
    <cellStyle name="Input 2 2 2_Essbase BS Tax Accounts EOY" xfId="40347"/>
    <cellStyle name="Input 2 2 3" xfId="40348"/>
    <cellStyle name="Input 2 2 3 2" xfId="40349"/>
    <cellStyle name="Input 2 2 3 2 2" xfId="40350"/>
    <cellStyle name="Input 2 2 3 2_Essbase BS Tax Accounts EOY" xfId="40351"/>
    <cellStyle name="Input 2 2 3 3" xfId="40352"/>
    <cellStyle name="Input 2 2 3_Essbase BS Tax Accounts EOY" xfId="40353"/>
    <cellStyle name="Input 2 2 4" xfId="40354"/>
    <cellStyle name="Input 2 2 4 2" xfId="40355"/>
    <cellStyle name="Input 2 2 4 2 2" xfId="40356"/>
    <cellStyle name="Input 2 2 4 2_Essbase BS Tax Accounts EOY" xfId="40357"/>
    <cellStyle name="Input 2 2 4_Essbase BS Tax Accounts EOY" xfId="40358"/>
    <cellStyle name="Input 2 2 5" xfId="40359"/>
    <cellStyle name="Input 2 2 5 2" xfId="40360"/>
    <cellStyle name="Input 2 2 5_Essbase BS Tax Accounts EOY" xfId="40361"/>
    <cellStyle name="Input 2 2 6" xfId="40362"/>
    <cellStyle name="Input 2 2 7" xfId="40363"/>
    <cellStyle name="Input 2 2 8" xfId="40364"/>
    <cellStyle name="Input 2 2 9" xfId="40365"/>
    <cellStyle name="Input 2 2_Basis Info" xfId="40366"/>
    <cellStyle name="Input 2 3" xfId="40367"/>
    <cellStyle name="Input 2 3 2" xfId="40368"/>
    <cellStyle name="Input 2 3 2 2" xfId="40369"/>
    <cellStyle name="Input 2 3 2 2 2" xfId="40370"/>
    <cellStyle name="Input 2 3 2 2_Essbase BS Tax Accounts EOY" xfId="40371"/>
    <cellStyle name="Input 2 3 2 3" xfId="40372"/>
    <cellStyle name="Input 2 3 2_Essbase BS Tax Accounts EOY" xfId="40373"/>
    <cellStyle name="Input 2 3 3" xfId="40374"/>
    <cellStyle name="Input 2 3 3 2" xfId="40375"/>
    <cellStyle name="Input 2 3 3 2 2" xfId="40376"/>
    <cellStyle name="Input 2 3 3 2_Essbase BS Tax Accounts EOY" xfId="40377"/>
    <cellStyle name="Input 2 3 3 3" xfId="40378"/>
    <cellStyle name="Input 2 3 3_Essbase BS Tax Accounts EOY" xfId="40379"/>
    <cellStyle name="Input 2 3 4" xfId="40380"/>
    <cellStyle name="Input 2 3 4 2" xfId="40381"/>
    <cellStyle name="Input 2 3 4 2 2" xfId="40382"/>
    <cellStyle name="Input 2 3 4 2_Essbase BS Tax Accounts EOY" xfId="40383"/>
    <cellStyle name="Input 2 3 4 3" xfId="40384"/>
    <cellStyle name="Input 2 3 4 4" xfId="40385"/>
    <cellStyle name="Input 2 3 4_Essbase BS Tax Accounts EOY" xfId="40386"/>
    <cellStyle name="Input 2 3 5" xfId="40387"/>
    <cellStyle name="Input 2 3 5 2" xfId="40388"/>
    <cellStyle name="Input 2 3 5_Essbase BS Tax Accounts EOY" xfId="40389"/>
    <cellStyle name="Input 2 3 6" xfId="40390"/>
    <cellStyle name="Input 2 3 6 2" xfId="40391"/>
    <cellStyle name="Input 2 3 6_Essbase BS Tax Accounts EOY" xfId="40392"/>
    <cellStyle name="Input 2 3 7" xfId="40393"/>
    <cellStyle name="Input 2 3 8" xfId="40394"/>
    <cellStyle name="Input 2 3 9" xfId="40395"/>
    <cellStyle name="Input 2 3_Basis Info" xfId="40396"/>
    <cellStyle name="Input 2 4" xfId="40397"/>
    <cellStyle name="Input 2 4 2" xfId="40398"/>
    <cellStyle name="Input 2 4 2 2" xfId="40399"/>
    <cellStyle name="Input 2 4 2_Essbase BS Tax Accounts EOY" xfId="40400"/>
    <cellStyle name="Input 2 4 3" xfId="40401"/>
    <cellStyle name="Input 2 4 4" xfId="40402"/>
    <cellStyle name="Input 2 4_Essbase BS Tax Accounts EOY" xfId="40403"/>
    <cellStyle name="Input 2 5" xfId="40404"/>
    <cellStyle name="Input 2 5 2" xfId="40405"/>
    <cellStyle name="Input 2 5 3" xfId="40406"/>
    <cellStyle name="Input 2 5_Essbase BS Tax Accounts EOY" xfId="40407"/>
    <cellStyle name="Input 2 6" xfId="40408"/>
    <cellStyle name="Input 2 6 2" xfId="40409"/>
    <cellStyle name="Input 2 7" xfId="40410"/>
    <cellStyle name="Input 2 7 2" xfId="40411"/>
    <cellStyle name="Input 2 8" xfId="40412"/>
    <cellStyle name="Input 2 9" xfId="40413"/>
    <cellStyle name="Input 2_10-1 BS" xfId="40414"/>
    <cellStyle name="Input 20" xfId="40415"/>
    <cellStyle name="Input 20 2" xfId="40416"/>
    <cellStyle name="Input 20 2 2" xfId="40417"/>
    <cellStyle name="Input 20 2 2 2" xfId="40418"/>
    <cellStyle name="Input 20 2 2_Essbase BS Tax Accounts EOY" xfId="40419"/>
    <cellStyle name="Input 20 2 3" xfId="40420"/>
    <cellStyle name="Input 20 2_Essbase BS Tax Accounts EOY" xfId="40421"/>
    <cellStyle name="Input 20 3" xfId="40422"/>
    <cellStyle name="Input 20 3 2" xfId="40423"/>
    <cellStyle name="Input 20 3 2 2" xfId="40424"/>
    <cellStyle name="Input 20 3 2_Essbase BS Tax Accounts EOY" xfId="40425"/>
    <cellStyle name="Input 20 3 3" xfId="40426"/>
    <cellStyle name="Input 20 3_Essbase BS Tax Accounts EOY" xfId="40427"/>
    <cellStyle name="Input 20 4" xfId="40428"/>
    <cellStyle name="Input 20 4 2" xfId="40429"/>
    <cellStyle name="Input 20 4_Essbase BS Tax Accounts EOY" xfId="40430"/>
    <cellStyle name="Input 20 5" xfId="40431"/>
    <cellStyle name="Input 20_Essbase BS Tax Accounts EOY" xfId="40432"/>
    <cellStyle name="Input 21" xfId="40433"/>
    <cellStyle name="Input 21 2" xfId="40434"/>
    <cellStyle name="Input 21 2 2" xfId="40435"/>
    <cellStyle name="Input 21 2 2 2" xfId="40436"/>
    <cellStyle name="Input 21 2 2_Essbase BS Tax Accounts EOY" xfId="40437"/>
    <cellStyle name="Input 21 2 3" xfId="40438"/>
    <cellStyle name="Input 21 2_Essbase BS Tax Accounts EOY" xfId="40439"/>
    <cellStyle name="Input 21 3" xfId="40440"/>
    <cellStyle name="Input 21 3 2" xfId="40441"/>
    <cellStyle name="Input 21 3 2 2" xfId="40442"/>
    <cellStyle name="Input 21 3 2_Essbase BS Tax Accounts EOY" xfId="40443"/>
    <cellStyle name="Input 21 3 3" xfId="40444"/>
    <cellStyle name="Input 21 3_Essbase BS Tax Accounts EOY" xfId="40445"/>
    <cellStyle name="Input 21 4" xfId="40446"/>
    <cellStyle name="Input 21 4 2" xfId="40447"/>
    <cellStyle name="Input 21 4_Essbase BS Tax Accounts EOY" xfId="40448"/>
    <cellStyle name="Input 21 5" xfId="40449"/>
    <cellStyle name="Input 21_Essbase BS Tax Accounts EOY" xfId="40450"/>
    <cellStyle name="Input 22" xfId="40451"/>
    <cellStyle name="Input 22 2" xfId="40452"/>
    <cellStyle name="Input 22 2 2" xfId="40453"/>
    <cellStyle name="Input 22 2 2 2" xfId="40454"/>
    <cellStyle name="Input 22 2 2_Essbase BS Tax Accounts EOY" xfId="40455"/>
    <cellStyle name="Input 22 2 3" xfId="40456"/>
    <cellStyle name="Input 22 2_Essbase BS Tax Accounts EOY" xfId="40457"/>
    <cellStyle name="Input 22 3" xfId="40458"/>
    <cellStyle name="Input 22 3 2" xfId="40459"/>
    <cellStyle name="Input 22 3 2 2" xfId="40460"/>
    <cellStyle name="Input 22 3 2_Essbase BS Tax Accounts EOY" xfId="40461"/>
    <cellStyle name="Input 22 3 3" xfId="40462"/>
    <cellStyle name="Input 22 3_Essbase BS Tax Accounts EOY" xfId="40463"/>
    <cellStyle name="Input 22 4" xfId="40464"/>
    <cellStyle name="Input 22 4 2" xfId="40465"/>
    <cellStyle name="Input 22 4_Essbase BS Tax Accounts EOY" xfId="40466"/>
    <cellStyle name="Input 22 5" xfId="40467"/>
    <cellStyle name="Input 22_Essbase BS Tax Accounts EOY" xfId="40468"/>
    <cellStyle name="Input 23" xfId="40469"/>
    <cellStyle name="Input 23 2" xfId="40470"/>
    <cellStyle name="Input 23 2 2" xfId="40471"/>
    <cellStyle name="Input 23 2 2 2" xfId="40472"/>
    <cellStyle name="Input 23 2 2_Essbase BS Tax Accounts EOY" xfId="40473"/>
    <cellStyle name="Input 23 2 3" xfId="40474"/>
    <cellStyle name="Input 23 2_Essbase BS Tax Accounts EOY" xfId="40475"/>
    <cellStyle name="Input 23 3" xfId="40476"/>
    <cellStyle name="Input 23 3 2" xfId="40477"/>
    <cellStyle name="Input 23 3 2 2" xfId="40478"/>
    <cellStyle name="Input 23 3 2_Essbase BS Tax Accounts EOY" xfId="40479"/>
    <cellStyle name="Input 23 3 3" xfId="40480"/>
    <cellStyle name="Input 23 3_Essbase BS Tax Accounts EOY" xfId="40481"/>
    <cellStyle name="Input 23 4" xfId="40482"/>
    <cellStyle name="Input 23 4 2" xfId="40483"/>
    <cellStyle name="Input 23 4 2 2" xfId="40484"/>
    <cellStyle name="Input 23 4 2_Essbase BS Tax Accounts EOY" xfId="40485"/>
    <cellStyle name="Input 23 4 3" xfId="40486"/>
    <cellStyle name="Input 23 4_Essbase BS Tax Accounts EOY" xfId="40487"/>
    <cellStyle name="Input 23 5" xfId="40488"/>
    <cellStyle name="Input 23 5 2" xfId="40489"/>
    <cellStyle name="Input 23 5_Essbase BS Tax Accounts EOY" xfId="40490"/>
    <cellStyle name="Input 23 6" xfId="40491"/>
    <cellStyle name="Input 23_Essbase BS Tax Accounts EOY" xfId="40492"/>
    <cellStyle name="Input 24" xfId="40493"/>
    <cellStyle name="Input 24 2" xfId="40494"/>
    <cellStyle name="Input 24 2 2" xfId="40495"/>
    <cellStyle name="Input 24 2 2 2" xfId="40496"/>
    <cellStyle name="Input 24 2 2 2 2" xfId="40497"/>
    <cellStyle name="Input 24 2 2 2_Essbase BS Tax Accounts EOY" xfId="40498"/>
    <cellStyle name="Input 24 2 2_Essbase BS Tax Accounts EOY" xfId="40499"/>
    <cellStyle name="Input 24 2 3" xfId="40500"/>
    <cellStyle name="Input 24 2 3 2" xfId="40501"/>
    <cellStyle name="Input 24 2 3_Essbase BS Tax Accounts EOY" xfId="40502"/>
    <cellStyle name="Input 24 2 4" xfId="40503"/>
    <cellStyle name="Input 24 2 5" xfId="40504"/>
    <cellStyle name="Input 24 2 6" xfId="40505"/>
    <cellStyle name="Input 24 2 7" xfId="40506"/>
    <cellStyle name="Input 24 2 8" xfId="40507"/>
    <cellStyle name="Input 24 2_Essbase BS Tax Accounts EOY" xfId="40508"/>
    <cellStyle name="Input 24 3" xfId="40509"/>
    <cellStyle name="Input 24 3 2" xfId="40510"/>
    <cellStyle name="Input 24 3 2 2" xfId="40511"/>
    <cellStyle name="Input 24 3 2_Essbase BS Tax Accounts EOY" xfId="40512"/>
    <cellStyle name="Input 24 3 3" xfId="40513"/>
    <cellStyle name="Input 24 3 4" xfId="40514"/>
    <cellStyle name="Input 24 3_Essbase BS Tax Accounts EOY" xfId="40515"/>
    <cellStyle name="Input 24 4" xfId="40516"/>
    <cellStyle name="Input 24 4 2" xfId="40517"/>
    <cellStyle name="Input 24 4_Essbase BS Tax Accounts EOY" xfId="40518"/>
    <cellStyle name="Input 24 5" xfId="40519"/>
    <cellStyle name="Input 24 5 2" xfId="40520"/>
    <cellStyle name="Input 24 5_Essbase BS Tax Accounts EOY" xfId="40521"/>
    <cellStyle name="Input 24 6" xfId="40522"/>
    <cellStyle name="Input 24 7" xfId="40523"/>
    <cellStyle name="Input 24 8" xfId="40524"/>
    <cellStyle name="Input 24_Basis Detail" xfId="40525"/>
    <cellStyle name="Input 25" xfId="40526"/>
    <cellStyle name="Input 25 2" xfId="40527"/>
    <cellStyle name="Input 25 2 2" xfId="40528"/>
    <cellStyle name="Input 25 2 2 2" xfId="40529"/>
    <cellStyle name="Input 25 2 2_Essbase BS Tax Accounts EOY" xfId="40530"/>
    <cellStyle name="Input 25 2 3" xfId="40531"/>
    <cellStyle name="Input 25 2 4" xfId="40532"/>
    <cellStyle name="Input 25 2 5" xfId="40533"/>
    <cellStyle name="Input 25 2_Essbase BS Tax Accounts EOY" xfId="40534"/>
    <cellStyle name="Input 25 3" xfId="40535"/>
    <cellStyle name="Input 25 3 2" xfId="40536"/>
    <cellStyle name="Input 25 3 2 2" xfId="40537"/>
    <cellStyle name="Input 25 3 2_Essbase BS Tax Accounts EOY" xfId="40538"/>
    <cellStyle name="Input 25 3 3" xfId="40539"/>
    <cellStyle name="Input 25 3 4" xfId="40540"/>
    <cellStyle name="Input 25 3_Essbase BS Tax Accounts EOY" xfId="40541"/>
    <cellStyle name="Input 25 4" xfId="40542"/>
    <cellStyle name="Input 25 4 2" xfId="40543"/>
    <cellStyle name="Input 25 4_Essbase BS Tax Accounts EOY" xfId="40544"/>
    <cellStyle name="Input 25 5" xfId="40545"/>
    <cellStyle name="Input 25 6" xfId="40546"/>
    <cellStyle name="Input 25 7" xfId="40547"/>
    <cellStyle name="Input 25_Essbase BS Tax Accounts EOY" xfId="40548"/>
    <cellStyle name="Input 26" xfId="40549"/>
    <cellStyle name="Input 26 2" xfId="40550"/>
    <cellStyle name="Input 26 2 2" xfId="40551"/>
    <cellStyle name="Input 26 2 2 2" xfId="40552"/>
    <cellStyle name="Input 26 2 2_Essbase BS Tax Accounts EOY" xfId="40553"/>
    <cellStyle name="Input 26 2 3" xfId="40554"/>
    <cellStyle name="Input 26 2_Essbase BS Tax Accounts EOY" xfId="40555"/>
    <cellStyle name="Input 26 3" xfId="40556"/>
    <cellStyle name="Input 26 3 2" xfId="40557"/>
    <cellStyle name="Input 26 3_Essbase BS Tax Accounts EOY" xfId="40558"/>
    <cellStyle name="Input 26 4" xfId="40559"/>
    <cellStyle name="Input 26 5" xfId="40560"/>
    <cellStyle name="Input 26 6" xfId="40561"/>
    <cellStyle name="Input 26 7" xfId="40562"/>
    <cellStyle name="Input 26_Essbase BS Tax Accounts EOY" xfId="40563"/>
    <cellStyle name="Input 27" xfId="40564"/>
    <cellStyle name="Input 27 2" xfId="40565"/>
    <cellStyle name="Input 27 2 2" xfId="40566"/>
    <cellStyle name="Input 27 2 2 2" xfId="40567"/>
    <cellStyle name="Input 27 2 2_Essbase BS Tax Accounts EOY" xfId="40568"/>
    <cellStyle name="Input 27 2_Essbase BS Tax Accounts EOY" xfId="40569"/>
    <cellStyle name="Input 27 3" xfId="40570"/>
    <cellStyle name="Input 27 3 2" xfId="40571"/>
    <cellStyle name="Input 27 3_Essbase BS Tax Accounts EOY" xfId="40572"/>
    <cellStyle name="Input 27 4" xfId="40573"/>
    <cellStyle name="Input 27 5" xfId="40574"/>
    <cellStyle name="Input 27 6" xfId="40575"/>
    <cellStyle name="Input 27_Essbase BS Tax Accounts EOY" xfId="40576"/>
    <cellStyle name="Input 28" xfId="40577"/>
    <cellStyle name="Input 28 2" xfId="40578"/>
    <cellStyle name="Input 28 2 2" xfId="40579"/>
    <cellStyle name="Input 28 2_Essbase BS Tax Accounts EOY" xfId="40580"/>
    <cellStyle name="Input 28 3" xfId="40581"/>
    <cellStyle name="Input 28_Essbase BS Tax Accounts EOY" xfId="40582"/>
    <cellStyle name="Input 29" xfId="40583"/>
    <cellStyle name="Input 29 2" xfId="40584"/>
    <cellStyle name="Input 29 2 2" xfId="40585"/>
    <cellStyle name="Input 29 2_Essbase BS Tax Accounts EOY" xfId="40586"/>
    <cellStyle name="Input 29 3" xfId="40587"/>
    <cellStyle name="Input 29_Essbase BS Tax Accounts EOY" xfId="40588"/>
    <cellStyle name="Input 3" xfId="40589"/>
    <cellStyle name="Input 3 2" xfId="40590"/>
    <cellStyle name="Input 3 2 2" xfId="40591"/>
    <cellStyle name="Input 3 2 2 2" xfId="40592"/>
    <cellStyle name="Input 3 2 2 2 2" xfId="40593"/>
    <cellStyle name="Input 3 2 2 2_Essbase BS Tax Accounts EOY" xfId="40594"/>
    <cellStyle name="Input 3 2 2_Essbase BS Tax Accounts EOY" xfId="40595"/>
    <cellStyle name="Input 3 2 3" xfId="40596"/>
    <cellStyle name="Input 3 2 3 2" xfId="40597"/>
    <cellStyle name="Input 3 2 3 2 2" xfId="40598"/>
    <cellStyle name="Input 3 2 3 2_Essbase BS Tax Accounts EOY" xfId="40599"/>
    <cellStyle name="Input 3 2 3_Essbase BS Tax Accounts EOY" xfId="40600"/>
    <cellStyle name="Input 3 2 4" xfId="40601"/>
    <cellStyle name="Input 3 2 4 2" xfId="40602"/>
    <cellStyle name="Input 3 2 4_Essbase BS Tax Accounts EOY" xfId="40603"/>
    <cellStyle name="Input 3 2 5" xfId="40604"/>
    <cellStyle name="Input 3 2 6" xfId="40605"/>
    <cellStyle name="Input 3 2 7" xfId="40606"/>
    <cellStyle name="Input 3 2_Essbase BS Tax Accounts EOY" xfId="40607"/>
    <cellStyle name="Input 3 3" xfId="40608"/>
    <cellStyle name="Input 3 3 2" xfId="40609"/>
    <cellStyle name="Input 3 3 2 2" xfId="40610"/>
    <cellStyle name="Input 3 3 2_Essbase BS Tax Accounts EOY" xfId="40611"/>
    <cellStyle name="Input 3 3 3" xfId="40612"/>
    <cellStyle name="Input 3 3_Essbase BS Tax Accounts EOY" xfId="40613"/>
    <cellStyle name="Input 3 4" xfId="40614"/>
    <cellStyle name="Input 3 4 2" xfId="40615"/>
    <cellStyle name="Input 3 4_Essbase BS Tax Accounts EOY" xfId="40616"/>
    <cellStyle name="Input 3 5" xfId="40617"/>
    <cellStyle name="Input 3 5 2" xfId="40618"/>
    <cellStyle name="Input 3 6" xfId="40619"/>
    <cellStyle name="Input 3 7" xfId="40620"/>
    <cellStyle name="Input 3_10-1 BS" xfId="40621"/>
    <cellStyle name="Input 30" xfId="40622"/>
    <cellStyle name="Input 30 2" xfId="40623"/>
    <cellStyle name="Input 30 2 2" xfId="40624"/>
    <cellStyle name="Input 30 2_Essbase BS Tax Accounts EOY" xfId="40625"/>
    <cellStyle name="Input 30 3" xfId="40626"/>
    <cellStyle name="Input 30_Essbase BS Tax Accounts EOY" xfId="40627"/>
    <cellStyle name="Input 31" xfId="40628"/>
    <cellStyle name="Input 31 2" xfId="40629"/>
    <cellStyle name="Input 31 2 2" xfId="40630"/>
    <cellStyle name="Input 31 2_Essbase BS Tax Accounts EOY" xfId="40631"/>
    <cellStyle name="Input 31 3" xfId="40632"/>
    <cellStyle name="Input 31_Essbase BS Tax Accounts EOY" xfId="40633"/>
    <cellStyle name="Input 32" xfId="40634"/>
    <cellStyle name="Input 32 2" xfId="40635"/>
    <cellStyle name="Input 32 2 2" xfId="40636"/>
    <cellStyle name="Input 32 2_Essbase BS Tax Accounts EOY" xfId="40637"/>
    <cellStyle name="Input 32 3" xfId="40638"/>
    <cellStyle name="Input 32_Essbase BS Tax Accounts EOY" xfId="40639"/>
    <cellStyle name="Input 33" xfId="40640"/>
    <cellStyle name="Input 33 2" xfId="40641"/>
    <cellStyle name="Input 33 2 2" xfId="40642"/>
    <cellStyle name="Input 33 2_Essbase BS Tax Accounts EOY" xfId="40643"/>
    <cellStyle name="Input 33 3" xfId="40644"/>
    <cellStyle name="Input 33_Essbase BS Tax Accounts EOY" xfId="40645"/>
    <cellStyle name="Input 34" xfId="40646"/>
    <cellStyle name="Input 34 2" xfId="40647"/>
    <cellStyle name="Input 34 2 2" xfId="40648"/>
    <cellStyle name="Input 34 2_Essbase BS Tax Accounts EOY" xfId="40649"/>
    <cellStyle name="Input 34 3" xfId="40650"/>
    <cellStyle name="Input 34_Essbase BS Tax Accounts EOY" xfId="40651"/>
    <cellStyle name="Input 35" xfId="40652"/>
    <cellStyle name="Input 35 2" xfId="40653"/>
    <cellStyle name="Input 35 2 2" xfId="40654"/>
    <cellStyle name="Input 35 2_Essbase BS Tax Accounts EOY" xfId="40655"/>
    <cellStyle name="Input 35 3" xfId="40656"/>
    <cellStyle name="Input 35_Essbase BS Tax Accounts EOY" xfId="40657"/>
    <cellStyle name="Input 36" xfId="40658"/>
    <cellStyle name="Input 36 2" xfId="40659"/>
    <cellStyle name="Input 36 2 2" xfId="40660"/>
    <cellStyle name="Input 36 2_Essbase BS Tax Accounts EOY" xfId="40661"/>
    <cellStyle name="Input 36 3" xfId="40662"/>
    <cellStyle name="Input 36_Essbase BS Tax Accounts EOY" xfId="40663"/>
    <cellStyle name="Input 37" xfId="40664"/>
    <cellStyle name="Input 37 2" xfId="40665"/>
    <cellStyle name="Input 37 2 2" xfId="40666"/>
    <cellStyle name="Input 37 2_Essbase BS Tax Accounts EOY" xfId="40667"/>
    <cellStyle name="Input 37 3" xfId="40668"/>
    <cellStyle name="Input 37_Essbase BS Tax Accounts EOY" xfId="40669"/>
    <cellStyle name="Input 38" xfId="40670"/>
    <cellStyle name="Input 38 2" xfId="40671"/>
    <cellStyle name="Input 38 2 2" xfId="40672"/>
    <cellStyle name="Input 38 2_Essbase BS Tax Accounts EOY" xfId="40673"/>
    <cellStyle name="Input 38 3" xfId="40674"/>
    <cellStyle name="Input 38_Essbase BS Tax Accounts EOY" xfId="40675"/>
    <cellStyle name="Input 39" xfId="40676"/>
    <cellStyle name="Input 39 2" xfId="40677"/>
    <cellStyle name="Input 39 2 2" xfId="40678"/>
    <cellStyle name="Input 39 2_Essbase BS Tax Accounts EOY" xfId="40679"/>
    <cellStyle name="Input 39 3" xfId="40680"/>
    <cellStyle name="Input 39_Essbase BS Tax Accounts EOY" xfId="40681"/>
    <cellStyle name="Input 4" xfId="40682"/>
    <cellStyle name="Input 4 2" xfId="40683"/>
    <cellStyle name="Input 4 2 2" xfId="40684"/>
    <cellStyle name="Input 4 2 2 2" xfId="40685"/>
    <cellStyle name="Input 4 2 2 2 2" xfId="40686"/>
    <cellStyle name="Input 4 2 2 2_Essbase BS Tax Accounts EOY" xfId="40687"/>
    <cellStyle name="Input 4 2 2 3" xfId="40688"/>
    <cellStyle name="Input 4 2 2_Essbase BS Tax Accounts EOY" xfId="40689"/>
    <cellStyle name="Input 4 2 3" xfId="40690"/>
    <cellStyle name="Input 4 2 3 2" xfId="40691"/>
    <cellStyle name="Input 4 2 3 2 2" xfId="40692"/>
    <cellStyle name="Input 4 2 3 2_Essbase BS Tax Accounts EOY" xfId="40693"/>
    <cellStyle name="Input 4 2 3_Essbase BS Tax Accounts EOY" xfId="40694"/>
    <cellStyle name="Input 4 2 4" xfId="40695"/>
    <cellStyle name="Input 4 2 4 2" xfId="40696"/>
    <cellStyle name="Input 4 2 4_Essbase BS Tax Accounts EOY" xfId="40697"/>
    <cellStyle name="Input 4 2 5" xfId="40698"/>
    <cellStyle name="Input 4 2 6" xfId="40699"/>
    <cellStyle name="Input 4 2 7" xfId="40700"/>
    <cellStyle name="Input 4 2 8" xfId="40701"/>
    <cellStyle name="Input 4 2_Essbase BS Tax Accounts EOY" xfId="40702"/>
    <cellStyle name="Input 4 3" xfId="40703"/>
    <cellStyle name="Input 4 3 2" xfId="40704"/>
    <cellStyle name="Input 4 3 2 2" xfId="40705"/>
    <cellStyle name="Input 4 3 2_Essbase BS Tax Accounts EOY" xfId="40706"/>
    <cellStyle name="Input 4 3 3" xfId="40707"/>
    <cellStyle name="Input 4 3_Essbase BS Tax Accounts EOY" xfId="40708"/>
    <cellStyle name="Input 4 4" xfId="40709"/>
    <cellStyle name="Input 4 4 2" xfId="40710"/>
    <cellStyle name="Input 4 4_Essbase BS Tax Accounts EOY" xfId="40711"/>
    <cellStyle name="Input 4 5" xfId="40712"/>
    <cellStyle name="Input 4 5 2" xfId="40713"/>
    <cellStyle name="Input 4_Essbase BS Tax Accounts EOY" xfId="40714"/>
    <cellStyle name="Input 40" xfId="40715"/>
    <cellStyle name="Input 40 2" xfId="40716"/>
    <cellStyle name="Input 40 2 2" xfId="40717"/>
    <cellStyle name="Input 40 2_Essbase BS Tax Accounts EOY" xfId="40718"/>
    <cellStyle name="Input 40 3" xfId="40719"/>
    <cellStyle name="Input 40_Essbase BS Tax Accounts EOY" xfId="40720"/>
    <cellStyle name="Input 41" xfId="40721"/>
    <cellStyle name="Input 41 2" xfId="40722"/>
    <cellStyle name="Input 41 2 2" xfId="40723"/>
    <cellStyle name="Input 41 2_Essbase BS Tax Accounts EOY" xfId="40724"/>
    <cellStyle name="Input 41 3" xfId="40725"/>
    <cellStyle name="Input 41_Essbase BS Tax Accounts EOY" xfId="40726"/>
    <cellStyle name="Input 42" xfId="40727"/>
    <cellStyle name="Input 42 2" xfId="40728"/>
    <cellStyle name="Input 42 2 2" xfId="40729"/>
    <cellStyle name="Input 42 2_Essbase BS Tax Accounts EOY" xfId="40730"/>
    <cellStyle name="Input 42 3" xfId="40731"/>
    <cellStyle name="Input 42_Essbase BS Tax Accounts EOY" xfId="40732"/>
    <cellStyle name="Input 43" xfId="40733"/>
    <cellStyle name="Input 43 2" xfId="40734"/>
    <cellStyle name="Input 43 2 2" xfId="40735"/>
    <cellStyle name="Input 43 2_Essbase BS Tax Accounts EOY" xfId="40736"/>
    <cellStyle name="Input 43 3" xfId="40737"/>
    <cellStyle name="Input 43_Essbase BS Tax Accounts EOY" xfId="40738"/>
    <cellStyle name="Input 44" xfId="40739"/>
    <cellStyle name="Input 44 2" xfId="40740"/>
    <cellStyle name="Input 44 2 2" xfId="40741"/>
    <cellStyle name="Input 44 2_Essbase BS Tax Accounts EOY" xfId="40742"/>
    <cellStyle name="Input 44 3" xfId="40743"/>
    <cellStyle name="Input 44_Essbase BS Tax Accounts EOY" xfId="40744"/>
    <cellStyle name="Input 45" xfId="40745"/>
    <cellStyle name="Input 45 2" xfId="40746"/>
    <cellStyle name="Input 45 2 2" xfId="40747"/>
    <cellStyle name="Input 45 2_Essbase BS Tax Accounts EOY" xfId="40748"/>
    <cellStyle name="Input 45 3" xfId="40749"/>
    <cellStyle name="Input 45_Essbase BS Tax Accounts EOY" xfId="40750"/>
    <cellStyle name="Input 46" xfId="40751"/>
    <cellStyle name="Input 46 2" xfId="40752"/>
    <cellStyle name="Input 46 2 2" xfId="40753"/>
    <cellStyle name="Input 46 2_Essbase BS Tax Accounts EOY" xfId="40754"/>
    <cellStyle name="Input 46 3" xfId="40755"/>
    <cellStyle name="Input 46_Essbase BS Tax Accounts EOY" xfId="40756"/>
    <cellStyle name="Input 47" xfId="40757"/>
    <cellStyle name="Input 47 2" xfId="40758"/>
    <cellStyle name="Input 47 2 2" xfId="40759"/>
    <cellStyle name="Input 47 2_Essbase BS Tax Accounts EOY" xfId="40760"/>
    <cellStyle name="Input 47 3" xfId="40761"/>
    <cellStyle name="Input 47_Essbase BS Tax Accounts EOY" xfId="40762"/>
    <cellStyle name="Input 48" xfId="40763"/>
    <cellStyle name="Input 48 2" xfId="40764"/>
    <cellStyle name="Input 48 2 2" xfId="40765"/>
    <cellStyle name="Input 48 2_Essbase BS Tax Accounts EOY" xfId="40766"/>
    <cellStyle name="Input 48 3" xfId="40767"/>
    <cellStyle name="Input 48_Essbase BS Tax Accounts EOY" xfId="40768"/>
    <cellStyle name="Input 49" xfId="40769"/>
    <cellStyle name="Input 49 2" xfId="40770"/>
    <cellStyle name="Input 49 2 2" xfId="40771"/>
    <cellStyle name="Input 49 2_Essbase BS Tax Accounts EOY" xfId="40772"/>
    <cellStyle name="Input 49 3" xfId="40773"/>
    <cellStyle name="Input 49_Essbase BS Tax Accounts EOY" xfId="40774"/>
    <cellStyle name="Input 5" xfId="40775"/>
    <cellStyle name="Input 5 2" xfId="40776"/>
    <cellStyle name="Input 5 2 2" xfId="40777"/>
    <cellStyle name="Input 5 2 2 2" xfId="40778"/>
    <cellStyle name="Input 5 2 2 2 2" xfId="40779"/>
    <cellStyle name="Input 5 2 2 2_Essbase BS Tax Accounts EOY" xfId="40780"/>
    <cellStyle name="Input 5 2 2_Essbase BS Tax Accounts EOY" xfId="40781"/>
    <cellStyle name="Input 5 2 3" xfId="40782"/>
    <cellStyle name="Input 5 2 3 2" xfId="40783"/>
    <cellStyle name="Input 5 2 3 2 2" xfId="40784"/>
    <cellStyle name="Input 5 2 3 2_Essbase BS Tax Accounts EOY" xfId="40785"/>
    <cellStyle name="Input 5 2 3_Essbase BS Tax Accounts EOY" xfId="40786"/>
    <cellStyle name="Input 5 2 4" xfId="40787"/>
    <cellStyle name="Input 5 2 4 2" xfId="40788"/>
    <cellStyle name="Input 5 2 4_Essbase BS Tax Accounts EOY" xfId="40789"/>
    <cellStyle name="Input 5 2 5" xfId="40790"/>
    <cellStyle name="Input 5 2 6" xfId="40791"/>
    <cellStyle name="Input 5 2_Essbase BS Tax Accounts EOY" xfId="40792"/>
    <cellStyle name="Input 5 3" xfId="40793"/>
    <cellStyle name="Input 5 3 2" xfId="40794"/>
    <cellStyle name="Input 5 3 2 2" xfId="40795"/>
    <cellStyle name="Input 5 3 2_Essbase BS Tax Accounts EOY" xfId="40796"/>
    <cellStyle name="Input 5 3 3" xfId="40797"/>
    <cellStyle name="Input 5 3_Essbase BS Tax Accounts EOY" xfId="40798"/>
    <cellStyle name="Input 5 4" xfId="40799"/>
    <cellStyle name="Input 5 4 2" xfId="40800"/>
    <cellStyle name="Input 5 4_Essbase BS Tax Accounts EOY" xfId="40801"/>
    <cellStyle name="Input 5 5" xfId="40802"/>
    <cellStyle name="Input 5 5 2" xfId="40803"/>
    <cellStyle name="Input 5_Essbase BS Tax Accounts EOY" xfId="40804"/>
    <cellStyle name="Input 50" xfId="40805"/>
    <cellStyle name="Input 50 2" xfId="40806"/>
    <cellStyle name="Input 50 2 2" xfId="40807"/>
    <cellStyle name="Input 50 2_Essbase BS Tax Accounts EOY" xfId="40808"/>
    <cellStyle name="Input 50 3" xfId="40809"/>
    <cellStyle name="Input 50_Essbase BS Tax Accounts EOY" xfId="40810"/>
    <cellStyle name="Input 51" xfId="40811"/>
    <cellStyle name="Input 51 2" xfId="40812"/>
    <cellStyle name="Input 51 2 2" xfId="40813"/>
    <cellStyle name="Input 51 2_Essbase BS Tax Accounts EOY" xfId="40814"/>
    <cellStyle name="Input 51 3" xfId="40815"/>
    <cellStyle name="Input 51_Essbase BS Tax Accounts EOY" xfId="40816"/>
    <cellStyle name="Input 52" xfId="40817"/>
    <cellStyle name="Input 52 2" xfId="40818"/>
    <cellStyle name="Input 52 2 2" xfId="40819"/>
    <cellStyle name="Input 52 2_Essbase BS Tax Accounts EOY" xfId="40820"/>
    <cellStyle name="Input 52 3" xfId="40821"/>
    <cellStyle name="Input 52_Essbase BS Tax Accounts EOY" xfId="40822"/>
    <cellStyle name="Input 53" xfId="40823"/>
    <cellStyle name="Input 53 2" xfId="40824"/>
    <cellStyle name="Input 53 2 2" xfId="40825"/>
    <cellStyle name="Input 53 2_Essbase BS Tax Accounts EOY" xfId="40826"/>
    <cellStyle name="Input 53_Essbase BS Tax Accounts EOY" xfId="40827"/>
    <cellStyle name="Input 54" xfId="40828"/>
    <cellStyle name="Input 54 2" xfId="40829"/>
    <cellStyle name="Input 54 2 2" xfId="40830"/>
    <cellStyle name="Input 54 2_Essbase BS Tax Accounts EOY" xfId="40831"/>
    <cellStyle name="Input 54_Essbase BS Tax Accounts EOY" xfId="40832"/>
    <cellStyle name="Input 55" xfId="40833"/>
    <cellStyle name="Input 55 2" xfId="40834"/>
    <cellStyle name="Input 55 2 2" xfId="40835"/>
    <cellStyle name="Input 55 2_Essbase BS Tax Accounts EOY" xfId="40836"/>
    <cellStyle name="Input 55_Essbase BS Tax Accounts EOY" xfId="40837"/>
    <cellStyle name="Input 56" xfId="40838"/>
    <cellStyle name="Input 56 2" xfId="40839"/>
    <cellStyle name="Input 56 2 2" xfId="40840"/>
    <cellStyle name="Input 56 2_Essbase BS Tax Accounts EOY" xfId="40841"/>
    <cellStyle name="Input 56_Essbase BS Tax Accounts EOY" xfId="40842"/>
    <cellStyle name="Input 57" xfId="40843"/>
    <cellStyle name="Input 57 2" xfId="40844"/>
    <cellStyle name="Input 57 2 2" xfId="40845"/>
    <cellStyle name="Input 57 2_Essbase BS Tax Accounts EOY" xfId="40846"/>
    <cellStyle name="Input 57_Essbase BS Tax Accounts EOY" xfId="40847"/>
    <cellStyle name="Input 58" xfId="40848"/>
    <cellStyle name="Input 58 2" xfId="40849"/>
    <cellStyle name="Input 58 2 2" xfId="40850"/>
    <cellStyle name="Input 58 2_Essbase BS Tax Accounts EOY" xfId="40851"/>
    <cellStyle name="Input 58_Essbase BS Tax Accounts EOY" xfId="40852"/>
    <cellStyle name="Input 59" xfId="40853"/>
    <cellStyle name="Input 59 2" xfId="40854"/>
    <cellStyle name="Input 59 2 2" xfId="40855"/>
    <cellStyle name="Input 59 2_Essbase BS Tax Accounts EOY" xfId="40856"/>
    <cellStyle name="Input 59_Essbase BS Tax Accounts EOY" xfId="40857"/>
    <cellStyle name="Input 6" xfId="40858"/>
    <cellStyle name="Input 6 2" xfId="40859"/>
    <cellStyle name="Input 6 2 2" xfId="40860"/>
    <cellStyle name="Input 6 2 2 2" xfId="40861"/>
    <cellStyle name="Input 6 2 2_Essbase BS Tax Accounts EOY" xfId="40862"/>
    <cellStyle name="Input 6 2 3" xfId="40863"/>
    <cellStyle name="Input 6 2_Essbase BS Tax Accounts EOY" xfId="40864"/>
    <cellStyle name="Input 6 3" xfId="40865"/>
    <cellStyle name="Input 6 3 2" xfId="40866"/>
    <cellStyle name="Input 6 3 2 2" xfId="40867"/>
    <cellStyle name="Input 6 3 2_Essbase BS Tax Accounts EOY" xfId="40868"/>
    <cellStyle name="Input 6 3 3" xfId="40869"/>
    <cellStyle name="Input 6 3_Essbase BS Tax Accounts EOY" xfId="40870"/>
    <cellStyle name="Input 6 4" xfId="40871"/>
    <cellStyle name="Input 6 4 2" xfId="40872"/>
    <cellStyle name="Input 6 4_Essbase BS Tax Accounts EOY" xfId="40873"/>
    <cellStyle name="Input 6 5" xfId="40874"/>
    <cellStyle name="Input 6_Essbase BS Tax Accounts EOY" xfId="40875"/>
    <cellStyle name="Input 60" xfId="40876"/>
    <cellStyle name="Input 60 2" xfId="40877"/>
    <cellStyle name="Input 60 2 2" xfId="40878"/>
    <cellStyle name="Input 60 2_Essbase BS Tax Accounts EOY" xfId="40879"/>
    <cellStyle name="Input 60 3" xfId="40880"/>
    <cellStyle name="Input 60_Essbase BS Tax Accounts EOY" xfId="40881"/>
    <cellStyle name="Input 61" xfId="40882"/>
    <cellStyle name="Input 61 2" xfId="40883"/>
    <cellStyle name="Input 61_Essbase BS Tax Accounts EOY" xfId="40884"/>
    <cellStyle name="Input 62" xfId="40885"/>
    <cellStyle name="Input 62 2" xfId="40886"/>
    <cellStyle name="Input 62_Essbase BS Tax Accounts EOY" xfId="40887"/>
    <cellStyle name="Input 63" xfId="40888"/>
    <cellStyle name="Input 64" xfId="40889"/>
    <cellStyle name="Input 65" xfId="40890"/>
    <cellStyle name="Input 66" xfId="40891"/>
    <cellStyle name="Input 67" xfId="40892"/>
    <cellStyle name="Input 68" xfId="40893"/>
    <cellStyle name="Input 69" xfId="40894"/>
    <cellStyle name="Input 7" xfId="40895"/>
    <cellStyle name="Input 7 2" xfId="40896"/>
    <cellStyle name="Input 7 2 2" xfId="40897"/>
    <cellStyle name="Input 7 2 2 2" xfId="40898"/>
    <cellStyle name="Input 7 2 2_Essbase BS Tax Accounts EOY" xfId="40899"/>
    <cellStyle name="Input 7 2 3" xfId="40900"/>
    <cellStyle name="Input 7 2_Essbase BS Tax Accounts EOY" xfId="40901"/>
    <cellStyle name="Input 7 3" xfId="40902"/>
    <cellStyle name="Input 7 3 2" xfId="40903"/>
    <cellStyle name="Input 7 3 2 2" xfId="40904"/>
    <cellStyle name="Input 7 3 2_Essbase BS Tax Accounts EOY" xfId="40905"/>
    <cellStyle name="Input 7 3 3" xfId="40906"/>
    <cellStyle name="Input 7 3_Essbase BS Tax Accounts EOY" xfId="40907"/>
    <cellStyle name="Input 7 4" xfId="40908"/>
    <cellStyle name="Input 7 4 2" xfId="40909"/>
    <cellStyle name="Input 7 4_Essbase BS Tax Accounts EOY" xfId="40910"/>
    <cellStyle name="Input 7 5" xfId="40911"/>
    <cellStyle name="Input 7_Essbase BS Tax Accounts EOY" xfId="40912"/>
    <cellStyle name="Input 70" xfId="40913"/>
    <cellStyle name="Input 71" xfId="40914"/>
    <cellStyle name="Input 72" xfId="40915"/>
    <cellStyle name="Input 73" xfId="40916"/>
    <cellStyle name="Input 74" xfId="40917"/>
    <cellStyle name="Input 75" xfId="40918"/>
    <cellStyle name="Input 76" xfId="40919"/>
    <cellStyle name="Input 77" xfId="40920"/>
    <cellStyle name="Input 78" xfId="40921"/>
    <cellStyle name="Input 79" xfId="40922"/>
    <cellStyle name="Input 8" xfId="40923"/>
    <cellStyle name="Input 8 2" xfId="40924"/>
    <cellStyle name="Input 8 2 2" xfId="40925"/>
    <cellStyle name="Input 8 2 2 2" xfId="40926"/>
    <cellStyle name="Input 8 2 2_Essbase BS Tax Accounts EOY" xfId="40927"/>
    <cellStyle name="Input 8 2 3" xfId="40928"/>
    <cellStyle name="Input 8 2_Essbase BS Tax Accounts EOY" xfId="40929"/>
    <cellStyle name="Input 8 3" xfId="40930"/>
    <cellStyle name="Input 8 3 2" xfId="40931"/>
    <cellStyle name="Input 8 3 2 2" xfId="40932"/>
    <cellStyle name="Input 8 3 2_Essbase BS Tax Accounts EOY" xfId="40933"/>
    <cellStyle name="Input 8 3 3" xfId="40934"/>
    <cellStyle name="Input 8 3_Essbase BS Tax Accounts EOY" xfId="40935"/>
    <cellStyle name="Input 8 4" xfId="40936"/>
    <cellStyle name="Input 8 4 2" xfId="40937"/>
    <cellStyle name="Input 8 4_Essbase BS Tax Accounts EOY" xfId="40938"/>
    <cellStyle name="Input 8 5" xfId="40939"/>
    <cellStyle name="Input 8_Essbase BS Tax Accounts EOY" xfId="40940"/>
    <cellStyle name="Input 80" xfId="40941"/>
    <cellStyle name="Input 81" xfId="40942"/>
    <cellStyle name="Input 82" xfId="40943"/>
    <cellStyle name="Input 83" xfId="40944"/>
    <cellStyle name="Input 84" xfId="40945"/>
    <cellStyle name="Input 85" xfId="40946"/>
    <cellStyle name="Input 86" xfId="40947"/>
    <cellStyle name="Input 87" xfId="40948"/>
    <cellStyle name="Input 88" xfId="40949"/>
    <cellStyle name="Input 89" xfId="40950"/>
    <cellStyle name="Input 9" xfId="40951"/>
    <cellStyle name="Input 9 2" xfId="40952"/>
    <cellStyle name="Input 9 2 2" xfId="40953"/>
    <cellStyle name="Input 9 2 2 2" xfId="40954"/>
    <cellStyle name="Input 9 2 2_Essbase BS Tax Accounts EOY" xfId="40955"/>
    <cellStyle name="Input 9 2 3" xfId="40956"/>
    <cellStyle name="Input 9 2_Essbase BS Tax Accounts EOY" xfId="40957"/>
    <cellStyle name="Input 9 3" xfId="40958"/>
    <cellStyle name="Input 9 3 2" xfId="40959"/>
    <cellStyle name="Input 9 3 2 2" xfId="40960"/>
    <cellStyle name="Input 9 3 2_Essbase BS Tax Accounts EOY" xfId="40961"/>
    <cellStyle name="Input 9 3 3" xfId="40962"/>
    <cellStyle name="Input 9 3_Essbase BS Tax Accounts EOY" xfId="40963"/>
    <cellStyle name="Input 9 4" xfId="40964"/>
    <cellStyle name="Input 9 4 2" xfId="40965"/>
    <cellStyle name="Input 9 4_Essbase BS Tax Accounts EOY" xfId="40966"/>
    <cellStyle name="Input 9 5" xfId="40967"/>
    <cellStyle name="Input 9_Essbase BS Tax Accounts EOY" xfId="40968"/>
    <cellStyle name="Input 90" xfId="40969"/>
    <cellStyle name="Input 91" xfId="40970"/>
    <cellStyle name="Input 92" xfId="40971"/>
    <cellStyle name="Input 93" xfId="40972"/>
    <cellStyle name="Input 94" xfId="40973"/>
    <cellStyle name="Input 95" xfId="40974"/>
    <cellStyle name="Input 96" xfId="40975"/>
    <cellStyle name="Input 97" xfId="40976"/>
    <cellStyle name="Input 98" xfId="40977"/>
    <cellStyle name="Input 99" xfId="40978"/>
    <cellStyle name="InputEM" xfId="40979"/>
    <cellStyle name="ITALIC - Style2" xfId="40980"/>
    <cellStyle name="ITALIC - Style2 2" xfId="40981"/>
    <cellStyle name="ITALIC - Style2 2 2" xfId="40982"/>
    <cellStyle name="ITALIC - Style2 2 2 2" xfId="40983"/>
    <cellStyle name="ITALIC - Style2 2 2_Essbase BS Tax Accounts EOY" xfId="40984"/>
    <cellStyle name="ITALIC - Style2 2_Essbase BS Tax Accounts EOY" xfId="40985"/>
    <cellStyle name="ITALIC - Style2 3" xfId="40986"/>
    <cellStyle name="ITALIC - Style2 3 2" xfId="40987"/>
    <cellStyle name="ITALIC - Style2 3 2 2" xfId="40988"/>
    <cellStyle name="ITALIC - Style2 3 2_Essbase BS Tax Accounts EOY" xfId="40989"/>
    <cellStyle name="ITALIC - Style2 3_Essbase BS Tax Accounts EOY" xfId="40990"/>
    <cellStyle name="ITALIC - Style2 4" xfId="40991"/>
    <cellStyle name="ITALIC - Style2 4 2" xfId="40992"/>
    <cellStyle name="ITALIC - Style2 4_Essbase BS Tax Accounts EOY" xfId="40993"/>
    <cellStyle name="ITALIC - Style2 5" xfId="40994"/>
    <cellStyle name="ITALIC - Style2 6" xfId="40995"/>
    <cellStyle name="ITALIC - Style2_Essbase BS Tax Accounts EOY" xfId="40996"/>
    <cellStyle name="kirkdollars" xfId="40997"/>
    <cellStyle name="Labels - Style3" xfId="62"/>
    <cellStyle name="Large Page Heading" xfId="63"/>
    <cellStyle name="LineItemPrompt" xfId="40998"/>
    <cellStyle name="LineItemPrompt 2" xfId="40999"/>
    <cellStyle name="LineItemPrompt 2 2" xfId="41000"/>
    <cellStyle name="LineItemPrompt 2 2 2" xfId="41001"/>
    <cellStyle name="LineItemPrompt 2 2_Essbase BS Tax Accounts EOY" xfId="41002"/>
    <cellStyle name="LineItemPrompt 2_Essbase BS Tax Accounts EOY" xfId="41003"/>
    <cellStyle name="LineItemPrompt 3" xfId="41004"/>
    <cellStyle name="LineItemPrompt 3 2" xfId="41005"/>
    <cellStyle name="LineItemPrompt 3 2 2" xfId="41006"/>
    <cellStyle name="LineItemPrompt 3 2_Essbase BS Tax Accounts EOY" xfId="41007"/>
    <cellStyle name="LineItemPrompt 3_Essbase BS Tax Accounts EOY" xfId="41008"/>
    <cellStyle name="LineItemPrompt 4" xfId="41009"/>
    <cellStyle name="LineItemPrompt 4 2" xfId="41010"/>
    <cellStyle name="LineItemPrompt 4_Essbase BS Tax Accounts EOY" xfId="41011"/>
    <cellStyle name="LineItemPrompt 5" xfId="41012"/>
    <cellStyle name="LineItemPrompt 6" xfId="41013"/>
    <cellStyle name="LineItemPrompt_Essbase BS Tax Accounts EOY" xfId="41014"/>
    <cellStyle name="LineItemValue" xfId="41015"/>
    <cellStyle name="LineItemValue 2" xfId="41016"/>
    <cellStyle name="LineItemValue 2 2" xfId="41017"/>
    <cellStyle name="LineItemValue 2 2 2" xfId="41018"/>
    <cellStyle name="LineItemValue 2 2_Essbase BS Tax Accounts EOY" xfId="41019"/>
    <cellStyle name="LineItemValue 2_Essbase BS Tax Accounts EOY" xfId="41020"/>
    <cellStyle name="LineItemValue 3" xfId="41021"/>
    <cellStyle name="LineItemValue 3 2" xfId="41022"/>
    <cellStyle name="LineItemValue 3 2 2" xfId="41023"/>
    <cellStyle name="LineItemValue 3 2_Essbase BS Tax Accounts EOY" xfId="41024"/>
    <cellStyle name="LineItemValue 3_Essbase BS Tax Accounts EOY" xfId="41025"/>
    <cellStyle name="LineItemValue 4" xfId="41026"/>
    <cellStyle name="LineItemValue 4 2" xfId="41027"/>
    <cellStyle name="LineItemValue 4_Essbase BS Tax Accounts EOY" xfId="41028"/>
    <cellStyle name="LineItemValue 5" xfId="41029"/>
    <cellStyle name="LineItemValue 6" xfId="41030"/>
    <cellStyle name="LineItemValue_Essbase BS Tax Accounts EOY" xfId="41031"/>
    <cellStyle name="Lines" xfId="41032"/>
    <cellStyle name="Linked Cell" xfId="64" builtinId="24" customBuiltin="1"/>
    <cellStyle name="Linked Cell 10" xfId="41033"/>
    <cellStyle name="Linked Cell 10 2" xfId="41034"/>
    <cellStyle name="Linked Cell 10 2 2" xfId="41035"/>
    <cellStyle name="Linked Cell 10 2 2 2" xfId="41036"/>
    <cellStyle name="Linked Cell 10 2 2_Essbase BS Tax Accounts EOY" xfId="41037"/>
    <cellStyle name="Linked Cell 10 2 3" xfId="41038"/>
    <cellStyle name="Linked Cell 10 2_Essbase BS Tax Accounts EOY" xfId="41039"/>
    <cellStyle name="Linked Cell 10 3" xfId="41040"/>
    <cellStyle name="Linked Cell 10 3 2" xfId="41041"/>
    <cellStyle name="Linked Cell 10 3 2 2" xfId="41042"/>
    <cellStyle name="Linked Cell 10 3 2_Essbase BS Tax Accounts EOY" xfId="41043"/>
    <cellStyle name="Linked Cell 10 3 3" xfId="41044"/>
    <cellStyle name="Linked Cell 10 3_Essbase BS Tax Accounts EOY" xfId="41045"/>
    <cellStyle name="Linked Cell 10 4" xfId="41046"/>
    <cellStyle name="Linked Cell 10 4 2" xfId="41047"/>
    <cellStyle name="Linked Cell 10 4_Essbase BS Tax Accounts EOY" xfId="41048"/>
    <cellStyle name="Linked Cell 10 5" xfId="41049"/>
    <cellStyle name="Linked Cell 10_Essbase BS Tax Accounts EOY" xfId="41050"/>
    <cellStyle name="Linked Cell 100" xfId="41051"/>
    <cellStyle name="Linked Cell 101" xfId="41052"/>
    <cellStyle name="Linked Cell 102" xfId="41053"/>
    <cellStyle name="Linked Cell 103" xfId="41054"/>
    <cellStyle name="Linked Cell 104" xfId="41055"/>
    <cellStyle name="Linked Cell 105" xfId="41056"/>
    <cellStyle name="Linked Cell 106" xfId="41057"/>
    <cellStyle name="Linked Cell 107" xfId="41058"/>
    <cellStyle name="Linked Cell 108" xfId="41059"/>
    <cellStyle name="Linked Cell 109" xfId="41060"/>
    <cellStyle name="Linked Cell 11" xfId="41061"/>
    <cellStyle name="Linked Cell 11 2" xfId="41062"/>
    <cellStyle name="Linked Cell 11 2 2" xfId="41063"/>
    <cellStyle name="Linked Cell 11 2 2 2" xfId="41064"/>
    <cellStyle name="Linked Cell 11 2 2_Essbase BS Tax Accounts EOY" xfId="41065"/>
    <cellStyle name="Linked Cell 11 2 3" xfId="41066"/>
    <cellStyle name="Linked Cell 11 2_Essbase BS Tax Accounts EOY" xfId="41067"/>
    <cellStyle name="Linked Cell 11 3" xfId="41068"/>
    <cellStyle name="Linked Cell 11 3 2" xfId="41069"/>
    <cellStyle name="Linked Cell 11 3 2 2" xfId="41070"/>
    <cellStyle name="Linked Cell 11 3 2_Essbase BS Tax Accounts EOY" xfId="41071"/>
    <cellStyle name="Linked Cell 11 3 3" xfId="41072"/>
    <cellStyle name="Linked Cell 11 3_Essbase BS Tax Accounts EOY" xfId="41073"/>
    <cellStyle name="Linked Cell 11 4" xfId="41074"/>
    <cellStyle name="Linked Cell 11 4 2" xfId="41075"/>
    <cellStyle name="Linked Cell 11 4_Essbase BS Tax Accounts EOY" xfId="41076"/>
    <cellStyle name="Linked Cell 11 5" xfId="41077"/>
    <cellStyle name="Linked Cell 11_Essbase BS Tax Accounts EOY" xfId="41078"/>
    <cellStyle name="Linked Cell 110" xfId="41079"/>
    <cellStyle name="Linked Cell 12" xfId="41080"/>
    <cellStyle name="Linked Cell 12 2" xfId="41081"/>
    <cellStyle name="Linked Cell 12 2 2" xfId="41082"/>
    <cellStyle name="Linked Cell 12 2 2 2" xfId="41083"/>
    <cellStyle name="Linked Cell 12 2 2_Essbase BS Tax Accounts EOY" xfId="41084"/>
    <cellStyle name="Linked Cell 12 2 3" xfId="41085"/>
    <cellStyle name="Linked Cell 12 2_Essbase BS Tax Accounts EOY" xfId="41086"/>
    <cellStyle name="Linked Cell 12 3" xfId="41087"/>
    <cellStyle name="Linked Cell 12 3 2" xfId="41088"/>
    <cellStyle name="Linked Cell 12 3 2 2" xfId="41089"/>
    <cellStyle name="Linked Cell 12 3 2_Essbase BS Tax Accounts EOY" xfId="41090"/>
    <cellStyle name="Linked Cell 12 3 3" xfId="41091"/>
    <cellStyle name="Linked Cell 12 3_Essbase BS Tax Accounts EOY" xfId="41092"/>
    <cellStyle name="Linked Cell 12 4" xfId="41093"/>
    <cellStyle name="Linked Cell 12 4 2" xfId="41094"/>
    <cellStyle name="Linked Cell 12 4_Essbase BS Tax Accounts EOY" xfId="41095"/>
    <cellStyle name="Linked Cell 12 5" xfId="41096"/>
    <cellStyle name="Linked Cell 12_Essbase BS Tax Accounts EOY" xfId="41097"/>
    <cellStyle name="Linked Cell 13" xfId="41098"/>
    <cellStyle name="Linked Cell 13 2" xfId="41099"/>
    <cellStyle name="Linked Cell 13 2 2" xfId="41100"/>
    <cellStyle name="Linked Cell 13 2 2 2" xfId="41101"/>
    <cellStyle name="Linked Cell 13 2 2_Essbase BS Tax Accounts EOY" xfId="41102"/>
    <cellStyle name="Linked Cell 13 2 3" xfId="41103"/>
    <cellStyle name="Linked Cell 13 2_Essbase BS Tax Accounts EOY" xfId="41104"/>
    <cellStyle name="Linked Cell 13 3" xfId="41105"/>
    <cellStyle name="Linked Cell 13 3 2" xfId="41106"/>
    <cellStyle name="Linked Cell 13 3 2 2" xfId="41107"/>
    <cellStyle name="Linked Cell 13 3 2_Essbase BS Tax Accounts EOY" xfId="41108"/>
    <cellStyle name="Linked Cell 13 3 3" xfId="41109"/>
    <cellStyle name="Linked Cell 13 3_Essbase BS Tax Accounts EOY" xfId="41110"/>
    <cellStyle name="Linked Cell 13 4" xfId="41111"/>
    <cellStyle name="Linked Cell 13 4 2" xfId="41112"/>
    <cellStyle name="Linked Cell 13 4_Essbase BS Tax Accounts EOY" xfId="41113"/>
    <cellStyle name="Linked Cell 13 5" xfId="41114"/>
    <cellStyle name="Linked Cell 13_Essbase BS Tax Accounts EOY" xfId="41115"/>
    <cellStyle name="Linked Cell 14" xfId="41116"/>
    <cellStyle name="Linked Cell 14 2" xfId="41117"/>
    <cellStyle name="Linked Cell 14 2 2" xfId="41118"/>
    <cellStyle name="Linked Cell 14 2 2 2" xfId="41119"/>
    <cellStyle name="Linked Cell 14 2 2_Essbase BS Tax Accounts EOY" xfId="41120"/>
    <cellStyle name="Linked Cell 14 2 3" xfId="41121"/>
    <cellStyle name="Linked Cell 14 2_Essbase BS Tax Accounts EOY" xfId="41122"/>
    <cellStyle name="Linked Cell 14 3" xfId="41123"/>
    <cellStyle name="Linked Cell 14 3 2" xfId="41124"/>
    <cellStyle name="Linked Cell 14 3 2 2" xfId="41125"/>
    <cellStyle name="Linked Cell 14 3 2_Essbase BS Tax Accounts EOY" xfId="41126"/>
    <cellStyle name="Linked Cell 14 3 3" xfId="41127"/>
    <cellStyle name="Linked Cell 14 3_Essbase BS Tax Accounts EOY" xfId="41128"/>
    <cellStyle name="Linked Cell 14 4" xfId="41129"/>
    <cellStyle name="Linked Cell 14 4 2" xfId="41130"/>
    <cellStyle name="Linked Cell 14 4_Essbase BS Tax Accounts EOY" xfId="41131"/>
    <cellStyle name="Linked Cell 14 5" xfId="41132"/>
    <cellStyle name="Linked Cell 14_Essbase BS Tax Accounts EOY" xfId="41133"/>
    <cellStyle name="Linked Cell 15" xfId="41134"/>
    <cellStyle name="Linked Cell 15 2" xfId="41135"/>
    <cellStyle name="Linked Cell 15 2 2" xfId="41136"/>
    <cellStyle name="Linked Cell 15 2 2 2" xfId="41137"/>
    <cellStyle name="Linked Cell 15 2 2_Essbase BS Tax Accounts EOY" xfId="41138"/>
    <cellStyle name="Linked Cell 15 2 3" xfId="41139"/>
    <cellStyle name="Linked Cell 15 2_Essbase BS Tax Accounts EOY" xfId="41140"/>
    <cellStyle name="Linked Cell 15 3" xfId="41141"/>
    <cellStyle name="Linked Cell 15 3 2" xfId="41142"/>
    <cellStyle name="Linked Cell 15 3 2 2" xfId="41143"/>
    <cellStyle name="Linked Cell 15 3 2_Essbase BS Tax Accounts EOY" xfId="41144"/>
    <cellStyle name="Linked Cell 15 3 3" xfId="41145"/>
    <cellStyle name="Linked Cell 15 3_Essbase BS Tax Accounts EOY" xfId="41146"/>
    <cellStyle name="Linked Cell 15 4" xfId="41147"/>
    <cellStyle name="Linked Cell 15 4 2" xfId="41148"/>
    <cellStyle name="Linked Cell 15 4_Essbase BS Tax Accounts EOY" xfId="41149"/>
    <cellStyle name="Linked Cell 15 5" xfId="41150"/>
    <cellStyle name="Linked Cell 15_Essbase BS Tax Accounts EOY" xfId="41151"/>
    <cellStyle name="Linked Cell 16" xfId="41152"/>
    <cellStyle name="Linked Cell 16 2" xfId="41153"/>
    <cellStyle name="Linked Cell 16 2 2" xfId="41154"/>
    <cellStyle name="Linked Cell 16 2 2 2" xfId="41155"/>
    <cellStyle name="Linked Cell 16 2 2_Essbase BS Tax Accounts EOY" xfId="41156"/>
    <cellStyle name="Linked Cell 16 2 3" xfId="41157"/>
    <cellStyle name="Linked Cell 16 2_Essbase BS Tax Accounts EOY" xfId="41158"/>
    <cellStyle name="Linked Cell 16 3" xfId="41159"/>
    <cellStyle name="Linked Cell 16 3 2" xfId="41160"/>
    <cellStyle name="Linked Cell 16 3 2 2" xfId="41161"/>
    <cellStyle name="Linked Cell 16 3 2_Essbase BS Tax Accounts EOY" xfId="41162"/>
    <cellStyle name="Linked Cell 16 3 3" xfId="41163"/>
    <cellStyle name="Linked Cell 16 3_Essbase BS Tax Accounts EOY" xfId="41164"/>
    <cellStyle name="Linked Cell 16 4" xfId="41165"/>
    <cellStyle name="Linked Cell 16 4 2" xfId="41166"/>
    <cellStyle name="Linked Cell 16 4_Essbase BS Tax Accounts EOY" xfId="41167"/>
    <cellStyle name="Linked Cell 16 5" xfId="41168"/>
    <cellStyle name="Linked Cell 16_Essbase BS Tax Accounts EOY" xfId="41169"/>
    <cellStyle name="Linked Cell 17" xfId="41170"/>
    <cellStyle name="Linked Cell 17 2" xfId="41171"/>
    <cellStyle name="Linked Cell 17 2 2" xfId="41172"/>
    <cellStyle name="Linked Cell 17 2 2 2" xfId="41173"/>
    <cellStyle name="Linked Cell 17 2 2_Essbase BS Tax Accounts EOY" xfId="41174"/>
    <cellStyle name="Linked Cell 17 2 3" xfId="41175"/>
    <cellStyle name="Linked Cell 17 2_Essbase BS Tax Accounts EOY" xfId="41176"/>
    <cellStyle name="Linked Cell 17 3" xfId="41177"/>
    <cellStyle name="Linked Cell 17 3 2" xfId="41178"/>
    <cellStyle name="Linked Cell 17 3 2 2" xfId="41179"/>
    <cellStyle name="Linked Cell 17 3 2_Essbase BS Tax Accounts EOY" xfId="41180"/>
    <cellStyle name="Linked Cell 17 3 3" xfId="41181"/>
    <cellStyle name="Linked Cell 17 3_Essbase BS Tax Accounts EOY" xfId="41182"/>
    <cellStyle name="Linked Cell 17 4" xfId="41183"/>
    <cellStyle name="Linked Cell 17 4 2" xfId="41184"/>
    <cellStyle name="Linked Cell 17 4_Essbase BS Tax Accounts EOY" xfId="41185"/>
    <cellStyle name="Linked Cell 17 5" xfId="41186"/>
    <cellStyle name="Linked Cell 17_Essbase BS Tax Accounts EOY" xfId="41187"/>
    <cellStyle name="Linked Cell 18" xfId="41188"/>
    <cellStyle name="Linked Cell 18 2" xfId="41189"/>
    <cellStyle name="Linked Cell 18 2 2" xfId="41190"/>
    <cellStyle name="Linked Cell 18 2 2 2" xfId="41191"/>
    <cellStyle name="Linked Cell 18 2 2_Essbase BS Tax Accounts EOY" xfId="41192"/>
    <cellStyle name="Linked Cell 18 2 3" xfId="41193"/>
    <cellStyle name="Linked Cell 18 2_Essbase BS Tax Accounts EOY" xfId="41194"/>
    <cellStyle name="Linked Cell 18 3" xfId="41195"/>
    <cellStyle name="Linked Cell 18 3 2" xfId="41196"/>
    <cellStyle name="Linked Cell 18 3 2 2" xfId="41197"/>
    <cellStyle name="Linked Cell 18 3 2_Essbase BS Tax Accounts EOY" xfId="41198"/>
    <cellStyle name="Linked Cell 18 3 3" xfId="41199"/>
    <cellStyle name="Linked Cell 18 3_Essbase BS Tax Accounts EOY" xfId="41200"/>
    <cellStyle name="Linked Cell 18 4" xfId="41201"/>
    <cellStyle name="Linked Cell 18 4 2" xfId="41202"/>
    <cellStyle name="Linked Cell 18 4_Essbase BS Tax Accounts EOY" xfId="41203"/>
    <cellStyle name="Linked Cell 18 5" xfId="41204"/>
    <cellStyle name="Linked Cell 18_Essbase BS Tax Accounts EOY" xfId="41205"/>
    <cellStyle name="Linked Cell 19" xfId="41206"/>
    <cellStyle name="Linked Cell 19 2" xfId="41207"/>
    <cellStyle name="Linked Cell 19 2 2" xfId="41208"/>
    <cellStyle name="Linked Cell 19 2 2 2" xfId="41209"/>
    <cellStyle name="Linked Cell 19 2 2_Essbase BS Tax Accounts EOY" xfId="41210"/>
    <cellStyle name="Linked Cell 19 2 3" xfId="41211"/>
    <cellStyle name="Linked Cell 19 2_Essbase BS Tax Accounts EOY" xfId="41212"/>
    <cellStyle name="Linked Cell 19 3" xfId="41213"/>
    <cellStyle name="Linked Cell 19 3 2" xfId="41214"/>
    <cellStyle name="Linked Cell 19 3 2 2" xfId="41215"/>
    <cellStyle name="Linked Cell 19 3 2_Essbase BS Tax Accounts EOY" xfId="41216"/>
    <cellStyle name="Linked Cell 19 3 3" xfId="41217"/>
    <cellStyle name="Linked Cell 19 3_Essbase BS Tax Accounts EOY" xfId="41218"/>
    <cellStyle name="Linked Cell 19 4" xfId="41219"/>
    <cellStyle name="Linked Cell 19 4 2" xfId="41220"/>
    <cellStyle name="Linked Cell 19 4_Essbase BS Tax Accounts EOY" xfId="41221"/>
    <cellStyle name="Linked Cell 19 5" xfId="41222"/>
    <cellStyle name="Linked Cell 19_Essbase BS Tax Accounts EOY" xfId="41223"/>
    <cellStyle name="Linked Cell 2" xfId="41224"/>
    <cellStyle name="Linked Cell 2 10" xfId="41225"/>
    <cellStyle name="Linked Cell 2 11" xfId="41226"/>
    <cellStyle name="Linked Cell 2 2" xfId="41227"/>
    <cellStyle name="Linked Cell 2 2 2" xfId="41228"/>
    <cellStyle name="Linked Cell 2 2 2 2" xfId="41229"/>
    <cellStyle name="Linked Cell 2 2 2 2 2" xfId="41230"/>
    <cellStyle name="Linked Cell 2 2 2 2_Essbase BS Tax Accounts EOY" xfId="41231"/>
    <cellStyle name="Linked Cell 2 2 2 3" xfId="41232"/>
    <cellStyle name="Linked Cell 2 2 2_Essbase BS Tax Accounts EOY" xfId="41233"/>
    <cellStyle name="Linked Cell 2 2 3" xfId="41234"/>
    <cellStyle name="Linked Cell 2 2 3 2" xfId="41235"/>
    <cellStyle name="Linked Cell 2 2 3 2 2" xfId="41236"/>
    <cellStyle name="Linked Cell 2 2 3 2_Essbase BS Tax Accounts EOY" xfId="41237"/>
    <cellStyle name="Linked Cell 2 2 3 3" xfId="41238"/>
    <cellStyle name="Linked Cell 2 2 3_Essbase BS Tax Accounts EOY" xfId="41239"/>
    <cellStyle name="Linked Cell 2 2 4" xfId="41240"/>
    <cellStyle name="Linked Cell 2 2 4 2" xfId="41241"/>
    <cellStyle name="Linked Cell 2 2 4 2 2" xfId="41242"/>
    <cellStyle name="Linked Cell 2 2 4 2_Essbase BS Tax Accounts EOY" xfId="41243"/>
    <cellStyle name="Linked Cell 2 2 4_Essbase BS Tax Accounts EOY" xfId="41244"/>
    <cellStyle name="Linked Cell 2 2 5" xfId="41245"/>
    <cellStyle name="Linked Cell 2 2 5 2" xfId="41246"/>
    <cellStyle name="Linked Cell 2 2 5_Essbase BS Tax Accounts EOY" xfId="41247"/>
    <cellStyle name="Linked Cell 2 2 6" xfId="41248"/>
    <cellStyle name="Linked Cell 2 2 7" xfId="41249"/>
    <cellStyle name="Linked Cell 2 2 8" xfId="41250"/>
    <cellStyle name="Linked Cell 2 2 9" xfId="41251"/>
    <cellStyle name="Linked Cell 2 2_Basis Info" xfId="41252"/>
    <cellStyle name="Linked Cell 2 3" xfId="41253"/>
    <cellStyle name="Linked Cell 2 3 2" xfId="41254"/>
    <cellStyle name="Linked Cell 2 3 2 2" xfId="41255"/>
    <cellStyle name="Linked Cell 2 3 2 2 2" xfId="41256"/>
    <cellStyle name="Linked Cell 2 3 2 2_Essbase BS Tax Accounts EOY" xfId="41257"/>
    <cellStyle name="Linked Cell 2 3 2 3" xfId="41258"/>
    <cellStyle name="Linked Cell 2 3 2_Essbase BS Tax Accounts EOY" xfId="41259"/>
    <cellStyle name="Linked Cell 2 3 3" xfId="41260"/>
    <cellStyle name="Linked Cell 2 3 3 2" xfId="41261"/>
    <cellStyle name="Linked Cell 2 3 3 2 2" xfId="41262"/>
    <cellStyle name="Linked Cell 2 3 3 2_Essbase BS Tax Accounts EOY" xfId="41263"/>
    <cellStyle name="Linked Cell 2 3 3 3" xfId="41264"/>
    <cellStyle name="Linked Cell 2 3 3_Essbase BS Tax Accounts EOY" xfId="41265"/>
    <cellStyle name="Linked Cell 2 3 4" xfId="41266"/>
    <cellStyle name="Linked Cell 2 3 4 2" xfId="41267"/>
    <cellStyle name="Linked Cell 2 3 4 2 2" xfId="41268"/>
    <cellStyle name="Linked Cell 2 3 4 2_Essbase BS Tax Accounts EOY" xfId="41269"/>
    <cellStyle name="Linked Cell 2 3 4 3" xfId="41270"/>
    <cellStyle name="Linked Cell 2 3 4 4" xfId="41271"/>
    <cellStyle name="Linked Cell 2 3 4_Essbase BS Tax Accounts EOY" xfId="41272"/>
    <cellStyle name="Linked Cell 2 3 5" xfId="41273"/>
    <cellStyle name="Linked Cell 2 3 5 2" xfId="41274"/>
    <cellStyle name="Linked Cell 2 3 5_Essbase BS Tax Accounts EOY" xfId="41275"/>
    <cellStyle name="Linked Cell 2 3 6" xfId="41276"/>
    <cellStyle name="Linked Cell 2 3 6 2" xfId="41277"/>
    <cellStyle name="Linked Cell 2 3 6_Essbase BS Tax Accounts EOY" xfId="41278"/>
    <cellStyle name="Linked Cell 2 3 7" xfId="41279"/>
    <cellStyle name="Linked Cell 2 3 8" xfId="41280"/>
    <cellStyle name="Linked Cell 2 3 9" xfId="41281"/>
    <cellStyle name="Linked Cell 2 3_Basis Info" xfId="41282"/>
    <cellStyle name="Linked Cell 2 4" xfId="41283"/>
    <cellStyle name="Linked Cell 2 4 2" xfId="41284"/>
    <cellStyle name="Linked Cell 2 4 2 2" xfId="41285"/>
    <cellStyle name="Linked Cell 2 4 2_Essbase BS Tax Accounts EOY" xfId="41286"/>
    <cellStyle name="Linked Cell 2 4 3" xfId="41287"/>
    <cellStyle name="Linked Cell 2 4 4" xfId="41288"/>
    <cellStyle name="Linked Cell 2 4_Essbase BS Tax Accounts EOY" xfId="41289"/>
    <cellStyle name="Linked Cell 2 5" xfId="41290"/>
    <cellStyle name="Linked Cell 2 5 2" xfId="41291"/>
    <cellStyle name="Linked Cell 2 5 3" xfId="41292"/>
    <cellStyle name="Linked Cell 2 5_Essbase BS Tax Accounts EOY" xfId="41293"/>
    <cellStyle name="Linked Cell 2 6" xfId="41294"/>
    <cellStyle name="Linked Cell 2 6 2" xfId="41295"/>
    <cellStyle name="Linked Cell 2 7" xfId="41296"/>
    <cellStyle name="Linked Cell 2 7 2" xfId="41297"/>
    <cellStyle name="Linked Cell 2 8" xfId="41298"/>
    <cellStyle name="Linked Cell 2 9" xfId="41299"/>
    <cellStyle name="Linked Cell 2_10-1 BS" xfId="41300"/>
    <cellStyle name="Linked Cell 20" xfId="41301"/>
    <cellStyle name="Linked Cell 20 2" xfId="41302"/>
    <cellStyle name="Linked Cell 20 2 2" xfId="41303"/>
    <cellStyle name="Linked Cell 20 2 2 2" xfId="41304"/>
    <cellStyle name="Linked Cell 20 2 2_Essbase BS Tax Accounts EOY" xfId="41305"/>
    <cellStyle name="Linked Cell 20 2 3" xfId="41306"/>
    <cellStyle name="Linked Cell 20 2_Essbase BS Tax Accounts EOY" xfId="41307"/>
    <cellStyle name="Linked Cell 20 3" xfId="41308"/>
    <cellStyle name="Linked Cell 20 3 2" xfId="41309"/>
    <cellStyle name="Linked Cell 20 3 2 2" xfId="41310"/>
    <cellStyle name="Linked Cell 20 3 2_Essbase BS Tax Accounts EOY" xfId="41311"/>
    <cellStyle name="Linked Cell 20 3 3" xfId="41312"/>
    <cellStyle name="Linked Cell 20 3_Essbase BS Tax Accounts EOY" xfId="41313"/>
    <cellStyle name="Linked Cell 20 4" xfId="41314"/>
    <cellStyle name="Linked Cell 20 4 2" xfId="41315"/>
    <cellStyle name="Linked Cell 20 4_Essbase BS Tax Accounts EOY" xfId="41316"/>
    <cellStyle name="Linked Cell 20 5" xfId="41317"/>
    <cellStyle name="Linked Cell 20_Essbase BS Tax Accounts EOY" xfId="41318"/>
    <cellStyle name="Linked Cell 21" xfId="41319"/>
    <cellStyle name="Linked Cell 21 2" xfId="41320"/>
    <cellStyle name="Linked Cell 21 2 2" xfId="41321"/>
    <cellStyle name="Linked Cell 21 2 2 2" xfId="41322"/>
    <cellStyle name="Linked Cell 21 2 2_Essbase BS Tax Accounts EOY" xfId="41323"/>
    <cellStyle name="Linked Cell 21 2 3" xfId="41324"/>
    <cellStyle name="Linked Cell 21 2_Essbase BS Tax Accounts EOY" xfId="41325"/>
    <cellStyle name="Linked Cell 21 3" xfId="41326"/>
    <cellStyle name="Linked Cell 21 3 2" xfId="41327"/>
    <cellStyle name="Linked Cell 21 3 2 2" xfId="41328"/>
    <cellStyle name="Linked Cell 21 3 2_Essbase BS Tax Accounts EOY" xfId="41329"/>
    <cellStyle name="Linked Cell 21 3 3" xfId="41330"/>
    <cellStyle name="Linked Cell 21 3_Essbase BS Tax Accounts EOY" xfId="41331"/>
    <cellStyle name="Linked Cell 21 4" xfId="41332"/>
    <cellStyle name="Linked Cell 21 4 2" xfId="41333"/>
    <cellStyle name="Linked Cell 21 4_Essbase BS Tax Accounts EOY" xfId="41334"/>
    <cellStyle name="Linked Cell 21 5" xfId="41335"/>
    <cellStyle name="Linked Cell 21_Essbase BS Tax Accounts EOY" xfId="41336"/>
    <cellStyle name="Linked Cell 22" xfId="41337"/>
    <cellStyle name="Linked Cell 22 2" xfId="41338"/>
    <cellStyle name="Linked Cell 22 2 2" xfId="41339"/>
    <cellStyle name="Linked Cell 22 2 2 2" xfId="41340"/>
    <cellStyle name="Linked Cell 22 2 2_Essbase BS Tax Accounts EOY" xfId="41341"/>
    <cellStyle name="Linked Cell 22 2 3" xfId="41342"/>
    <cellStyle name="Linked Cell 22 2_Essbase BS Tax Accounts EOY" xfId="41343"/>
    <cellStyle name="Linked Cell 22 3" xfId="41344"/>
    <cellStyle name="Linked Cell 22 3 2" xfId="41345"/>
    <cellStyle name="Linked Cell 22 3 2 2" xfId="41346"/>
    <cellStyle name="Linked Cell 22 3 2_Essbase BS Tax Accounts EOY" xfId="41347"/>
    <cellStyle name="Linked Cell 22 3 3" xfId="41348"/>
    <cellStyle name="Linked Cell 22 3_Essbase BS Tax Accounts EOY" xfId="41349"/>
    <cellStyle name="Linked Cell 22 4" xfId="41350"/>
    <cellStyle name="Linked Cell 22 4 2" xfId="41351"/>
    <cellStyle name="Linked Cell 22 4_Essbase BS Tax Accounts EOY" xfId="41352"/>
    <cellStyle name="Linked Cell 22 5" xfId="41353"/>
    <cellStyle name="Linked Cell 22_Essbase BS Tax Accounts EOY" xfId="41354"/>
    <cellStyle name="Linked Cell 23" xfId="41355"/>
    <cellStyle name="Linked Cell 23 2" xfId="41356"/>
    <cellStyle name="Linked Cell 23 2 2" xfId="41357"/>
    <cellStyle name="Linked Cell 23 2 2 2" xfId="41358"/>
    <cellStyle name="Linked Cell 23 2 2_Essbase BS Tax Accounts EOY" xfId="41359"/>
    <cellStyle name="Linked Cell 23 2 3" xfId="41360"/>
    <cellStyle name="Linked Cell 23 2_Essbase BS Tax Accounts EOY" xfId="41361"/>
    <cellStyle name="Linked Cell 23 3" xfId="41362"/>
    <cellStyle name="Linked Cell 23 3 2" xfId="41363"/>
    <cellStyle name="Linked Cell 23 3 2 2" xfId="41364"/>
    <cellStyle name="Linked Cell 23 3 2_Essbase BS Tax Accounts EOY" xfId="41365"/>
    <cellStyle name="Linked Cell 23 3 3" xfId="41366"/>
    <cellStyle name="Linked Cell 23 3_Essbase BS Tax Accounts EOY" xfId="41367"/>
    <cellStyle name="Linked Cell 23 4" xfId="41368"/>
    <cellStyle name="Linked Cell 23 4 2" xfId="41369"/>
    <cellStyle name="Linked Cell 23 4 2 2" xfId="41370"/>
    <cellStyle name="Linked Cell 23 4 2_Essbase BS Tax Accounts EOY" xfId="41371"/>
    <cellStyle name="Linked Cell 23 4 3" xfId="41372"/>
    <cellStyle name="Linked Cell 23 4_Essbase BS Tax Accounts EOY" xfId="41373"/>
    <cellStyle name="Linked Cell 23 5" xfId="41374"/>
    <cellStyle name="Linked Cell 23 5 2" xfId="41375"/>
    <cellStyle name="Linked Cell 23 5_Essbase BS Tax Accounts EOY" xfId="41376"/>
    <cellStyle name="Linked Cell 23 6" xfId="41377"/>
    <cellStyle name="Linked Cell 23_Essbase BS Tax Accounts EOY" xfId="41378"/>
    <cellStyle name="Linked Cell 24" xfId="41379"/>
    <cellStyle name="Linked Cell 24 2" xfId="41380"/>
    <cellStyle name="Linked Cell 24 2 2" xfId="41381"/>
    <cellStyle name="Linked Cell 24 2 2 2" xfId="41382"/>
    <cellStyle name="Linked Cell 24 2 2 2 2" xfId="41383"/>
    <cellStyle name="Linked Cell 24 2 2 2_Essbase BS Tax Accounts EOY" xfId="41384"/>
    <cellStyle name="Linked Cell 24 2 2_Essbase BS Tax Accounts EOY" xfId="41385"/>
    <cellStyle name="Linked Cell 24 2 3" xfId="41386"/>
    <cellStyle name="Linked Cell 24 2 3 2" xfId="41387"/>
    <cellStyle name="Linked Cell 24 2 3_Essbase BS Tax Accounts EOY" xfId="41388"/>
    <cellStyle name="Linked Cell 24 2 4" xfId="41389"/>
    <cellStyle name="Linked Cell 24 2 5" xfId="41390"/>
    <cellStyle name="Linked Cell 24 2 6" xfId="41391"/>
    <cellStyle name="Linked Cell 24 2 7" xfId="41392"/>
    <cellStyle name="Linked Cell 24 2 8" xfId="41393"/>
    <cellStyle name="Linked Cell 24 2_Essbase BS Tax Accounts EOY" xfId="41394"/>
    <cellStyle name="Linked Cell 24 3" xfId="41395"/>
    <cellStyle name="Linked Cell 24 3 2" xfId="41396"/>
    <cellStyle name="Linked Cell 24 3 2 2" xfId="41397"/>
    <cellStyle name="Linked Cell 24 3 2_Essbase BS Tax Accounts EOY" xfId="41398"/>
    <cellStyle name="Linked Cell 24 3 3" xfId="41399"/>
    <cellStyle name="Linked Cell 24 3 4" xfId="41400"/>
    <cellStyle name="Linked Cell 24 3_Essbase BS Tax Accounts EOY" xfId="41401"/>
    <cellStyle name="Linked Cell 24 4" xfId="41402"/>
    <cellStyle name="Linked Cell 24 4 2" xfId="41403"/>
    <cellStyle name="Linked Cell 24 4_Essbase BS Tax Accounts EOY" xfId="41404"/>
    <cellStyle name="Linked Cell 24 5" xfId="41405"/>
    <cellStyle name="Linked Cell 24 5 2" xfId="41406"/>
    <cellStyle name="Linked Cell 24 5_Essbase BS Tax Accounts EOY" xfId="41407"/>
    <cellStyle name="Linked Cell 24 6" xfId="41408"/>
    <cellStyle name="Linked Cell 24 7" xfId="41409"/>
    <cellStyle name="Linked Cell 24 8" xfId="41410"/>
    <cellStyle name="Linked Cell 24_Basis Detail" xfId="41411"/>
    <cellStyle name="Linked Cell 25" xfId="41412"/>
    <cellStyle name="Linked Cell 25 2" xfId="41413"/>
    <cellStyle name="Linked Cell 25 2 2" xfId="41414"/>
    <cellStyle name="Linked Cell 25 2 2 2" xfId="41415"/>
    <cellStyle name="Linked Cell 25 2 2_Essbase BS Tax Accounts EOY" xfId="41416"/>
    <cellStyle name="Linked Cell 25 2 3" xfId="41417"/>
    <cellStyle name="Linked Cell 25 2 4" xfId="41418"/>
    <cellStyle name="Linked Cell 25 2 5" xfId="41419"/>
    <cellStyle name="Linked Cell 25 2_Essbase BS Tax Accounts EOY" xfId="41420"/>
    <cellStyle name="Linked Cell 25 3" xfId="41421"/>
    <cellStyle name="Linked Cell 25 3 2" xfId="41422"/>
    <cellStyle name="Linked Cell 25 3 2 2" xfId="41423"/>
    <cellStyle name="Linked Cell 25 3 2_Essbase BS Tax Accounts EOY" xfId="41424"/>
    <cellStyle name="Linked Cell 25 3 3" xfId="41425"/>
    <cellStyle name="Linked Cell 25 3 4" xfId="41426"/>
    <cellStyle name="Linked Cell 25 3_Essbase BS Tax Accounts EOY" xfId="41427"/>
    <cellStyle name="Linked Cell 25 4" xfId="41428"/>
    <cellStyle name="Linked Cell 25 4 2" xfId="41429"/>
    <cellStyle name="Linked Cell 25 4_Essbase BS Tax Accounts EOY" xfId="41430"/>
    <cellStyle name="Linked Cell 25 5" xfId="41431"/>
    <cellStyle name="Linked Cell 25 6" xfId="41432"/>
    <cellStyle name="Linked Cell 25 7" xfId="41433"/>
    <cellStyle name="Linked Cell 25_Essbase BS Tax Accounts EOY" xfId="41434"/>
    <cellStyle name="Linked Cell 26" xfId="41435"/>
    <cellStyle name="Linked Cell 26 2" xfId="41436"/>
    <cellStyle name="Linked Cell 26 2 2" xfId="41437"/>
    <cellStyle name="Linked Cell 26 2 2 2" xfId="41438"/>
    <cellStyle name="Linked Cell 26 2 2_Essbase BS Tax Accounts EOY" xfId="41439"/>
    <cellStyle name="Linked Cell 26 2 3" xfId="41440"/>
    <cellStyle name="Linked Cell 26 2_Essbase BS Tax Accounts EOY" xfId="41441"/>
    <cellStyle name="Linked Cell 26 3" xfId="41442"/>
    <cellStyle name="Linked Cell 26 3 2" xfId="41443"/>
    <cellStyle name="Linked Cell 26 3_Essbase BS Tax Accounts EOY" xfId="41444"/>
    <cellStyle name="Linked Cell 26 4" xfId="41445"/>
    <cellStyle name="Linked Cell 26 5" xfId="41446"/>
    <cellStyle name="Linked Cell 26 6" xfId="41447"/>
    <cellStyle name="Linked Cell 26 7" xfId="41448"/>
    <cellStyle name="Linked Cell 26_Essbase BS Tax Accounts EOY" xfId="41449"/>
    <cellStyle name="Linked Cell 27" xfId="41450"/>
    <cellStyle name="Linked Cell 27 2" xfId="41451"/>
    <cellStyle name="Linked Cell 27 2 2" xfId="41452"/>
    <cellStyle name="Linked Cell 27 2 2 2" xfId="41453"/>
    <cellStyle name="Linked Cell 27 2 2_Essbase BS Tax Accounts EOY" xfId="41454"/>
    <cellStyle name="Linked Cell 27 2_Essbase BS Tax Accounts EOY" xfId="41455"/>
    <cellStyle name="Linked Cell 27 3" xfId="41456"/>
    <cellStyle name="Linked Cell 27 3 2" xfId="41457"/>
    <cellStyle name="Linked Cell 27 3_Essbase BS Tax Accounts EOY" xfId="41458"/>
    <cellStyle name="Linked Cell 27 4" xfId="41459"/>
    <cellStyle name="Linked Cell 27 5" xfId="41460"/>
    <cellStyle name="Linked Cell 27 6" xfId="41461"/>
    <cellStyle name="Linked Cell 27_Essbase BS Tax Accounts EOY" xfId="41462"/>
    <cellStyle name="Linked Cell 28" xfId="41463"/>
    <cellStyle name="Linked Cell 28 2" xfId="41464"/>
    <cellStyle name="Linked Cell 28 2 2" xfId="41465"/>
    <cellStyle name="Linked Cell 28 2_Essbase BS Tax Accounts EOY" xfId="41466"/>
    <cellStyle name="Linked Cell 28_Essbase BS Tax Accounts EOY" xfId="41467"/>
    <cellStyle name="Linked Cell 29" xfId="41468"/>
    <cellStyle name="Linked Cell 29 2" xfId="41469"/>
    <cellStyle name="Linked Cell 29 2 2" xfId="41470"/>
    <cellStyle name="Linked Cell 29 2_Essbase BS Tax Accounts EOY" xfId="41471"/>
    <cellStyle name="Linked Cell 29_Essbase BS Tax Accounts EOY" xfId="41472"/>
    <cellStyle name="Linked Cell 3" xfId="41473"/>
    <cellStyle name="Linked Cell 3 2" xfId="41474"/>
    <cellStyle name="Linked Cell 3 2 2" xfId="41475"/>
    <cellStyle name="Linked Cell 3 2 2 2" xfId="41476"/>
    <cellStyle name="Linked Cell 3 2 2 2 2" xfId="41477"/>
    <cellStyle name="Linked Cell 3 2 2 2_Essbase BS Tax Accounts EOY" xfId="41478"/>
    <cellStyle name="Linked Cell 3 2 2_Essbase BS Tax Accounts EOY" xfId="41479"/>
    <cellStyle name="Linked Cell 3 2 3" xfId="41480"/>
    <cellStyle name="Linked Cell 3 2 3 2" xfId="41481"/>
    <cellStyle name="Linked Cell 3 2 3 2 2" xfId="41482"/>
    <cellStyle name="Linked Cell 3 2 3 2_Essbase BS Tax Accounts EOY" xfId="41483"/>
    <cellStyle name="Linked Cell 3 2 3_Essbase BS Tax Accounts EOY" xfId="41484"/>
    <cellStyle name="Linked Cell 3 2 4" xfId="41485"/>
    <cellStyle name="Linked Cell 3 2 4 2" xfId="41486"/>
    <cellStyle name="Linked Cell 3 2 4_Essbase BS Tax Accounts EOY" xfId="41487"/>
    <cellStyle name="Linked Cell 3 2 5" xfId="41488"/>
    <cellStyle name="Linked Cell 3 2 6" xfId="41489"/>
    <cellStyle name="Linked Cell 3 2 7" xfId="41490"/>
    <cellStyle name="Linked Cell 3 2_Essbase BS Tax Accounts EOY" xfId="41491"/>
    <cellStyle name="Linked Cell 3 3" xfId="41492"/>
    <cellStyle name="Linked Cell 3 3 2" xfId="41493"/>
    <cellStyle name="Linked Cell 3 3 2 2" xfId="41494"/>
    <cellStyle name="Linked Cell 3 3 2_Essbase BS Tax Accounts EOY" xfId="41495"/>
    <cellStyle name="Linked Cell 3 3 3" xfId="41496"/>
    <cellStyle name="Linked Cell 3 3_Essbase BS Tax Accounts EOY" xfId="41497"/>
    <cellStyle name="Linked Cell 3 4" xfId="41498"/>
    <cellStyle name="Linked Cell 3 4 2" xfId="41499"/>
    <cellStyle name="Linked Cell 3 4_Essbase BS Tax Accounts EOY" xfId="41500"/>
    <cellStyle name="Linked Cell 3 5" xfId="41501"/>
    <cellStyle name="Linked Cell 3 6" xfId="41502"/>
    <cellStyle name="Linked Cell 3 7" xfId="41503"/>
    <cellStyle name="Linked Cell 3 8" xfId="41504"/>
    <cellStyle name="Linked Cell 3_Essbase BS Tax Accounts EOY" xfId="41505"/>
    <cellStyle name="Linked Cell 30" xfId="41506"/>
    <cellStyle name="Linked Cell 30 2" xfId="41507"/>
    <cellStyle name="Linked Cell 30 2 2" xfId="41508"/>
    <cellStyle name="Linked Cell 30 2_Essbase BS Tax Accounts EOY" xfId="41509"/>
    <cellStyle name="Linked Cell 30_Essbase BS Tax Accounts EOY" xfId="41510"/>
    <cellStyle name="Linked Cell 31" xfId="41511"/>
    <cellStyle name="Linked Cell 31 2" xfId="41512"/>
    <cellStyle name="Linked Cell 31 2 2" xfId="41513"/>
    <cellStyle name="Linked Cell 31 2_Essbase BS Tax Accounts EOY" xfId="41514"/>
    <cellStyle name="Linked Cell 31_Essbase BS Tax Accounts EOY" xfId="41515"/>
    <cellStyle name="Linked Cell 32" xfId="41516"/>
    <cellStyle name="Linked Cell 32 2" xfId="41517"/>
    <cellStyle name="Linked Cell 32 2 2" xfId="41518"/>
    <cellStyle name="Linked Cell 32 2_Essbase BS Tax Accounts EOY" xfId="41519"/>
    <cellStyle name="Linked Cell 32_Essbase BS Tax Accounts EOY" xfId="41520"/>
    <cellStyle name="Linked Cell 33" xfId="41521"/>
    <cellStyle name="Linked Cell 33 2" xfId="41522"/>
    <cellStyle name="Linked Cell 33 2 2" xfId="41523"/>
    <cellStyle name="Linked Cell 33 2_Essbase BS Tax Accounts EOY" xfId="41524"/>
    <cellStyle name="Linked Cell 33_Essbase BS Tax Accounts EOY" xfId="41525"/>
    <cellStyle name="Linked Cell 34" xfId="41526"/>
    <cellStyle name="Linked Cell 34 2" xfId="41527"/>
    <cellStyle name="Linked Cell 34 2 2" xfId="41528"/>
    <cellStyle name="Linked Cell 34 2_Essbase BS Tax Accounts EOY" xfId="41529"/>
    <cellStyle name="Linked Cell 34_Essbase BS Tax Accounts EOY" xfId="41530"/>
    <cellStyle name="Linked Cell 35" xfId="41531"/>
    <cellStyle name="Linked Cell 35 2" xfId="41532"/>
    <cellStyle name="Linked Cell 35 2 2" xfId="41533"/>
    <cellStyle name="Linked Cell 35 2_Essbase BS Tax Accounts EOY" xfId="41534"/>
    <cellStyle name="Linked Cell 35_Essbase BS Tax Accounts EOY" xfId="41535"/>
    <cellStyle name="Linked Cell 36" xfId="41536"/>
    <cellStyle name="Linked Cell 36 2" xfId="41537"/>
    <cellStyle name="Linked Cell 36 2 2" xfId="41538"/>
    <cellStyle name="Linked Cell 36 2_Essbase BS Tax Accounts EOY" xfId="41539"/>
    <cellStyle name="Linked Cell 36_Essbase BS Tax Accounts EOY" xfId="41540"/>
    <cellStyle name="Linked Cell 37" xfId="41541"/>
    <cellStyle name="Linked Cell 37 2" xfId="41542"/>
    <cellStyle name="Linked Cell 37 2 2" xfId="41543"/>
    <cellStyle name="Linked Cell 37 2_Essbase BS Tax Accounts EOY" xfId="41544"/>
    <cellStyle name="Linked Cell 37_Essbase BS Tax Accounts EOY" xfId="41545"/>
    <cellStyle name="Linked Cell 38" xfId="41546"/>
    <cellStyle name="Linked Cell 38 2" xfId="41547"/>
    <cellStyle name="Linked Cell 38 2 2" xfId="41548"/>
    <cellStyle name="Linked Cell 38 2_Essbase BS Tax Accounts EOY" xfId="41549"/>
    <cellStyle name="Linked Cell 38_Essbase BS Tax Accounts EOY" xfId="41550"/>
    <cellStyle name="Linked Cell 39" xfId="41551"/>
    <cellStyle name="Linked Cell 39 2" xfId="41552"/>
    <cellStyle name="Linked Cell 39 2 2" xfId="41553"/>
    <cellStyle name="Linked Cell 39 2_Essbase BS Tax Accounts EOY" xfId="41554"/>
    <cellStyle name="Linked Cell 39_Essbase BS Tax Accounts EOY" xfId="41555"/>
    <cellStyle name="Linked Cell 4" xfId="41556"/>
    <cellStyle name="Linked Cell 4 2" xfId="41557"/>
    <cellStyle name="Linked Cell 4 2 2" xfId="41558"/>
    <cellStyle name="Linked Cell 4 2 2 2" xfId="41559"/>
    <cellStyle name="Linked Cell 4 2 2 2 2" xfId="41560"/>
    <cellStyle name="Linked Cell 4 2 2 2_Essbase BS Tax Accounts EOY" xfId="41561"/>
    <cellStyle name="Linked Cell 4 2 2 3" xfId="41562"/>
    <cellStyle name="Linked Cell 4 2 2_Essbase BS Tax Accounts EOY" xfId="41563"/>
    <cellStyle name="Linked Cell 4 2 3" xfId="41564"/>
    <cellStyle name="Linked Cell 4 2 3 2" xfId="41565"/>
    <cellStyle name="Linked Cell 4 2 3 2 2" xfId="41566"/>
    <cellStyle name="Linked Cell 4 2 3 2_Essbase BS Tax Accounts EOY" xfId="41567"/>
    <cellStyle name="Linked Cell 4 2 3_Essbase BS Tax Accounts EOY" xfId="41568"/>
    <cellStyle name="Linked Cell 4 2 4" xfId="41569"/>
    <cellStyle name="Linked Cell 4 2 4 2" xfId="41570"/>
    <cellStyle name="Linked Cell 4 2 4_Essbase BS Tax Accounts EOY" xfId="41571"/>
    <cellStyle name="Linked Cell 4 2 5" xfId="41572"/>
    <cellStyle name="Linked Cell 4 2 6" xfId="41573"/>
    <cellStyle name="Linked Cell 4 2 7" xfId="41574"/>
    <cellStyle name="Linked Cell 4 2 8" xfId="41575"/>
    <cellStyle name="Linked Cell 4 2_Essbase BS Tax Accounts EOY" xfId="41576"/>
    <cellStyle name="Linked Cell 4 3" xfId="41577"/>
    <cellStyle name="Linked Cell 4 3 2" xfId="41578"/>
    <cellStyle name="Linked Cell 4 3 2 2" xfId="41579"/>
    <cellStyle name="Linked Cell 4 3 2_Essbase BS Tax Accounts EOY" xfId="41580"/>
    <cellStyle name="Linked Cell 4 3 3" xfId="41581"/>
    <cellStyle name="Linked Cell 4 3_Essbase BS Tax Accounts EOY" xfId="41582"/>
    <cellStyle name="Linked Cell 4 4" xfId="41583"/>
    <cellStyle name="Linked Cell 4 4 2" xfId="41584"/>
    <cellStyle name="Linked Cell 4 4_Essbase BS Tax Accounts EOY" xfId="41585"/>
    <cellStyle name="Linked Cell 4 5" xfId="41586"/>
    <cellStyle name="Linked Cell 4_Essbase BS Tax Accounts EOY" xfId="41587"/>
    <cellStyle name="Linked Cell 40" xfId="41588"/>
    <cellStyle name="Linked Cell 40 2" xfId="41589"/>
    <cellStyle name="Linked Cell 40 2 2" xfId="41590"/>
    <cellStyle name="Linked Cell 40 2_Essbase BS Tax Accounts EOY" xfId="41591"/>
    <cellStyle name="Linked Cell 40_Essbase BS Tax Accounts EOY" xfId="41592"/>
    <cellStyle name="Linked Cell 41" xfId="41593"/>
    <cellStyle name="Linked Cell 41 2" xfId="41594"/>
    <cellStyle name="Linked Cell 41 2 2" xfId="41595"/>
    <cellStyle name="Linked Cell 41 2_Essbase BS Tax Accounts EOY" xfId="41596"/>
    <cellStyle name="Linked Cell 41_Essbase BS Tax Accounts EOY" xfId="41597"/>
    <cellStyle name="Linked Cell 42" xfId="41598"/>
    <cellStyle name="Linked Cell 42 2" xfId="41599"/>
    <cellStyle name="Linked Cell 42 2 2" xfId="41600"/>
    <cellStyle name="Linked Cell 42 2_Essbase BS Tax Accounts EOY" xfId="41601"/>
    <cellStyle name="Linked Cell 42_Essbase BS Tax Accounts EOY" xfId="41602"/>
    <cellStyle name="Linked Cell 43" xfId="41603"/>
    <cellStyle name="Linked Cell 43 2" xfId="41604"/>
    <cellStyle name="Linked Cell 43 2 2" xfId="41605"/>
    <cellStyle name="Linked Cell 43 2_Essbase BS Tax Accounts EOY" xfId="41606"/>
    <cellStyle name="Linked Cell 43_Essbase BS Tax Accounts EOY" xfId="41607"/>
    <cellStyle name="Linked Cell 44" xfId="41608"/>
    <cellStyle name="Linked Cell 44 2" xfId="41609"/>
    <cellStyle name="Linked Cell 44 2 2" xfId="41610"/>
    <cellStyle name="Linked Cell 44 2_Essbase BS Tax Accounts EOY" xfId="41611"/>
    <cellStyle name="Linked Cell 44_Essbase BS Tax Accounts EOY" xfId="41612"/>
    <cellStyle name="Linked Cell 45" xfId="41613"/>
    <cellStyle name="Linked Cell 45 2" xfId="41614"/>
    <cellStyle name="Linked Cell 45 2 2" xfId="41615"/>
    <cellStyle name="Linked Cell 45 2_Essbase BS Tax Accounts EOY" xfId="41616"/>
    <cellStyle name="Linked Cell 45_Essbase BS Tax Accounts EOY" xfId="41617"/>
    <cellStyle name="Linked Cell 46" xfId="41618"/>
    <cellStyle name="Linked Cell 46 2" xfId="41619"/>
    <cellStyle name="Linked Cell 46 2 2" xfId="41620"/>
    <cellStyle name="Linked Cell 46 2_Essbase BS Tax Accounts EOY" xfId="41621"/>
    <cellStyle name="Linked Cell 46_Essbase BS Tax Accounts EOY" xfId="41622"/>
    <cellStyle name="Linked Cell 47" xfId="41623"/>
    <cellStyle name="Linked Cell 47 2" xfId="41624"/>
    <cellStyle name="Linked Cell 47 2 2" xfId="41625"/>
    <cellStyle name="Linked Cell 47 2_Essbase BS Tax Accounts EOY" xfId="41626"/>
    <cellStyle name="Linked Cell 47_Essbase BS Tax Accounts EOY" xfId="41627"/>
    <cellStyle name="Linked Cell 48" xfId="41628"/>
    <cellStyle name="Linked Cell 48 2" xfId="41629"/>
    <cellStyle name="Linked Cell 48 2 2" xfId="41630"/>
    <cellStyle name="Linked Cell 48 2_Essbase BS Tax Accounts EOY" xfId="41631"/>
    <cellStyle name="Linked Cell 48_Essbase BS Tax Accounts EOY" xfId="41632"/>
    <cellStyle name="Linked Cell 49" xfId="41633"/>
    <cellStyle name="Linked Cell 49 2" xfId="41634"/>
    <cellStyle name="Linked Cell 49 2 2" xfId="41635"/>
    <cellStyle name="Linked Cell 49 2_Essbase BS Tax Accounts EOY" xfId="41636"/>
    <cellStyle name="Linked Cell 49_Essbase BS Tax Accounts EOY" xfId="41637"/>
    <cellStyle name="Linked Cell 5" xfId="41638"/>
    <cellStyle name="Linked Cell 5 2" xfId="41639"/>
    <cellStyle name="Linked Cell 5 2 2" xfId="41640"/>
    <cellStyle name="Linked Cell 5 2 2 2" xfId="41641"/>
    <cellStyle name="Linked Cell 5 2 2 2 2" xfId="41642"/>
    <cellStyle name="Linked Cell 5 2 2 2_Essbase BS Tax Accounts EOY" xfId="41643"/>
    <cellStyle name="Linked Cell 5 2 2_Essbase BS Tax Accounts EOY" xfId="41644"/>
    <cellStyle name="Linked Cell 5 2 3" xfId="41645"/>
    <cellStyle name="Linked Cell 5 2 3 2" xfId="41646"/>
    <cellStyle name="Linked Cell 5 2 3 2 2" xfId="41647"/>
    <cellStyle name="Linked Cell 5 2 3 2_Essbase BS Tax Accounts EOY" xfId="41648"/>
    <cellStyle name="Linked Cell 5 2 3_Essbase BS Tax Accounts EOY" xfId="41649"/>
    <cellStyle name="Linked Cell 5 2 4" xfId="41650"/>
    <cellStyle name="Linked Cell 5 2 4 2" xfId="41651"/>
    <cellStyle name="Linked Cell 5 2 4_Essbase BS Tax Accounts EOY" xfId="41652"/>
    <cellStyle name="Linked Cell 5 2 5" xfId="41653"/>
    <cellStyle name="Linked Cell 5 2 6" xfId="41654"/>
    <cellStyle name="Linked Cell 5 2_Essbase BS Tax Accounts EOY" xfId="41655"/>
    <cellStyle name="Linked Cell 5 3" xfId="41656"/>
    <cellStyle name="Linked Cell 5 3 2" xfId="41657"/>
    <cellStyle name="Linked Cell 5 3 2 2" xfId="41658"/>
    <cellStyle name="Linked Cell 5 3 2_Essbase BS Tax Accounts EOY" xfId="41659"/>
    <cellStyle name="Linked Cell 5 3 3" xfId="41660"/>
    <cellStyle name="Linked Cell 5 3_Essbase BS Tax Accounts EOY" xfId="41661"/>
    <cellStyle name="Linked Cell 5 4" xfId="41662"/>
    <cellStyle name="Linked Cell 5 4 2" xfId="41663"/>
    <cellStyle name="Linked Cell 5 4_Essbase BS Tax Accounts EOY" xfId="41664"/>
    <cellStyle name="Linked Cell 5 5" xfId="41665"/>
    <cellStyle name="Linked Cell 5_Essbase BS Tax Accounts EOY" xfId="41666"/>
    <cellStyle name="Linked Cell 50" xfId="41667"/>
    <cellStyle name="Linked Cell 50 2" xfId="41668"/>
    <cellStyle name="Linked Cell 50 2 2" xfId="41669"/>
    <cellStyle name="Linked Cell 50 2_Essbase BS Tax Accounts EOY" xfId="41670"/>
    <cellStyle name="Linked Cell 50_Essbase BS Tax Accounts EOY" xfId="41671"/>
    <cellStyle name="Linked Cell 51" xfId="41672"/>
    <cellStyle name="Linked Cell 51 2" xfId="41673"/>
    <cellStyle name="Linked Cell 51 2 2" xfId="41674"/>
    <cellStyle name="Linked Cell 51 2_Essbase BS Tax Accounts EOY" xfId="41675"/>
    <cellStyle name="Linked Cell 51_Essbase BS Tax Accounts EOY" xfId="41676"/>
    <cellStyle name="Linked Cell 52" xfId="41677"/>
    <cellStyle name="Linked Cell 52 2" xfId="41678"/>
    <cellStyle name="Linked Cell 52 2 2" xfId="41679"/>
    <cellStyle name="Linked Cell 52 2_Essbase BS Tax Accounts EOY" xfId="41680"/>
    <cellStyle name="Linked Cell 52_Essbase BS Tax Accounts EOY" xfId="41681"/>
    <cellStyle name="Linked Cell 53" xfId="41682"/>
    <cellStyle name="Linked Cell 53 2" xfId="41683"/>
    <cellStyle name="Linked Cell 53 2 2" xfId="41684"/>
    <cellStyle name="Linked Cell 53 2_Essbase BS Tax Accounts EOY" xfId="41685"/>
    <cellStyle name="Linked Cell 53_Essbase BS Tax Accounts EOY" xfId="41686"/>
    <cellStyle name="Linked Cell 54" xfId="41687"/>
    <cellStyle name="Linked Cell 54 2" xfId="41688"/>
    <cellStyle name="Linked Cell 54 2 2" xfId="41689"/>
    <cellStyle name="Linked Cell 54 2_Essbase BS Tax Accounts EOY" xfId="41690"/>
    <cellStyle name="Linked Cell 54_Essbase BS Tax Accounts EOY" xfId="41691"/>
    <cellStyle name="Linked Cell 55" xfId="41692"/>
    <cellStyle name="Linked Cell 55 2" xfId="41693"/>
    <cellStyle name="Linked Cell 55 2 2" xfId="41694"/>
    <cellStyle name="Linked Cell 55 2_Essbase BS Tax Accounts EOY" xfId="41695"/>
    <cellStyle name="Linked Cell 55_Essbase BS Tax Accounts EOY" xfId="41696"/>
    <cellStyle name="Linked Cell 56" xfId="41697"/>
    <cellStyle name="Linked Cell 56 2" xfId="41698"/>
    <cellStyle name="Linked Cell 56 2 2" xfId="41699"/>
    <cellStyle name="Linked Cell 56 2_Essbase BS Tax Accounts EOY" xfId="41700"/>
    <cellStyle name="Linked Cell 56_Essbase BS Tax Accounts EOY" xfId="41701"/>
    <cellStyle name="Linked Cell 57" xfId="41702"/>
    <cellStyle name="Linked Cell 57 2" xfId="41703"/>
    <cellStyle name="Linked Cell 57 2 2" xfId="41704"/>
    <cellStyle name="Linked Cell 57 2_Essbase BS Tax Accounts EOY" xfId="41705"/>
    <cellStyle name="Linked Cell 57_Essbase BS Tax Accounts EOY" xfId="41706"/>
    <cellStyle name="Linked Cell 58" xfId="41707"/>
    <cellStyle name="Linked Cell 58 2" xfId="41708"/>
    <cellStyle name="Linked Cell 58 2 2" xfId="41709"/>
    <cellStyle name="Linked Cell 58 2_Essbase BS Tax Accounts EOY" xfId="41710"/>
    <cellStyle name="Linked Cell 58_Essbase BS Tax Accounts EOY" xfId="41711"/>
    <cellStyle name="Linked Cell 59" xfId="41712"/>
    <cellStyle name="Linked Cell 59 2" xfId="41713"/>
    <cellStyle name="Linked Cell 59 2 2" xfId="41714"/>
    <cellStyle name="Linked Cell 59 2_Essbase BS Tax Accounts EOY" xfId="41715"/>
    <cellStyle name="Linked Cell 59_Essbase BS Tax Accounts EOY" xfId="41716"/>
    <cellStyle name="Linked Cell 6" xfId="41717"/>
    <cellStyle name="Linked Cell 6 2" xfId="41718"/>
    <cellStyle name="Linked Cell 6 2 2" xfId="41719"/>
    <cellStyle name="Linked Cell 6 2 2 2" xfId="41720"/>
    <cellStyle name="Linked Cell 6 2 2_Essbase BS Tax Accounts EOY" xfId="41721"/>
    <cellStyle name="Linked Cell 6 2 3" xfId="41722"/>
    <cellStyle name="Linked Cell 6 2_Essbase BS Tax Accounts EOY" xfId="41723"/>
    <cellStyle name="Linked Cell 6 3" xfId="41724"/>
    <cellStyle name="Linked Cell 6 3 2" xfId="41725"/>
    <cellStyle name="Linked Cell 6 3 2 2" xfId="41726"/>
    <cellStyle name="Linked Cell 6 3 2_Essbase BS Tax Accounts EOY" xfId="41727"/>
    <cellStyle name="Linked Cell 6 3 3" xfId="41728"/>
    <cellStyle name="Linked Cell 6 3_Essbase BS Tax Accounts EOY" xfId="41729"/>
    <cellStyle name="Linked Cell 6 4" xfId="41730"/>
    <cellStyle name="Linked Cell 6 4 2" xfId="41731"/>
    <cellStyle name="Linked Cell 6 4_Essbase BS Tax Accounts EOY" xfId="41732"/>
    <cellStyle name="Linked Cell 6 5" xfId="41733"/>
    <cellStyle name="Linked Cell 6_Essbase BS Tax Accounts EOY" xfId="41734"/>
    <cellStyle name="Linked Cell 60" xfId="41735"/>
    <cellStyle name="Linked Cell 60 2" xfId="41736"/>
    <cellStyle name="Linked Cell 60 2 2" xfId="41737"/>
    <cellStyle name="Linked Cell 60 2_Essbase BS Tax Accounts EOY" xfId="41738"/>
    <cellStyle name="Linked Cell 60 3" xfId="41739"/>
    <cellStyle name="Linked Cell 60_Essbase BS Tax Accounts EOY" xfId="41740"/>
    <cellStyle name="Linked Cell 61" xfId="41741"/>
    <cellStyle name="Linked Cell 61 2" xfId="41742"/>
    <cellStyle name="Linked Cell 61_Essbase BS Tax Accounts EOY" xfId="41743"/>
    <cellStyle name="Linked Cell 62" xfId="41744"/>
    <cellStyle name="Linked Cell 62 2" xfId="41745"/>
    <cellStyle name="Linked Cell 62_Essbase BS Tax Accounts EOY" xfId="41746"/>
    <cellStyle name="Linked Cell 63" xfId="41747"/>
    <cellStyle name="Linked Cell 64" xfId="41748"/>
    <cellStyle name="Linked Cell 65" xfId="41749"/>
    <cellStyle name="Linked Cell 66" xfId="41750"/>
    <cellStyle name="Linked Cell 67" xfId="41751"/>
    <cellStyle name="Linked Cell 68" xfId="41752"/>
    <cellStyle name="Linked Cell 69" xfId="41753"/>
    <cellStyle name="Linked Cell 7" xfId="41754"/>
    <cellStyle name="Linked Cell 7 2" xfId="41755"/>
    <cellStyle name="Linked Cell 7 2 2" xfId="41756"/>
    <cellStyle name="Linked Cell 7 2 2 2" xfId="41757"/>
    <cellStyle name="Linked Cell 7 2 2_Essbase BS Tax Accounts EOY" xfId="41758"/>
    <cellStyle name="Linked Cell 7 2 3" xfId="41759"/>
    <cellStyle name="Linked Cell 7 2_Essbase BS Tax Accounts EOY" xfId="41760"/>
    <cellStyle name="Linked Cell 7 3" xfId="41761"/>
    <cellStyle name="Linked Cell 7 3 2" xfId="41762"/>
    <cellStyle name="Linked Cell 7 3 2 2" xfId="41763"/>
    <cellStyle name="Linked Cell 7 3 2_Essbase BS Tax Accounts EOY" xfId="41764"/>
    <cellStyle name="Linked Cell 7 3 3" xfId="41765"/>
    <cellStyle name="Linked Cell 7 3_Essbase BS Tax Accounts EOY" xfId="41766"/>
    <cellStyle name="Linked Cell 7 4" xfId="41767"/>
    <cellStyle name="Linked Cell 7 4 2" xfId="41768"/>
    <cellStyle name="Linked Cell 7 4_Essbase BS Tax Accounts EOY" xfId="41769"/>
    <cellStyle name="Linked Cell 7 5" xfId="41770"/>
    <cellStyle name="Linked Cell 7_Essbase BS Tax Accounts EOY" xfId="41771"/>
    <cellStyle name="Linked Cell 70" xfId="41772"/>
    <cellStyle name="Linked Cell 71" xfId="41773"/>
    <cellStyle name="Linked Cell 72" xfId="41774"/>
    <cellStyle name="Linked Cell 73" xfId="41775"/>
    <cellStyle name="Linked Cell 74" xfId="41776"/>
    <cellStyle name="Linked Cell 75" xfId="41777"/>
    <cellStyle name="Linked Cell 76" xfId="41778"/>
    <cellStyle name="Linked Cell 77" xfId="41779"/>
    <cellStyle name="Linked Cell 78" xfId="41780"/>
    <cellStyle name="Linked Cell 79" xfId="41781"/>
    <cellStyle name="Linked Cell 8" xfId="41782"/>
    <cellStyle name="Linked Cell 8 2" xfId="41783"/>
    <cellStyle name="Linked Cell 8 2 2" xfId="41784"/>
    <cellStyle name="Linked Cell 8 2 2 2" xfId="41785"/>
    <cellStyle name="Linked Cell 8 2 2_Essbase BS Tax Accounts EOY" xfId="41786"/>
    <cellStyle name="Linked Cell 8 2 3" xfId="41787"/>
    <cellStyle name="Linked Cell 8 2_Essbase BS Tax Accounts EOY" xfId="41788"/>
    <cellStyle name="Linked Cell 8 3" xfId="41789"/>
    <cellStyle name="Linked Cell 8 3 2" xfId="41790"/>
    <cellStyle name="Linked Cell 8 3 2 2" xfId="41791"/>
    <cellStyle name="Linked Cell 8 3 2_Essbase BS Tax Accounts EOY" xfId="41792"/>
    <cellStyle name="Linked Cell 8 3 3" xfId="41793"/>
    <cellStyle name="Linked Cell 8 3_Essbase BS Tax Accounts EOY" xfId="41794"/>
    <cellStyle name="Linked Cell 8 4" xfId="41795"/>
    <cellStyle name="Linked Cell 8 4 2" xfId="41796"/>
    <cellStyle name="Linked Cell 8 4_Essbase BS Tax Accounts EOY" xfId="41797"/>
    <cellStyle name="Linked Cell 8 5" xfId="41798"/>
    <cellStyle name="Linked Cell 8_Essbase BS Tax Accounts EOY" xfId="41799"/>
    <cellStyle name="Linked Cell 80" xfId="41800"/>
    <cellStyle name="Linked Cell 81" xfId="41801"/>
    <cellStyle name="Linked Cell 82" xfId="41802"/>
    <cellStyle name="Linked Cell 83" xfId="41803"/>
    <cellStyle name="Linked Cell 84" xfId="41804"/>
    <cellStyle name="Linked Cell 85" xfId="41805"/>
    <cellStyle name="Linked Cell 86" xfId="41806"/>
    <cellStyle name="Linked Cell 87" xfId="41807"/>
    <cellStyle name="Linked Cell 88" xfId="41808"/>
    <cellStyle name="Linked Cell 89" xfId="41809"/>
    <cellStyle name="Linked Cell 9" xfId="41810"/>
    <cellStyle name="Linked Cell 9 2" xfId="41811"/>
    <cellStyle name="Linked Cell 9 2 2" xfId="41812"/>
    <cellStyle name="Linked Cell 9 2 2 2" xfId="41813"/>
    <cellStyle name="Linked Cell 9 2 2_Essbase BS Tax Accounts EOY" xfId="41814"/>
    <cellStyle name="Linked Cell 9 2 3" xfId="41815"/>
    <cellStyle name="Linked Cell 9 2_Essbase BS Tax Accounts EOY" xfId="41816"/>
    <cellStyle name="Linked Cell 9 3" xfId="41817"/>
    <cellStyle name="Linked Cell 9 3 2" xfId="41818"/>
    <cellStyle name="Linked Cell 9 3 2 2" xfId="41819"/>
    <cellStyle name="Linked Cell 9 3 2_Essbase BS Tax Accounts EOY" xfId="41820"/>
    <cellStyle name="Linked Cell 9 3 3" xfId="41821"/>
    <cellStyle name="Linked Cell 9 3_Essbase BS Tax Accounts EOY" xfId="41822"/>
    <cellStyle name="Linked Cell 9 4" xfId="41823"/>
    <cellStyle name="Linked Cell 9 4 2" xfId="41824"/>
    <cellStyle name="Linked Cell 9 4_Essbase BS Tax Accounts EOY" xfId="41825"/>
    <cellStyle name="Linked Cell 9 5" xfId="41826"/>
    <cellStyle name="Linked Cell 9_Essbase BS Tax Accounts EOY" xfId="41827"/>
    <cellStyle name="Linked Cell 90" xfId="41828"/>
    <cellStyle name="Linked Cell 91" xfId="41829"/>
    <cellStyle name="Linked Cell 92" xfId="41830"/>
    <cellStyle name="Linked Cell 93" xfId="41831"/>
    <cellStyle name="Linked Cell 94" xfId="41832"/>
    <cellStyle name="Linked Cell 95" xfId="41833"/>
    <cellStyle name="Linked Cell 96" xfId="41834"/>
    <cellStyle name="Linked Cell 97" xfId="41835"/>
    <cellStyle name="Linked Cell 98" xfId="41836"/>
    <cellStyle name="Linked Cell 99" xfId="41837"/>
    <cellStyle name="MCFMMBTU" xfId="41838"/>
    <cellStyle name="Neutral" xfId="65" builtinId="28" customBuiltin="1"/>
    <cellStyle name="Neutral 10" xfId="41839"/>
    <cellStyle name="Neutral 10 2" xfId="41840"/>
    <cellStyle name="Neutral 10 2 2" xfId="41841"/>
    <cellStyle name="Neutral 10 2 2 2" xfId="41842"/>
    <cellStyle name="Neutral 10 2 2_Essbase BS Tax Accounts EOY" xfId="41843"/>
    <cellStyle name="Neutral 10 2 3" xfId="41844"/>
    <cellStyle name="Neutral 10 2_Essbase BS Tax Accounts EOY" xfId="41845"/>
    <cellStyle name="Neutral 10 3" xfId="41846"/>
    <cellStyle name="Neutral 10 3 2" xfId="41847"/>
    <cellStyle name="Neutral 10 3 2 2" xfId="41848"/>
    <cellStyle name="Neutral 10 3 2_Essbase BS Tax Accounts EOY" xfId="41849"/>
    <cellStyle name="Neutral 10 3 3" xfId="41850"/>
    <cellStyle name="Neutral 10 3_Essbase BS Tax Accounts EOY" xfId="41851"/>
    <cellStyle name="Neutral 10 4" xfId="41852"/>
    <cellStyle name="Neutral 10 4 2" xfId="41853"/>
    <cellStyle name="Neutral 10 4_Essbase BS Tax Accounts EOY" xfId="41854"/>
    <cellStyle name="Neutral 10 5" xfId="41855"/>
    <cellStyle name="Neutral 10_Essbase BS Tax Accounts EOY" xfId="41856"/>
    <cellStyle name="Neutral 100" xfId="41857"/>
    <cellStyle name="Neutral 101" xfId="41858"/>
    <cellStyle name="Neutral 102" xfId="41859"/>
    <cellStyle name="Neutral 103" xfId="41860"/>
    <cellStyle name="Neutral 104" xfId="41861"/>
    <cellStyle name="Neutral 105" xfId="41862"/>
    <cellStyle name="Neutral 106" xfId="41863"/>
    <cellStyle name="Neutral 107" xfId="41864"/>
    <cellStyle name="Neutral 108" xfId="41865"/>
    <cellStyle name="Neutral 109" xfId="41866"/>
    <cellStyle name="Neutral 11" xfId="41867"/>
    <cellStyle name="Neutral 11 2" xfId="41868"/>
    <cellStyle name="Neutral 11 2 2" xfId="41869"/>
    <cellStyle name="Neutral 11 2 2 2" xfId="41870"/>
    <cellStyle name="Neutral 11 2 2_Essbase BS Tax Accounts EOY" xfId="41871"/>
    <cellStyle name="Neutral 11 2 3" xfId="41872"/>
    <cellStyle name="Neutral 11 2_Essbase BS Tax Accounts EOY" xfId="41873"/>
    <cellStyle name="Neutral 11 3" xfId="41874"/>
    <cellStyle name="Neutral 11 3 2" xfId="41875"/>
    <cellStyle name="Neutral 11 3 2 2" xfId="41876"/>
    <cellStyle name="Neutral 11 3 2_Essbase BS Tax Accounts EOY" xfId="41877"/>
    <cellStyle name="Neutral 11 3 3" xfId="41878"/>
    <cellStyle name="Neutral 11 3_Essbase BS Tax Accounts EOY" xfId="41879"/>
    <cellStyle name="Neutral 11 4" xfId="41880"/>
    <cellStyle name="Neutral 11 4 2" xfId="41881"/>
    <cellStyle name="Neutral 11 4_Essbase BS Tax Accounts EOY" xfId="41882"/>
    <cellStyle name="Neutral 11 5" xfId="41883"/>
    <cellStyle name="Neutral 11_Essbase BS Tax Accounts EOY" xfId="41884"/>
    <cellStyle name="Neutral 110" xfId="41885"/>
    <cellStyle name="Neutral 12" xfId="41886"/>
    <cellStyle name="Neutral 12 2" xfId="41887"/>
    <cellStyle name="Neutral 12 2 2" xfId="41888"/>
    <cellStyle name="Neutral 12 2 2 2" xfId="41889"/>
    <cellStyle name="Neutral 12 2 2_Essbase BS Tax Accounts EOY" xfId="41890"/>
    <cellStyle name="Neutral 12 2 3" xfId="41891"/>
    <cellStyle name="Neutral 12 2_Essbase BS Tax Accounts EOY" xfId="41892"/>
    <cellStyle name="Neutral 12 3" xfId="41893"/>
    <cellStyle name="Neutral 12 3 2" xfId="41894"/>
    <cellStyle name="Neutral 12 3 2 2" xfId="41895"/>
    <cellStyle name="Neutral 12 3 2_Essbase BS Tax Accounts EOY" xfId="41896"/>
    <cellStyle name="Neutral 12 3 3" xfId="41897"/>
    <cellStyle name="Neutral 12 3_Essbase BS Tax Accounts EOY" xfId="41898"/>
    <cellStyle name="Neutral 12 4" xfId="41899"/>
    <cellStyle name="Neutral 12 4 2" xfId="41900"/>
    <cellStyle name="Neutral 12 4_Essbase BS Tax Accounts EOY" xfId="41901"/>
    <cellStyle name="Neutral 12 5" xfId="41902"/>
    <cellStyle name="Neutral 12_Essbase BS Tax Accounts EOY" xfId="41903"/>
    <cellStyle name="Neutral 13" xfId="41904"/>
    <cellStyle name="Neutral 13 2" xfId="41905"/>
    <cellStyle name="Neutral 13 2 2" xfId="41906"/>
    <cellStyle name="Neutral 13 2 2 2" xfId="41907"/>
    <cellStyle name="Neutral 13 2 2_Essbase BS Tax Accounts EOY" xfId="41908"/>
    <cellStyle name="Neutral 13 2 3" xfId="41909"/>
    <cellStyle name="Neutral 13 2_Essbase BS Tax Accounts EOY" xfId="41910"/>
    <cellStyle name="Neutral 13 3" xfId="41911"/>
    <cellStyle name="Neutral 13 3 2" xfId="41912"/>
    <cellStyle name="Neutral 13 3 2 2" xfId="41913"/>
    <cellStyle name="Neutral 13 3 2_Essbase BS Tax Accounts EOY" xfId="41914"/>
    <cellStyle name="Neutral 13 3 3" xfId="41915"/>
    <cellStyle name="Neutral 13 3_Essbase BS Tax Accounts EOY" xfId="41916"/>
    <cellStyle name="Neutral 13 4" xfId="41917"/>
    <cellStyle name="Neutral 13 4 2" xfId="41918"/>
    <cellStyle name="Neutral 13 4_Essbase BS Tax Accounts EOY" xfId="41919"/>
    <cellStyle name="Neutral 13 5" xfId="41920"/>
    <cellStyle name="Neutral 13_Essbase BS Tax Accounts EOY" xfId="41921"/>
    <cellStyle name="Neutral 14" xfId="41922"/>
    <cellStyle name="Neutral 14 2" xfId="41923"/>
    <cellStyle name="Neutral 14 2 2" xfId="41924"/>
    <cellStyle name="Neutral 14 2 2 2" xfId="41925"/>
    <cellStyle name="Neutral 14 2 2_Essbase BS Tax Accounts EOY" xfId="41926"/>
    <cellStyle name="Neutral 14 2 3" xfId="41927"/>
    <cellStyle name="Neutral 14 2_Essbase BS Tax Accounts EOY" xfId="41928"/>
    <cellStyle name="Neutral 14 3" xfId="41929"/>
    <cellStyle name="Neutral 14 3 2" xfId="41930"/>
    <cellStyle name="Neutral 14 3 2 2" xfId="41931"/>
    <cellStyle name="Neutral 14 3 2_Essbase BS Tax Accounts EOY" xfId="41932"/>
    <cellStyle name="Neutral 14 3 3" xfId="41933"/>
    <cellStyle name="Neutral 14 3_Essbase BS Tax Accounts EOY" xfId="41934"/>
    <cellStyle name="Neutral 14 4" xfId="41935"/>
    <cellStyle name="Neutral 14 4 2" xfId="41936"/>
    <cellStyle name="Neutral 14 4_Essbase BS Tax Accounts EOY" xfId="41937"/>
    <cellStyle name="Neutral 14 5" xfId="41938"/>
    <cellStyle name="Neutral 14_Essbase BS Tax Accounts EOY" xfId="41939"/>
    <cellStyle name="Neutral 15" xfId="41940"/>
    <cellStyle name="Neutral 15 2" xfId="41941"/>
    <cellStyle name="Neutral 15 2 2" xfId="41942"/>
    <cellStyle name="Neutral 15 2 2 2" xfId="41943"/>
    <cellStyle name="Neutral 15 2 2_Essbase BS Tax Accounts EOY" xfId="41944"/>
    <cellStyle name="Neutral 15 2 3" xfId="41945"/>
    <cellStyle name="Neutral 15 2_Essbase BS Tax Accounts EOY" xfId="41946"/>
    <cellStyle name="Neutral 15 3" xfId="41947"/>
    <cellStyle name="Neutral 15 3 2" xfId="41948"/>
    <cellStyle name="Neutral 15 3 2 2" xfId="41949"/>
    <cellStyle name="Neutral 15 3 2_Essbase BS Tax Accounts EOY" xfId="41950"/>
    <cellStyle name="Neutral 15 3 3" xfId="41951"/>
    <cellStyle name="Neutral 15 3_Essbase BS Tax Accounts EOY" xfId="41952"/>
    <cellStyle name="Neutral 15 4" xfId="41953"/>
    <cellStyle name="Neutral 15 4 2" xfId="41954"/>
    <cellStyle name="Neutral 15 4_Essbase BS Tax Accounts EOY" xfId="41955"/>
    <cellStyle name="Neutral 15 5" xfId="41956"/>
    <cellStyle name="Neutral 15_Essbase BS Tax Accounts EOY" xfId="41957"/>
    <cellStyle name="Neutral 16" xfId="41958"/>
    <cellStyle name="Neutral 16 2" xfId="41959"/>
    <cellStyle name="Neutral 16 2 2" xfId="41960"/>
    <cellStyle name="Neutral 16 2 2 2" xfId="41961"/>
    <cellStyle name="Neutral 16 2 2_Essbase BS Tax Accounts EOY" xfId="41962"/>
    <cellStyle name="Neutral 16 2 3" xfId="41963"/>
    <cellStyle name="Neutral 16 2_Essbase BS Tax Accounts EOY" xfId="41964"/>
    <cellStyle name="Neutral 16 3" xfId="41965"/>
    <cellStyle name="Neutral 16 3 2" xfId="41966"/>
    <cellStyle name="Neutral 16 3 2 2" xfId="41967"/>
    <cellStyle name="Neutral 16 3 2_Essbase BS Tax Accounts EOY" xfId="41968"/>
    <cellStyle name="Neutral 16 3 3" xfId="41969"/>
    <cellStyle name="Neutral 16 3_Essbase BS Tax Accounts EOY" xfId="41970"/>
    <cellStyle name="Neutral 16 4" xfId="41971"/>
    <cellStyle name="Neutral 16 4 2" xfId="41972"/>
    <cellStyle name="Neutral 16 4_Essbase BS Tax Accounts EOY" xfId="41973"/>
    <cellStyle name="Neutral 16 5" xfId="41974"/>
    <cellStyle name="Neutral 16_Essbase BS Tax Accounts EOY" xfId="41975"/>
    <cellStyle name="Neutral 17" xfId="41976"/>
    <cellStyle name="Neutral 17 2" xfId="41977"/>
    <cellStyle name="Neutral 17 2 2" xfId="41978"/>
    <cellStyle name="Neutral 17 2 2 2" xfId="41979"/>
    <cellStyle name="Neutral 17 2 2_Essbase BS Tax Accounts EOY" xfId="41980"/>
    <cellStyle name="Neutral 17 2 3" xfId="41981"/>
    <cellStyle name="Neutral 17 2_Essbase BS Tax Accounts EOY" xfId="41982"/>
    <cellStyle name="Neutral 17 3" xfId="41983"/>
    <cellStyle name="Neutral 17 3 2" xfId="41984"/>
    <cellStyle name="Neutral 17 3 2 2" xfId="41985"/>
    <cellStyle name="Neutral 17 3 2_Essbase BS Tax Accounts EOY" xfId="41986"/>
    <cellStyle name="Neutral 17 3 3" xfId="41987"/>
    <cellStyle name="Neutral 17 3_Essbase BS Tax Accounts EOY" xfId="41988"/>
    <cellStyle name="Neutral 17 4" xfId="41989"/>
    <cellStyle name="Neutral 17 4 2" xfId="41990"/>
    <cellStyle name="Neutral 17 4_Essbase BS Tax Accounts EOY" xfId="41991"/>
    <cellStyle name="Neutral 17 5" xfId="41992"/>
    <cellStyle name="Neutral 17_Essbase BS Tax Accounts EOY" xfId="41993"/>
    <cellStyle name="Neutral 18" xfId="41994"/>
    <cellStyle name="Neutral 18 2" xfId="41995"/>
    <cellStyle name="Neutral 18 2 2" xfId="41996"/>
    <cellStyle name="Neutral 18 2 2 2" xfId="41997"/>
    <cellStyle name="Neutral 18 2 2_Essbase BS Tax Accounts EOY" xfId="41998"/>
    <cellStyle name="Neutral 18 2 3" xfId="41999"/>
    <cellStyle name="Neutral 18 2_Essbase BS Tax Accounts EOY" xfId="42000"/>
    <cellStyle name="Neutral 18 3" xfId="42001"/>
    <cellStyle name="Neutral 18 3 2" xfId="42002"/>
    <cellStyle name="Neutral 18 3 2 2" xfId="42003"/>
    <cellStyle name="Neutral 18 3 2_Essbase BS Tax Accounts EOY" xfId="42004"/>
    <cellStyle name="Neutral 18 3 3" xfId="42005"/>
    <cellStyle name="Neutral 18 3_Essbase BS Tax Accounts EOY" xfId="42006"/>
    <cellStyle name="Neutral 18 4" xfId="42007"/>
    <cellStyle name="Neutral 18 4 2" xfId="42008"/>
    <cellStyle name="Neutral 18 4_Essbase BS Tax Accounts EOY" xfId="42009"/>
    <cellStyle name="Neutral 18 5" xfId="42010"/>
    <cellStyle name="Neutral 18_Essbase BS Tax Accounts EOY" xfId="42011"/>
    <cellStyle name="Neutral 19" xfId="42012"/>
    <cellStyle name="Neutral 19 2" xfId="42013"/>
    <cellStyle name="Neutral 19 2 2" xfId="42014"/>
    <cellStyle name="Neutral 19 2 2 2" xfId="42015"/>
    <cellStyle name="Neutral 19 2 2_Essbase BS Tax Accounts EOY" xfId="42016"/>
    <cellStyle name="Neutral 19 2 3" xfId="42017"/>
    <cellStyle name="Neutral 19 2_Essbase BS Tax Accounts EOY" xfId="42018"/>
    <cellStyle name="Neutral 19 3" xfId="42019"/>
    <cellStyle name="Neutral 19 3 2" xfId="42020"/>
    <cellStyle name="Neutral 19 3 2 2" xfId="42021"/>
    <cellStyle name="Neutral 19 3 2_Essbase BS Tax Accounts EOY" xfId="42022"/>
    <cellStyle name="Neutral 19 3 3" xfId="42023"/>
    <cellStyle name="Neutral 19 3_Essbase BS Tax Accounts EOY" xfId="42024"/>
    <cellStyle name="Neutral 19 4" xfId="42025"/>
    <cellStyle name="Neutral 19 4 2" xfId="42026"/>
    <cellStyle name="Neutral 19 4_Essbase BS Tax Accounts EOY" xfId="42027"/>
    <cellStyle name="Neutral 19 5" xfId="42028"/>
    <cellStyle name="Neutral 19_Essbase BS Tax Accounts EOY" xfId="42029"/>
    <cellStyle name="Neutral 2" xfId="42030"/>
    <cellStyle name="Neutral 2 2" xfId="42031"/>
    <cellStyle name="Neutral 2 2 2" xfId="42032"/>
    <cellStyle name="Neutral 2 2 2 2" xfId="42033"/>
    <cellStyle name="Neutral 2 2 2 2 2" xfId="42034"/>
    <cellStyle name="Neutral 2 2 2 2_Essbase BS Tax Accounts EOY" xfId="42035"/>
    <cellStyle name="Neutral 2 2 2 3" xfId="42036"/>
    <cellStyle name="Neutral 2 2 2_Essbase BS Tax Accounts EOY" xfId="42037"/>
    <cellStyle name="Neutral 2 2 3" xfId="42038"/>
    <cellStyle name="Neutral 2 2 3 2" xfId="42039"/>
    <cellStyle name="Neutral 2 2 3 2 2" xfId="42040"/>
    <cellStyle name="Neutral 2 2 3 2_Essbase BS Tax Accounts EOY" xfId="42041"/>
    <cellStyle name="Neutral 2 2 3 3" xfId="42042"/>
    <cellStyle name="Neutral 2 2 3_Essbase BS Tax Accounts EOY" xfId="42043"/>
    <cellStyle name="Neutral 2 2 4" xfId="42044"/>
    <cellStyle name="Neutral 2 2 4 2" xfId="42045"/>
    <cellStyle name="Neutral 2 2 4 2 2" xfId="42046"/>
    <cellStyle name="Neutral 2 2 4 2_Essbase BS Tax Accounts EOY" xfId="42047"/>
    <cellStyle name="Neutral 2 2 4_Essbase BS Tax Accounts EOY" xfId="42048"/>
    <cellStyle name="Neutral 2 2 5" xfId="42049"/>
    <cellStyle name="Neutral 2 2 5 2" xfId="42050"/>
    <cellStyle name="Neutral 2 2 5_Essbase BS Tax Accounts EOY" xfId="42051"/>
    <cellStyle name="Neutral 2 2 6" xfId="42052"/>
    <cellStyle name="Neutral 2 2 7" xfId="42053"/>
    <cellStyle name="Neutral 2 2 8" xfId="42054"/>
    <cellStyle name="Neutral 2 2 9" xfId="42055"/>
    <cellStyle name="Neutral 2 2_Basis Info" xfId="42056"/>
    <cellStyle name="Neutral 2 3" xfId="42057"/>
    <cellStyle name="Neutral 2 3 2" xfId="42058"/>
    <cellStyle name="Neutral 2 3 2 2" xfId="42059"/>
    <cellStyle name="Neutral 2 3 2 2 2" xfId="42060"/>
    <cellStyle name="Neutral 2 3 2 2_Essbase BS Tax Accounts EOY" xfId="42061"/>
    <cellStyle name="Neutral 2 3 2 3" xfId="42062"/>
    <cellStyle name="Neutral 2 3 2_Essbase BS Tax Accounts EOY" xfId="42063"/>
    <cellStyle name="Neutral 2 3 3" xfId="42064"/>
    <cellStyle name="Neutral 2 3 3 2" xfId="42065"/>
    <cellStyle name="Neutral 2 3 3 2 2" xfId="42066"/>
    <cellStyle name="Neutral 2 3 3 2_Essbase BS Tax Accounts EOY" xfId="42067"/>
    <cellStyle name="Neutral 2 3 3 3" xfId="42068"/>
    <cellStyle name="Neutral 2 3 3_Essbase BS Tax Accounts EOY" xfId="42069"/>
    <cellStyle name="Neutral 2 3 4" xfId="42070"/>
    <cellStyle name="Neutral 2 3 4 2" xfId="42071"/>
    <cellStyle name="Neutral 2 3 4 2 2" xfId="42072"/>
    <cellStyle name="Neutral 2 3 4 2_Essbase BS Tax Accounts EOY" xfId="42073"/>
    <cellStyle name="Neutral 2 3 4 3" xfId="42074"/>
    <cellStyle name="Neutral 2 3 4 4" xfId="42075"/>
    <cellStyle name="Neutral 2 3 4_Essbase BS Tax Accounts EOY" xfId="42076"/>
    <cellStyle name="Neutral 2 3 5" xfId="42077"/>
    <cellStyle name="Neutral 2 3 5 2" xfId="42078"/>
    <cellStyle name="Neutral 2 3 5_Essbase BS Tax Accounts EOY" xfId="42079"/>
    <cellStyle name="Neutral 2 3 6" xfId="42080"/>
    <cellStyle name="Neutral 2 3 6 2" xfId="42081"/>
    <cellStyle name="Neutral 2 3 6_Essbase BS Tax Accounts EOY" xfId="42082"/>
    <cellStyle name="Neutral 2 3 7" xfId="42083"/>
    <cellStyle name="Neutral 2 3 8" xfId="42084"/>
    <cellStyle name="Neutral 2 3 9" xfId="42085"/>
    <cellStyle name="Neutral 2 3_Basis Info" xfId="42086"/>
    <cellStyle name="Neutral 2 4" xfId="42087"/>
    <cellStyle name="Neutral 2 4 2" xfId="42088"/>
    <cellStyle name="Neutral 2 4 2 2" xfId="42089"/>
    <cellStyle name="Neutral 2 4 2_Essbase BS Tax Accounts EOY" xfId="42090"/>
    <cellStyle name="Neutral 2 4 3" xfId="42091"/>
    <cellStyle name="Neutral 2 4 4" xfId="42092"/>
    <cellStyle name="Neutral 2 4_Essbase BS Tax Accounts EOY" xfId="42093"/>
    <cellStyle name="Neutral 2 5" xfId="42094"/>
    <cellStyle name="Neutral 2 5 2" xfId="42095"/>
    <cellStyle name="Neutral 2 5 3" xfId="42096"/>
    <cellStyle name="Neutral 2 5_Essbase BS Tax Accounts EOY" xfId="42097"/>
    <cellStyle name="Neutral 2 6" xfId="42098"/>
    <cellStyle name="Neutral 2 6 2" xfId="42099"/>
    <cellStyle name="Neutral 2 7" xfId="42100"/>
    <cellStyle name="Neutral 2 7 2" xfId="42101"/>
    <cellStyle name="Neutral 2 8" xfId="42102"/>
    <cellStyle name="Neutral 2 9" xfId="42103"/>
    <cellStyle name="Neutral 2_10-1 BS" xfId="42104"/>
    <cellStyle name="Neutral 20" xfId="42105"/>
    <cellStyle name="Neutral 20 2" xfId="42106"/>
    <cellStyle name="Neutral 20 2 2" xfId="42107"/>
    <cellStyle name="Neutral 20 2 2 2" xfId="42108"/>
    <cellStyle name="Neutral 20 2 2_Essbase BS Tax Accounts EOY" xfId="42109"/>
    <cellStyle name="Neutral 20 2 3" xfId="42110"/>
    <cellStyle name="Neutral 20 2_Essbase BS Tax Accounts EOY" xfId="42111"/>
    <cellStyle name="Neutral 20 3" xfId="42112"/>
    <cellStyle name="Neutral 20 3 2" xfId="42113"/>
    <cellStyle name="Neutral 20 3 2 2" xfId="42114"/>
    <cellStyle name="Neutral 20 3 2_Essbase BS Tax Accounts EOY" xfId="42115"/>
    <cellStyle name="Neutral 20 3 3" xfId="42116"/>
    <cellStyle name="Neutral 20 3_Essbase BS Tax Accounts EOY" xfId="42117"/>
    <cellStyle name="Neutral 20 4" xfId="42118"/>
    <cellStyle name="Neutral 20 4 2" xfId="42119"/>
    <cellStyle name="Neutral 20 4_Essbase BS Tax Accounts EOY" xfId="42120"/>
    <cellStyle name="Neutral 20 5" xfId="42121"/>
    <cellStyle name="Neutral 20_Essbase BS Tax Accounts EOY" xfId="42122"/>
    <cellStyle name="Neutral 21" xfId="42123"/>
    <cellStyle name="Neutral 21 2" xfId="42124"/>
    <cellStyle name="Neutral 21 2 2" xfId="42125"/>
    <cellStyle name="Neutral 21 2 2 2" xfId="42126"/>
    <cellStyle name="Neutral 21 2 2_Essbase BS Tax Accounts EOY" xfId="42127"/>
    <cellStyle name="Neutral 21 2 3" xfId="42128"/>
    <cellStyle name="Neutral 21 2_Essbase BS Tax Accounts EOY" xfId="42129"/>
    <cellStyle name="Neutral 21 3" xfId="42130"/>
    <cellStyle name="Neutral 21 3 2" xfId="42131"/>
    <cellStyle name="Neutral 21 3 2 2" xfId="42132"/>
    <cellStyle name="Neutral 21 3 2_Essbase BS Tax Accounts EOY" xfId="42133"/>
    <cellStyle name="Neutral 21 3 3" xfId="42134"/>
    <cellStyle name="Neutral 21 3_Essbase BS Tax Accounts EOY" xfId="42135"/>
    <cellStyle name="Neutral 21 4" xfId="42136"/>
    <cellStyle name="Neutral 21 4 2" xfId="42137"/>
    <cellStyle name="Neutral 21 4_Essbase BS Tax Accounts EOY" xfId="42138"/>
    <cellStyle name="Neutral 21 5" xfId="42139"/>
    <cellStyle name="Neutral 21_Essbase BS Tax Accounts EOY" xfId="42140"/>
    <cellStyle name="Neutral 22" xfId="42141"/>
    <cellStyle name="Neutral 22 2" xfId="42142"/>
    <cellStyle name="Neutral 22 2 2" xfId="42143"/>
    <cellStyle name="Neutral 22 2 2 2" xfId="42144"/>
    <cellStyle name="Neutral 22 2 2_Essbase BS Tax Accounts EOY" xfId="42145"/>
    <cellStyle name="Neutral 22 2 3" xfId="42146"/>
    <cellStyle name="Neutral 22 2_Essbase BS Tax Accounts EOY" xfId="42147"/>
    <cellStyle name="Neutral 22 3" xfId="42148"/>
    <cellStyle name="Neutral 22 3 2" xfId="42149"/>
    <cellStyle name="Neutral 22 3 2 2" xfId="42150"/>
    <cellStyle name="Neutral 22 3 2_Essbase BS Tax Accounts EOY" xfId="42151"/>
    <cellStyle name="Neutral 22 3 3" xfId="42152"/>
    <cellStyle name="Neutral 22 3_Essbase BS Tax Accounts EOY" xfId="42153"/>
    <cellStyle name="Neutral 22 4" xfId="42154"/>
    <cellStyle name="Neutral 22 4 2" xfId="42155"/>
    <cellStyle name="Neutral 22 4_Essbase BS Tax Accounts EOY" xfId="42156"/>
    <cellStyle name="Neutral 22 5" xfId="42157"/>
    <cellStyle name="Neutral 22_Essbase BS Tax Accounts EOY" xfId="42158"/>
    <cellStyle name="Neutral 23" xfId="42159"/>
    <cellStyle name="Neutral 23 2" xfId="42160"/>
    <cellStyle name="Neutral 23 2 2" xfId="42161"/>
    <cellStyle name="Neutral 23 2 2 2" xfId="42162"/>
    <cellStyle name="Neutral 23 2 2_Essbase BS Tax Accounts EOY" xfId="42163"/>
    <cellStyle name="Neutral 23 2 3" xfId="42164"/>
    <cellStyle name="Neutral 23 2_Essbase BS Tax Accounts EOY" xfId="42165"/>
    <cellStyle name="Neutral 23 3" xfId="42166"/>
    <cellStyle name="Neutral 23 3 2" xfId="42167"/>
    <cellStyle name="Neutral 23 3 2 2" xfId="42168"/>
    <cellStyle name="Neutral 23 3 2_Essbase BS Tax Accounts EOY" xfId="42169"/>
    <cellStyle name="Neutral 23 3 3" xfId="42170"/>
    <cellStyle name="Neutral 23 3_Essbase BS Tax Accounts EOY" xfId="42171"/>
    <cellStyle name="Neutral 23 4" xfId="42172"/>
    <cellStyle name="Neutral 23 4 2" xfId="42173"/>
    <cellStyle name="Neutral 23 4 2 2" xfId="42174"/>
    <cellStyle name="Neutral 23 4 2_Essbase BS Tax Accounts EOY" xfId="42175"/>
    <cellStyle name="Neutral 23 4 3" xfId="42176"/>
    <cellStyle name="Neutral 23 4_Essbase BS Tax Accounts EOY" xfId="42177"/>
    <cellStyle name="Neutral 23 5" xfId="42178"/>
    <cellStyle name="Neutral 23 5 2" xfId="42179"/>
    <cellStyle name="Neutral 23 5_Essbase BS Tax Accounts EOY" xfId="42180"/>
    <cellStyle name="Neutral 23 6" xfId="42181"/>
    <cellStyle name="Neutral 23_Essbase BS Tax Accounts EOY" xfId="42182"/>
    <cellStyle name="Neutral 24" xfId="42183"/>
    <cellStyle name="Neutral 24 2" xfId="42184"/>
    <cellStyle name="Neutral 24 2 2" xfId="42185"/>
    <cellStyle name="Neutral 24 2 2 2" xfId="42186"/>
    <cellStyle name="Neutral 24 2 2 2 2" xfId="42187"/>
    <cellStyle name="Neutral 24 2 2 2_Essbase BS Tax Accounts EOY" xfId="42188"/>
    <cellStyle name="Neutral 24 2 2_Essbase BS Tax Accounts EOY" xfId="42189"/>
    <cellStyle name="Neutral 24 2 3" xfId="42190"/>
    <cellStyle name="Neutral 24 2 3 2" xfId="42191"/>
    <cellStyle name="Neutral 24 2 3_Essbase BS Tax Accounts EOY" xfId="42192"/>
    <cellStyle name="Neutral 24 2 4" xfId="42193"/>
    <cellStyle name="Neutral 24 2 5" xfId="42194"/>
    <cellStyle name="Neutral 24 2 6" xfId="42195"/>
    <cellStyle name="Neutral 24 2 7" xfId="42196"/>
    <cellStyle name="Neutral 24 2 8" xfId="42197"/>
    <cellStyle name="Neutral 24 2_Essbase BS Tax Accounts EOY" xfId="42198"/>
    <cellStyle name="Neutral 24 3" xfId="42199"/>
    <cellStyle name="Neutral 24 3 2" xfId="42200"/>
    <cellStyle name="Neutral 24 3 2 2" xfId="42201"/>
    <cellStyle name="Neutral 24 3 2_Essbase BS Tax Accounts EOY" xfId="42202"/>
    <cellStyle name="Neutral 24 3 3" xfId="42203"/>
    <cellStyle name="Neutral 24 3 4" xfId="42204"/>
    <cellStyle name="Neutral 24 3_Essbase BS Tax Accounts EOY" xfId="42205"/>
    <cellStyle name="Neutral 24 4" xfId="42206"/>
    <cellStyle name="Neutral 24 4 2" xfId="42207"/>
    <cellStyle name="Neutral 24 4_Essbase BS Tax Accounts EOY" xfId="42208"/>
    <cellStyle name="Neutral 24 5" xfId="42209"/>
    <cellStyle name="Neutral 24 5 2" xfId="42210"/>
    <cellStyle name="Neutral 24 5_Essbase BS Tax Accounts EOY" xfId="42211"/>
    <cellStyle name="Neutral 24 6" xfId="42212"/>
    <cellStyle name="Neutral 24 7" xfId="42213"/>
    <cellStyle name="Neutral 24 8" xfId="42214"/>
    <cellStyle name="Neutral 24_Basis Detail" xfId="42215"/>
    <cellStyle name="Neutral 25" xfId="42216"/>
    <cellStyle name="Neutral 25 2" xfId="42217"/>
    <cellStyle name="Neutral 25 2 2" xfId="42218"/>
    <cellStyle name="Neutral 25 2 2 2" xfId="42219"/>
    <cellStyle name="Neutral 25 2 2_Essbase BS Tax Accounts EOY" xfId="42220"/>
    <cellStyle name="Neutral 25 2 3" xfId="42221"/>
    <cellStyle name="Neutral 25 2 4" xfId="42222"/>
    <cellStyle name="Neutral 25 2 5" xfId="42223"/>
    <cellStyle name="Neutral 25 2_Essbase BS Tax Accounts EOY" xfId="42224"/>
    <cellStyle name="Neutral 25 3" xfId="42225"/>
    <cellStyle name="Neutral 25 3 2" xfId="42226"/>
    <cellStyle name="Neutral 25 3 2 2" xfId="42227"/>
    <cellStyle name="Neutral 25 3 2_Essbase BS Tax Accounts EOY" xfId="42228"/>
    <cellStyle name="Neutral 25 3 3" xfId="42229"/>
    <cellStyle name="Neutral 25 3 4" xfId="42230"/>
    <cellStyle name="Neutral 25 3_Essbase BS Tax Accounts EOY" xfId="42231"/>
    <cellStyle name="Neutral 25 4" xfId="42232"/>
    <cellStyle name="Neutral 25 4 2" xfId="42233"/>
    <cellStyle name="Neutral 25 4_Essbase BS Tax Accounts EOY" xfId="42234"/>
    <cellStyle name="Neutral 25 5" xfId="42235"/>
    <cellStyle name="Neutral 25 6" xfId="42236"/>
    <cellStyle name="Neutral 25 7" xfId="42237"/>
    <cellStyle name="Neutral 25_Essbase BS Tax Accounts EOY" xfId="42238"/>
    <cellStyle name="Neutral 26" xfId="42239"/>
    <cellStyle name="Neutral 26 2" xfId="42240"/>
    <cellStyle name="Neutral 26 2 2" xfId="42241"/>
    <cellStyle name="Neutral 26 2 2 2" xfId="42242"/>
    <cellStyle name="Neutral 26 2 2_Essbase BS Tax Accounts EOY" xfId="42243"/>
    <cellStyle name="Neutral 26 2 3" xfId="42244"/>
    <cellStyle name="Neutral 26 2_Essbase BS Tax Accounts EOY" xfId="42245"/>
    <cellStyle name="Neutral 26 3" xfId="42246"/>
    <cellStyle name="Neutral 26 3 2" xfId="42247"/>
    <cellStyle name="Neutral 26 3_Essbase BS Tax Accounts EOY" xfId="42248"/>
    <cellStyle name="Neutral 26 4" xfId="42249"/>
    <cellStyle name="Neutral 26 5" xfId="42250"/>
    <cellStyle name="Neutral 26 6" xfId="42251"/>
    <cellStyle name="Neutral 26 7" xfId="42252"/>
    <cellStyle name="Neutral 26_Essbase BS Tax Accounts EOY" xfId="42253"/>
    <cellStyle name="Neutral 27" xfId="42254"/>
    <cellStyle name="Neutral 27 2" xfId="42255"/>
    <cellStyle name="Neutral 27 2 2" xfId="42256"/>
    <cellStyle name="Neutral 27 2 2 2" xfId="42257"/>
    <cellStyle name="Neutral 27 2 2_Essbase BS Tax Accounts EOY" xfId="42258"/>
    <cellStyle name="Neutral 27 2_Essbase BS Tax Accounts EOY" xfId="42259"/>
    <cellStyle name="Neutral 27 3" xfId="42260"/>
    <cellStyle name="Neutral 27 3 2" xfId="42261"/>
    <cellStyle name="Neutral 27 3_Essbase BS Tax Accounts EOY" xfId="42262"/>
    <cellStyle name="Neutral 27 4" xfId="42263"/>
    <cellStyle name="Neutral 27 5" xfId="42264"/>
    <cellStyle name="Neutral 27 6" xfId="42265"/>
    <cellStyle name="Neutral 27_Essbase BS Tax Accounts EOY" xfId="42266"/>
    <cellStyle name="Neutral 28" xfId="42267"/>
    <cellStyle name="Neutral 28 2" xfId="42268"/>
    <cellStyle name="Neutral 28 2 2" xfId="42269"/>
    <cellStyle name="Neutral 28 2_Essbase BS Tax Accounts EOY" xfId="42270"/>
    <cellStyle name="Neutral 28_Essbase BS Tax Accounts EOY" xfId="42271"/>
    <cellStyle name="Neutral 29" xfId="42272"/>
    <cellStyle name="Neutral 29 2" xfId="42273"/>
    <cellStyle name="Neutral 29 2 2" xfId="42274"/>
    <cellStyle name="Neutral 29 2_Essbase BS Tax Accounts EOY" xfId="42275"/>
    <cellStyle name="Neutral 29_Essbase BS Tax Accounts EOY" xfId="42276"/>
    <cellStyle name="Neutral 3" xfId="42277"/>
    <cellStyle name="Neutral 3 2" xfId="42278"/>
    <cellStyle name="Neutral 3 2 2" xfId="42279"/>
    <cellStyle name="Neutral 3 2 2 2" xfId="42280"/>
    <cellStyle name="Neutral 3 2 2 2 2" xfId="42281"/>
    <cellStyle name="Neutral 3 2 2 2_Essbase BS Tax Accounts EOY" xfId="42282"/>
    <cellStyle name="Neutral 3 2 2_Essbase BS Tax Accounts EOY" xfId="42283"/>
    <cellStyle name="Neutral 3 2 3" xfId="42284"/>
    <cellStyle name="Neutral 3 2 3 2" xfId="42285"/>
    <cellStyle name="Neutral 3 2 3 2 2" xfId="42286"/>
    <cellStyle name="Neutral 3 2 3 2_Essbase BS Tax Accounts EOY" xfId="42287"/>
    <cellStyle name="Neutral 3 2 3_Essbase BS Tax Accounts EOY" xfId="42288"/>
    <cellStyle name="Neutral 3 2 4" xfId="42289"/>
    <cellStyle name="Neutral 3 2 4 2" xfId="42290"/>
    <cellStyle name="Neutral 3 2 4_Essbase BS Tax Accounts EOY" xfId="42291"/>
    <cellStyle name="Neutral 3 2 5" xfId="42292"/>
    <cellStyle name="Neutral 3 2 6" xfId="42293"/>
    <cellStyle name="Neutral 3 2 7" xfId="42294"/>
    <cellStyle name="Neutral 3 2_Essbase BS Tax Accounts EOY" xfId="42295"/>
    <cellStyle name="Neutral 3 3" xfId="42296"/>
    <cellStyle name="Neutral 3 3 2" xfId="42297"/>
    <cellStyle name="Neutral 3 3 2 2" xfId="42298"/>
    <cellStyle name="Neutral 3 3 2_Essbase BS Tax Accounts EOY" xfId="42299"/>
    <cellStyle name="Neutral 3 3 3" xfId="42300"/>
    <cellStyle name="Neutral 3 3_Essbase BS Tax Accounts EOY" xfId="42301"/>
    <cellStyle name="Neutral 3 4" xfId="42302"/>
    <cellStyle name="Neutral 3 4 2" xfId="42303"/>
    <cellStyle name="Neutral 3 4_Essbase BS Tax Accounts EOY" xfId="42304"/>
    <cellStyle name="Neutral 3 5" xfId="42305"/>
    <cellStyle name="Neutral 3_Essbase BS Tax Accounts EOY" xfId="42306"/>
    <cellStyle name="Neutral 30" xfId="42307"/>
    <cellStyle name="Neutral 30 2" xfId="42308"/>
    <cellStyle name="Neutral 30 2 2" xfId="42309"/>
    <cellStyle name="Neutral 30 2_Essbase BS Tax Accounts EOY" xfId="42310"/>
    <cellStyle name="Neutral 30_Essbase BS Tax Accounts EOY" xfId="42311"/>
    <cellStyle name="Neutral 31" xfId="42312"/>
    <cellStyle name="Neutral 31 2" xfId="42313"/>
    <cellStyle name="Neutral 31 2 2" xfId="42314"/>
    <cellStyle name="Neutral 31 2_Essbase BS Tax Accounts EOY" xfId="42315"/>
    <cellStyle name="Neutral 31_Essbase BS Tax Accounts EOY" xfId="42316"/>
    <cellStyle name="Neutral 32" xfId="42317"/>
    <cellStyle name="Neutral 32 2" xfId="42318"/>
    <cellStyle name="Neutral 32 2 2" xfId="42319"/>
    <cellStyle name="Neutral 32 2_Essbase BS Tax Accounts EOY" xfId="42320"/>
    <cellStyle name="Neutral 32_Essbase BS Tax Accounts EOY" xfId="42321"/>
    <cellStyle name="Neutral 33" xfId="42322"/>
    <cellStyle name="Neutral 33 2" xfId="42323"/>
    <cellStyle name="Neutral 33 2 2" xfId="42324"/>
    <cellStyle name="Neutral 33 2_Essbase BS Tax Accounts EOY" xfId="42325"/>
    <cellStyle name="Neutral 33_Essbase BS Tax Accounts EOY" xfId="42326"/>
    <cellStyle name="Neutral 34" xfId="42327"/>
    <cellStyle name="Neutral 34 2" xfId="42328"/>
    <cellStyle name="Neutral 34 2 2" xfId="42329"/>
    <cellStyle name="Neutral 34 2_Essbase BS Tax Accounts EOY" xfId="42330"/>
    <cellStyle name="Neutral 34_Essbase BS Tax Accounts EOY" xfId="42331"/>
    <cellStyle name="Neutral 35" xfId="42332"/>
    <cellStyle name="Neutral 35 2" xfId="42333"/>
    <cellStyle name="Neutral 35 2 2" xfId="42334"/>
    <cellStyle name="Neutral 35 2_Essbase BS Tax Accounts EOY" xfId="42335"/>
    <cellStyle name="Neutral 35_Essbase BS Tax Accounts EOY" xfId="42336"/>
    <cellStyle name="Neutral 36" xfId="42337"/>
    <cellStyle name="Neutral 36 2" xfId="42338"/>
    <cellStyle name="Neutral 36 2 2" xfId="42339"/>
    <cellStyle name="Neutral 36 2_Essbase BS Tax Accounts EOY" xfId="42340"/>
    <cellStyle name="Neutral 36_Essbase BS Tax Accounts EOY" xfId="42341"/>
    <cellStyle name="Neutral 37" xfId="42342"/>
    <cellStyle name="Neutral 37 2" xfId="42343"/>
    <cellStyle name="Neutral 37 2 2" xfId="42344"/>
    <cellStyle name="Neutral 37 2_Essbase BS Tax Accounts EOY" xfId="42345"/>
    <cellStyle name="Neutral 37_Essbase BS Tax Accounts EOY" xfId="42346"/>
    <cellStyle name="Neutral 38" xfId="42347"/>
    <cellStyle name="Neutral 38 2" xfId="42348"/>
    <cellStyle name="Neutral 38 2 2" xfId="42349"/>
    <cellStyle name="Neutral 38 2_Essbase BS Tax Accounts EOY" xfId="42350"/>
    <cellStyle name="Neutral 38_Essbase BS Tax Accounts EOY" xfId="42351"/>
    <cellStyle name="Neutral 39" xfId="42352"/>
    <cellStyle name="Neutral 39 2" xfId="42353"/>
    <cellStyle name="Neutral 39 2 2" xfId="42354"/>
    <cellStyle name="Neutral 39 2_Essbase BS Tax Accounts EOY" xfId="42355"/>
    <cellStyle name="Neutral 39_Essbase BS Tax Accounts EOY" xfId="42356"/>
    <cellStyle name="Neutral 4" xfId="42357"/>
    <cellStyle name="Neutral 4 2" xfId="42358"/>
    <cellStyle name="Neutral 4 2 2" xfId="42359"/>
    <cellStyle name="Neutral 4 2 2 2" xfId="42360"/>
    <cellStyle name="Neutral 4 2 2 2 2" xfId="42361"/>
    <cellStyle name="Neutral 4 2 2 2_Essbase BS Tax Accounts EOY" xfId="42362"/>
    <cellStyle name="Neutral 4 2 2 3" xfId="42363"/>
    <cellStyle name="Neutral 4 2 2_Essbase BS Tax Accounts EOY" xfId="42364"/>
    <cellStyle name="Neutral 4 2 3" xfId="42365"/>
    <cellStyle name="Neutral 4 2 3 2" xfId="42366"/>
    <cellStyle name="Neutral 4 2 3 2 2" xfId="42367"/>
    <cellStyle name="Neutral 4 2 3 2_Essbase BS Tax Accounts EOY" xfId="42368"/>
    <cellStyle name="Neutral 4 2 3_Essbase BS Tax Accounts EOY" xfId="42369"/>
    <cellStyle name="Neutral 4 2 4" xfId="42370"/>
    <cellStyle name="Neutral 4 2 4 2" xfId="42371"/>
    <cellStyle name="Neutral 4 2 4_Essbase BS Tax Accounts EOY" xfId="42372"/>
    <cellStyle name="Neutral 4 2 5" xfId="42373"/>
    <cellStyle name="Neutral 4 2 6" xfId="42374"/>
    <cellStyle name="Neutral 4 2 7" xfId="42375"/>
    <cellStyle name="Neutral 4 2 8" xfId="42376"/>
    <cellStyle name="Neutral 4 2_Essbase BS Tax Accounts EOY" xfId="42377"/>
    <cellStyle name="Neutral 4 3" xfId="42378"/>
    <cellStyle name="Neutral 4 3 2" xfId="42379"/>
    <cellStyle name="Neutral 4 3 2 2" xfId="42380"/>
    <cellStyle name="Neutral 4 3 2_Essbase BS Tax Accounts EOY" xfId="42381"/>
    <cellStyle name="Neutral 4 3 3" xfId="42382"/>
    <cellStyle name="Neutral 4 3_Essbase BS Tax Accounts EOY" xfId="42383"/>
    <cellStyle name="Neutral 4 4" xfId="42384"/>
    <cellStyle name="Neutral 4 4 2" xfId="42385"/>
    <cellStyle name="Neutral 4 4_Essbase BS Tax Accounts EOY" xfId="42386"/>
    <cellStyle name="Neutral 4 5" xfId="42387"/>
    <cellStyle name="Neutral 4_Essbase BS Tax Accounts EOY" xfId="42388"/>
    <cellStyle name="Neutral 40" xfId="42389"/>
    <cellStyle name="Neutral 40 2" xfId="42390"/>
    <cellStyle name="Neutral 40 2 2" xfId="42391"/>
    <cellStyle name="Neutral 40 2_Essbase BS Tax Accounts EOY" xfId="42392"/>
    <cellStyle name="Neutral 40_Essbase BS Tax Accounts EOY" xfId="42393"/>
    <cellStyle name="Neutral 41" xfId="42394"/>
    <cellStyle name="Neutral 41 2" xfId="42395"/>
    <cellStyle name="Neutral 41 2 2" xfId="42396"/>
    <cellStyle name="Neutral 41 2_Essbase BS Tax Accounts EOY" xfId="42397"/>
    <cellStyle name="Neutral 41_Essbase BS Tax Accounts EOY" xfId="42398"/>
    <cellStyle name="Neutral 42" xfId="42399"/>
    <cellStyle name="Neutral 42 2" xfId="42400"/>
    <cellStyle name="Neutral 42 2 2" xfId="42401"/>
    <cellStyle name="Neutral 42 2_Essbase BS Tax Accounts EOY" xfId="42402"/>
    <cellStyle name="Neutral 42_Essbase BS Tax Accounts EOY" xfId="42403"/>
    <cellStyle name="Neutral 43" xfId="42404"/>
    <cellStyle name="Neutral 43 2" xfId="42405"/>
    <cellStyle name="Neutral 43 2 2" xfId="42406"/>
    <cellStyle name="Neutral 43 2_Essbase BS Tax Accounts EOY" xfId="42407"/>
    <cellStyle name="Neutral 43_Essbase BS Tax Accounts EOY" xfId="42408"/>
    <cellStyle name="Neutral 44" xfId="42409"/>
    <cellStyle name="Neutral 44 2" xfId="42410"/>
    <cellStyle name="Neutral 44 2 2" xfId="42411"/>
    <cellStyle name="Neutral 44 2_Essbase BS Tax Accounts EOY" xfId="42412"/>
    <cellStyle name="Neutral 44_Essbase BS Tax Accounts EOY" xfId="42413"/>
    <cellStyle name="Neutral 45" xfId="42414"/>
    <cellStyle name="Neutral 45 2" xfId="42415"/>
    <cellStyle name="Neutral 45 2 2" xfId="42416"/>
    <cellStyle name="Neutral 45 2_Essbase BS Tax Accounts EOY" xfId="42417"/>
    <cellStyle name="Neutral 45_Essbase BS Tax Accounts EOY" xfId="42418"/>
    <cellStyle name="Neutral 46" xfId="42419"/>
    <cellStyle name="Neutral 46 2" xfId="42420"/>
    <cellStyle name="Neutral 46 2 2" xfId="42421"/>
    <cellStyle name="Neutral 46 2_Essbase BS Tax Accounts EOY" xfId="42422"/>
    <cellStyle name="Neutral 46_Essbase BS Tax Accounts EOY" xfId="42423"/>
    <cellStyle name="Neutral 47" xfId="42424"/>
    <cellStyle name="Neutral 47 2" xfId="42425"/>
    <cellStyle name="Neutral 47 2 2" xfId="42426"/>
    <cellStyle name="Neutral 47 2_Essbase BS Tax Accounts EOY" xfId="42427"/>
    <cellStyle name="Neutral 47_Essbase BS Tax Accounts EOY" xfId="42428"/>
    <cellStyle name="Neutral 48" xfId="42429"/>
    <cellStyle name="Neutral 48 2" xfId="42430"/>
    <cellStyle name="Neutral 48 2 2" xfId="42431"/>
    <cellStyle name="Neutral 48 2_Essbase BS Tax Accounts EOY" xfId="42432"/>
    <cellStyle name="Neutral 48_Essbase BS Tax Accounts EOY" xfId="42433"/>
    <cellStyle name="Neutral 49" xfId="42434"/>
    <cellStyle name="Neutral 49 2" xfId="42435"/>
    <cellStyle name="Neutral 49 2 2" xfId="42436"/>
    <cellStyle name="Neutral 49 2_Essbase BS Tax Accounts EOY" xfId="42437"/>
    <cellStyle name="Neutral 49_Essbase BS Tax Accounts EOY" xfId="42438"/>
    <cellStyle name="Neutral 5" xfId="42439"/>
    <cellStyle name="Neutral 5 2" xfId="42440"/>
    <cellStyle name="Neutral 5 2 2" xfId="42441"/>
    <cellStyle name="Neutral 5 2 2 2" xfId="42442"/>
    <cellStyle name="Neutral 5 2 2 2 2" xfId="42443"/>
    <cellStyle name="Neutral 5 2 2 2_Essbase BS Tax Accounts EOY" xfId="42444"/>
    <cellStyle name="Neutral 5 2 2_Essbase BS Tax Accounts EOY" xfId="42445"/>
    <cellStyle name="Neutral 5 2 3" xfId="42446"/>
    <cellStyle name="Neutral 5 2 3 2" xfId="42447"/>
    <cellStyle name="Neutral 5 2 3 2 2" xfId="42448"/>
    <cellStyle name="Neutral 5 2 3 2_Essbase BS Tax Accounts EOY" xfId="42449"/>
    <cellStyle name="Neutral 5 2 3_Essbase BS Tax Accounts EOY" xfId="42450"/>
    <cellStyle name="Neutral 5 2 4" xfId="42451"/>
    <cellStyle name="Neutral 5 2 4 2" xfId="42452"/>
    <cellStyle name="Neutral 5 2 4_Essbase BS Tax Accounts EOY" xfId="42453"/>
    <cellStyle name="Neutral 5 2 5" xfId="42454"/>
    <cellStyle name="Neutral 5 2 6" xfId="42455"/>
    <cellStyle name="Neutral 5 2_Essbase BS Tax Accounts EOY" xfId="42456"/>
    <cellStyle name="Neutral 5 3" xfId="42457"/>
    <cellStyle name="Neutral 5 3 2" xfId="42458"/>
    <cellStyle name="Neutral 5 3 2 2" xfId="42459"/>
    <cellStyle name="Neutral 5 3 2_Essbase BS Tax Accounts EOY" xfId="42460"/>
    <cellStyle name="Neutral 5 3 3" xfId="42461"/>
    <cellStyle name="Neutral 5 3_Essbase BS Tax Accounts EOY" xfId="42462"/>
    <cellStyle name="Neutral 5 4" xfId="42463"/>
    <cellStyle name="Neutral 5 4 2" xfId="42464"/>
    <cellStyle name="Neutral 5 4_Essbase BS Tax Accounts EOY" xfId="42465"/>
    <cellStyle name="Neutral 5 5" xfId="42466"/>
    <cellStyle name="Neutral 5_Essbase BS Tax Accounts EOY" xfId="42467"/>
    <cellStyle name="Neutral 50" xfId="42468"/>
    <cellStyle name="Neutral 50 2" xfId="42469"/>
    <cellStyle name="Neutral 50 2 2" xfId="42470"/>
    <cellStyle name="Neutral 50 2_Essbase BS Tax Accounts EOY" xfId="42471"/>
    <cellStyle name="Neutral 50_Essbase BS Tax Accounts EOY" xfId="42472"/>
    <cellStyle name="Neutral 51" xfId="42473"/>
    <cellStyle name="Neutral 51 2" xfId="42474"/>
    <cellStyle name="Neutral 51 2 2" xfId="42475"/>
    <cellStyle name="Neutral 51 2_Essbase BS Tax Accounts EOY" xfId="42476"/>
    <cellStyle name="Neutral 51_Essbase BS Tax Accounts EOY" xfId="42477"/>
    <cellStyle name="Neutral 52" xfId="42478"/>
    <cellStyle name="Neutral 52 2" xfId="42479"/>
    <cellStyle name="Neutral 52 2 2" xfId="42480"/>
    <cellStyle name="Neutral 52 2_Essbase BS Tax Accounts EOY" xfId="42481"/>
    <cellStyle name="Neutral 52_Essbase BS Tax Accounts EOY" xfId="42482"/>
    <cellStyle name="Neutral 53" xfId="42483"/>
    <cellStyle name="Neutral 53 2" xfId="42484"/>
    <cellStyle name="Neutral 53 2 2" xfId="42485"/>
    <cellStyle name="Neutral 53 2_Essbase BS Tax Accounts EOY" xfId="42486"/>
    <cellStyle name="Neutral 53_Essbase BS Tax Accounts EOY" xfId="42487"/>
    <cellStyle name="Neutral 54" xfId="42488"/>
    <cellStyle name="Neutral 54 2" xfId="42489"/>
    <cellStyle name="Neutral 54 2 2" xfId="42490"/>
    <cellStyle name="Neutral 54 2_Essbase BS Tax Accounts EOY" xfId="42491"/>
    <cellStyle name="Neutral 54_Essbase BS Tax Accounts EOY" xfId="42492"/>
    <cellStyle name="Neutral 55" xfId="42493"/>
    <cellStyle name="Neutral 55 2" xfId="42494"/>
    <cellStyle name="Neutral 55 2 2" xfId="42495"/>
    <cellStyle name="Neutral 55 2_Essbase BS Tax Accounts EOY" xfId="42496"/>
    <cellStyle name="Neutral 55_Essbase BS Tax Accounts EOY" xfId="42497"/>
    <cellStyle name="Neutral 56" xfId="42498"/>
    <cellStyle name="Neutral 56 2" xfId="42499"/>
    <cellStyle name="Neutral 56 2 2" xfId="42500"/>
    <cellStyle name="Neutral 56 2_Essbase BS Tax Accounts EOY" xfId="42501"/>
    <cellStyle name="Neutral 56_Essbase BS Tax Accounts EOY" xfId="42502"/>
    <cellStyle name="Neutral 57" xfId="42503"/>
    <cellStyle name="Neutral 57 2" xfId="42504"/>
    <cellStyle name="Neutral 57 2 2" xfId="42505"/>
    <cellStyle name="Neutral 57 2_Essbase BS Tax Accounts EOY" xfId="42506"/>
    <cellStyle name="Neutral 57_Essbase BS Tax Accounts EOY" xfId="42507"/>
    <cellStyle name="Neutral 58" xfId="42508"/>
    <cellStyle name="Neutral 58 2" xfId="42509"/>
    <cellStyle name="Neutral 58 2 2" xfId="42510"/>
    <cellStyle name="Neutral 58 2_Essbase BS Tax Accounts EOY" xfId="42511"/>
    <cellStyle name="Neutral 58_Essbase BS Tax Accounts EOY" xfId="42512"/>
    <cellStyle name="Neutral 59" xfId="42513"/>
    <cellStyle name="Neutral 59 2" xfId="42514"/>
    <cellStyle name="Neutral 59 2 2" xfId="42515"/>
    <cellStyle name="Neutral 59 2_Essbase BS Tax Accounts EOY" xfId="42516"/>
    <cellStyle name="Neutral 59_Essbase BS Tax Accounts EOY" xfId="42517"/>
    <cellStyle name="Neutral 6" xfId="42518"/>
    <cellStyle name="Neutral 6 2" xfId="42519"/>
    <cellStyle name="Neutral 6 2 2" xfId="42520"/>
    <cellStyle name="Neutral 6 2 2 2" xfId="42521"/>
    <cellStyle name="Neutral 6 2 2_Essbase BS Tax Accounts EOY" xfId="42522"/>
    <cellStyle name="Neutral 6 2 3" xfId="42523"/>
    <cellStyle name="Neutral 6 2_Essbase BS Tax Accounts EOY" xfId="42524"/>
    <cellStyle name="Neutral 6 3" xfId="42525"/>
    <cellStyle name="Neutral 6 3 2" xfId="42526"/>
    <cellStyle name="Neutral 6 3 2 2" xfId="42527"/>
    <cellStyle name="Neutral 6 3 2_Essbase BS Tax Accounts EOY" xfId="42528"/>
    <cellStyle name="Neutral 6 3 3" xfId="42529"/>
    <cellStyle name="Neutral 6 3_Essbase BS Tax Accounts EOY" xfId="42530"/>
    <cellStyle name="Neutral 6 4" xfId="42531"/>
    <cellStyle name="Neutral 6 4 2" xfId="42532"/>
    <cellStyle name="Neutral 6 4_Essbase BS Tax Accounts EOY" xfId="42533"/>
    <cellStyle name="Neutral 6 5" xfId="42534"/>
    <cellStyle name="Neutral 6_Essbase BS Tax Accounts EOY" xfId="42535"/>
    <cellStyle name="Neutral 60" xfId="42536"/>
    <cellStyle name="Neutral 60 2" xfId="42537"/>
    <cellStyle name="Neutral 60 2 2" xfId="42538"/>
    <cellStyle name="Neutral 60 2_Essbase BS Tax Accounts EOY" xfId="42539"/>
    <cellStyle name="Neutral 60 3" xfId="42540"/>
    <cellStyle name="Neutral 60_Essbase BS Tax Accounts EOY" xfId="42541"/>
    <cellStyle name="Neutral 61" xfId="42542"/>
    <cellStyle name="Neutral 61 2" xfId="42543"/>
    <cellStyle name="Neutral 61_Essbase BS Tax Accounts EOY" xfId="42544"/>
    <cellStyle name="Neutral 62" xfId="42545"/>
    <cellStyle name="Neutral 62 2" xfId="42546"/>
    <cellStyle name="Neutral 62_Essbase BS Tax Accounts EOY" xfId="42547"/>
    <cellStyle name="Neutral 63" xfId="42548"/>
    <cellStyle name="Neutral 64" xfId="42549"/>
    <cellStyle name="Neutral 65" xfId="42550"/>
    <cellStyle name="Neutral 66" xfId="42551"/>
    <cellStyle name="Neutral 67" xfId="42552"/>
    <cellStyle name="Neutral 68" xfId="42553"/>
    <cellStyle name="Neutral 69" xfId="42554"/>
    <cellStyle name="Neutral 7" xfId="42555"/>
    <cellStyle name="Neutral 7 2" xfId="42556"/>
    <cellStyle name="Neutral 7 2 2" xfId="42557"/>
    <cellStyle name="Neutral 7 2 2 2" xfId="42558"/>
    <cellStyle name="Neutral 7 2 2_Essbase BS Tax Accounts EOY" xfId="42559"/>
    <cellStyle name="Neutral 7 2 3" xfId="42560"/>
    <cellStyle name="Neutral 7 2_Essbase BS Tax Accounts EOY" xfId="42561"/>
    <cellStyle name="Neutral 7 3" xfId="42562"/>
    <cellStyle name="Neutral 7 3 2" xfId="42563"/>
    <cellStyle name="Neutral 7 3 2 2" xfId="42564"/>
    <cellStyle name="Neutral 7 3 2_Essbase BS Tax Accounts EOY" xfId="42565"/>
    <cellStyle name="Neutral 7 3 3" xfId="42566"/>
    <cellStyle name="Neutral 7 3_Essbase BS Tax Accounts EOY" xfId="42567"/>
    <cellStyle name="Neutral 7 4" xfId="42568"/>
    <cellStyle name="Neutral 7 4 2" xfId="42569"/>
    <cellStyle name="Neutral 7 4_Essbase BS Tax Accounts EOY" xfId="42570"/>
    <cellStyle name="Neutral 7 5" xfId="42571"/>
    <cellStyle name="Neutral 7_Essbase BS Tax Accounts EOY" xfId="42572"/>
    <cellStyle name="Neutral 70" xfId="42573"/>
    <cellStyle name="Neutral 71" xfId="42574"/>
    <cellStyle name="Neutral 72" xfId="42575"/>
    <cellStyle name="Neutral 73" xfId="42576"/>
    <cellStyle name="Neutral 74" xfId="42577"/>
    <cellStyle name="Neutral 75" xfId="42578"/>
    <cellStyle name="Neutral 76" xfId="42579"/>
    <cellStyle name="Neutral 77" xfId="42580"/>
    <cellStyle name="Neutral 78" xfId="42581"/>
    <cellStyle name="Neutral 79" xfId="42582"/>
    <cellStyle name="Neutral 8" xfId="42583"/>
    <cellStyle name="Neutral 8 2" xfId="42584"/>
    <cellStyle name="Neutral 8 2 2" xfId="42585"/>
    <cellStyle name="Neutral 8 2 2 2" xfId="42586"/>
    <cellStyle name="Neutral 8 2 2_Essbase BS Tax Accounts EOY" xfId="42587"/>
    <cellStyle name="Neutral 8 2 3" xfId="42588"/>
    <cellStyle name="Neutral 8 2_Essbase BS Tax Accounts EOY" xfId="42589"/>
    <cellStyle name="Neutral 8 3" xfId="42590"/>
    <cellStyle name="Neutral 8 3 2" xfId="42591"/>
    <cellStyle name="Neutral 8 3 2 2" xfId="42592"/>
    <cellStyle name="Neutral 8 3 2_Essbase BS Tax Accounts EOY" xfId="42593"/>
    <cellStyle name="Neutral 8 3 3" xfId="42594"/>
    <cellStyle name="Neutral 8 3_Essbase BS Tax Accounts EOY" xfId="42595"/>
    <cellStyle name="Neutral 8 4" xfId="42596"/>
    <cellStyle name="Neutral 8 4 2" xfId="42597"/>
    <cellStyle name="Neutral 8 4_Essbase BS Tax Accounts EOY" xfId="42598"/>
    <cellStyle name="Neutral 8 5" xfId="42599"/>
    <cellStyle name="Neutral 8_Essbase BS Tax Accounts EOY" xfId="42600"/>
    <cellStyle name="Neutral 80" xfId="42601"/>
    <cellStyle name="Neutral 81" xfId="42602"/>
    <cellStyle name="Neutral 82" xfId="42603"/>
    <cellStyle name="Neutral 83" xfId="42604"/>
    <cellStyle name="Neutral 84" xfId="42605"/>
    <cellStyle name="Neutral 85" xfId="42606"/>
    <cellStyle name="Neutral 86" xfId="42607"/>
    <cellStyle name="Neutral 87" xfId="42608"/>
    <cellStyle name="Neutral 88" xfId="42609"/>
    <cellStyle name="Neutral 89" xfId="42610"/>
    <cellStyle name="Neutral 9" xfId="42611"/>
    <cellStyle name="Neutral 9 2" xfId="42612"/>
    <cellStyle name="Neutral 9 2 2" xfId="42613"/>
    <cellStyle name="Neutral 9 2 2 2" xfId="42614"/>
    <cellStyle name="Neutral 9 2 2_Essbase BS Tax Accounts EOY" xfId="42615"/>
    <cellStyle name="Neutral 9 2 3" xfId="42616"/>
    <cellStyle name="Neutral 9 2_Essbase BS Tax Accounts EOY" xfId="42617"/>
    <cellStyle name="Neutral 9 3" xfId="42618"/>
    <cellStyle name="Neutral 9 3 2" xfId="42619"/>
    <cellStyle name="Neutral 9 3 2 2" xfId="42620"/>
    <cellStyle name="Neutral 9 3 2_Essbase BS Tax Accounts EOY" xfId="42621"/>
    <cellStyle name="Neutral 9 3 3" xfId="42622"/>
    <cellStyle name="Neutral 9 3_Essbase BS Tax Accounts EOY" xfId="42623"/>
    <cellStyle name="Neutral 9 4" xfId="42624"/>
    <cellStyle name="Neutral 9 4 2" xfId="42625"/>
    <cellStyle name="Neutral 9 4_Essbase BS Tax Accounts EOY" xfId="42626"/>
    <cellStyle name="Neutral 9 5" xfId="42627"/>
    <cellStyle name="Neutral 9_Essbase BS Tax Accounts EOY" xfId="42628"/>
    <cellStyle name="Neutral 90" xfId="42629"/>
    <cellStyle name="Neutral 91" xfId="42630"/>
    <cellStyle name="Neutral 92" xfId="42631"/>
    <cellStyle name="Neutral 93" xfId="42632"/>
    <cellStyle name="Neutral 94" xfId="42633"/>
    <cellStyle name="Neutral 95" xfId="42634"/>
    <cellStyle name="Neutral 96" xfId="42635"/>
    <cellStyle name="Neutral 97" xfId="42636"/>
    <cellStyle name="Neutral 98" xfId="42637"/>
    <cellStyle name="Neutral 99" xfId="42638"/>
    <cellStyle name="no dec" xfId="66"/>
    <cellStyle name="no dec 2" xfId="42639"/>
    <cellStyle name="no dec 2 2" xfId="42640"/>
    <cellStyle name="no dec 2_Essbase BS Tax Accounts EOY" xfId="42641"/>
    <cellStyle name="no dec 3" xfId="42642"/>
    <cellStyle name="no dec_Essbase BS Tax Accounts EOY" xfId="42643"/>
    <cellStyle name="No Edit" xfId="67"/>
    <cellStyle name="No Edit 2" xfId="326"/>
    <cellStyle name="No Edit 2 2" xfId="42644"/>
    <cellStyle name="No Edit 2 2 2" xfId="42645"/>
    <cellStyle name="No Edit 2 2 2 2" xfId="42646"/>
    <cellStyle name="No Edit 2 2 2_Essbase BS Tax Accounts EOY" xfId="42647"/>
    <cellStyle name="No Edit 2 2_Essbase BS Tax Accounts EOY" xfId="42648"/>
    <cellStyle name="No Edit 2 3" xfId="42649"/>
    <cellStyle name="No Edit 2 3 2" xfId="42650"/>
    <cellStyle name="No Edit 2 3_Essbase BS Tax Accounts EOY" xfId="42651"/>
    <cellStyle name="No Edit 2 4" xfId="42652"/>
    <cellStyle name="No Edit 2_Basis Detail" xfId="42653"/>
    <cellStyle name="No Edit 3" xfId="42654"/>
    <cellStyle name="No Edit 3 2" xfId="42655"/>
    <cellStyle name="No Edit 3 2 2" xfId="42656"/>
    <cellStyle name="No Edit 3 2_Essbase BS Tax Accounts EOY" xfId="42657"/>
    <cellStyle name="No Edit 3_Essbase BS Tax Accounts EOY" xfId="42658"/>
    <cellStyle name="No Edit 4" xfId="42659"/>
    <cellStyle name="No Edit 4 2" xfId="42660"/>
    <cellStyle name="No Edit 4_Essbase BS Tax Accounts EOY" xfId="42661"/>
    <cellStyle name="No Edit 5" xfId="42662"/>
    <cellStyle name="No Edit_ACC12" xfId="42663"/>
    <cellStyle name="Normal" xfId="0" builtinId="0"/>
    <cellStyle name="Normal - Style1" xfId="68"/>
    <cellStyle name="Normal - Style1 2" xfId="327"/>
    <cellStyle name="Normal - Style1 2 2" xfId="42664"/>
    <cellStyle name="Normal - Style1 2 3" xfId="42665"/>
    <cellStyle name="Normal - Style1 2_Essbase BS Tax Accounts EOY" xfId="42666"/>
    <cellStyle name="Normal - Style1 3" xfId="42667"/>
    <cellStyle name="Normal - Style1 3 2" xfId="42668"/>
    <cellStyle name="Normal - Style1 3 3" xfId="42669"/>
    <cellStyle name="Normal - Style1 4" xfId="42670"/>
    <cellStyle name="Normal - Style1 5" xfId="58812"/>
    <cellStyle name="Normal - Style1 6" xfId="58815"/>
    <cellStyle name="Normal - Style1_AEH-Highlights" xfId="42671"/>
    <cellStyle name="Normal - Style2" xfId="69"/>
    <cellStyle name="Normal - Style3" xfId="70"/>
    <cellStyle name="Normal - Style4" xfId="71"/>
    <cellStyle name="Normal - Style5" xfId="72"/>
    <cellStyle name="Normal - Style6" xfId="73"/>
    <cellStyle name="Normal - Style7" xfId="74"/>
    <cellStyle name="Normal - Style8" xfId="75"/>
    <cellStyle name="Normal 10" xfId="76"/>
    <cellStyle name="Normal 10 10" xfId="42672"/>
    <cellStyle name="Normal 10 11" xfId="42673"/>
    <cellStyle name="Normal 10 12" xfId="42674"/>
    <cellStyle name="Normal 10 13" xfId="42675"/>
    <cellStyle name="Normal 10 2" xfId="42676"/>
    <cellStyle name="Normal 10 2 2" xfId="42677"/>
    <cellStyle name="Normal 10 2 2 2" xfId="42678"/>
    <cellStyle name="Normal 10 2 2 2 2" xfId="42679"/>
    <cellStyle name="Normal 10 2 2 2 2 2" xfId="42680"/>
    <cellStyle name="Normal 10 2 2 2 2_Essbase BS Tax Accounts EOY" xfId="42681"/>
    <cellStyle name="Normal 10 2 2 2 3" xfId="42682"/>
    <cellStyle name="Normal 10 2 2 2_Essbase BS Tax Accounts EOY" xfId="42683"/>
    <cellStyle name="Normal 10 2 2 3" xfId="42684"/>
    <cellStyle name="Normal 10 2 2 3 2" xfId="42685"/>
    <cellStyle name="Normal 10 2 2 3_Essbase BS Tax Accounts EOY" xfId="42686"/>
    <cellStyle name="Normal 10 2 2 4" xfId="42687"/>
    <cellStyle name="Normal 10 2 2 5" xfId="42688"/>
    <cellStyle name="Normal 10 2 2 6" xfId="42689"/>
    <cellStyle name="Normal 10 2 2 7" xfId="42690"/>
    <cellStyle name="Normal 10 2 2 8" xfId="42691"/>
    <cellStyle name="Normal 10 2 3" xfId="42692"/>
    <cellStyle name="Normal 10 2 3 2" xfId="42693"/>
    <cellStyle name="Normal 10 2 3 2 2" xfId="42694"/>
    <cellStyle name="Normal 10 2 3 2_Essbase BS Tax Accounts EOY" xfId="42695"/>
    <cellStyle name="Normal 10 2 3 3" xfId="42696"/>
    <cellStyle name="Normal 10 2 3_Essbase BS Tax Accounts EOY" xfId="42697"/>
    <cellStyle name="Normal 10 2 4" xfId="42698"/>
    <cellStyle name="Normal 10 2 4 2" xfId="42699"/>
    <cellStyle name="Normal 10 2 4 3" xfId="42700"/>
    <cellStyle name="Normal 10 2 4_Essbase BS Tax Accounts EOY" xfId="42701"/>
    <cellStyle name="Normal 10 2 5" xfId="42702"/>
    <cellStyle name="Normal 10 2 6" xfId="42703"/>
    <cellStyle name="Normal 10 2_Basis Detail" xfId="42704"/>
    <cellStyle name="Normal 10 3" xfId="42705"/>
    <cellStyle name="Normal 10 3 2" xfId="42706"/>
    <cellStyle name="Normal 10 3 2 2" xfId="42707"/>
    <cellStyle name="Normal 10 3 2_Essbase BS Tax Accounts EOY" xfId="42708"/>
    <cellStyle name="Normal 10 3 3" xfId="42709"/>
    <cellStyle name="Normal 10 3 3 2" xfId="42710"/>
    <cellStyle name="Normal 10 3 3 2 2" xfId="42711"/>
    <cellStyle name="Normal 10 3 3 2_Essbase BS Tax Accounts EOY" xfId="42712"/>
    <cellStyle name="Normal 10 3 3 3" xfId="42713"/>
    <cellStyle name="Normal 10 3 3_Essbase BS Tax Accounts EOY" xfId="42714"/>
    <cellStyle name="Normal 10 3 4" xfId="42715"/>
    <cellStyle name="Normal 10 3 5" xfId="42716"/>
    <cellStyle name="Normal 10 3 6" xfId="42717"/>
    <cellStyle name="Normal 10 3 7" xfId="42718"/>
    <cellStyle name="Normal 10 3_Essbase BS Tax Accounts EOY" xfId="42719"/>
    <cellStyle name="Normal 10 4" xfId="42720"/>
    <cellStyle name="Normal 10 4 2" xfId="42721"/>
    <cellStyle name="Normal 10 4 2 2" xfId="42722"/>
    <cellStyle name="Normal 10 4 2 2 2" xfId="42723"/>
    <cellStyle name="Normal 10 4 2 2 3" xfId="42724"/>
    <cellStyle name="Normal 10 4 2 2_Essbase BS Tax Accounts EOY" xfId="42725"/>
    <cellStyle name="Normal 10 4 2 3" xfId="42726"/>
    <cellStyle name="Normal 10 4 2_Essbase BS Tax Accounts EOY" xfId="42727"/>
    <cellStyle name="Normal 10 4 3" xfId="42728"/>
    <cellStyle name="Normal 10 4 3 2" xfId="42729"/>
    <cellStyle name="Normal 10 4 3_Essbase BS Tax Accounts EOY" xfId="42730"/>
    <cellStyle name="Normal 10 4 4" xfId="42731"/>
    <cellStyle name="Normal 10 4 5" xfId="42732"/>
    <cellStyle name="Normal 10 4 6" xfId="42733"/>
    <cellStyle name="Normal 10 4_Basis Detail" xfId="42734"/>
    <cellStyle name="Normal 10 5" xfId="42735"/>
    <cellStyle name="Normal 10 5 2" xfId="42736"/>
    <cellStyle name="Normal 10 5 2 2" xfId="42737"/>
    <cellStyle name="Normal 10 5 2 3" xfId="42738"/>
    <cellStyle name="Normal 10 5 2_Essbase BS Tax Accounts EOY" xfId="42739"/>
    <cellStyle name="Normal 10 5 3" xfId="42740"/>
    <cellStyle name="Normal 10 5_Essbase BS Tax Accounts EOY" xfId="42741"/>
    <cellStyle name="Normal 10 6" xfId="42742"/>
    <cellStyle name="Normal 10 6 2" xfId="42743"/>
    <cellStyle name="Normal 10 6 2 2" xfId="42744"/>
    <cellStyle name="Normal 10 6 3" xfId="42745"/>
    <cellStyle name="Normal 10 6_Essbase BS Tax Accounts EOY" xfId="42746"/>
    <cellStyle name="Normal 10 7" xfId="42747"/>
    <cellStyle name="Normal 10 7 2" xfId="42748"/>
    <cellStyle name="Normal 10 7 3" xfId="42749"/>
    <cellStyle name="Normal 10 7 4" xfId="42750"/>
    <cellStyle name="Normal 10 7_Essbase BS Tax Accounts EOY" xfId="42751"/>
    <cellStyle name="Normal 10 8" xfId="42752"/>
    <cellStyle name="Normal 10 8 2" xfId="42753"/>
    <cellStyle name="Normal 10 8 3" xfId="42754"/>
    <cellStyle name="Normal 10 8_Essbase BS Tax Accounts EOY" xfId="42755"/>
    <cellStyle name="Normal 10 9" xfId="42756"/>
    <cellStyle name="Normal 10 9 2" xfId="42757"/>
    <cellStyle name="Normal 10_Basis Detail" xfId="42758"/>
    <cellStyle name="Normal 100" xfId="225"/>
    <cellStyle name="Normal 100 2" xfId="42759"/>
    <cellStyle name="Normal 100_Essbase BS Tax Accounts EOY" xfId="42760"/>
    <cellStyle name="Normal 101" xfId="226"/>
    <cellStyle name="Normal 101 2" xfId="42761"/>
    <cellStyle name="Normal 101_Essbase BS Tax Accounts EOY" xfId="42762"/>
    <cellStyle name="Normal 102" xfId="227"/>
    <cellStyle name="Normal 102 2" xfId="42763"/>
    <cellStyle name="Normal 102_Essbase BS Tax Accounts EOY" xfId="42764"/>
    <cellStyle name="Normal 103" xfId="228"/>
    <cellStyle name="Normal 103 2" xfId="42765"/>
    <cellStyle name="Normal 103_Essbase BS Tax Accounts EOY" xfId="42766"/>
    <cellStyle name="Normal 104" xfId="229"/>
    <cellStyle name="Normal 104 2" xfId="42767"/>
    <cellStyle name="Normal 104_Essbase BS Tax Accounts EOY" xfId="42768"/>
    <cellStyle name="Normal 105" xfId="230"/>
    <cellStyle name="Normal 105 2" xfId="42769"/>
    <cellStyle name="Normal 105_Essbase BS Tax Accounts EOY" xfId="42770"/>
    <cellStyle name="Normal 106" xfId="231"/>
    <cellStyle name="Normal 106 2" xfId="42771"/>
    <cellStyle name="Normal 106_Essbase BS Tax Accounts EOY" xfId="42772"/>
    <cellStyle name="Normal 107" xfId="232"/>
    <cellStyle name="Normal 107 2" xfId="42773"/>
    <cellStyle name="Normal 107_Essbase BS Tax Accounts EOY" xfId="42774"/>
    <cellStyle name="Normal 108" xfId="233"/>
    <cellStyle name="Normal 108 2" xfId="42775"/>
    <cellStyle name="Normal 108 2 2" xfId="42776"/>
    <cellStyle name="Normal 108 2 3" xfId="42777"/>
    <cellStyle name="Normal 108 3" xfId="42778"/>
    <cellStyle name="Normal 108 4" xfId="42779"/>
    <cellStyle name="Normal 108 5" xfId="42780"/>
    <cellStyle name="Normal 108_Essbase BS Tax Accounts EOY" xfId="42781"/>
    <cellStyle name="Normal 109" xfId="42782"/>
    <cellStyle name="Normal 109 2" xfId="42783"/>
    <cellStyle name="Normal 109 2 2" xfId="42784"/>
    <cellStyle name="Normal 109 2 3" xfId="42785"/>
    <cellStyle name="Normal 109 3" xfId="42786"/>
    <cellStyle name="Normal 109 4" xfId="42787"/>
    <cellStyle name="Normal 109 5" xfId="42788"/>
    <cellStyle name="Normal 109_Essbase BS Tax Accounts EOY" xfId="42789"/>
    <cellStyle name="Normal 11" xfId="77"/>
    <cellStyle name="Normal 11 10" xfId="42790"/>
    <cellStyle name="Normal 11 11" xfId="42791"/>
    <cellStyle name="Normal 11 12" xfId="42792"/>
    <cellStyle name="Normal 11 13" xfId="42793"/>
    <cellStyle name="Normal 11 2" xfId="42794"/>
    <cellStyle name="Normal 11 2 2" xfId="42795"/>
    <cellStyle name="Normal 11 2 2 2" xfId="42796"/>
    <cellStyle name="Normal 11 2 2 2 2" xfId="42797"/>
    <cellStyle name="Normal 11 2 2 2 2 2" xfId="42798"/>
    <cellStyle name="Normal 11 2 2 2 2_Essbase BS Tax Accounts EOY" xfId="42799"/>
    <cellStyle name="Normal 11 2 2 2 3" xfId="42800"/>
    <cellStyle name="Normal 11 2 2 2_Essbase BS Tax Accounts EOY" xfId="42801"/>
    <cellStyle name="Normal 11 2 2 3" xfId="42802"/>
    <cellStyle name="Normal 11 2 2 3 2" xfId="42803"/>
    <cellStyle name="Normal 11 2 2 3_Essbase BS Tax Accounts EOY" xfId="42804"/>
    <cellStyle name="Normal 11 2 2 4" xfId="42805"/>
    <cellStyle name="Normal 11 2 2 5" xfId="42806"/>
    <cellStyle name="Normal 11 2 2 6" xfId="42807"/>
    <cellStyle name="Normal 11 2 2 7" xfId="42808"/>
    <cellStyle name="Normal 11 2 2 8" xfId="42809"/>
    <cellStyle name="Normal 11 2 3" xfId="42810"/>
    <cellStyle name="Normal 11 2 3 2" xfId="42811"/>
    <cellStyle name="Normal 11 2 3 2 2" xfId="42812"/>
    <cellStyle name="Normal 11 2 3 2_Essbase BS Tax Accounts EOY" xfId="42813"/>
    <cellStyle name="Normal 11 2 3 3" xfId="42814"/>
    <cellStyle name="Normal 11 2 3_Essbase BS Tax Accounts EOY" xfId="42815"/>
    <cellStyle name="Normal 11 2 4" xfId="42816"/>
    <cellStyle name="Normal 11 2 4 2" xfId="42817"/>
    <cellStyle name="Normal 11 2 4 3" xfId="42818"/>
    <cellStyle name="Normal 11 2 4_Essbase BS Tax Accounts EOY" xfId="42819"/>
    <cellStyle name="Normal 11 2 5" xfId="42820"/>
    <cellStyle name="Normal 11 2_Basis Detail" xfId="42821"/>
    <cellStyle name="Normal 11 3" xfId="42822"/>
    <cellStyle name="Normal 11 3 2" xfId="42823"/>
    <cellStyle name="Normal 11 3 2 2" xfId="42824"/>
    <cellStyle name="Normal 11 3 2_Essbase BS Tax Accounts EOY" xfId="42825"/>
    <cellStyle name="Normal 11 3 3" xfId="42826"/>
    <cellStyle name="Normal 11 3 3 2" xfId="42827"/>
    <cellStyle name="Normal 11 3 3 2 2" xfId="42828"/>
    <cellStyle name="Normal 11 3 3 2_Essbase BS Tax Accounts EOY" xfId="42829"/>
    <cellStyle name="Normal 11 3 3 3" xfId="42830"/>
    <cellStyle name="Normal 11 3 3_Essbase BS Tax Accounts EOY" xfId="42831"/>
    <cellStyle name="Normal 11 3 4" xfId="42832"/>
    <cellStyle name="Normal 11 3 5" xfId="42833"/>
    <cellStyle name="Normal 11 3 6" xfId="42834"/>
    <cellStyle name="Normal 11 3 7" xfId="42835"/>
    <cellStyle name="Normal 11 4" xfId="42836"/>
    <cellStyle name="Normal 11 4 2" xfId="42837"/>
    <cellStyle name="Normal 11 4 2 2" xfId="42838"/>
    <cellStyle name="Normal 11 4 2 2 2" xfId="42839"/>
    <cellStyle name="Normal 11 4 2 2 3" xfId="42840"/>
    <cellStyle name="Normal 11 4 2 2_Essbase BS Tax Accounts EOY" xfId="42841"/>
    <cellStyle name="Normal 11 4 2 3" xfId="42842"/>
    <cellStyle name="Normal 11 4 2_Essbase BS Tax Accounts EOY" xfId="42843"/>
    <cellStyle name="Normal 11 4 3" xfId="42844"/>
    <cellStyle name="Normal 11 4 3 2" xfId="42845"/>
    <cellStyle name="Normal 11 4 3_Essbase BS Tax Accounts EOY" xfId="42846"/>
    <cellStyle name="Normal 11 4 4" xfId="42847"/>
    <cellStyle name="Normal 11 4 5" xfId="42848"/>
    <cellStyle name="Normal 11 4 6" xfId="42849"/>
    <cellStyle name="Normal 11 4_Basis Detail" xfId="42850"/>
    <cellStyle name="Normal 11 5" xfId="42851"/>
    <cellStyle name="Normal 11 5 2" xfId="42852"/>
    <cellStyle name="Normal 11 5 2 2" xfId="42853"/>
    <cellStyle name="Normal 11 5 2 3" xfId="42854"/>
    <cellStyle name="Normal 11 5 2_Essbase BS Tax Accounts EOY" xfId="42855"/>
    <cellStyle name="Normal 11 5 3" xfId="42856"/>
    <cellStyle name="Normal 11 5_Essbase BS Tax Accounts EOY" xfId="42857"/>
    <cellStyle name="Normal 11 6" xfId="42858"/>
    <cellStyle name="Normal 11 6 2" xfId="42859"/>
    <cellStyle name="Normal 11 6 2 2" xfId="42860"/>
    <cellStyle name="Normal 11 6 3" xfId="42861"/>
    <cellStyle name="Normal 11 6_Essbase BS Tax Accounts EOY" xfId="42862"/>
    <cellStyle name="Normal 11 7" xfId="42863"/>
    <cellStyle name="Normal 11 7 2" xfId="42864"/>
    <cellStyle name="Normal 11 8" xfId="42865"/>
    <cellStyle name="Normal 11 9" xfId="42866"/>
    <cellStyle name="Normal 11_Basis Detail" xfId="42867"/>
    <cellStyle name="Normal 110" xfId="42868"/>
    <cellStyle name="Normal 110 2" xfId="42869"/>
    <cellStyle name="Normal 110 2 2" xfId="42870"/>
    <cellStyle name="Normal 110 2 3" xfId="42871"/>
    <cellStyle name="Normal 110 3" xfId="42872"/>
    <cellStyle name="Normal 110 4" xfId="42873"/>
    <cellStyle name="Normal 110 5" xfId="42874"/>
    <cellStyle name="Normal 110_Essbase BS Tax Accounts EOY" xfId="42875"/>
    <cellStyle name="Normal 111" xfId="42876"/>
    <cellStyle name="Normal 111 2" xfId="42877"/>
    <cellStyle name="Normal 111 2 2" xfId="42878"/>
    <cellStyle name="Normal 111 2 3" xfId="42879"/>
    <cellStyle name="Normal 111 3" xfId="42880"/>
    <cellStyle name="Normal 111 4" xfId="42881"/>
    <cellStyle name="Normal 111 5" xfId="42882"/>
    <cellStyle name="Normal 111_Essbase BS Tax Accounts EOY" xfId="42883"/>
    <cellStyle name="Normal 112" xfId="42884"/>
    <cellStyle name="Normal 112 2" xfId="42885"/>
    <cellStyle name="Normal 112 2 2" xfId="42886"/>
    <cellStyle name="Normal 112 2 3" xfId="42887"/>
    <cellStyle name="Normal 112 3" xfId="42888"/>
    <cellStyle name="Normal 112 4" xfId="42889"/>
    <cellStyle name="Normal 112 5" xfId="42890"/>
    <cellStyle name="Normal 112_Essbase BS Tax Accounts EOY" xfId="42891"/>
    <cellStyle name="Normal 113" xfId="42892"/>
    <cellStyle name="Normal 113 2" xfId="42893"/>
    <cellStyle name="Normal 113 2 2" xfId="42894"/>
    <cellStyle name="Normal 113 2 3" xfId="42895"/>
    <cellStyle name="Normal 113 3" xfId="42896"/>
    <cellStyle name="Normal 113 4" xfId="42897"/>
    <cellStyle name="Normal 113 5" xfId="42898"/>
    <cellStyle name="Normal 113_Essbase BS Tax Accounts EOY" xfId="42899"/>
    <cellStyle name="Normal 114" xfId="42900"/>
    <cellStyle name="Normal 114 2" xfId="42901"/>
    <cellStyle name="Normal 114 2 2" xfId="42902"/>
    <cellStyle name="Normal 114 2 3" xfId="42903"/>
    <cellStyle name="Normal 114 3" xfId="42904"/>
    <cellStyle name="Normal 114 4" xfId="42905"/>
    <cellStyle name="Normal 114 5" xfId="42906"/>
    <cellStyle name="Normal 114_Essbase BS Tax Accounts EOY" xfId="42907"/>
    <cellStyle name="Normal 115" xfId="42908"/>
    <cellStyle name="Normal 115 2" xfId="42909"/>
    <cellStyle name="Normal 115 2 2" xfId="42910"/>
    <cellStyle name="Normal 115 2 3" xfId="42911"/>
    <cellStyle name="Normal 115 3" xfId="42912"/>
    <cellStyle name="Normal 115 4" xfId="42913"/>
    <cellStyle name="Normal 115 5" xfId="42914"/>
    <cellStyle name="Normal 115_Essbase BS Tax Accounts EOY" xfId="42915"/>
    <cellStyle name="Normal 116" xfId="42916"/>
    <cellStyle name="Normal 116 2" xfId="42917"/>
    <cellStyle name="Normal 116 2 2" xfId="42918"/>
    <cellStyle name="Normal 116 2 3" xfId="42919"/>
    <cellStyle name="Normal 116 3" xfId="42920"/>
    <cellStyle name="Normal 116 4" xfId="42921"/>
    <cellStyle name="Normal 116 5" xfId="42922"/>
    <cellStyle name="Normal 116_Essbase BS Tax Accounts EOY" xfId="42923"/>
    <cellStyle name="Normal 117" xfId="42924"/>
    <cellStyle name="Normal 117 2" xfId="42925"/>
    <cellStyle name="Normal 117 2 2" xfId="42926"/>
    <cellStyle name="Normal 117 2 3" xfId="42927"/>
    <cellStyle name="Normal 117 3" xfId="42928"/>
    <cellStyle name="Normal 117 4" xfId="42929"/>
    <cellStyle name="Normal 117 5" xfId="42930"/>
    <cellStyle name="Normal 117_Essbase BS Tax Accounts EOY" xfId="42931"/>
    <cellStyle name="Normal 118" xfId="42932"/>
    <cellStyle name="Normal 118 2" xfId="42933"/>
    <cellStyle name="Normal 118 2 2" xfId="42934"/>
    <cellStyle name="Normal 118 2 3" xfId="42935"/>
    <cellStyle name="Normal 118 3" xfId="42936"/>
    <cellStyle name="Normal 118 4" xfId="42937"/>
    <cellStyle name="Normal 118 5" xfId="42938"/>
    <cellStyle name="Normal 118_Essbase BS Tax Accounts EOY" xfId="42939"/>
    <cellStyle name="Normal 119" xfId="42940"/>
    <cellStyle name="Normal 119 2" xfId="42941"/>
    <cellStyle name="Normal 119 2 2" xfId="42942"/>
    <cellStyle name="Normal 119 2 3" xfId="42943"/>
    <cellStyle name="Normal 119 3" xfId="42944"/>
    <cellStyle name="Normal 119 4" xfId="42945"/>
    <cellStyle name="Normal 119 5" xfId="42946"/>
    <cellStyle name="Normal 119_Essbase BS Tax Accounts EOY" xfId="42947"/>
    <cellStyle name="Normal 12" xfId="78"/>
    <cellStyle name="Normal 12 10" xfId="42948"/>
    <cellStyle name="Normal 12 11" xfId="42949"/>
    <cellStyle name="Normal 12 12" xfId="42950"/>
    <cellStyle name="Normal 12 13" xfId="42951"/>
    <cellStyle name="Normal 12 2" xfId="42952"/>
    <cellStyle name="Normal 12 2 2" xfId="42953"/>
    <cellStyle name="Normal 12 2 2 2" xfId="42954"/>
    <cellStyle name="Normal 12 2 2 2 2" xfId="42955"/>
    <cellStyle name="Normal 12 2 2 2 3" xfId="42956"/>
    <cellStyle name="Normal 12 2 2 2_Essbase BS Tax Accounts EOY" xfId="42957"/>
    <cellStyle name="Normal 12 2 2 3" xfId="42958"/>
    <cellStyle name="Normal 12 2 2_Essbase BS Tax Accounts EOY" xfId="42959"/>
    <cellStyle name="Normal 12 2 3" xfId="42960"/>
    <cellStyle name="Normal 12 2 3 2" xfId="42961"/>
    <cellStyle name="Normal 12 2 3 3" xfId="42962"/>
    <cellStyle name="Normal 12 2 3_Essbase BS Tax Accounts EOY" xfId="42963"/>
    <cellStyle name="Normal 12 2 4" xfId="42964"/>
    <cellStyle name="Normal 12 2_Basis Detail" xfId="42965"/>
    <cellStyle name="Normal 12 3" xfId="42966"/>
    <cellStyle name="Normal 12 3 2" xfId="42967"/>
    <cellStyle name="Normal 12 3 2 2" xfId="42968"/>
    <cellStyle name="Normal 12 3 2 2 2" xfId="42969"/>
    <cellStyle name="Normal 12 3 2 2_Essbase BS Tax Accounts EOY" xfId="42970"/>
    <cellStyle name="Normal 12 3 2 3" xfId="42971"/>
    <cellStyle name="Normal 12 3 2 4" xfId="42972"/>
    <cellStyle name="Normal 12 3 2_Essbase BS Tax Accounts EOY" xfId="42973"/>
    <cellStyle name="Normal 12 3 3" xfId="42974"/>
    <cellStyle name="Normal 12 3 3 2" xfId="42975"/>
    <cellStyle name="Normal 12 3 3_Essbase BS Tax Accounts EOY" xfId="42976"/>
    <cellStyle name="Normal 12 3 4" xfId="42977"/>
    <cellStyle name="Normal 12 3 4 2" xfId="42978"/>
    <cellStyle name="Normal 12 3 4 2 2" xfId="42979"/>
    <cellStyle name="Normal 12 3 4 2_Essbase BS Tax Accounts EOY" xfId="42980"/>
    <cellStyle name="Normal 12 3 4 3" xfId="42981"/>
    <cellStyle name="Normal 12 3 4 4" xfId="42982"/>
    <cellStyle name="Normal 12 3 4_Essbase BS Tax Accounts EOY" xfId="42983"/>
    <cellStyle name="Normal 12 3 5" xfId="42984"/>
    <cellStyle name="Normal 12 3 6" xfId="42985"/>
    <cellStyle name="Normal 12 3_Basis Detail" xfId="42986"/>
    <cellStyle name="Normal 12 4" xfId="42987"/>
    <cellStyle name="Normal 12 4 2" xfId="42988"/>
    <cellStyle name="Normal 12 4 2 2" xfId="42989"/>
    <cellStyle name="Normal 12 4 2 3" xfId="42990"/>
    <cellStyle name="Normal 12 4 2_Essbase BS Tax Accounts EOY" xfId="42991"/>
    <cellStyle name="Normal 12 4 3" xfId="42992"/>
    <cellStyle name="Normal 12 4 4" xfId="42993"/>
    <cellStyle name="Normal 12 4_Essbase BS Tax Accounts EOY" xfId="42994"/>
    <cellStyle name="Normal 12 5" xfId="42995"/>
    <cellStyle name="Normal 12 5 2" xfId="42996"/>
    <cellStyle name="Normal 12 5 2 2" xfId="42997"/>
    <cellStyle name="Normal 12 5 3" xfId="42998"/>
    <cellStyle name="Normal 12 5_Essbase BS Tax Accounts EOY" xfId="42999"/>
    <cellStyle name="Normal 12 6" xfId="43000"/>
    <cellStyle name="Normal 12 7" xfId="43001"/>
    <cellStyle name="Normal 12 7 2" xfId="43002"/>
    <cellStyle name="Normal 12 8" xfId="43003"/>
    <cellStyle name="Normal 12 9" xfId="43004"/>
    <cellStyle name="Normal 12_Basis Detail" xfId="43005"/>
    <cellStyle name="Normal 120" xfId="43006"/>
    <cellStyle name="Normal 120 2" xfId="43007"/>
    <cellStyle name="Normal 120 2 2" xfId="43008"/>
    <cellStyle name="Normal 120 2 3" xfId="43009"/>
    <cellStyle name="Normal 120 3" xfId="43010"/>
    <cellStyle name="Normal 120 4" xfId="43011"/>
    <cellStyle name="Normal 120 5" xfId="43012"/>
    <cellStyle name="Normal 120_Essbase BS Tax Accounts EOY" xfId="43013"/>
    <cellStyle name="Normal 121" xfId="43014"/>
    <cellStyle name="Normal 121 2" xfId="43015"/>
    <cellStyle name="Normal 121 2 2" xfId="43016"/>
    <cellStyle name="Normal 121 2 3" xfId="43017"/>
    <cellStyle name="Normal 121 3" xfId="43018"/>
    <cellStyle name="Normal 121 4" xfId="43019"/>
    <cellStyle name="Normal 121 5" xfId="43020"/>
    <cellStyle name="Normal 121_Essbase BS Tax Accounts EOY" xfId="43021"/>
    <cellStyle name="Normal 122" xfId="43022"/>
    <cellStyle name="Normal 122 2" xfId="43023"/>
    <cellStyle name="Normal 122 2 2" xfId="43024"/>
    <cellStyle name="Normal 122 2 3" xfId="43025"/>
    <cellStyle name="Normal 122 3" xfId="43026"/>
    <cellStyle name="Normal 122 4" xfId="43027"/>
    <cellStyle name="Normal 122 5" xfId="43028"/>
    <cellStyle name="Normal 122_Essbase BS Tax Accounts EOY" xfId="43029"/>
    <cellStyle name="Normal 123" xfId="43030"/>
    <cellStyle name="Normal 123 2" xfId="43031"/>
    <cellStyle name="Normal 123 2 2" xfId="43032"/>
    <cellStyle name="Normal 123 2 3" xfId="43033"/>
    <cellStyle name="Normal 123 3" xfId="43034"/>
    <cellStyle name="Normal 123 4" xfId="43035"/>
    <cellStyle name="Normal 123 5" xfId="43036"/>
    <cellStyle name="Normal 123_Essbase BS Tax Accounts EOY" xfId="43037"/>
    <cellStyle name="Normal 124" xfId="43038"/>
    <cellStyle name="Normal 124 2" xfId="43039"/>
    <cellStyle name="Normal 124 2 2" xfId="43040"/>
    <cellStyle name="Normal 124 2 3" xfId="43041"/>
    <cellStyle name="Normal 124 3" xfId="43042"/>
    <cellStyle name="Normal 124 4" xfId="43043"/>
    <cellStyle name="Normal 124 5" xfId="43044"/>
    <cellStyle name="Normal 124_Essbase BS Tax Accounts EOY" xfId="43045"/>
    <cellStyle name="Normal 125" xfId="43046"/>
    <cellStyle name="Normal 125 2" xfId="43047"/>
    <cellStyle name="Normal 125 3" xfId="43048"/>
    <cellStyle name="Normal 125_Essbase BS Tax Accounts EOY" xfId="43049"/>
    <cellStyle name="Normal 126" xfId="43050"/>
    <cellStyle name="Normal 126 2" xfId="43051"/>
    <cellStyle name="Normal 126 2 2" xfId="43052"/>
    <cellStyle name="Normal 126 3" xfId="43053"/>
    <cellStyle name="Normal 126 4" xfId="43054"/>
    <cellStyle name="Normal 126_Essbase BS Tax Accounts EOY" xfId="43055"/>
    <cellStyle name="Normal 127" xfId="43056"/>
    <cellStyle name="Normal 127 2" xfId="43057"/>
    <cellStyle name="Normal 127 2 2" xfId="43058"/>
    <cellStyle name="Normal 127 3" xfId="43059"/>
    <cellStyle name="Normal 127 4" xfId="43060"/>
    <cellStyle name="Normal 127_Essbase BS Tax Accounts EOY" xfId="43061"/>
    <cellStyle name="Normal 128" xfId="43062"/>
    <cellStyle name="Normal 128 2" xfId="43063"/>
    <cellStyle name="Normal 128 2 2" xfId="43064"/>
    <cellStyle name="Normal 128 3" xfId="43065"/>
    <cellStyle name="Normal 128 4" xfId="43066"/>
    <cellStyle name="Normal 128_Essbase BS Tax Accounts EOY" xfId="43067"/>
    <cellStyle name="Normal 129" xfId="43068"/>
    <cellStyle name="Normal 129 2" xfId="43069"/>
    <cellStyle name="Normal 129 2 2" xfId="43070"/>
    <cellStyle name="Normal 129 3" xfId="43071"/>
    <cellStyle name="Normal 129 4" xfId="43072"/>
    <cellStyle name="Normal 129_Essbase BS Tax Accounts EOY" xfId="43073"/>
    <cellStyle name="Normal 13" xfId="79"/>
    <cellStyle name="Normal 13 10" xfId="43074"/>
    <cellStyle name="Normal 13 11" xfId="43075"/>
    <cellStyle name="Normal 13 12" xfId="43076"/>
    <cellStyle name="Normal 13 13" xfId="43077"/>
    <cellStyle name="Normal 13 2" xfId="43078"/>
    <cellStyle name="Normal 13 2 2" xfId="43079"/>
    <cellStyle name="Normal 13 2 2 2" xfId="43080"/>
    <cellStyle name="Normal 13 2 2 2 2" xfId="43081"/>
    <cellStyle name="Normal 13 2 2 2 3" xfId="43082"/>
    <cellStyle name="Normal 13 2 2 2_Essbase BS Tax Accounts EOY" xfId="43083"/>
    <cellStyle name="Normal 13 2 2 3" xfId="43084"/>
    <cellStyle name="Normal 13 2 2_Essbase BS Tax Accounts EOY" xfId="43085"/>
    <cellStyle name="Normal 13 2 3" xfId="43086"/>
    <cellStyle name="Normal 13 2 3 2" xfId="43087"/>
    <cellStyle name="Normal 13 2 3 3" xfId="43088"/>
    <cellStyle name="Normal 13 2 3_Essbase BS Tax Accounts EOY" xfId="43089"/>
    <cellStyle name="Normal 13 2 4" xfId="43090"/>
    <cellStyle name="Normal 13 2_Basis Detail" xfId="43091"/>
    <cellStyle name="Normal 13 3" xfId="43092"/>
    <cellStyle name="Normal 13 3 2" xfId="43093"/>
    <cellStyle name="Normal 13 3 2 2" xfId="43094"/>
    <cellStyle name="Normal 13 3 2 2 2" xfId="43095"/>
    <cellStyle name="Normal 13 3 2 2_Essbase BS Tax Accounts EOY" xfId="43096"/>
    <cellStyle name="Normal 13 3 2 3" xfId="43097"/>
    <cellStyle name="Normal 13 3 2 4" xfId="43098"/>
    <cellStyle name="Normal 13 3 2_Essbase BS Tax Accounts EOY" xfId="43099"/>
    <cellStyle name="Normal 13 3 3" xfId="43100"/>
    <cellStyle name="Normal 13 3 3 2" xfId="43101"/>
    <cellStyle name="Normal 13 3 3_Essbase BS Tax Accounts EOY" xfId="43102"/>
    <cellStyle name="Normal 13 3 4" xfId="43103"/>
    <cellStyle name="Normal 13 3 4 2" xfId="43104"/>
    <cellStyle name="Normal 13 3 4 2 2" xfId="43105"/>
    <cellStyle name="Normal 13 3 4 2_Essbase BS Tax Accounts EOY" xfId="43106"/>
    <cellStyle name="Normal 13 3 4 3" xfId="43107"/>
    <cellStyle name="Normal 13 3 4 4" xfId="43108"/>
    <cellStyle name="Normal 13 3 4_Essbase BS Tax Accounts EOY" xfId="43109"/>
    <cellStyle name="Normal 13 3 5" xfId="43110"/>
    <cellStyle name="Normal 13 3 6" xfId="43111"/>
    <cellStyle name="Normal 13 3_Basis Detail" xfId="43112"/>
    <cellStyle name="Normal 13 4" xfId="43113"/>
    <cellStyle name="Normal 13 4 2" xfId="43114"/>
    <cellStyle name="Normal 13 4 2 2" xfId="43115"/>
    <cellStyle name="Normal 13 4 2 3" xfId="43116"/>
    <cellStyle name="Normal 13 4 2_Essbase BS Tax Accounts EOY" xfId="43117"/>
    <cellStyle name="Normal 13 4 3" xfId="43118"/>
    <cellStyle name="Normal 13 4 4" xfId="43119"/>
    <cellStyle name="Normal 13 4_Essbase BS Tax Accounts EOY" xfId="43120"/>
    <cellStyle name="Normal 13 5" xfId="43121"/>
    <cellStyle name="Normal 13 5 2" xfId="43122"/>
    <cellStyle name="Normal 13 5 2 2" xfId="43123"/>
    <cellStyle name="Normal 13 5 3" xfId="43124"/>
    <cellStyle name="Normal 13 5_Essbase BS Tax Accounts EOY" xfId="43125"/>
    <cellStyle name="Normal 13 6" xfId="43126"/>
    <cellStyle name="Normal 13 7" xfId="43127"/>
    <cellStyle name="Normal 13 7 2" xfId="43128"/>
    <cellStyle name="Normal 13 8" xfId="43129"/>
    <cellStyle name="Normal 13 9" xfId="43130"/>
    <cellStyle name="Normal 13_Basis Detail" xfId="43131"/>
    <cellStyle name="Normal 130" xfId="43132"/>
    <cellStyle name="Normal 130 2" xfId="43133"/>
    <cellStyle name="Normal 130 2 2" xfId="43134"/>
    <cellStyle name="Normal 130 3" xfId="43135"/>
    <cellStyle name="Normal 130 4" xfId="43136"/>
    <cellStyle name="Normal 130_Essbase BS Tax Accounts EOY" xfId="43137"/>
    <cellStyle name="Normal 131" xfId="43138"/>
    <cellStyle name="Normal 131 2" xfId="43139"/>
    <cellStyle name="Normal 131 2 2" xfId="43140"/>
    <cellStyle name="Normal 131 3" xfId="43141"/>
    <cellStyle name="Normal 131 4" xfId="43142"/>
    <cellStyle name="Normal 131_Essbase BS Tax Accounts EOY" xfId="43143"/>
    <cellStyle name="Normal 132" xfId="43144"/>
    <cellStyle name="Normal 132 2" xfId="43145"/>
    <cellStyle name="Normal 132 2 2" xfId="43146"/>
    <cellStyle name="Normal 132 3" xfId="43147"/>
    <cellStyle name="Normal 132 4" xfId="43148"/>
    <cellStyle name="Normal 132_Essbase BS Tax Accounts EOY" xfId="43149"/>
    <cellStyle name="Normal 133" xfId="43150"/>
    <cellStyle name="Normal 133 2" xfId="43151"/>
    <cellStyle name="Normal 133 2 2" xfId="43152"/>
    <cellStyle name="Normal 133 3" xfId="43153"/>
    <cellStyle name="Normal 134" xfId="43154"/>
    <cellStyle name="Normal 134 2" xfId="43155"/>
    <cellStyle name="Normal 134 2 2" xfId="43156"/>
    <cellStyle name="Normal 134 3" xfId="43157"/>
    <cellStyle name="Normal 135" xfId="43158"/>
    <cellStyle name="Normal 135 2" xfId="43159"/>
    <cellStyle name="Normal 135 2 2" xfId="43160"/>
    <cellStyle name="Normal 135 3" xfId="43161"/>
    <cellStyle name="Normal 136" xfId="43162"/>
    <cellStyle name="Normal 136 2" xfId="43163"/>
    <cellStyle name="Normal 136 2 2" xfId="43164"/>
    <cellStyle name="Normal 136 3" xfId="43165"/>
    <cellStyle name="Normal 137" xfId="43166"/>
    <cellStyle name="Normal 137 2" xfId="43167"/>
    <cellStyle name="Normal 137 2 2" xfId="43168"/>
    <cellStyle name="Normal 137 3" xfId="43169"/>
    <cellStyle name="Normal 138" xfId="43170"/>
    <cellStyle name="Normal 138 2" xfId="43171"/>
    <cellStyle name="Normal 138 3" xfId="43172"/>
    <cellStyle name="Normal 139" xfId="43173"/>
    <cellStyle name="Normal 139 2" xfId="43174"/>
    <cellStyle name="Normal 139 3" xfId="43175"/>
    <cellStyle name="Normal 139_Essbase BS Tax Accounts EOY" xfId="43176"/>
    <cellStyle name="Normal 14" xfId="80"/>
    <cellStyle name="Normal 14 10" xfId="43177"/>
    <cellStyle name="Normal 14 11" xfId="43178"/>
    <cellStyle name="Normal 14 12" xfId="43179"/>
    <cellStyle name="Normal 14 13" xfId="43180"/>
    <cellStyle name="Normal 14 2" xfId="43181"/>
    <cellStyle name="Normal 14 2 2" xfId="43182"/>
    <cellStyle name="Normal 14 2 2 2" xfId="43183"/>
    <cellStyle name="Normal 14 2 2 2 2" xfId="43184"/>
    <cellStyle name="Normal 14 2 2 2 2 2" xfId="43185"/>
    <cellStyle name="Normal 14 2 2 2 2_Essbase BS Tax Accounts EOY" xfId="43186"/>
    <cellStyle name="Normal 14 2 2 2 3" xfId="43187"/>
    <cellStyle name="Normal 14 2 2 2_Essbase BS Tax Accounts EOY" xfId="43188"/>
    <cellStyle name="Normal 14 2 2 3" xfId="43189"/>
    <cellStyle name="Normal 14 2 2 3 2" xfId="43190"/>
    <cellStyle name="Normal 14 2 2 3 2 2" xfId="43191"/>
    <cellStyle name="Normal 14 2 2 3 2_Essbase BS Tax Accounts EOY" xfId="43192"/>
    <cellStyle name="Normal 14 2 2 3 3" xfId="43193"/>
    <cellStyle name="Normal 14 2 2 3_Essbase BS Tax Accounts EOY" xfId="43194"/>
    <cellStyle name="Normal 14 2 2 4" xfId="43195"/>
    <cellStyle name="Normal 14 2 2 5" xfId="43196"/>
    <cellStyle name="Normal 14 2 2 6" xfId="43197"/>
    <cellStyle name="Normal 14 2 2 7" xfId="43198"/>
    <cellStyle name="Normal 14 2 2_Basis Detail" xfId="43199"/>
    <cellStyle name="Normal 14 2 3" xfId="43200"/>
    <cellStyle name="Normal 14 2 3 2" xfId="43201"/>
    <cellStyle name="Normal 14 2 3 2 2" xfId="43202"/>
    <cellStyle name="Normal 14 2 3 2_Essbase BS Tax Accounts EOY" xfId="43203"/>
    <cellStyle name="Normal 14 2 3 3" xfId="43204"/>
    <cellStyle name="Normal 14 2 3_Essbase BS Tax Accounts EOY" xfId="43205"/>
    <cellStyle name="Normal 14 2 4" xfId="43206"/>
    <cellStyle name="Normal 14 2 4 2" xfId="43207"/>
    <cellStyle name="Normal 14 2 5" xfId="43208"/>
    <cellStyle name="Normal 14 2_Basis Detail" xfId="43209"/>
    <cellStyle name="Normal 14 3" xfId="43210"/>
    <cellStyle name="Normal 14 3 2" xfId="43211"/>
    <cellStyle name="Normal 14 3 2 2" xfId="43212"/>
    <cellStyle name="Normal 14 3 2_Essbase BS Tax Accounts EOY" xfId="43213"/>
    <cellStyle name="Normal 14 3 3" xfId="43214"/>
    <cellStyle name="Normal 14 3 3 2" xfId="43215"/>
    <cellStyle name="Normal 14 3 3 2 2" xfId="43216"/>
    <cellStyle name="Normal 14 3 3 2_Essbase BS Tax Accounts EOY" xfId="43217"/>
    <cellStyle name="Normal 14 3 3 3" xfId="43218"/>
    <cellStyle name="Normal 14 3 3_Essbase BS Tax Accounts EOY" xfId="43219"/>
    <cellStyle name="Normal 14 3 4" xfId="43220"/>
    <cellStyle name="Normal 14 3 5" xfId="43221"/>
    <cellStyle name="Normal 14 3 6" xfId="43222"/>
    <cellStyle name="Normal 14 3 7" xfId="43223"/>
    <cellStyle name="Normal 14 4" xfId="43224"/>
    <cellStyle name="Normal 14 4 2" xfId="43225"/>
    <cellStyle name="Normal 14 4 2 2" xfId="43226"/>
    <cellStyle name="Normal 14 4 2 3" xfId="43227"/>
    <cellStyle name="Normal 14 4 2_Essbase BS Tax Accounts EOY" xfId="43228"/>
    <cellStyle name="Normal 14 4 3" xfId="43229"/>
    <cellStyle name="Normal 14 4 4" xfId="43230"/>
    <cellStyle name="Normal 14 4_Essbase BS Tax Accounts EOY" xfId="43231"/>
    <cellStyle name="Normal 14 5" xfId="43232"/>
    <cellStyle name="Normal 14 5 2" xfId="43233"/>
    <cellStyle name="Normal 14 5_Essbase BS Tax Accounts EOY" xfId="43234"/>
    <cellStyle name="Normal 14 6" xfId="43235"/>
    <cellStyle name="Normal 14 7" xfId="43236"/>
    <cellStyle name="Normal 14 7 2" xfId="43237"/>
    <cellStyle name="Normal 14 8" xfId="43238"/>
    <cellStyle name="Normal 14 9" xfId="43239"/>
    <cellStyle name="Normal 14_Basis Detail" xfId="43240"/>
    <cellStyle name="Normal 140" xfId="43241"/>
    <cellStyle name="Normal 140 2" xfId="43242"/>
    <cellStyle name="Normal 140 3" xfId="43243"/>
    <cellStyle name="Normal 140_Essbase BS Tax Accounts EOY" xfId="43244"/>
    <cellStyle name="Normal 141" xfId="43245"/>
    <cellStyle name="Normal 141 2" xfId="43246"/>
    <cellStyle name="Normal 141 3" xfId="43247"/>
    <cellStyle name="Normal 142" xfId="43248"/>
    <cellStyle name="Normal 142 2" xfId="43249"/>
    <cellStyle name="Normal 142 3" xfId="43250"/>
    <cellStyle name="Normal 143" xfId="43251"/>
    <cellStyle name="Normal 143 2" xfId="43252"/>
    <cellStyle name="Normal 143 3" xfId="43253"/>
    <cellStyle name="Normal 144" xfId="43254"/>
    <cellStyle name="Normal 144 2" xfId="43255"/>
    <cellStyle name="Normal 144 3" xfId="43256"/>
    <cellStyle name="Normal 144_Essbase BS Tax Accounts EOY" xfId="43257"/>
    <cellStyle name="Normal 145" xfId="43258"/>
    <cellStyle name="Normal 145 2" xfId="43259"/>
    <cellStyle name="Normal 145_Essbase BS Tax Accounts EOY" xfId="43260"/>
    <cellStyle name="Normal 146" xfId="43261"/>
    <cellStyle name="Normal 146 2" xfId="43262"/>
    <cellStyle name="Normal 146_Essbase BS Tax Accounts EOY" xfId="43263"/>
    <cellStyle name="Normal 147" xfId="43264"/>
    <cellStyle name="Normal 147 2" xfId="43265"/>
    <cellStyle name="Normal 147_Essbase BS Tax Accounts EOY" xfId="43266"/>
    <cellStyle name="Normal 148" xfId="43267"/>
    <cellStyle name="Normal 148 2" xfId="43268"/>
    <cellStyle name="Normal 148_Essbase BS Tax Accounts EOY" xfId="43269"/>
    <cellStyle name="Normal 149" xfId="43270"/>
    <cellStyle name="Normal 149 2" xfId="43271"/>
    <cellStyle name="Normal 149_Essbase BS Tax Accounts EOY" xfId="43272"/>
    <cellStyle name="Normal 15" xfId="81"/>
    <cellStyle name="Normal 15 10" xfId="43273"/>
    <cellStyle name="Normal 15 10 2" xfId="43274"/>
    <cellStyle name="Normal 15 10 2 2" xfId="43275"/>
    <cellStyle name="Normal 15 10 3" xfId="43276"/>
    <cellStyle name="Normal 15 10 4" xfId="43277"/>
    <cellStyle name="Normal 15 10_Essbase BS Tax Accounts EOY" xfId="43278"/>
    <cellStyle name="Normal 15 11" xfId="43279"/>
    <cellStyle name="Normal 15 11 2" xfId="43280"/>
    <cellStyle name="Normal 15 11 2 2" xfId="43281"/>
    <cellStyle name="Normal 15 11 3" xfId="43282"/>
    <cellStyle name="Normal 15 11 4" xfId="43283"/>
    <cellStyle name="Normal 15 11_Essbase BS Tax Accounts EOY" xfId="43284"/>
    <cellStyle name="Normal 15 12" xfId="43285"/>
    <cellStyle name="Normal 15 12 2" xfId="43286"/>
    <cellStyle name="Normal 15 12 2 2" xfId="43287"/>
    <cellStyle name="Normal 15 12 3" xfId="43288"/>
    <cellStyle name="Normal 15 12 4" xfId="43289"/>
    <cellStyle name="Normal 15 12_Essbase BS Tax Accounts EOY" xfId="43290"/>
    <cellStyle name="Normal 15 13" xfId="43291"/>
    <cellStyle name="Normal 15 13 2" xfId="43292"/>
    <cellStyle name="Normal 15 14" xfId="43293"/>
    <cellStyle name="Normal 15 15" xfId="43294"/>
    <cellStyle name="Normal 15 16" xfId="43295"/>
    <cellStyle name="Normal 15 17" xfId="58782"/>
    <cellStyle name="Normal 15 18" xfId="58776"/>
    <cellStyle name="Normal 15 19" xfId="58781"/>
    <cellStyle name="Normal 15 2" xfId="328"/>
    <cellStyle name="Normal 15 2 10" xfId="43296"/>
    <cellStyle name="Normal 15 2 10 2" xfId="43297"/>
    <cellStyle name="Normal 15 2 10 2 2" xfId="43298"/>
    <cellStyle name="Normal 15 2 10 2 3" xfId="43299"/>
    <cellStyle name="Normal 15 2 10 2_Essbase BS Tax Accounts EOY" xfId="43300"/>
    <cellStyle name="Normal 15 2 10 3" xfId="43301"/>
    <cellStyle name="Normal 15 2 10 4" xfId="43302"/>
    <cellStyle name="Normal 15 2 10_Essbase BS Tax Accounts EOY" xfId="43303"/>
    <cellStyle name="Normal 15 2 11" xfId="43304"/>
    <cellStyle name="Normal 15 2 11 2" xfId="43305"/>
    <cellStyle name="Normal 15 2 11 2 2" xfId="43306"/>
    <cellStyle name="Normal 15 2 11 3" xfId="43307"/>
    <cellStyle name="Normal 15 2 11 4" xfId="43308"/>
    <cellStyle name="Normal 15 2 11_Essbase BS Tax Accounts EOY" xfId="43309"/>
    <cellStyle name="Normal 15 2 12" xfId="43310"/>
    <cellStyle name="Normal 15 2 12 2" xfId="43311"/>
    <cellStyle name="Normal 15 2 12 2 2" xfId="43312"/>
    <cellStyle name="Normal 15 2 12 3" xfId="43313"/>
    <cellStyle name="Normal 15 2 12 4" xfId="43314"/>
    <cellStyle name="Normal 15 2 12_Essbase BS Tax Accounts EOY" xfId="43315"/>
    <cellStyle name="Normal 15 2 13" xfId="43316"/>
    <cellStyle name="Normal 15 2 13 2" xfId="43317"/>
    <cellStyle name="Normal 15 2 13 2 2" xfId="43318"/>
    <cellStyle name="Normal 15 2 13 3" xfId="43319"/>
    <cellStyle name="Normal 15 2 13 4" xfId="43320"/>
    <cellStyle name="Normal 15 2 13_Essbase BS Tax Accounts EOY" xfId="43321"/>
    <cellStyle name="Normal 15 2 14" xfId="43322"/>
    <cellStyle name="Normal 15 2 14 2" xfId="43323"/>
    <cellStyle name="Normal 15 2 15" xfId="43324"/>
    <cellStyle name="Normal 15 2 16" xfId="43325"/>
    <cellStyle name="Normal 15 2 17" xfId="43326"/>
    <cellStyle name="Normal 15 2 18" xfId="43327"/>
    <cellStyle name="Normal 15 2 19" xfId="43328"/>
    <cellStyle name="Normal 15 2 2" xfId="43329"/>
    <cellStyle name="Normal 15 2 2 10" xfId="43330"/>
    <cellStyle name="Normal 15 2 2 10 2" xfId="43331"/>
    <cellStyle name="Normal 15 2 2 10 3" xfId="43332"/>
    <cellStyle name="Normal 15 2 2 10_Essbase BS Tax Accounts EOY" xfId="43333"/>
    <cellStyle name="Normal 15 2 2 11" xfId="43334"/>
    <cellStyle name="Normal 15 2 2 12" xfId="43335"/>
    <cellStyle name="Normal 15 2 2 13" xfId="43336"/>
    <cellStyle name="Normal 15 2 2 14" xfId="43337"/>
    <cellStyle name="Normal 15 2 2 2" xfId="43338"/>
    <cellStyle name="Normal 15 2 2 2 10" xfId="43339"/>
    <cellStyle name="Normal 15 2 2 2 11" xfId="43340"/>
    <cellStyle name="Normal 15 2 2 2 12" xfId="43341"/>
    <cellStyle name="Normal 15 2 2 2 2" xfId="43342"/>
    <cellStyle name="Normal 15 2 2 2 2 2" xfId="43343"/>
    <cellStyle name="Normal 15 2 2 2 2 2 2" xfId="43344"/>
    <cellStyle name="Normal 15 2 2 2 2 2 2 2" xfId="43345"/>
    <cellStyle name="Normal 15 2 2 2 2 2 2 3" xfId="43346"/>
    <cellStyle name="Normal 15 2 2 2 2 2 2_Essbase BS Tax Accounts EOY" xfId="43347"/>
    <cellStyle name="Normal 15 2 2 2 2 2 3" xfId="43348"/>
    <cellStyle name="Normal 15 2 2 2 2 2 4" xfId="43349"/>
    <cellStyle name="Normal 15 2 2 2 2 2_Essbase BS Tax Accounts EOY" xfId="43350"/>
    <cellStyle name="Normal 15 2 2 2 2 3" xfId="43351"/>
    <cellStyle name="Normal 15 2 2 2 2 3 2" xfId="43352"/>
    <cellStyle name="Normal 15 2 2 2 2 3 2 2" xfId="43353"/>
    <cellStyle name="Normal 15 2 2 2 2 3 3" xfId="43354"/>
    <cellStyle name="Normal 15 2 2 2 2 3 4" xfId="43355"/>
    <cellStyle name="Normal 15 2 2 2 2 3_Essbase BS Tax Accounts EOY" xfId="43356"/>
    <cellStyle name="Normal 15 2 2 2 2 4" xfId="43357"/>
    <cellStyle name="Normal 15 2 2 2 2 4 2" xfId="43358"/>
    <cellStyle name="Normal 15 2 2 2 2 5" xfId="43359"/>
    <cellStyle name="Normal 15 2 2 2 2 6" xfId="43360"/>
    <cellStyle name="Normal 15 2 2 2 2_Essbase BS Tax Accounts EOY" xfId="43361"/>
    <cellStyle name="Normal 15 2 2 2 3" xfId="43362"/>
    <cellStyle name="Normal 15 2 2 2 3 2" xfId="43363"/>
    <cellStyle name="Normal 15 2 2 2 3 2 2" xfId="43364"/>
    <cellStyle name="Normal 15 2 2 2 3 2 3" xfId="43365"/>
    <cellStyle name="Normal 15 2 2 2 3 2_Essbase BS Tax Accounts EOY" xfId="43366"/>
    <cellStyle name="Normal 15 2 2 2 3 3" xfId="43367"/>
    <cellStyle name="Normal 15 2 2 2 3 4" xfId="43368"/>
    <cellStyle name="Normal 15 2 2 2 3_Essbase BS Tax Accounts EOY" xfId="43369"/>
    <cellStyle name="Normal 15 2 2 2 4" xfId="43370"/>
    <cellStyle name="Normal 15 2 2 2 4 2" xfId="43371"/>
    <cellStyle name="Normal 15 2 2 2 4 2 2" xfId="43372"/>
    <cellStyle name="Normal 15 2 2 2 4 3" xfId="43373"/>
    <cellStyle name="Normal 15 2 2 2 4 4" xfId="43374"/>
    <cellStyle name="Normal 15 2 2 2 4_Essbase BS Tax Accounts EOY" xfId="43375"/>
    <cellStyle name="Normal 15 2 2 2 5" xfId="43376"/>
    <cellStyle name="Normal 15 2 2 2 5 2" xfId="43377"/>
    <cellStyle name="Normal 15 2 2 2 5 2 2" xfId="43378"/>
    <cellStyle name="Normal 15 2 2 2 5 3" xfId="43379"/>
    <cellStyle name="Normal 15 2 2 2 5 4" xfId="43380"/>
    <cellStyle name="Normal 15 2 2 2 5_Essbase BS Tax Accounts EOY" xfId="43381"/>
    <cellStyle name="Normal 15 2 2 2 6" xfId="43382"/>
    <cellStyle name="Normal 15 2 2 2 6 2" xfId="43383"/>
    <cellStyle name="Normal 15 2 2 2 6 2 2" xfId="43384"/>
    <cellStyle name="Normal 15 2 2 2 6 3" xfId="43385"/>
    <cellStyle name="Normal 15 2 2 2 6 4" xfId="43386"/>
    <cellStyle name="Normal 15 2 2 2 6_Essbase BS Tax Accounts EOY" xfId="43387"/>
    <cellStyle name="Normal 15 2 2 2 7" xfId="43388"/>
    <cellStyle name="Normal 15 2 2 2 7 2" xfId="43389"/>
    <cellStyle name="Normal 15 2 2 2 7 2 2" xfId="43390"/>
    <cellStyle name="Normal 15 2 2 2 7 3" xfId="43391"/>
    <cellStyle name="Normal 15 2 2 2 7 4" xfId="43392"/>
    <cellStyle name="Normal 15 2 2 2 7_Essbase BS Tax Accounts EOY" xfId="43393"/>
    <cellStyle name="Normal 15 2 2 2 8" xfId="43394"/>
    <cellStyle name="Normal 15 2 2 2 8 2" xfId="43395"/>
    <cellStyle name="Normal 15 2 2 2 8 2 2" xfId="43396"/>
    <cellStyle name="Normal 15 2 2 2 8 3" xfId="43397"/>
    <cellStyle name="Normal 15 2 2 2 8 4" xfId="43398"/>
    <cellStyle name="Normal 15 2 2 2 8_Essbase BS Tax Accounts EOY" xfId="43399"/>
    <cellStyle name="Normal 15 2 2 2 9" xfId="43400"/>
    <cellStyle name="Normal 15 2 2 2 9 2" xfId="43401"/>
    <cellStyle name="Normal 15 2 2 2_Essbase BS Tax Accounts EOY" xfId="43402"/>
    <cellStyle name="Normal 15 2 2 3" xfId="43403"/>
    <cellStyle name="Normal 15 2 2 3 2" xfId="43404"/>
    <cellStyle name="Normal 15 2 2 3 2 2" xfId="43405"/>
    <cellStyle name="Normal 15 2 2 3 2 2 2" xfId="43406"/>
    <cellStyle name="Normal 15 2 2 3 2 2 3" xfId="43407"/>
    <cellStyle name="Normal 15 2 2 3 2 2_Essbase BS Tax Accounts EOY" xfId="43408"/>
    <cellStyle name="Normal 15 2 2 3 2 3" xfId="43409"/>
    <cellStyle name="Normal 15 2 2 3 2 4" xfId="43410"/>
    <cellStyle name="Normal 15 2 2 3 2_Essbase BS Tax Accounts EOY" xfId="43411"/>
    <cellStyle name="Normal 15 2 2 3 3" xfId="43412"/>
    <cellStyle name="Normal 15 2 2 3 3 2" xfId="43413"/>
    <cellStyle name="Normal 15 2 2 3 3 2 2" xfId="43414"/>
    <cellStyle name="Normal 15 2 2 3 3 3" xfId="43415"/>
    <cellStyle name="Normal 15 2 2 3 3 4" xfId="43416"/>
    <cellStyle name="Normal 15 2 2 3 3_Essbase BS Tax Accounts EOY" xfId="43417"/>
    <cellStyle name="Normal 15 2 2 3 4" xfId="43418"/>
    <cellStyle name="Normal 15 2 2 3 4 2" xfId="43419"/>
    <cellStyle name="Normal 15 2 2 3 5" xfId="43420"/>
    <cellStyle name="Normal 15 2 2 3 6" xfId="43421"/>
    <cellStyle name="Normal 15 2 2 3_Essbase BS Tax Accounts EOY" xfId="43422"/>
    <cellStyle name="Normal 15 2 2 4" xfId="43423"/>
    <cellStyle name="Normal 15 2 2 4 2" xfId="43424"/>
    <cellStyle name="Normal 15 2 2 4 2 2" xfId="43425"/>
    <cellStyle name="Normal 15 2 2 4 2 3" xfId="43426"/>
    <cellStyle name="Normal 15 2 2 4 2_Essbase BS Tax Accounts EOY" xfId="43427"/>
    <cellStyle name="Normal 15 2 2 4 3" xfId="43428"/>
    <cellStyle name="Normal 15 2 2 4 4" xfId="43429"/>
    <cellStyle name="Normal 15 2 2 4_Essbase BS Tax Accounts EOY" xfId="43430"/>
    <cellStyle name="Normal 15 2 2 5" xfId="43431"/>
    <cellStyle name="Normal 15 2 2 5 2" xfId="43432"/>
    <cellStyle name="Normal 15 2 2 5 2 2" xfId="43433"/>
    <cellStyle name="Normal 15 2 2 5 2 3" xfId="43434"/>
    <cellStyle name="Normal 15 2 2 5 2_Essbase BS Tax Accounts EOY" xfId="43435"/>
    <cellStyle name="Normal 15 2 2 5 3" xfId="43436"/>
    <cellStyle name="Normal 15 2 2 5 4" xfId="43437"/>
    <cellStyle name="Normal 15 2 2 5_Essbase BS Tax Accounts EOY" xfId="43438"/>
    <cellStyle name="Normal 15 2 2 6" xfId="43439"/>
    <cellStyle name="Normal 15 2 2 6 2" xfId="43440"/>
    <cellStyle name="Normal 15 2 2 6 2 2" xfId="43441"/>
    <cellStyle name="Normal 15 2 2 6 3" xfId="43442"/>
    <cellStyle name="Normal 15 2 2 6 4" xfId="43443"/>
    <cellStyle name="Normal 15 2 2 7" xfId="43444"/>
    <cellStyle name="Normal 15 2 2 7 2" xfId="43445"/>
    <cellStyle name="Normal 15 2 2 7 2 2" xfId="43446"/>
    <cellStyle name="Normal 15 2 2 7 3" xfId="43447"/>
    <cellStyle name="Normal 15 2 2 7 4" xfId="43448"/>
    <cellStyle name="Normal 15 2 2 7_Essbase BS Tax Accounts EOY" xfId="43449"/>
    <cellStyle name="Normal 15 2 2 8" xfId="43450"/>
    <cellStyle name="Normal 15 2 2 8 2" xfId="43451"/>
    <cellStyle name="Normal 15 2 2 8 2 2" xfId="43452"/>
    <cellStyle name="Normal 15 2 2 8 3" xfId="43453"/>
    <cellStyle name="Normal 15 2 2 8 4" xfId="43454"/>
    <cellStyle name="Normal 15 2 2 8_Essbase BS Tax Accounts EOY" xfId="43455"/>
    <cellStyle name="Normal 15 2 2 9" xfId="43456"/>
    <cellStyle name="Normal 15 2 2 9 2" xfId="43457"/>
    <cellStyle name="Normal 15 2 2 9 2 2" xfId="43458"/>
    <cellStyle name="Normal 15 2 2 9 3" xfId="43459"/>
    <cellStyle name="Normal 15 2 2 9 4" xfId="43460"/>
    <cellStyle name="Normal 15 2 2 9_Essbase BS Tax Accounts EOY" xfId="43461"/>
    <cellStyle name="Normal 15 2 2_Basis Detail" xfId="43462"/>
    <cellStyle name="Normal 15 2 3" xfId="43463"/>
    <cellStyle name="Normal 15 2 3 10" xfId="43464"/>
    <cellStyle name="Normal 15 2 3 11" xfId="43465"/>
    <cellStyle name="Normal 15 2 3 2" xfId="43466"/>
    <cellStyle name="Normal 15 2 3 2 2" xfId="43467"/>
    <cellStyle name="Normal 15 2 3 2 2 2" xfId="43468"/>
    <cellStyle name="Normal 15 2 3 2 2 2 2" xfId="43469"/>
    <cellStyle name="Normal 15 2 3 2 2 2 3" xfId="43470"/>
    <cellStyle name="Normal 15 2 3 2 2 2_Essbase BS Tax Accounts EOY" xfId="43471"/>
    <cellStyle name="Normal 15 2 3 2 2 3" xfId="43472"/>
    <cellStyle name="Normal 15 2 3 2 2 4" xfId="43473"/>
    <cellStyle name="Normal 15 2 3 2 2_Essbase BS Tax Accounts EOY" xfId="43474"/>
    <cellStyle name="Normal 15 2 3 2 3" xfId="43475"/>
    <cellStyle name="Normal 15 2 3 2 3 2" xfId="43476"/>
    <cellStyle name="Normal 15 2 3 2 3 2 2" xfId="43477"/>
    <cellStyle name="Normal 15 2 3 2 3 3" xfId="43478"/>
    <cellStyle name="Normal 15 2 3 2 3 4" xfId="43479"/>
    <cellStyle name="Normal 15 2 3 2 3_Essbase BS Tax Accounts EOY" xfId="43480"/>
    <cellStyle name="Normal 15 2 3 2 4" xfId="43481"/>
    <cellStyle name="Normal 15 2 3 2 4 2" xfId="43482"/>
    <cellStyle name="Normal 15 2 3 2 5" xfId="43483"/>
    <cellStyle name="Normal 15 2 3 2 6" xfId="43484"/>
    <cellStyle name="Normal 15 2 3 2_Essbase BS Tax Accounts EOY" xfId="43485"/>
    <cellStyle name="Normal 15 2 3 3" xfId="43486"/>
    <cellStyle name="Normal 15 2 3 3 2" xfId="43487"/>
    <cellStyle name="Normal 15 2 3 3 2 2" xfId="43488"/>
    <cellStyle name="Normal 15 2 3 3 2 3" xfId="43489"/>
    <cellStyle name="Normal 15 2 3 3 2_Essbase BS Tax Accounts EOY" xfId="43490"/>
    <cellStyle name="Normal 15 2 3 3 3" xfId="43491"/>
    <cellStyle name="Normal 15 2 3 3 4" xfId="43492"/>
    <cellStyle name="Normal 15 2 3 3_Essbase BS Tax Accounts EOY" xfId="43493"/>
    <cellStyle name="Normal 15 2 3 4" xfId="43494"/>
    <cellStyle name="Normal 15 2 3 4 2" xfId="43495"/>
    <cellStyle name="Normal 15 2 3 4 2 2" xfId="43496"/>
    <cellStyle name="Normal 15 2 3 4 2 3" xfId="43497"/>
    <cellStyle name="Normal 15 2 3 4 2_Essbase BS Tax Accounts EOY" xfId="43498"/>
    <cellStyle name="Normal 15 2 3 4 3" xfId="43499"/>
    <cellStyle name="Normal 15 2 3 4 4" xfId="43500"/>
    <cellStyle name="Normal 15 2 3 4_Essbase BS Tax Accounts EOY" xfId="43501"/>
    <cellStyle name="Normal 15 2 3 5" xfId="43502"/>
    <cellStyle name="Normal 15 2 3 5 2" xfId="43503"/>
    <cellStyle name="Normal 15 2 3 5 2 2" xfId="43504"/>
    <cellStyle name="Normal 15 2 3 5 3" xfId="43505"/>
    <cellStyle name="Normal 15 2 3 5 4" xfId="43506"/>
    <cellStyle name="Normal 15 2 3 5_Essbase BS Tax Accounts EOY" xfId="43507"/>
    <cellStyle name="Normal 15 2 3 6" xfId="43508"/>
    <cellStyle name="Normal 15 2 3 6 2" xfId="43509"/>
    <cellStyle name="Normal 15 2 3 6 2 2" xfId="43510"/>
    <cellStyle name="Normal 15 2 3 6 3" xfId="43511"/>
    <cellStyle name="Normal 15 2 3 6 4" xfId="43512"/>
    <cellStyle name="Normal 15 2 3 6_Essbase BS Tax Accounts EOY" xfId="43513"/>
    <cellStyle name="Normal 15 2 3 7" xfId="43514"/>
    <cellStyle name="Normal 15 2 3 7 2" xfId="43515"/>
    <cellStyle name="Normal 15 2 3 7 2 2" xfId="43516"/>
    <cellStyle name="Normal 15 2 3 7 3" xfId="43517"/>
    <cellStyle name="Normal 15 2 3 7 4" xfId="43518"/>
    <cellStyle name="Normal 15 2 3 7_Essbase BS Tax Accounts EOY" xfId="43519"/>
    <cellStyle name="Normal 15 2 3 8" xfId="43520"/>
    <cellStyle name="Normal 15 2 3 8 2" xfId="43521"/>
    <cellStyle name="Normal 15 2 3 8 2 2" xfId="43522"/>
    <cellStyle name="Normal 15 2 3 8 3" xfId="43523"/>
    <cellStyle name="Normal 15 2 3 8 4" xfId="43524"/>
    <cellStyle name="Normal 15 2 3 8_Essbase BS Tax Accounts EOY" xfId="43525"/>
    <cellStyle name="Normal 15 2 3 9" xfId="43526"/>
    <cellStyle name="Normal 15 2 3 9 2" xfId="43527"/>
    <cellStyle name="Normal 15 2 3_Essbase BS Tax Accounts EOY" xfId="43528"/>
    <cellStyle name="Normal 15 2 4" xfId="43529"/>
    <cellStyle name="Normal 15 2 4 2" xfId="43530"/>
    <cellStyle name="Normal 15 2 4 2 2" xfId="43531"/>
    <cellStyle name="Normal 15 2 4 2 2 2" xfId="43532"/>
    <cellStyle name="Normal 15 2 4 2 2 3" xfId="43533"/>
    <cellStyle name="Normal 15 2 4 2 2_Essbase BS Tax Accounts EOY" xfId="43534"/>
    <cellStyle name="Normal 15 2 4 2 3" xfId="43535"/>
    <cellStyle name="Normal 15 2 4 2 4" xfId="43536"/>
    <cellStyle name="Normal 15 2 4 2_Essbase BS Tax Accounts EOY" xfId="43537"/>
    <cellStyle name="Normal 15 2 4 3" xfId="43538"/>
    <cellStyle name="Normal 15 2 4 3 2" xfId="43539"/>
    <cellStyle name="Normal 15 2 4 3 2 2" xfId="43540"/>
    <cellStyle name="Normal 15 2 4 3 3" xfId="43541"/>
    <cellStyle name="Normal 15 2 4 3 4" xfId="43542"/>
    <cellStyle name="Normal 15 2 4 3_Essbase BS Tax Accounts EOY" xfId="43543"/>
    <cellStyle name="Normal 15 2 4 4" xfId="43544"/>
    <cellStyle name="Normal 15 2 4 4 2" xfId="43545"/>
    <cellStyle name="Normal 15 2 4 5" xfId="43546"/>
    <cellStyle name="Normal 15 2 4 6" xfId="43547"/>
    <cellStyle name="Normal 15 2 4_Essbase BS Tax Accounts EOY" xfId="43548"/>
    <cellStyle name="Normal 15 2 5" xfId="43549"/>
    <cellStyle name="Normal 15 2 5 2" xfId="43550"/>
    <cellStyle name="Normal 15 2 5 2 2" xfId="43551"/>
    <cellStyle name="Normal 15 2 5 2 3" xfId="43552"/>
    <cellStyle name="Normal 15 2 5 2_Essbase BS Tax Accounts EOY" xfId="43553"/>
    <cellStyle name="Normal 15 2 5 3" xfId="43554"/>
    <cellStyle name="Normal 15 2 5 4" xfId="43555"/>
    <cellStyle name="Normal 15 2 5_Essbase BS Tax Accounts EOY" xfId="43556"/>
    <cellStyle name="Normal 15 2 6" xfId="43557"/>
    <cellStyle name="Normal 15 2 6 2" xfId="43558"/>
    <cellStyle name="Normal 15 2 6 2 2" xfId="43559"/>
    <cellStyle name="Normal 15 2 6 2_Essbase BS Tax Accounts EOY" xfId="43560"/>
    <cellStyle name="Normal 15 2 6 3" xfId="43561"/>
    <cellStyle name="Normal 15 2 6_Essbase BS Tax Accounts EOY" xfId="43562"/>
    <cellStyle name="Normal 15 2 7" xfId="43563"/>
    <cellStyle name="Normal 15 2 7 2" xfId="43564"/>
    <cellStyle name="Normal 15 2 7 2 2" xfId="43565"/>
    <cellStyle name="Normal 15 2 7 2_Essbase BS Tax Accounts EOY" xfId="43566"/>
    <cellStyle name="Normal 15 2 7 3" xfId="43567"/>
    <cellStyle name="Normal 15 2 7_Essbase BS Tax Accounts EOY" xfId="43568"/>
    <cellStyle name="Normal 15 2 8" xfId="43569"/>
    <cellStyle name="Normal 15 2 8 2" xfId="43570"/>
    <cellStyle name="Normal 15 2 8 2 2" xfId="43571"/>
    <cellStyle name="Normal 15 2 8 2_Essbase BS Tax Accounts EOY" xfId="43572"/>
    <cellStyle name="Normal 15 2 8 3" xfId="43573"/>
    <cellStyle name="Normal 15 2 8_Essbase BS Tax Accounts EOY" xfId="43574"/>
    <cellStyle name="Normal 15 2 9" xfId="43575"/>
    <cellStyle name="Normal 15 2 9 2" xfId="43576"/>
    <cellStyle name="Normal 15 2 9 2 2" xfId="43577"/>
    <cellStyle name="Normal 15 2 9 2 3" xfId="43578"/>
    <cellStyle name="Normal 15 2 9 2_Essbase BS Tax Accounts EOY" xfId="43579"/>
    <cellStyle name="Normal 15 2 9 3" xfId="43580"/>
    <cellStyle name="Normal 15 2 9 4" xfId="43581"/>
    <cellStyle name="Normal 15 2 9_Essbase BS Tax Accounts EOY" xfId="43582"/>
    <cellStyle name="Normal 15 2_Basis Detail" xfId="43583"/>
    <cellStyle name="Normal 15 20" xfId="58775"/>
    <cellStyle name="Normal 15 3" xfId="43584"/>
    <cellStyle name="Normal 15 3 10" xfId="43585"/>
    <cellStyle name="Normal 15 3 10 2" xfId="43586"/>
    <cellStyle name="Normal 15 3 11" xfId="43587"/>
    <cellStyle name="Normal 15 3 12" xfId="43588"/>
    <cellStyle name="Normal 15 3 13" xfId="43589"/>
    <cellStyle name="Normal 15 3 14" xfId="43590"/>
    <cellStyle name="Normal 15 3 2" xfId="43591"/>
    <cellStyle name="Normal 15 3 2 10" xfId="43592"/>
    <cellStyle name="Normal 15 3 2 11" xfId="43593"/>
    <cellStyle name="Normal 15 3 2 2" xfId="43594"/>
    <cellStyle name="Normal 15 3 2 2 2" xfId="43595"/>
    <cellStyle name="Normal 15 3 2 2 2 2" xfId="43596"/>
    <cellStyle name="Normal 15 3 2 2 2 2 2" xfId="43597"/>
    <cellStyle name="Normal 15 3 2 2 2 2 3" xfId="43598"/>
    <cellStyle name="Normal 15 3 2 2 2 2_Essbase BS Tax Accounts EOY" xfId="43599"/>
    <cellStyle name="Normal 15 3 2 2 2 3" xfId="43600"/>
    <cellStyle name="Normal 15 3 2 2 2 4" xfId="43601"/>
    <cellStyle name="Normal 15 3 2 2 2_Essbase BS Tax Accounts EOY" xfId="43602"/>
    <cellStyle name="Normal 15 3 2 2 3" xfId="43603"/>
    <cellStyle name="Normal 15 3 2 2 3 2" xfId="43604"/>
    <cellStyle name="Normal 15 3 2 2 3 2 2" xfId="43605"/>
    <cellStyle name="Normal 15 3 2 2 3 3" xfId="43606"/>
    <cellStyle name="Normal 15 3 2 2 3 4" xfId="43607"/>
    <cellStyle name="Normal 15 3 2 2 3_Essbase BS Tax Accounts EOY" xfId="43608"/>
    <cellStyle name="Normal 15 3 2 2 4" xfId="43609"/>
    <cellStyle name="Normal 15 3 2 2 4 2" xfId="43610"/>
    <cellStyle name="Normal 15 3 2 2 5" xfId="43611"/>
    <cellStyle name="Normal 15 3 2 2 6" xfId="43612"/>
    <cellStyle name="Normal 15 3 2 2_Essbase BS Tax Accounts EOY" xfId="43613"/>
    <cellStyle name="Normal 15 3 2 3" xfId="43614"/>
    <cellStyle name="Normal 15 3 2 3 2" xfId="43615"/>
    <cellStyle name="Normal 15 3 2 3 2 2" xfId="43616"/>
    <cellStyle name="Normal 15 3 2 3 2 3" xfId="43617"/>
    <cellStyle name="Normal 15 3 2 3 2_Essbase BS Tax Accounts EOY" xfId="43618"/>
    <cellStyle name="Normal 15 3 2 3 3" xfId="43619"/>
    <cellStyle name="Normal 15 3 2 3 4" xfId="43620"/>
    <cellStyle name="Normal 15 3 2 3_Essbase BS Tax Accounts EOY" xfId="43621"/>
    <cellStyle name="Normal 15 3 2 4" xfId="43622"/>
    <cellStyle name="Normal 15 3 2 4 2" xfId="43623"/>
    <cellStyle name="Normal 15 3 2 4 2 2" xfId="43624"/>
    <cellStyle name="Normal 15 3 2 4 2 3" xfId="43625"/>
    <cellStyle name="Normal 15 3 2 4 2_Essbase BS Tax Accounts EOY" xfId="43626"/>
    <cellStyle name="Normal 15 3 2 4 3" xfId="43627"/>
    <cellStyle name="Normal 15 3 2 4 4" xfId="43628"/>
    <cellStyle name="Normal 15 3 2 4_Essbase BS Tax Accounts EOY" xfId="43629"/>
    <cellStyle name="Normal 15 3 2 5" xfId="43630"/>
    <cellStyle name="Normal 15 3 2 5 2" xfId="43631"/>
    <cellStyle name="Normal 15 3 2 5 2 2" xfId="43632"/>
    <cellStyle name="Normal 15 3 2 5 3" xfId="43633"/>
    <cellStyle name="Normal 15 3 2 5 4" xfId="43634"/>
    <cellStyle name="Normal 15 3 2 5_Essbase BS Tax Accounts EOY" xfId="43635"/>
    <cellStyle name="Normal 15 3 2 6" xfId="43636"/>
    <cellStyle name="Normal 15 3 2 6 2" xfId="43637"/>
    <cellStyle name="Normal 15 3 2 6 2 2" xfId="43638"/>
    <cellStyle name="Normal 15 3 2 6 3" xfId="43639"/>
    <cellStyle name="Normal 15 3 2 6 4" xfId="43640"/>
    <cellStyle name="Normal 15 3 2 6_Essbase BS Tax Accounts EOY" xfId="43641"/>
    <cellStyle name="Normal 15 3 2 7" xfId="43642"/>
    <cellStyle name="Normal 15 3 2 7 2" xfId="43643"/>
    <cellStyle name="Normal 15 3 2 7 2 2" xfId="43644"/>
    <cellStyle name="Normal 15 3 2 7 3" xfId="43645"/>
    <cellStyle name="Normal 15 3 2 7 4" xfId="43646"/>
    <cellStyle name="Normal 15 3 2 7_Essbase BS Tax Accounts EOY" xfId="43647"/>
    <cellStyle name="Normal 15 3 2 8" xfId="43648"/>
    <cellStyle name="Normal 15 3 2 8 2" xfId="43649"/>
    <cellStyle name="Normal 15 3 2 8 2 2" xfId="43650"/>
    <cellStyle name="Normal 15 3 2 8 3" xfId="43651"/>
    <cellStyle name="Normal 15 3 2 8 4" xfId="43652"/>
    <cellStyle name="Normal 15 3 2 8_Essbase BS Tax Accounts EOY" xfId="43653"/>
    <cellStyle name="Normal 15 3 2 9" xfId="43654"/>
    <cellStyle name="Normal 15 3 2 9 2" xfId="43655"/>
    <cellStyle name="Normal 15 3 2_Essbase BS Tax Accounts EOY" xfId="43656"/>
    <cellStyle name="Normal 15 3 3" xfId="43657"/>
    <cellStyle name="Normal 15 3 3 2" xfId="43658"/>
    <cellStyle name="Normal 15 3 3 2 2" xfId="43659"/>
    <cellStyle name="Normal 15 3 3 2 2 2" xfId="43660"/>
    <cellStyle name="Normal 15 3 3 2 2 3" xfId="43661"/>
    <cellStyle name="Normal 15 3 3 2 2_Essbase BS Tax Accounts EOY" xfId="43662"/>
    <cellStyle name="Normal 15 3 3 2 3" xfId="43663"/>
    <cellStyle name="Normal 15 3 3 2 4" xfId="43664"/>
    <cellStyle name="Normal 15 3 3 2_Essbase BS Tax Accounts EOY" xfId="43665"/>
    <cellStyle name="Normal 15 3 3 3" xfId="43666"/>
    <cellStyle name="Normal 15 3 3 3 2" xfId="43667"/>
    <cellStyle name="Normal 15 3 3 3 2 2" xfId="43668"/>
    <cellStyle name="Normal 15 3 3 3 3" xfId="43669"/>
    <cellStyle name="Normal 15 3 3 3 4" xfId="43670"/>
    <cellStyle name="Normal 15 3 3 3_Essbase BS Tax Accounts EOY" xfId="43671"/>
    <cellStyle name="Normal 15 3 3 4" xfId="43672"/>
    <cellStyle name="Normal 15 3 3 4 2" xfId="43673"/>
    <cellStyle name="Normal 15 3 3 5" xfId="43674"/>
    <cellStyle name="Normal 15 3 3 6" xfId="43675"/>
    <cellStyle name="Normal 15 3 3_Essbase BS Tax Accounts EOY" xfId="43676"/>
    <cellStyle name="Normal 15 3 4" xfId="43677"/>
    <cellStyle name="Normal 15 3 4 2" xfId="43678"/>
    <cellStyle name="Normal 15 3 4 2 2" xfId="43679"/>
    <cellStyle name="Normal 15 3 4 2 3" xfId="43680"/>
    <cellStyle name="Normal 15 3 4 2_Essbase BS Tax Accounts EOY" xfId="43681"/>
    <cellStyle name="Normal 15 3 4 3" xfId="43682"/>
    <cellStyle name="Normal 15 3 4 4" xfId="43683"/>
    <cellStyle name="Normal 15 3 4_Essbase BS Tax Accounts EOY" xfId="43684"/>
    <cellStyle name="Normal 15 3 5" xfId="43685"/>
    <cellStyle name="Normal 15 3 5 2" xfId="43686"/>
    <cellStyle name="Normal 15 3 5 2 2" xfId="43687"/>
    <cellStyle name="Normal 15 3 5 2 3" xfId="43688"/>
    <cellStyle name="Normal 15 3 5 2_Essbase BS Tax Accounts EOY" xfId="43689"/>
    <cellStyle name="Normal 15 3 5 3" xfId="43690"/>
    <cellStyle name="Normal 15 3 5 4" xfId="43691"/>
    <cellStyle name="Normal 15 3 5_Essbase BS Tax Accounts EOY" xfId="43692"/>
    <cellStyle name="Normal 15 3 6" xfId="43693"/>
    <cellStyle name="Normal 15 3 6 2" xfId="43694"/>
    <cellStyle name="Normal 15 3 6 2 2" xfId="43695"/>
    <cellStyle name="Normal 15 3 6 3" xfId="43696"/>
    <cellStyle name="Normal 15 3 6 4" xfId="43697"/>
    <cellStyle name="Normal 15 3 6_Essbase BS Tax Accounts EOY" xfId="43698"/>
    <cellStyle name="Normal 15 3 7" xfId="43699"/>
    <cellStyle name="Normal 15 3 7 2" xfId="43700"/>
    <cellStyle name="Normal 15 3 7 2 2" xfId="43701"/>
    <cellStyle name="Normal 15 3 7 3" xfId="43702"/>
    <cellStyle name="Normal 15 3 7 4" xfId="43703"/>
    <cellStyle name="Normal 15 3 7_Essbase BS Tax Accounts EOY" xfId="43704"/>
    <cellStyle name="Normal 15 3 8" xfId="43705"/>
    <cellStyle name="Normal 15 3 8 2" xfId="43706"/>
    <cellStyle name="Normal 15 3 8 2 2" xfId="43707"/>
    <cellStyle name="Normal 15 3 8 3" xfId="43708"/>
    <cellStyle name="Normal 15 3 8 4" xfId="43709"/>
    <cellStyle name="Normal 15 3 8_Essbase BS Tax Accounts EOY" xfId="43710"/>
    <cellStyle name="Normal 15 3 9" xfId="43711"/>
    <cellStyle name="Normal 15 3 9 2" xfId="43712"/>
    <cellStyle name="Normal 15 3 9 2 2" xfId="43713"/>
    <cellStyle name="Normal 15 3 9 3" xfId="43714"/>
    <cellStyle name="Normal 15 3 9 4" xfId="43715"/>
    <cellStyle name="Normal 15 3 9_Essbase BS Tax Accounts EOY" xfId="43716"/>
    <cellStyle name="Normal 15 3_Basis Detail" xfId="43717"/>
    <cellStyle name="Normal 15 4" xfId="43718"/>
    <cellStyle name="Normal 15 4 10" xfId="43719"/>
    <cellStyle name="Normal 15 4 11" xfId="43720"/>
    <cellStyle name="Normal 15 4 12" xfId="43721"/>
    <cellStyle name="Normal 15 4 13" xfId="43722"/>
    <cellStyle name="Normal 15 4 2" xfId="43723"/>
    <cellStyle name="Normal 15 4 2 2" xfId="43724"/>
    <cellStyle name="Normal 15 4 2 2 2" xfId="43725"/>
    <cellStyle name="Normal 15 4 2 2 2 2" xfId="43726"/>
    <cellStyle name="Normal 15 4 2 2 2 3" xfId="43727"/>
    <cellStyle name="Normal 15 4 2 2 2_Essbase BS Tax Accounts EOY" xfId="43728"/>
    <cellStyle name="Normal 15 4 2 2 3" xfId="43729"/>
    <cellStyle name="Normal 15 4 2 2 4" xfId="43730"/>
    <cellStyle name="Normal 15 4 2 2_Essbase BS Tax Accounts EOY" xfId="43731"/>
    <cellStyle name="Normal 15 4 2 3" xfId="43732"/>
    <cellStyle name="Normal 15 4 2 3 2" xfId="43733"/>
    <cellStyle name="Normal 15 4 2 3 2 2" xfId="43734"/>
    <cellStyle name="Normal 15 4 2 3 3" xfId="43735"/>
    <cellStyle name="Normal 15 4 2 3 4" xfId="43736"/>
    <cellStyle name="Normal 15 4 2 3_Essbase BS Tax Accounts EOY" xfId="43737"/>
    <cellStyle name="Normal 15 4 2 4" xfId="43738"/>
    <cellStyle name="Normal 15 4 2 4 2" xfId="43739"/>
    <cellStyle name="Normal 15 4 2 5" xfId="43740"/>
    <cellStyle name="Normal 15 4 2 6" xfId="43741"/>
    <cellStyle name="Normal 15 4 2_Essbase BS Tax Accounts EOY" xfId="43742"/>
    <cellStyle name="Normal 15 4 3" xfId="43743"/>
    <cellStyle name="Normal 15 4 3 2" xfId="43744"/>
    <cellStyle name="Normal 15 4 3 2 2" xfId="43745"/>
    <cellStyle name="Normal 15 4 3 2 3" xfId="43746"/>
    <cellStyle name="Normal 15 4 3 2_Essbase BS Tax Accounts EOY" xfId="43747"/>
    <cellStyle name="Normal 15 4 3 3" xfId="43748"/>
    <cellStyle name="Normal 15 4 3 4" xfId="43749"/>
    <cellStyle name="Normal 15 4 3_Essbase BS Tax Accounts EOY" xfId="43750"/>
    <cellStyle name="Normal 15 4 4" xfId="43751"/>
    <cellStyle name="Normal 15 4 4 2" xfId="43752"/>
    <cellStyle name="Normal 15 4 4 2 2" xfId="43753"/>
    <cellStyle name="Normal 15 4 4 3" xfId="43754"/>
    <cellStyle name="Normal 15 4 4 4" xfId="43755"/>
    <cellStyle name="Normal 15 4 4_Essbase BS Tax Accounts EOY" xfId="43756"/>
    <cellStyle name="Normal 15 4 5" xfId="43757"/>
    <cellStyle name="Normal 15 4 5 2" xfId="43758"/>
    <cellStyle name="Normal 15 4 5 2 2" xfId="43759"/>
    <cellStyle name="Normal 15 4 5 3" xfId="43760"/>
    <cellStyle name="Normal 15 4 5 4" xfId="43761"/>
    <cellStyle name="Normal 15 4 5_Essbase BS Tax Accounts EOY" xfId="43762"/>
    <cellStyle name="Normal 15 4 6" xfId="43763"/>
    <cellStyle name="Normal 15 4 6 2" xfId="43764"/>
    <cellStyle name="Normal 15 4 6 2 2" xfId="43765"/>
    <cellStyle name="Normal 15 4 6 3" xfId="43766"/>
    <cellStyle name="Normal 15 4 6 4" xfId="43767"/>
    <cellStyle name="Normal 15 4 6_Essbase BS Tax Accounts EOY" xfId="43768"/>
    <cellStyle name="Normal 15 4 7" xfId="43769"/>
    <cellStyle name="Normal 15 4 7 2" xfId="43770"/>
    <cellStyle name="Normal 15 4 7 2 2" xfId="43771"/>
    <cellStyle name="Normal 15 4 7 3" xfId="43772"/>
    <cellStyle name="Normal 15 4 7 4" xfId="43773"/>
    <cellStyle name="Normal 15 4 7_Essbase BS Tax Accounts EOY" xfId="43774"/>
    <cellStyle name="Normal 15 4 8" xfId="43775"/>
    <cellStyle name="Normal 15 4 8 2" xfId="43776"/>
    <cellStyle name="Normal 15 4 8 2 2" xfId="43777"/>
    <cellStyle name="Normal 15 4 8 3" xfId="43778"/>
    <cellStyle name="Normal 15 4 8 4" xfId="43779"/>
    <cellStyle name="Normal 15 4 8_Essbase BS Tax Accounts EOY" xfId="43780"/>
    <cellStyle name="Normal 15 4 9" xfId="43781"/>
    <cellStyle name="Normal 15 4 9 2" xfId="43782"/>
    <cellStyle name="Normal 15 4_Essbase BS Tax Accounts EOY" xfId="43783"/>
    <cellStyle name="Normal 15 5" xfId="43784"/>
    <cellStyle name="Normal 15 5 2" xfId="43785"/>
    <cellStyle name="Normal 15 5 2 2" xfId="43786"/>
    <cellStyle name="Normal 15 5 2_Essbase BS Tax Accounts EOY" xfId="43787"/>
    <cellStyle name="Normal 15 5 3" xfId="43788"/>
    <cellStyle name="Normal 15 5_Essbase BS Tax Accounts EOY" xfId="43789"/>
    <cellStyle name="Normal 15 6" xfId="43790"/>
    <cellStyle name="Normal 15 6 2" xfId="43791"/>
    <cellStyle name="Normal 15 6 2 2" xfId="43792"/>
    <cellStyle name="Normal 15 6 2 2 2" xfId="43793"/>
    <cellStyle name="Normal 15 6 2 2 3" xfId="43794"/>
    <cellStyle name="Normal 15 6 2 2_Essbase BS Tax Accounts EOY" xfId="43795"/>
    <cellStyle name="Normal 15 6 2 3" xfId="43796"/>
    <cellStyle name="Normal 15 6 2 4" xfId="43797"/>
    <cellStyle name="Normal 15 6 2_Essbase BS Tax Accounts EOY" xfId="43798"/>
    <cellStyle name="Normal 15 6 3" xfId="43799"/>
    <cellStyle name="Normal 15 6 3 2" xfId="43800"/>
    <cellStyle name="Normal 15 6 3 2 2" xfId="43801"/>
    <cellStyle name="Normal 15 6 3 3" xfId="43802"/>
    <cellStyle name="Normal 15 6 3 4" xfId="43803"/>
    <cellStyle name="Normal 15 6 3_Essbase BS Tax Accounts EOY" xfId="43804"/>
    <cellStyle name="Normal 15 6 4" xfId="43805"/>
    <cellStyle name="Normal 15 6 4 2" xfId="43806"/>
    <cellStyle name="Normal 15 6 5" xfId="43807"/>
    <cellStyle name="Normal 15 6 6" xfId="43808"/>
    <cellStyle name="Normal 15 6 7" xfId="43809"/>
    <cellStyle name="Normal 15 6_Essbase BS Tax Accounts EOY" xfId="43810"/>
    <cellStyle name="Normal 15 7" xfId="43811"/>
    <cellStyle name="Normal 15 7 2" xfId="43812"/>
    <cellStyle name="Normal 15 7 2 2" xfId="43813"/>
    <cellStyle name="Normal 15 7 2 3" xfId="43814"/>
    <cellStyle name="Normal 15 7 2_Essbase BS Tax Accounts EOY" xfId="43815"/>
    <cellStyle name="Normal 15 7 3" xfId="43816"/>
    <cellStyle name="Normal 15 7 4" xfId="43817"/>
    <cellStyle name="Normal 15 7 5" xfId="43818"/>
    <cellStyle name="Normal 15 7_Essbase BS Tax Accounts EOY" xfId="43819"/>
    <cellStyle name="Normal 15 8" xfId="43820"/>
    <cellStyle name="Normal 15 8 2" xfId="43821"/>
    <cellStyle name="Normal 15 8 2 2" xfId="43822"/>
    <cellStyle name="Normal 15 8 2 3" xfId="43823"/>
    <cellStyle name="Normal 15 8 2_Essbase BS Tax Accounts EOY" xfId="43824"/>
    <cellStyle name="Normal 15 8 3" xfId="43825"/>
    <cellStyle name="Normal 15 8 4" xfId="43826"/>
    <cellStyle name="Normal 15 8 5" xfId="43827"/>
    <cellStyle name="Normal 15 8_Essbase BS Tax Accounts EOY" xfId="43828"/>
    <cellStyle name="Normal 15 9" xfId="43829"/>
    <cellStyle name="Normal 15 9 2" xfId="43830"/>
    <cellStyle name="Normal 15 9 2 2" xfId="43831"/>
    <cellStyle name="Normal 15 9 3" xfId="43832"/>
    <cellStyle name="Normal 15 9 4" xfId="43833"/>
    <cellStyle name="Normal 15_Basis Detail" xfId="43834"/>
    <cellStyle name="Normal 150" xfId="43835"/>
    <cellStyle name="Normal 150 2" xfId="43836"/>
    <cellStyle name="Normal 150_Essbase BS Tax Accounts EOY" xfId="43837"/>
    <cellStyle name="Normal 151" xfId="43838"/>
    <cellStyle name="Normal 151 2" xfId="43839"/>
    <cellStyle name="Normal 151_Essbase BS Tax Accounts EOY" xfId="43840"/>
    <cellStyle name="Normal 152" xfId="43841"/>
    <cellStyle name="Normal 152 2" xfId="43842"/>
    <cellStyle name="Normal 152_Essbase BS Tax Accounts EOY" xfId="43843"/>
    <cellStyle name="Normal 153" xfId="43844"/>
    <cellStyle name="Normal 153 2" xfId="43845"/>
    <cellStyle name="Normal 153_Essbase BS Tax Accounts EOY" xfId="43846"/>
    <cellStyle name="Normal 154" xfId="43847"/>
    <cellStyle name="Normal 154 2" xfId="43848"/>
    <cellStyle name="Normal 155" xfId="43849"/>
    <cellStyle name="Normal 155 2" xfId="43850"/>
    <cellStyle name="Normal 156" xfId="43851"/>
    <cellStyle name="Normal 156 2" xfId="43852"/>
    <cellStyle name="Normal 157" xfId="43853"/>
    <cellStyle name="Normal 157 2" xfId="43854"/>
    <cellStyle name="Normal 157 3" xfId="43855"/>
    <cellStyle name="Normal 157_Essbase BS Tax Accounts EOY" xfId="43856"/>
    <cellStyle name="Normal 158" xfId="43857"/>
    <cellStyle name="Normal 158 2" xfId="43858"/>
    <cellStyle name="Normal 158_Essbase BS Tax Accounts EOY" xfId="43859"/>
    <cellStyle name="Normal 159" xfId="43860"/>
    <cellStyle name="Normal 159 2" xfId="43861"/>
    <cellStyle name="Normal 159_Essbase BS Tax Accounts EOY" xfId="43862"/>
    <cellStyle name="Normal 16" xfId="82"/>
    <cellStyle name="Normal 16 10" xfId="43863"/>
    <cellStyle name="Normal 16 11" xfId="43864"/>
    <cellStyle name="Normal 16 12" xfId="43865"/>
    <cellStyle name="Normal 16 2" xfId="329"/>
    <cellStyle name="Normal 16 2 2" xfId="43866"/>
    <cellStyle name="Normal 16 2 2 2" xfId="43867"/>
    <cellStyle name="Normal 16 2 2 2 2" xfId="43868"/>
    <cellStyle name="Normal 16 2 2 2 3" xfId="43869"/>
    <cellStyle name="Normal 16 2 2 2_Essbase BS Tax Accounts EOY" xfId="43870"/>
    <cellStyle name="Normal 16 2 2 3" xfId="43871"/>
    <cellStyle name="Normal 16 2 2_Essbase BS Tax Accounts EOY" xfId="43872"/>
    <cellStyle name="Normal 16 2 3" xfId="43873"/>
    <cellStyle name="Normal 16 2 3 2" xfId="43874"/>
    <cellStyle name="Normal 16 2 3_Essbase BS Tax Accounts EOY" xfId="43875"/>
    <cellStyle name="Normal 16 2 4" xfId="43876"/>
    <cellStyle name="Normal 16 2 4 2" xfId="43877"/>
    <cellStyle name="Normal 16 2 5" xfId="43878"/>
    <cellStyle name="Normal 16 2_Basis Detail" xfId="43879"/>
    <cellStyle name="Normal 16 3" xfId="43880"/>
    <cellStyle name="Normal 16 3 2" xfId="43881"/>
    <cellStyle name="Normal 16 3 2 2" xfId="43882"/>
    <cellStyle name="Normal 16 3 2_Essbase BS Tax Accounts EOY" xfId="43883"/>
    <cellStyle name="Normal 16 3 3" xfId="43884"/>
    <cellStyle name="Normal 16 3 3 2" xfId="43885"/>
    <cellStyle name="Normal 16 3 3_Essbase BS Tax Accounts EOY" xfId="43886"/>
    <cellStyle name="Normal 16 3 4" xfId="43887"/>
    <cellStyle name="Normal 16 3 5" xfId="43888"/>
    <cellStyle name="Normal 16 3_Essbase BS Tax Accounts EOY" xfId="43889"/>
    <cellStyle name="Normal 16 4" xfId="43890"/>
    <cellStyle name="Normal 16 4 2" xfId="43891"/>
    <cellStyle name="Normal 16 4 2 2" xfId="43892"/>
    <cellStyle name="Normal 16 4 2 3" xfId="43893"/>
    <cellStyle name="Normal 16 4 2_Essbase BS Tax Accounts EOY" xfId="43894"/>
    <cellStyle name="Normal 16 4 3" xfId="43895"/>
    <cellStyle name="Normal 16 4_Essbase BS Tax Accounts EOY" xfId="43896"/>
    <cellStyle name="Normal 16 5" xfId="43897"/>
    <cellStyle name="Normal 16 5 2" xfId="43898"/>
    <cellStyle name="Normal 16 5 3" xfId="43899"/>
    <cellStyle name="Normal 16 6" xfId="43900"/>
    <cellStyle name="Normal 16 6 2" xfId="43901"/>
    <cellStyle name="Normal 16 7" xfId="43902"/>
    <cellStyle name="Normal 16 8" xfId="43903"/>
    <cellStyle name="Normal 16 9" xfId="43904"/>
    <cellStyle name="Normal 16_Basis Detail" xfId="43905"/>
    <cellStyle name="Normal 160" xfId="43906"/>
    <cellStyle name="Normal 160 2" xfId="43907"/>
    <cellStyle name="Normal 160_Essbase BS Tax Accounts EOY" xfId="43908"/>
    <cellStyle name="Normal 161" xfId="43909"/>
    <cellStyle name="Normal 162" xfId="43910"/>
    <cellStyle name="Normal 163" xfId="43911"/>
    <cellStyle name="Normal 164" xfId="43912"/>
    <cellStyle name="Normal 165" xfId="43913"/>
    <cellStyle name="Normal 166" xfId="43914"/>
    <cellStyle name="Normal 167" xfId="43915"/>
    <cellStyle name="Normal 168" xfId="43916"/>
    <cellStyle name="Normal 169" xfId="43917"/>
    <cellStyle name="Normal 17" xfId="133"/>
    <cellStyle name="Normal 17 10" xfId="43918"/>
    <cellStyle name="Normal 17 10 2" xfId="43919"/>
    <cellStyle name="Normal 17 10 2 2" xfId="43920"/>
    <cellStyle name="Normal 17 10 3" xfId="43921"/>
    <cellStyle name="Normal 17 10 4" xfId="43922"/>
    <cellStyle name="Normal 17 10_Essbase BS Tax Accounts EOY" xfId="43923"/>
    <cellStyle name="Normal 17 11" xfId="43924"/>
    <cellStyle name="Normal 17 11 2" xfId="43925"/>
    <cellStyle name="Normal 17 11 2 2" xfId="43926"/>
    <cellStyle name="Normal 17 11 3" xfId="43927"/>
    <cellStyle name="Normal 17 11 4" xfId="43928"/>
    <cellStyle name="Normal 17 11_Essbase BS Tax Accounts EOY" xfId="43929"/>
    <cellStyle name="Normal 17 12" xfId="43930"/>
    <cellStyle name="Normal 17 12 2" xfId="43931"/>
    <cellStyle name="Normal 17 13" xfId="43932"/>
    <cellStyle name="Normal 17 14" xfId="43933"/>
    <cellStyle name="Normal 17 2" xfId="43934"/>
    <cellStyle name="Normal 17 2 10" xfId="43935"/>
    <cellStyle name="Normal 17 2 10 2" xfId="43936"/>
    <cellStyle name="Normal 17 2 11" xfId="43937"/>
    <cellStyle name="Normal 17 2 12" xfId="43938"/>
    <cellStyle name="Normal 17 2 2" xfId="43939"/>
    <cellStyle name="Normal 17 2 2 10" xfId="43940"/>
    <cellStyle name="Normal 17 2 2 11" xfId="43941"/>
    <cellStyle name="Normal 17 2 2 2" xfId="43942"/>
    <cellStyle name="Normal 17 2 2 2 2" xfId="43943"/>
    <cellStyle name="Normal 17 2 2 2 2 2" xfId="43944"/>
    <cellStyle name="Normal 17 2 2 2 2 2 2" xfId="43945"/>
    <cellStyle name="Normal 17 2 2 2 2 2 3" xfId="43946"/>
    <cellStyle name="Normal 17 2 2 2 2 2_Essbase BS Tax Accounts EOY" xfId="43947"/>
    <cellStyle name="Normal 17 2 2 2 2 3" xfId="43948"/>
    <cellStyle name="Normal 17 2 2 2 2 4" xfId="43949"/>
    <cellStyle name="Normal 17 2 2 2 2_Essbase BS Tax Accounts EOY" xfId="43950"/>
    <cellStyle name="Normal 17 2 2 2 3" xfId="43951"/>
    <cellStyle name="Normal 17 2 2 2 3 2" xfId="43952"/>
    <cellStyle name="Normal 17 2 2 2 3 2 2" xfId="43953"/>
    <cellStyle name="Normal 17 2 2 2 3 3" xfId="43954"/>
    <cellStyle name="Normal 17 2 2 2 3 4" xfId="43955"/>
    <cellStyle name="Normal 17 2 2 2 3_Essbase BS Tax Accounts EOY" xfId="43956"/>
    <cellStyle name="Normal 17 2 2 2 4" xfId="43957"/>
    <cellStyle name="Normal 17 2 2 2 4 2" xfId="43958"/>
    <cellStyle name="Normal 17 2 2 2 5" xfId="43959"/>
    <cellStyle name="Normal 17 2 2 2 6" xfId="43960"/>
    <cellStyle name="Normal 17 2 2 2_Essbase BS Tax Accounts EOY" xfId="43961"/>
    <cellStyle name="Normal 17 2 2 3" xfId="43962"/>
    <cellStyle name="Normal 17 2 2 3 2" xfId="43963"/>
    <cellStyle name="Normal 17 2 2 3 2 2" xfId="43964"/>
    <cellStyle name="Normal 17 2 2 3 2 3" xfId="43965"/>
    <cellStyle name="Normal 17 2 2 3 2_Essbase BS Tax Accounts EOY" xfId="43966"/>
    <cellStyle name="Normal 17 2 2 3 3" xfId="43967"/>
    <cellStyle name="Normal 17 2 2 3 4" xfId="43968"/>
    <cellStyle name="Normal 17 2 2 3_Essbase BS Tax Accounts EOY" xfId="43969"/>
    <cellStyle name="Normal 17 2 2 4" xfId="43970"/>
    <cellStyle name="Normal 17 2 2 4 2" xfId="43971"/>
    <cellStyle name="Normal 17 2 2 4 2 2" xfId="43972"/>
    <cellStyle name="Normal 17 2 2 4 2 3" xfId="43973"/>
    <cellStyle name="Normal 17 2 2 4 2_Essbase BS Tax Accounts EOY" xfId="43974"/>
    <cellStyle name="Normal 17 2 2 4 3" xfId="43975"/>
    <cellStyle name="Normal 17 2 2 4 4" xfId="43976"/>
    <cellStyle name="Normal 17 2 2 4_Essbase BS Tax Accounts EOY" xfId="43977"/>
    <cellStyle name="Normal 17 2 2 5" xfId="43978"/>
    <cellStyle name="Normal 17 2 2 5 2" xfId="43979"/>
    <cellStyle name="Normal 17 2 2 5 2 2" xfId="43980"/>
    <cellStyle name="Normal 17 2 2 5 3" xfId="43981"/>
    <cellStyle name="Normal 17 2 2 5 4" xfId="43982"/>
    <cellStyle name="Normal 17 2 2 5_Essbase BS Tax Accounts EOY" xfId="43983"/>
    <cellStyle name="Normal 17 2 2 6" xfId="43984"/>
    <cellStyle name="Normal 17 2 2 6 2" xfId="43985"/>
    <cellStyle name="Normal 17 2 2 6 2 2" xfId="43986"/>
    <cellStyle name="Normal 17 2 2 6 3" xfId="43987"/>
    <cellStyle name="Normal 17 2 2 6 4" xfId="43988"/>
    <cellStyle name="Normal 17 2 2 6_Essbase BS Tax Accounts EOY" xfId="43989"/>
    <cellStyle name="Normal 17 2 2 7" xfId="43990"/>
    <cellStyle name="Normal 17 2 2 7 2" xfId="43991"/>
    <cellStyle name="Normal 17 2 2 7 2 2" xfId="43992"/>
    <cellStyle name="Normal 17 2 2 7 3" xfId="43993"/>
    <cellStyle name="Normal 17 2 2 7 4" xfId="43994"/>
    <cellStyle name="Normal 17 2 2 7_Essbase BS Tax Accounts EOY" xfId="43995"/>
    <cellStyle name="Normal 17 2 2 8" xfId="43996"/>
    <cellStyle name="Normal 17 2 2 8 2" xfId="43997"/>
    <cellStyle name="Normal 17 2 2 8 2 2" xfId="43998"/>
    <cellStyle name="Normal 17 2 2 8 3" xfId="43999"/>
    <cellStyle name="Normal 17 2 2 8 4" xfId="44000"/>
    <cellStyle name="Normal 17 2 2 8_Essbase BS Tax Accounts EOY" xfId="44001"/>
    <cellStyle name="Normal 17 2 2 9" xfId="44002"/>
    <cellStyle name="Normal 17 2 2 9 2" xfId="44003"/>
    <cellStyle name="Normal 17 2 2_Essbase BS Tax Accounts EOY" xfId="44004"/>
    <cellStyle name="Normal 17 2 3" xfId="44005"/>
    <cellStyle name="Normal 17 2 3 2" xfId="44006"/>
    <cellStyle name="Normal 17 2 3 2 2" xfId="44007"/>
    <cellStyle name="Normal 17 2 3 2 2 2" xfId="44008"/>
    <cellStyle name="Normal 17 2 3 2 2 3" xfId="44009"/>
    <cellStyle name="Normal 17 2 3 2 2_Essbase BS Tax Accounts EOY" xfId="44010"/>
    <cellStyle name="Normal 17 2 3 2 3" xfId="44011"/>
    <cellStyle name="Normal 17 2 3 2 4" xfId="44012"/>
    <cellStyle name="Normal 17 2 3 2_Essbase BS Tax Accounts EOY" xfId="44013"/>
    <cellStyle name="Normal 17 2 3 3" xfId="44014"/>
    <cellStyle name="Normal 17 2 3 3 2" xfId="44015"/>
    <cellStyle name="Normal 17 2 3 3 2 2" xfId="44016"/>
    <cellStyle name="Normal 17 2 3 3 3" xfId="44017"/>
    <cellStyle name="Normal 17 2 3 3 4" xfId="44018"/>
    <cellStyle name="Normal 17 2 3 3_Essbase BS Tax Accounts EOY" xfId="44019"/>
    <cellStyle name="Normal 17 2 3 4" xfId="44020"/>
    <cellStyle name="Normal 17 2 3 4 2" xfId="44021"/>
    <cellStyle name="Normal 17 2 3 5" xfId="44022"/>
    <cellStyle name="Normal 17 2 3 6" xfId="44023"/>
    <cellStyle name="Normal 17 2 3 7" xfId="44024"/>
    <cellStyle name="Normal 17 2 3_Essbase BS Tax Accounts EOY" xfId="44025"/>
    <cellStyle name="Normal 17 2 4" xfId="44026"/>
    <cellStyle name="Normal 17 2 4 2" xfId="44027"/>
    <cellStyle name="Normal 17 2 4 2 2" xfId="44028"/>
    <cellStyle name="Normal 17 2 4 2 3" xfId="44029"/>
    <cellStyle name="Normal 17 2 4 2_Essbase BS Tax Accounts EOY" xfId="44030"/>
    <cellStyle name="Normal 17 2 4 3" xfId="44031"/>
    <cellStyle name="Normal 17 2 4 4" xfId="44032"/>
    <cellStyle name="Normal 17 2 4_Essbase BS Tax Accounts EOY" xfId="44033"/>
    <cellStyle name="Normal 17 2 5" xfId="44034"/>
    <cellStyle name="Normal 17 2 5 2" xfId="44035"/>
    <cellStyle name="Normal 17 2 5 2 2" xfId="44036"/>
    <cellStyle name="Normal 17 2 5 2 3" xfId="44037"/>
    <cellStyle name="Normal 17 2 5 2_Essbase BS Tax Accounts EOY" xfId="44038"/>
    <cellStyle name="Normal 17 2 5 3" xfId="44039"/>
    <cellStyle name="Normal 17 2 5 4" xfId="44040"/>
    <cellStyle name="Normal 17 2 5_Essbase BS Tax Accounts EOY" xfId="44041"/>
    <cellStyle name="Normal 17 2 6" xfId="44042"/>
    <cellStyle name="Normal 17 2 6 2" xfId="44043"/>
    <cellStyle name="Normal 17 2 6 2 2" xfId="44044"/>
    <cellStyle name="Normal 17 2 6 3" xfId="44045"/>
    <cellStyle name="Normal 17 2 6 4" xfId="44046"/>
    <cellStyle name="Normal 17 2 6_Essbase BS Tax Accounts EOY" xfId="44047"/>
    <cellStyle name="Normal 17 2 7" xfId="44048"/>
    <cellStyle name="Normal 17 2 7 2" xfId="44049"/>
    <cellStyle name="Normal 17 2 7 2 2" xfId="44050"/>
    <cellStyle name="Normal 17 2 7 3" xfId="44051"/>
    <cellStyle name="Normal 17 2 7 4" xfId="44052"/>
    <cellStyle name="Normal 17 2 7_Essbase BS Tax Accounts EOY" xfId="44053"/>
    <cellStyle name="Normal 17 2 8" xfId="44054"/>
    <cellStyle name="Normal 17 2 8 2" xfId="44055"/>
    <cellStyle name="Normal 17 2 8 2 2" xfId="44056"/>
    <cellStyle name="Normal 17 2 8 3" xfId="44057"/>
    <cellStyle name="Normal 17 2 8 4" xfId="44058"/>
    <cellStyle name="Normal 17 2 8_Essbase BS Tax Accounts EOY" xfId="44059"/>
    <cellStyle name="Normal 17 2 9" xfId="44060"/>
    <cellStyle name="Normal 17 2 9 2" xfId="44061"/>
    <cellStyle name="Normal 17 2 9 2 2" xfId="44062"/>
    <cellStyle name="Normal 17 2 9 3" xfId="44063"/>
    <cellStyle name="Normal 17 2 9 4" xfId="44064"/>
    <cellStyle name="Normal 17 2 9_Essbase BS Tax Accounts EOY" xfId="44065"/>
    <cellStyle name="Normal 17 2_Basis Detail" xfId="44066"/>
    <cellStyle name="Normal 17 3" xfId="44067"/>
    <cellStyle name="Normal 17 3 10" xfId="44068"/>
    <cellStyle name="Normal 17 3 11" xfId="44069"/>
    <cellStyle name="Normal 17 3 12" xfId="44070"/>
    <cellStyle name="Normal 17 3 2" xfId="44071"/>
    <cellStyle name="Normal 17 3 2 2" xfId="44072"/>
    <cellStyle name="Normal 17 3 2 2 2" xfId="44073"/>
    <cellStyle name="Normal 17 3 2 2 2 2" xfId="44074"/>
    <cellStyle name="Normal 17 3 2 2 2 3" xfId="44075"/>
    <cellStyle name="Normal 17 3 2 2 2_Essbase BS Tax Accounts EOY" xfId="44076"/>
    <cellStyle name="Normal 17 3 2 2 3" xfId="44077"/>
    <cellStyle name="Normal 17 3 2 2 4" xfId="44078"/>
    <cellStyle name="Normal 17 3 2 2_Essbase BS Tax Accounts EOY" xfId="44079"/>
    <cellStyle name="Normal 17 3 2 3" xfId="44080"/>
    <cellStyle name="Normal 17 3 2 3 2" xfId="44081"/>
    <cellStyle name="Normal 17 3 2 3 2 2" xfId="44082"/>
    <cellStyle name="Normal 17 3 2 3 3" xfId="44083"/>
    <cellStyle name="Normal 17 3 2 3 4" xfId="44084"/>
    <cellStyle name="Normal 17 3 2 3_Essbase BS Tax Accounts EOY" xfId="44085"/>
    <cellStyle name="Normal 17 3 2 4" xfId="44086"/>
    <cellStyle name="Normal 17 3 2 4 2" xfId="44087"/>
    <cellStyle name="Normal 17 3 2 5" xfId="44088"/>
    <cellStyle name="Normal 17 3 2 6" xfId="44089"/>
    <cellStyle name="Normal 17 3 2 7" xfId="44090"/>
    <cellStyle name="Normal 17 3 2 8" xfId="44091"/>
    <cellStyle name="Normal 17 3 2_Essbase BS Tax Accounts EOY" xfId="44092"/>
    <cellStyle name="Normal 17 3 3" xfId="44093"/>
    <cellStyle name="Normal 17 3 3 2" xfId="44094"/>
    <cellStyle name="Normal 17 3 3 2 2" xfId="44095"/>
    <cellStyle name="Normal 17 3 3 2 3" xfId="44096"/>
    <cellStyle name="Normal 17 3 3 2_Essbase BS Tax Accounts EOY" xfId="44097"/>
    <cellStyle name="Normal 17 3 3 3" xfId="44098"/>
    <cellStyle name="Normal 17 3 3 4" xfId="44099"/>
    <cellStyle name="Normal 17 3 3_Essbase BS Tax Accounts EOY" xfId="44100"/>
    <cellStyle name="Normal 17 3 4" xfId="44101"/>
    <cellStyle name="Normal 17 3 4 2" xfId="44102"/>
    <cellStyle name="Normal 17 3 4 2 2" xfId="44103"/>
    <cellStyle name="Normal 17 3 4 2 3" xfId="44104"/>
    <cellStyle name="Normal 17 3 4 2_Essbase BS Tax Accounts EOY" xfId="44105"/>
    <cellStyle name="Normal 17 3 4 3" xfId="44106"/>
    <cellStyle name="Normal 17 3 4 4" xfId="44107"/>
    <cellStyle name="Normal 17 3 4_Essbase BS Tax Accounts EOY" xfId="44108"/>
    <cellStyle name="Normal 17 3 5" xfId="44109"/>
    <cellStyle name="Normal 17 3 5 2" xfId="44110"/>
    <cellStyle name="Normal 17 3 5 2 2" xfId="44111"/>
    <cellStyle name="Normal 17 3 5 3" xfId="44112"/>
    <cellStyle name="Normal 17 3 5 4" xfId="44113"/>
    <cellStyle name="Normal 17 3 5_Essbase BS Tax Accounts EOY" xfId="44114"/>
    <cellStyle name="Normal 17 3 6" xfId="44115"/>
    <cellStyle name="Normal 17 3 6 2" xfId="44116"/>
    <cellStyle name="Normal 17 3 6 2 2" xfId="44117"/>
    <cellStyle name="Normal 17 3 6 3" xfId="44118"/>
    <cellStyle name="Normal 17 3 6 4" xfId="44119"/>
    <cellStyle name="Normal 17 3 6_Essbase BS Tax Accounts EOY" xfId="44120"/>
    <cellStyle name="Normal 17 3 7" xfId="44121"/>
    <cellStyle name="Normal 17 3 7 2" xfId="44122"/>
    <cellStyle name="Normal 17 3 7 2 2" xfId="44123"/>
    <cellStyle name="Normal 17 3 7 3" xfId="44124"/>
    <cellStyle name="Normal 17 3 7 4" xfId="44125"/>
    <cellStyle name="Normal 17 3 7_Essbase BS Tax Accounts EOY" xfId="44126"/>
    <cellStyle name="Normal 17 3 8" xfId="44127"/>
    <cellStyle name="Normal 17 3 8 2" xfId="44128"/>
    <cellStyle name="Normal 17 3 8 2 2" xfId="44129"/>
    <cellStyle name="Normal 17 3 8 3" xfId="44130"/>
    <cellStyle name="Normal 17 3 8 4" xfId="44131"/>
    <cellStyle name="Normal 17 3 8_Essbase BS Tax Accounts EOY" xfId="44132"/>
    <cellStyle name="Normal 17 3 9" xfId="44133"/>
    <cellStyle name="Normal 17 3 9 2" xfId="44134"/>
    <cellStyle name="Normal 17 3_Essbase BS Tax Accounts EOY" xfId="44135"/>
    <cellStyle name="Normal 17 4" xfId="44136"/>
    <cellStyle name="Normal 17 4 2" xfId="44137"/>
    <cellStyle name="Normal 17 4 2 2" xfId="44138"/>
    <cellStyle name="Normal 17 4 2_Essbase BS Tax Accounts EOY" xfId="44139"/>
    <cellStyle name="Normal 17 4 3" xfId="44140"/>
    <cellStyle name="Normal 17 4_Essbase BS Tax Accounts EOY" xfId="44141"/>
    <cellStyle name="Normal 17 5" xfId="44142"/>
    <cellStyle name="Normal 17 5 2" xfId="44143"/>
    <cellStyle name="Normal 17 5 2 2" xfId="44144"/>
    <cellStyle name="Normal 17 5 2 2 2" xfId="44145"/>
    <cellStyle name="Normal 17 5 2 2 3" xfId="44146"/>
    <cellStyle name="Normal 17 5 2 2_Essbase BS Tax Accounts EOY" xfId="44147"/>
    <cellStyle name="Normal 17 5 2 3" xfId="44148"/>
    <cellStyle name="Normal 17 5 2 4" xfId="44149"/>
    <cellStyle name="Normal 17 5 2_Essbase BS Tax Accounts EOY" xfId="44150"/>
    <cellStyle name="Normal 17 5 3" xfId="44151"/>
    <cellStyle name="Normal 17 5 3 2" xfId="44152"/>
    <cellStyle name="Normal 17 5 3 2 2" xfId="44153"/>
    <cellStyle name="Normal 17 5 3 3" xfId="44154"/>
    <cellStyle name="Normal 17 5 3 4" xfId="44155"/>
    <cellStyle name="Normal 17 5 3_Essbase BS Tax Accounts EOY" xfId="44156"/>
    <cellStyle name="Normal 17 5 4" xfId="44157"/>
    <cellStyle name="Normal 17 5 4 2" xfId="44158"/>
    <cellStyle name="Normal 17 5 5" xfId="44159"/>
    <cellStyle name="Normal 17 5 6" xfId="44160"/>
    <cellStyle name="Normal 17 5 7" xfId="44161"/>
    <cellStyle name="Normal 17 5_Essbase BS Tax Accounts EOY" xfId="44162"/>
    <cellStyle name="Normal 17 6" xfId="44163"/>
    <cellStyle name="Normal 17 6 2" xfId="44164"/>
    <cellStyle name="Normal 17 6 2 2" xfId="44165"/>
    <cellStyle name="Normal 17 6 2 3" xfId="44166"/>
    <cellStyle name="Normal 17 6 2_Essbase BS Tax Accounts EOY" xfId="44167"/>
    <cellStyle name="Normal 17 6 3" xfId="44168"/>
    <cellStyle name="Normal 17 6 4" xfId="44169"/>
    <cellStyle name="Normal 17 6 5" xfId="44170"/>
    <cellStyle name="Normal 17 6_Essbase BS Tax Accounts EOY" xfId="44171"/>
    <cellStyle name="Normal 17 7" xfId="44172"/>
    <cellStyle name="Normal 17 7 2" xfId="44173"/>
    <cellStyle name="Normal 17 7 2 2" xfId="44174"/>
    <cellStyle name="Normal 17 7 2 3" xfId="44175"/>
    <cellStyle name="Normal 17 7 2_Essbase BS Tax Accounts EOY" xfId="44176"/>
    <cellStyle name="Normal 17 7 3" xfId="44177"/>
    <cellStyle name="Normal 17 7 4" xfId="44178"/>
    <cellStyle name="Normal 17 7_Essbase BS Tax Accounts EOY" xfId="44179"/>
    <cellStyle name="Normal 17 8" xfId="44180"/>
    <cellStyle name="Normal 17 8 2" xfId="44181"/>
    <cellStyle name="Normal 17 8 2 2" xfId="44182"/>
    <cellStyle name="Normal 17 8 3" xfId="44183"/>
    <cellStyle name="Normal 17 8 4" xfId="44184"/>
    <cellStyle name="Normal 17 8_Essbase BS Tax Accounts EOY" xfId="44185"/>
    <cellStyle name="Normal 17 9" xfId="44186"/>
    <cellStyle name="Normal 17 9 2" xfId="44187"/>
    <cellStyle name="Normal 17 9 2 2" xfId="44188"/>
    <cellStyle name="Normal 17 9 3" xfId="44189"/>
    <cellStyle name="Normal 17 9 4" xfId="44190"/>
    <cellStyle name="Normal 17 9_Essbase BS Tax Accounts EOY" xfId="44191"/>
    <cellStyle name="Normal 17_Basis Detail" xfId="44192"/>
    <cellStyle name="Normal 170" xfId="44193"/>
    <cellStyle name="Normal 171" xfId="44194"/>
    <cellStyle name="Normal 172" xfId="44195"/>
    <cellStyle name="Normal 173" xfId="44196"/>
    <cellStyle name="Normal 174" xfId="44197"/>
    <cellStyle name="Normal 175" xfId="44198"/>
    <cellStyle name="Normal 176" xfId="44199"/>
    <cellStyle name="Normal 177" xfId="44200"/>
    <cellStyle name="Normal 178" xfId="44201"/>
    <cellStyle name="Normal 179" xfId="44202"/>
    <cellStyle name="Normal 18" xfId="234"/>
    <cellStyle name="Normal 18 10" xfId="44203"/>
    <cellStyle name="Normal 18 10 2" xfId="44204"/>
    <cellStyle name="Normal 18 10 2 2" xfId="44205"/>
    <cellStyle name="Normal 18 10 3" xfId="44206"/>
    <cellStyle name="Normal 18 10 4" xfId="44207"/>
    <cellStyle name="Normal 18 10_Essbase BS Tax Accounts EOY" xfId="44208"/>
    <cellStyle name="Normal 18 11" xfId="44209"/>
    <cellStyle name="Normal 18 11 2" xfId="44210"/>
    <cellStyle name="Normal 18 11 2 2" xfId="44211"/>
    <cellStyle name="Normal 18 11 3" xfId="44212"/>
    <cellStyle name="Normal 18 11 4" xfId="44213"/>
    <cellStyle name="Normal 18 11_Essbase BS Tax Accounts EOY" xfId="44214"/>
    <cellStyle name="Normal 18 12" xfId="44215"/>
    <cellStyle name="Normal 18 12 2" xfId="44216"/>
    <cellStyle name="Normal 18 13" xfId="44217"/>
    <cellStyle name="Normal 18 14" xfId="44218"/>
    <cellStyle name="Normal 18 2" xfId="44219"/>
    <cellStyle name="Normal 18 2 10" xfId="44220"/>
    <cellStyle name="Normal 18 2 10 2" xfId="44221"/>
    <cellStyle name="Normal 18 2 11" xfId="44222"/>
    <cellStyle name="Normal 18 2 12" xfId="44223"/>
    <cellStyle name="Normal 18 2 2" xfId="44224"/>
    <cellStyle name="Normal 18 2 2 10" xfId="44225"/>
    <cellStyle name="Normal 18 2 2 11" xfId="44226"/>
    <cellStyle name="Normal 18 2 2 2" xfId="44227"/>
    <cellStyle name="Normal 18 2 2 2 2" xfId="44228"/>
    <cellStyle name="Normal 18 2 2 2 2 2" xfId="44229"/>
    <cellStyle name="Normal 18 2 2 2 2 2 2" xfId="44230"/>
    <cellStyle name="Normal 18 2 2 2 2 2 3" xfId="44231"/>
    <cellStyle name="Normal 18 2 2 2 2 2_Essbase BS Tax Accounts EOY" xfId="44232"/>
    <cellStyle name="Normal 18 2 2 2 2 3" xfId="44233"/>
    <cellStyle name="Normal 18 2 2 2 2 4" xfId="44234"/>
    <cellStyle name="Normal 18 2 2 2 2_Essbase BS Tax Accounts EOY" xfId="44235"/>
    <cellStyle name="Normal 18 2 2 2 3" xfId="44236"/>
    <cellStyle name="Normal 18 2 2 2 3 2" xfId="44237"/>
    <cellStyle name="Normal 18 2 2 2 3 2 2" xfId="44238"/>
    <cellStyle name="Normal 18 2 2 2 3 3" xfId="44239"/>
    <cellStyle name="Normal 18 2 2 2 3 4" xfId="44240"/>
    <cellStyle name="Normal 18 2 2 2 3_Essbase BS Tax Accounts EOY" xfId="44241"/>
    <cellStyle name="Normal 18 2 2 2 4" xfId="44242"/>
    <cellStyle name="Normal 18 2 2 2 4 2" xfId="44243"/>
    <cellStyle name="Normal 18 2 2 2 5" xfId="44244"/>
    <cellStyle name="Normal 18 2 2 2 6" xfId="44245"/>
    <cellStyle name="Normal 18 2 2 2_Essbase BS Tax Accounts EOY" xfId="44246"/>
    <cellStyle name="Normal 18 2 2 3" xfId="44247"/>
    <cellStyle name="Normal 18 2 2 3 2" xfId="44248"/>
    <cellStyle name="Normal 18 2 2 3 2 2" xfId="44249"/>
    <cellStyle name="Normal 18 2 2 3 2 3" xfId="44250"/>
    <cellStyle name="Normal 18 2 2 3 2_Essbase BS Tax Accounts EOY" xfId="44251"/>
    <cellStyle name="Normal 18 2 2 3 3" xfId="44252"/>
    <cellStyle name="Normal 18 2 2 3 4" xfId="44253"/>
    <cellStyle name="Normal 18 2 2 3_Essbase BS Tax Accounts EOY" xfId="44254"/>
    <cellStyle name="Normal 18 2 2 4" xfId="44255"/>
    <cellStyle name="Normal 18 2 2 4 2" xfId="44256"/>
    <cellStyle name="Normal 18 2 2 4 2 2" xfId="44257"/>
    <cellStyle name="Normal 18 2 2 4 2 3" xfId="44258"/>
    <cellStyle name="Normal 18 2 2 4 2_Essbase BS Tax Accounts EOY" xfId="44259"/>
    <cellStyle name="Normal 18 2 2 4 3" xfId="44260"/>
    <cellStyle name="Normal 18 2 2 4 4" xfId="44261"/>
    <cellStyle name="Normal 18 2 2 4_Essbase BS Tax Accounts EOY" xfId="44262"/>
    <cellStyle name="Normal 18 2 2 5" xfId="44263"/>
    <cellStyle name="Normal 18 2 2 5 2" xfId="44264"/>
    <cellStyle name="Normal 18 2 2 5 2 2" xfId="44265"/>
    <cellStyle name="Normal 18 2 2 5 3" xfId="44266"/>
    <cellStyle name="Normal 18 2 2 5 4" xfId="44267"/>
    <cellStyle name="Normal 18 2 2 5_Essbase BS Tax Accounts EOY" xfId="44268"/>
    <cellStyle name="Normal 18 2 2 6" xfId="44269"/>
    <cellStyle name="Normal 18 2 2 6 2" xfId="44270"/>
    <cellStyle name="Normal 18 2 2 6 2 2" xfId="44271"/>
    <cellStyle name="Normal 18 2 2 6 3" xfId="44272"/>
    <cellStyle name="Normal 18 2 2 6 4" xfId="44273"/>
    <cellStyle name="Normal 18 2 2 6_Essbase BS Tax Accounts EOY" xfId="44274"/>
    <cellStyle name="Normal 18 2 2 7" xfId="44275"/>
    <cellStyle name="Normal 18 2 2 7 2" xfId="44276"/>
    <cellStyle name="Normal 18 2 2 7 2 2" xfId="44277"/>
    <cellStyle name="Normal 18 2 2 7 3" xfId="44278"/>
    <cellStyle name="Normal 18 2 2 7 4" xfId="44279"/>
    <cellStyle name="Normal 18 2 2 7_Essbase BS Tax Accounts EOY" xfId="44280"/>
    <cellStyle name="Normal 18 2 2 8" xfId="44281"/>
    <cellStyle name="Normal 18 2 2 8 2" xfId="44282"/>
    <cellStyle name="Normal 18 2 2 8 2 2" xfId="44283"/>
    <cellStyle name="Normal 18 2 2 8 3" xfId="44284"/>
    <cellStyle name="Normal 18 2 2 8 4" xfId="44285"/>
    <cellStyle name="Normal 18 2 2 8_Essbase BS Tax Accounts EOY" xfId="44286"/>
    <cellStyle name="Normal 18 2 2 9" xfId="44287"/>
    <cellStyle name="Normal 18 2 2 9 2" xfId="44288"/>
    <cellStyle name="Normal 18 2 2_Essbase BS Tax Accounts EOY" xfId="44289"/>
    <cellStyle name="Normal 18 2 3" xfId="44290"/>
    <cellStyle name="Normal 18 2 3 2" xfId="44291"/>
    <cellStyle name="Normal 18 2 3 2 2" xfId="44292"/>
    <cellStyle name="Normal 18 2 3 2 2 2" xfId="44293"/>
    <cellStyle name="Normal 18 2 3 2 2 3" xfId="44294"/>
    <cellStyle name="Normal 18 2 3 2 2_Essbase BS Tax Accounts EOY" xfId="44295"/>
    <cellStyle name="Normal 18 2 3 2 3" xfId="44296"/>
    <cellStyle name="Normal 18 2 3 2 4" xfId="44297"/>
    <cellStyle name="Normal 18 2 3 2_Essbase BS Tax Accounts EOY" xfId="44298"/>
    <cellStyle name="Normal 18 2 3 3" xfId="44299"/>
    <cellStyle name="Normal 18 2 3 3 2" xfId="44300"/>
    <cellStyle name="Normal 18 2 3 3 2 2" xfId="44301"/>
    <cellStyle name="Normal 18 2 3 3 3" xfId="44302"/>
    <cellStyle name="Normal 18 2 3 3 4" xfId="44303"/>
    <cellStyle name="Normal 18 2 3 3_Essbase BS Tax Accounts EOY" xfId="44304"/>
    <cellStyle name="Normal 18 2 3 4" xfId="44305"/>
    <cellStyle name="Normal 18 2 3 4 2" xfId="44306"/>
    <cellStyle name="Normal 18 2 3 5" xfId="44307"/>
    <cellStyle name="Normal 18 2 3 6" xfId="44308"/>
    <cellStyle name="Normal 18 2 3 7" xfId="44309"/>
    <cellStyle name="Normal 18 2 3_Essbase BS Tax Accounts EOY" xfId="44310"/>
    <cellStyle name="Normal 18 2 4" xfId="44311"/>
    <cellStyle name="Normal 18 2 4 2" xfId="44312"/>
    <cellStyle name="Normal 18 2 4 2 2" xfId="44313"/>
    <cellStyle name="Normal 18 2 4 2 3" xfId="44314"/>
    <cellStyle name="Normal 18 2 4 2_Essbase BS Tax Accounts EOY" xfId="44315"/>
    <cellStyle name="Normal 18 2 4 3" xfId="44316"/>
    <cellStyle name="Normal 18 2 4 4" xfId="44317"/>
    <cellStyle name="Normal 18 2 4_Essbase BS Tax Accounts EOY" xfId="44318"/>
    <cellStyle name="Normal 18 2 5" xfId="44319"/>
    <cellStyle name="Normal 18 2 5 2" xfId="44320"/>
    <cellStyle name="Normal 18 2 5 2 2" xfId="44321"/>
    <cellStyle name="Normal 18 2 5 2 3" xfId="44322"/>
    <cellStyle name="Normal 18 2 5 2_Essbase BS Tax Accounts EOY" xfId="44323"/>
    <cellStyle name="Normal 18 2 5 3" xfId="44324"/>
    <cellStyle name="Normal 18 2 5 4" xfId="44325"/>
    <cellStyle name="Normal 18 2 5_Essbase BS Tax Accounts EOY" xfId="44326"/>
    <cellStyle name="Normal 18 2 6" xfId="44327"/>
    <cellStyle name="Normal 18 2 6 2" xfId="44328"/>
    <cellStyle name="Normal 18 2 6 2 2" xfId="44329"/>
    <cellStyle name="Normal 18 2 6 3" xfId="44330"/>
    <cellStyle name="Normal 18 2 6 4" xfId="44331"/>
    <cellStyle name="Normal 18 2 6_Essbase BS Tax Accounts EOY" xfId="44332"/>
    <cellStyle name="Normal 18 2 7" xfId="44333"/>
    <cellStyle name="Normal 18 2 7 2" xfId="44334"/>
    <cellStyle name="Normal 18 2 7 2 2" xfId="44335"/>
    <cellStyle name="Normal 18 2 7 3" xfId="44336"/>
    <cellStyle name="Normal 18 2 7 4" xfId="44337"/>
    <cellStyle name="Normal 18 2 7_Essbase BS Tax Accounts EOY" xfId="44338"/>
    <cellStyle name="Normal 18 2 8" xfId="44339"/>
    <cellStyle name="Normal 18 2 8 2" xfId="44340"/>
    <cellStyle name="Normal 18 2 8 2 2" xfId="44341"/>
    <cellStyle name="Normal 18 2 8 3" xfId="44342"/>
    <cellStyle name="Normal 18 2 8 4" xfId="44343"/>
    <cellStyle name="Normal 18 2 8_Essbase BS Tax Accounts EOY" xfId="44344"/>
    <cellStyle name="Normal 18 2 9" xfId="44345"/>
    <cellStyle name="Normal 18 2 9 2" xfId="44346"/>
    <cellStyle name="Normal 18 2 9 2 2" xfId="44347"/>
    <cellStyle name="Normal 18 2 9 3" xfId="44348"/>
    <cellStyle name="Normal 18 2 9 4" xfId="44349"/>
    <cellStyle name="Normal 18 2 9_Essbase BS Tax Accounts EOY" xfId="44350"/>
    <cellStyle name="Normal 18 2_Basis Detail" xfId="44351"/>
    <cellStyle name="Normal 18 3" xfId="44352"/>
    <cellStyle name="Normal 18 3 10" xfId="44353"/>
    <cellStyle name="Normal 18 3 11" xfId="44354"/>
    <cellStyle name="Normal 18 3 12" xfId="44355"/>
    <cellStyle name="Normal 18 3 13" xfId="44356"/>
    <cellStyle name="Normal 18 3 2" xfId="44357"/>
    <cellStyle name="Normal 18 3 2 2" xfId="44358"/>
    <cellStyle name="Normal 18 3 2 2 2" xfId="44359"/>
    <cellStyle name="Normal 18 3 2 2 2 2" xfId="44360"/>
    <cellStyle name="Normal 18 3 2 2 2 3" xfId="44361"/>
    <cellStyle name="Normal 18 3 2 2 2_Essbase BS Tax Accounts EOY" xfId="44362"/>
    <cellStyle name="Normal 18 3 2 2 3" xfId="44363"/>
    <cellStyle name="Normal 18 3 2 2 4" xfId="44364"/>
    <cellStyle name="Normal 18 3 2 2_Essbase BS Tax Accounts EOY" xfId="44365"/>
    <cellStyle name="Normal 18 3 2 3" xfId="44366"/>
    <cellStyle name="Normal 18 3 2 3 2" xfId="44367"/>
    <cellStyle name="Normal 18 3 2 3 2 2" xfId="44368"/>
    <cellStyle name="Normal 18 3 2 3 3" xfId="44369"/>
    <cellStyle name="Normal 18 3 2 3 4" xfId="44370"/>
    <cellStyle name="Normal 18 3 2 3_Essbase BS Tax Accounts EOY" xfId="44371"/>
    <cellStyle name="Normal 18 3 2 4" xfId="44372"/>
    <cellStyle name="Normal 18 3 2 4 2" xfId="44373"/>
    <cellStyle name="Normal 18 3 2 5" xfId="44374"/>
    <cellStyle name="Normal 18 3 2 6" xfId="44375"/>
    <cellStyle name="Normal 18 3 2_Essbase BS Tax Accounts EOY" xfId="44376"/>
    <cellStyle name="Normal 18 3 3" xfId="44377"/>
    <cellStyle name="Normal 18 3 3 2" xfId="44378"/>
    <cellStyle name="Normal 18 3 3 2 2" xfId="44379"/>
    <cellStyle name="Normal 18 3 3 2 3" xfId="44380"/>
    <cellStyle name="Normal 18 3 3 2_Essbase BS Tax Accounts EOY" xfId="44381"/>
    <cellStyle name="Normal 18 3 3 3" xfId="44382"/>
    <cellStyle name="Normal 18 3 3 4" xfId="44383"/>
    <cellStyle name="Normal 18 3 3_Essbase BS Tax Accounts EOY" xfId="44384"/>
    <cellStyle name="Normal 18 3 4" xfId="44385"/>
    <cellStyle name="Normal 18 3 4 2" xfId="44386"/>
    <cellStyle name="Normal 18 3 4 2 2" xfId="44387"/>
    <cellStyle name="Normal 18 3 4 2 3" xfId="44388"/>
    <cellStyle name="Normal 18 3 4 2_Essbase BS Tax Accounts EOY" xfId="44389"/>
    <cellStyle name="Normal 18 3 4 3" xfId="44390"/>
    <cellStyle name="Normal 18 3 4 4" xfId="44391"/>
    <cellStyle name="Normal 18 3 4_Essbase BS Tax Accounts EOY" xfId="44392"/>
    <cellStyle name="Normal 18 3 5" xfId="44393"/>
    <cellStyle name="Normal 18 3 5 2" xfId="44394"/>
    <cellStyle name="Normal 18 3 5 2 2" xfId="44395"/>
    <cellStyle name="Normal 18 3 5 3" xfId="44396"/>
    <cellStyle name="Normal 18 3 5 4" xfId="44397"/>
    <cellStyle name="Normal 18 3 6" xfId="44398"/>
    <cellStyle name="Normal 18 3 6 2" xfId="44399"/>
    <cellStyle name="Normal 18 3 6 2 2" xfId="44400"/>
    <cellStyle name="Normal 18 3 6 3" xfId="44401"/>
    <cellStyle name="Normal 18 3 6 4" xfId="44402"/>
    <cellStyle name="Normal 18 3 6_Essbase BS Tax Accounts EOY" xfId="44403"/>
    <cellStyle name="Normal 18 3 7" xfId="44404"/>
    <cellStyle name="Normal 18 3 7 2" xfId="44405"/>
    <cellStyle name="Normal 18 3 7 2 2" xfId="44406"/>
    <cellStyle name="Normal 18 3 7 3" xfId="44407"/>
    <cellStyle name="Normal 18 3 7 4" xfId="44408"/>
    <cellStyle name="Normal 18 3 7_Essbase BS Tax Accounts EOY" xfId="44409"/>
    <cellStyle name="Normal 18 3 8" xfId="44410"/>
    <cellStyle name="Normal 18 3 8 2" xfId="44411"/>
    <cellStyle name="Normal 18 3 8 2 2" xfId="44412"/>
    <cellStyle name="Normal 18 3 8 3" xfId="44413"/>
    <cellStyle name="Normal 18 3 8 4" xfId="44414"/>
    <cellStyle name="Normal 18 3 8_Essbase BS Tax Accounts EOY" xfId="44415"/>
    <cellStyle name="Normal 18 3 9" xfId="44416"/>
    <cellStyle name="Normal 18 3 9 2" xfId="44417"/>
    <cellStyle name="Normal 18 3 9 3" xfId="44418"/>
    <cellStyle name="Normal 18 3 9_Essbase BS Tax Accounts EOY" xfId="44419"/>
    <cellStyle name="Normal 18 4" xfId="44420"/>
    <cellStyle name="Normal 18 4 2" xfId="44421"/>
    <cellStyle name="Normal 18 4 2 2" xfId="44422"/>
    <cellStyle name="Normal 18 4 2_Essbase BS Tax Accounts EOY" xfId="44423"/>
    <cellStyle name="Normal 18 4 3" xfId="44424"/>
    <cellStyle name="Normal 18 4 3 2" xfId="44425"/>
    <cellStyle name="Normal 18 4 3_Essbase BS Tax Accounts EOY" xfId="44426"/>
    <cellStyle name="Normal 18 4 4" xfId="44427"/>
    <cellStyle name="Normal 18 4 5" xfId="44428"/>
    <cellStyle name="Normal 18 4_Essbase BS Tax Accounts EOY" xfId="44429"/>
    <cellStyle name="Normal 18 5" xfId="44430"/>
    <cellStyle name="Normal 18 5 2" xfId="44431"/>
    <cellStyle name="Normal 18 5 2 2" xfId="44432"/>
    <cellStyle name="Normal 18 5 2 2 2" xfId="44433"/>
    <cellStyle name="Normal 18 5 2 2 3" xfId="44434"/>
    <cellStyle name="Normal 18 5 2 2_Essbase BS Tax Accounts EOY" xfId="44435"/>
    <cellStyle name="Normal 18 5 2 3" xfId="44436"/>
    <cellStyle name="Normal 18 5 2 4" xfId="44437"/>
    <cellStyle name="Normal 18 5 2_Essbase BS Tax Accounts EOY" xfId="44438"/>
    <cellStyle name="Normal 18 5 3" xfId="44439"/>
    <cellStyle name="Normal 18 5 3 2" xfId="44440"/>
    <cellStyle name="Normal 18 5 3 2 2" xfId="44441"/>
    <cellStyle name="Normal 18 5 3 3" xfId="44442"/>
    <cellStyle name="Normal 18 5 3 4" xfId="44443"/>
    <cellStyle name="Normal 18 5 3_Essbase BS Tax Accounts EOY" xfId="44444"/>
    <cellStyle name="Normal 18 5 4" xfId="44445"/>
    <cellStyle name="Normal 18 5 4 2" xfId="44446"/>
    <cellStyle name="Normal 18 5 5" xfId="44447"/>
    <cellStyle name="Normal 18 5 6" xfId="44448"/>
    <cellStyle name="Normal 18 5 7" xfId="44449"/>
    <cellStyle name="Normal 18 5_Essbase BS Tax Accounts EOY" xfId="44450"/>
    <cellStyle name="Normal 18 6" xfId="44451"/>
    <cellStyle name="Normal 18 6 2" xfId="44452"/>
    <cellStyle name="Normal 18 6 2 2" xfId="44453"/>
    <cellStyle name="Normal 18 6 2 3" xfId="44454"/>
    <cellStyle name="Normal 18 6 2_Essbase BS Tax Accounts EOY" xfId="44455"/>
    <cellStyle name="Normal 18 6 3" xfId="44456"/>
    <cellStyle name="Normal 18 6 4" xfId="44457"/>
    <cellStyle name="Normal 18 6 5" xfId="44458"/>
    <cellStyle name="Normal 18 6_Essbase BS Tax Accounts EOY" xfId="44459"/>
    <cellStyle name="Normal 18 7" xfId="44460"/>
    <cellStyle name="Normal 18 7 2" xfId="44461"/>
    <cellStyle name="Normal 18 7 2 2" xfId="44462"/>
    <cellStyle name="Normal 18 7 2 3" xfId="44463"/>
    <cellStyle name="Normal 18 7 2_Essbase BS Tax Accounts EOY" xfId="44464"/>
    <cellStyle name="Normal 18 7 3" xfId="44465"/>
    <cellStyle name="Normal 18 7 4" xfId="44466"/>
    <cellStyle name="Normal 18 7_Essbase BS Tax Accounts EOY" xfId="44467"/>
    <cellStyle name="Normal 18 8" xfId="44468"/>
    <cellStyle name="Normal 18 8 2" xfId="44469"/>
    <cellStyle name="Normal 18 8 2 2" xfId="44470"/>
    <cellStyle name="Normal 18 8 3" xfId="44471"/>
    <cellStyle name="Normal 18 8 4" xfId="44472"/>
    <cellStyle name="Normal 18 8_Essbase BS Tax Accounts EOY" xfId="44473"/>
    <cellStyle name="Normal 18 9" xfId="44474"/>
    <cellStyle name="Normal 18 9 2" xfId="44475"/>
    <cellStyle name="Normal 18 9 2 2" xfId="44476"/>
    <cellStyle name="Normal 18 9 3" xfId="44477"/>
    <cellStyle name="Normal 18 9 4" xfId="44478"/>
    <cellStyle name="Normal 18 9_Essbase BS Tax Accounts EOY" xfId="44479"/>
    <cellStyle name="Normal 18_Basis Detail" xfId="44480"/>
    <cellStyle name="Normal 180" xfId="44481"/>
    <cellStyle name="Normal 181" xfId="44482"/>
    <cellStyle name="Normal 182" xfId="337"/>
    <cellStyle name="Normal 182 2" xfId="44483"/>
    <cellStyle name="Normal 182 3" xfId="44484"/>
    <cellStyle name="Normal 183" xfId="44485"/>
    <cellStyle name="Normal 184" xfId="44486"/>
    <cellStyle name="Normal 185" xfId="44487"/>
    <cellStyle name="Normal 186" xfId="44488"/>
    <cellStyle name="Normal 187" xfId="44489"/>
    <cellStyle name="Normal 188" xfId="44490"/>
    <cellStyle name="Normal 189" xfId="44491"/>
    <cellStyle name="Normal 19" xfId="235"/>
    <cellStyle name="Normal 19 10" xfId="44492"/>
    <cellStyle name="Normal 19 11" xfId="44493"/>
    <cellStyle name="Normal 19 2" xfId="44494"/>
    <cellStyle name="Normal 19 2 2" xfId="44495"/>
    <cellStyle name="Normal 19 2 2 2" xfId="44496"/>
    <cellStyle name="Normal 19 2 2_Essbase BS Tax Accounts EOY" xfId="44497"/>
    <cellStyle name="Normal 19 2 3" xfId="44498"/>
    <cellStyle name="Normal 19 2 3 2" xfId="44499"/>
    <cellStyle name="Normal 19 2 3 2 2" xfId="44500"/>
    <cellStyle name="Normal 19 2 3 2_Essbase BS Tax Accounts EOY" xfId="44501"/>
    <cellStyle name="Normal 19 2 3 3" xfId="44502"/>
    <cellStyle name="Normal 19 2 3_Essbase BS Tax Accounts EOY" xfId="44503"/>
    <cellStyle name="Normal 19 2 4" xfId="44504"/>
    <cellStyle name="Normal 19 2 5" xfId="44505"/>
    <cellStyle name="Normal 19 2_Essbase BS Tax Accounts EOY" xfId="44506"/>
    <cellStyle name="Normal 19 3" xfId="44507"/>
    <cellStyle name="Normal 19 3 2" xfId="44508"/>
    <cellStyle name="Normal 19 3 2 2" xfId="44509"/>
    <cellStyle name="Normal 19 3 2_Essbase BS Tax Accounts EOY" xfId="44510"/>
    <cellStyle name="Normal 19 3 3" xfId="44511"/>
    <cellStyle name="Normal 19 3 3 2" xfId="44512"/>
    <cellStyle name="Normal 19 3 3 2 2" xfId="44513"/>
    <cellStyle name="Normal 19 3 3 2_Essbase BS Tax Accounts EOY" xfId="44514"/>
    <cellStyle name="Normal 19 3 3 3" xfId="44515"/>
    <cellStyle name="Normal 19 3 3_Essbase BS Tax Accounts EOY" xfId="44516"/>
    <cellStyle name="Normal 19 3 4" xfId="44517"/>
    <cellStyle name="Normal 19 3 5" xfId="44518"/>
    <cellStyle name="Normal 19 3 6" xfId="44519"/>
    <cellStyle name="Normal 19 3 7" xfId="44520"/>
    <cellStyle name="Normal 19 4" xfId="44521"/>
    <cellStyle name="Normal 19 4 2" xfId="44522"/>
    <cellStyle name="Normal 19 4 2 2" xfId="44523"/>
    <cellStyle name="Normal 19 4 2 2 2" xfId="44524"/>
    <cellStyle name="Normal 19 4 2 2 2 2" xfId="44525"/>
    <cellStyle name="Normal 19 4 2 2 2 3" xfId="44526"/>
    <cellStyle name="Normal 19 4 2 2 2_Essbase BS Tax Accounts EOY" xfId="44527"/>
    <cellStyle name="Normal 19 4 2 2 3" xfId="44528"/>
    <cellStyle name="Normal 19 4 2 2 4" xfId="44529"/>
    <cellStyle name="Normal 19 4 2 2_Essbase BS Tax Accounts EOY" xfId="44530"/>
    <cellStyle name="Normal 19 4 2 3" xfId="44531"/>
    <cellStyle name="Normal 19 4 2 3 2" xfId="44532"/>
    <cellStyle name="Normal 19 4 2 3 3" xfId="44533"/>
    <cellStyle name="Normal 19 4 2 3_Essbase BS Tax Accounts EOY" xfId="44534"/>
    <cellStyle name="Normal 19 4 2 4" xfId="44535"/>
    <cellStyle name="Normal 19 4 2 5" xfId="44536"/>
    <cellStyle name="Normal 19 4 2 6" xfId="44537"/>
    <cellStyle name="Normal 19 4 2_Essbase BS Tax Accounts EOY" xfId="44538"/>
    <cellStyle name="Normal 19 4 3" xfId="44539"/>
    <cellStyle name="Normal 19 4 3 2" xfId="44540"/>
    <cellStyle name="Normal 19 4 3 2 2" xfId="44541"/>
    <cellStyle name="Normal 19 4 3 2 3" xfId="44542"/>
    <cellStyle name="Normal 19 4 3 2_Essbase BS Tax Accounts EOY" xfId="44543"/>
    <cellStyle name="Normal 19 4 3 3" xfId="44544"/>
    <cellStyle name="Normal 19 4 3 4" xfId="44545"/>
    <cellStyle name="Normal 19 4 3_Essbase BS Tax Accounts EOY" xfId="44546"/>
    <cellStyle name="Normal 19 4 4" xfId="44547"/>
    <cellStyle name="Normal 19 4 4 2" xfId="44548"/>
    <cellStyle name="Normal 19 4 4 3" xfId="44549"/>
    <cellStyle name="Normal 19 4 4_Essbase BS Tax Accounts EOY" xfId="44550"/>
    <cellStyle name="Normal 19 4 5" xfId="44551"/>
    <cellStyle name="Normal 19 4 6" xfId="44552"/>
    <cellStyle name="Normal 19 4 7" xfId="44553"/>
    <cellStyle name="Normal 19 4_Essbase BS Tax Accounts EOY" xfId="44554"/>
    <cellStyle name="Normal 19 5" xfId="44555"/>
    <cellStyle name="Normal 19 5 2" xfId="44556"/>
    <cellStyle name="Normal 19 5 2 2" xfId="44557"/>
    <cellStyle name="Normal 19 5 2 2 2" xfId="44558"/>
    <cellStyle name="Normal 19 5 2 2 3" xfId="44559"/>
    <cellStyle name="Normal 19 5 2 2_Essbase BS Tax Accounts EOY" xfId="44560"/>
    <cellStyle name="Normal 19 5 2 3" xfId="44561"/>
    <cellStyle name="Normal 19 5 2 4" xfId="44562"/>
    <cellStyle name="Normal 19 5 2_Essbase BS Tax Accounts EOY" xfId="44563"/>
    <cellStyle name="Normal 19 5 3" xfId="44564"/>
    <cellStyle name="Normal 19 5 3 2" xfId="44565"/>
    <cellStyle name="Normal 19 5 3 3" xfId="44566"/>
    <cellStyle name="Normal 19 5 3_Essbase BS Tax Accounts EOY" xfId="44567"/>
    <cellStyle name="Normal 19 5 4" xfId="44568"/>
    <cellStyle name="Normal 19 5 5" xfId="44569"/>
    <cellStyle name="Normal 19 5 6" xfId="44570"/>
    <cellStyle name="Normal 19 5_Essbase BS Tax Accounts EOY" xfId="44571"/>
    <cellStyle name="Normal 19 6" xfId="44572"/>
    <cellStyle name="Normal 19 6 2" xfId="44573"/>
    <cellStyle name="Normal 19 6_Essbase BS Tax Accounts EOY" xfId="44574"/>
    <cellStyle name="Normal 19 7" xfId="44575"/>
    <cellStyle name="Normal 19 7 2" xfId="44576"/>
    <cellStyle name="Normal 19 7 2 2" xfId="44577"/>
    <cellStyle name="Normal 19 7 2 3" xfId="44578"/>
    <cellStyle name="Normal 19 7 2_Essbase BS Tax Accounts EOY" xfId="44579"/>
    <cellStyle name="Normal 19 7 3" xfId="44580"/>
    <cellStyle name="Normal 19 7 4" xfId="44581"/>
    <cellStyle name="Normal 19 7 5" xfId="44582"/>
    <cellStyle name="Normal 19 7_Essbase BS Tax Accounts EOY" xfId="44583"/>
    <cellStyle name="Normal 19 8" xfId="44584"/>
    <cellStyle name="Normal 19 8 2" xfId="44585"/>
    <cellStyle name="Normal 19 8 2 2" xfId="44586"/>
    <cellStyle name="Normal 19 8 2_Essbase BS Tax Accounts EOY" xfId="44587"/>
    <cellStyle name="Normal 19 8 3" xfId="44588"/>
    <cellStyle name="Normal 19 8 4" xfId="44589"/>
    <cellStyle name="Normal 19 8_Essbase BS Tax Accounts EOY" xfId="44590"/>
    <cellStyle name="Normal 19 9" xfId="44591"/>
    <cellStyle name="Normal 19_Basis Detail" xfId="44592"/>
    <cellStyle name="Normal 190" xfId="44593"/>
    <cellStyle name="Normal 191" xfId="44594"/>
    <cellStyle name="Normal 192" xfId="44595"/>
    <cellStyle name="Normal 193" xfId="44596"/>
    <cellStyle name="Normal 194" xfId="44597"/>
    <cellStyle name="Normal 195" xfId="44598"/>
    <cellStyle name="Normal 196" xfId="44599"/>
    <cellStyle name="Normal 197" xfId="44600"/>
    <cellStyle name="Normal 198" xfId="44601"/>
    <cellStyle name="Normal 199" xfId="44602"/>
    <cellStyle name="Normal 2" xfId="83"/>
    <cellStyle name="Normal 2 10" xfId="44603"/>
    <cellStyle name="Normal 2 10 10" xfId="44604"/>
    <cellStyle name="Normal 2 10 10 2" xfId="44605"/>
    <cellStyle name="Normal 2 10 10_Essbase BS Tax Accounts EOY" xfId="44606"/>
    <cellStyle name="Normal 2 10 11" xfId="44607"/>
    <cellStyle name="Normal 2 10 11 2" xfId="44608"/>
    <cellStyle name="Normal 2 10 11 2 2" xfId="44609"/>
    <cellStyle name="Normal 2 10 11 2_Essbase BS Tax Accounts EOY" xfId="44610"/>
    <cellStyle name="Normal 2 10 11 3" xfId="44611"/>
    <cellStyle name="Normal 2 10 11_Essbase BS Tax Accounts EOY" xfId="44612"/>
    <cellStyle name="Normal 2 10 12" xfId="44613"/>
    <cellStyle name="Normal 2 10 13" xfId="44614"/>
    <cellStyle name="Normal 2 10 2" xfId="44615"/>
    <cellStyle name="Normal 2 10 2 10" xfId="44616"/>
    <cellStyle name="Normal 2 10 2 10 2" xfId="44617"/>
    <cellStyle name="Normal 2 10 2 10_Essbase BS Tax Accounts EOY" xfId="44618"/>
    <cellStyle name="Normal 2 10 2 11" xfId="44619"/>
    <cellStyle name="Normal 2 10 2 11 2" xfId="44620"/>
    <cellStyle name="Normal 2 10 2 11 2 2" xfId="44621"/>
    <cellStyle name="Normal 2 10 2 11 2_Essbase BS Tax Accounts EOY" xfId="44622"/>
    <cellStyle name="Normal 2 10 2 11 3" xfId="44623"/>
    <cellStyle name="Normal 2 10 2 11_Essbase BS Tax Accounts EOY" xfId="44624"/>
    <cellStyle name="Normal 2 10 2 12" xfId="44625"/>
    <cellStyle name="Normal 2 10 2 13" xfId="44626"/>
    <cellStyle name="Normal 2 10 2 2" xfId="44627"/>
    <cellStyle name="Normal 2 10 2 2 2" xfId="44628"/>
    <cellStyle name="Normal 2 10 2 2 2 2" xfId="44629"/>
    <cellStyle name="Normal 2 10 2 2 2 2 2" xfId="44630"/>
    <cellStyle name="Normal 2 10 2 2 2 2_Essbase BS Tax Accounts EOY" xfId="44631"/>
    <cellStyle name="Normal 2 10 2 2 2 3" xfId="44632"/>
    <cellStyle name="Normal 2 10 2 2 2 4" xfId="44633"/>
    <cellStyle name="Normal 2 10 2 2 2_Essbase BS Tax Accounts EOY" xfId="44634"/>
    <cellStyle name="Normal 2 10 2 2 3" xfId="44635"/>
    <cellStyle name="Normal 2 10 2 2 3 2" xfId="44636"/>
    <cellStyle name="Normal 2 10 2 2 3 2 2" xfId="44637"/>
    <cellStyle name="Normal 2 10 2 2 3 2_Essbase BS Tax Accounts EOY" xfId="44638"/>
    <cellStyle name="Normal 2 10 2 2 3 3" xfId="44639"/>
    <cellStyle name="Normal 2 10 2 2 3_Essbase BS Tax Accounts EOY" xfId="44640"/>
    <cellStyle name="Normal 2 10 2 2 4" xfId="44641"/>
    <cellStyle name="Normal 2 10 2 2 5" xfId="44642"/>
    <cellStyle name="Normal 2 10 2 2 6" xfId="44643"/>
    <cellStyle name="Normal 2 10 2 2_Basis Detail" xfId="44644"/>
    <cellStyle name="Normal 2 10 2 3" xfId="44645"/>
    <cellStyle name="Normal 2 10 2 3 2" xfId="44646"/>
    <cellStyle name="Normal 2 10 2 3 2 2" xfId="44647"/>
    <cellStyle name="Normal 2 10 2 3 2_Essbase BS Tax Accounts EOY" xfId="44648"/>
    <cellStyle name="Normal 2 10 2 3 3" xfId="44649"/>
    <cellStyle name="Normal 2 10 2 3 4" xfId="44650"/>
    <cellStyle name="Normal 2 10 2 3_Essbase BS Tax Accounts EOY" xfId="44651"/>
    <cellStyle name="Normal 2 10 2 4" xfId="44652"/>
    <cellStyle name="Normal 2 10 2 4 2" xfId="44653"/>
    <cellStyle name="Normal 2 10 2 4_Essbase BS Tax Accounts EOY" xfId="44654"/>
    <cellStyle name="Normal 2 10 2 5" xfId="44655"/>
    <cellStyle name="Normal 2 10 2 5 2" xfId="44656"/>
    <cellStyle name="Normal 2 10 2 5_Essbase BS Tax Accounts EOY" xfId="44657"/>
    <cellStyle name="Normal 2 10 2 6" xfId="44658"/>
    <cellStyle name="Normal 2 10 2 6 2" xfId="44659"/>
    <cellStyle name="Normal 2 10 2 6_Essbase BS Tax Accounts EOY" xfId="44660"/>
    <cellStyle name="Normal 2 10 2 7" xfId="44661"/>
    <cellStyle name="Normal 2 10 2 7 2" xfId="44662"/>
    <cellStyle name="Normal 2 10 2 7_Essbase BS Tax Accounts EOY" xfId="44663"/>
    <cellStyle name="Normal 2 10 2 8" xfId="44664"/>
    <cellStyle name="Normal 2 10 2 8 2" xfId="44665"/>
    <cellStyle name="Normal 2 10 2 8_Essbase BS Tax Accounts EOY" xfId="44666"/>
    <cellStyle name="Normal 2 10 2 9" xfId="44667"/>
    <cellStyle name="Normal 2 10 2 9 2" xfId="44668"/>
    <cellStyle name="Normal 2 10 2 9_Essbase BS Tax Accounts EOY" xfId="44669"/>
    <cellStyle name="Normal 2 10 2_Basis Detail" xfId="44670"/>
    <cellStyle name="Normal 2 10 3" xfId="44671"/>
    <cellStyle name="Normal 2 10 3 2" xfId="44672"/>
    <cellStyle name="Normal 2 10 3 2 2" xfId="44673"/>
    <cellStyle name="Normal 2 10 3 2 2 2" xfId="44674"/>
    <cellStyle name="Normal 2 10 3 2 2_Essbase BS Tax Accounts EOY" xfId="44675"/>
    <cellStyle name="Normal 2 10 3 2 3" xfId="44676"/>
    <cellStyle name="Normal 2 10 3 2 4" xfId="44677"/>
    <cellStyle name="Normal 2 10 3 2_Essbase BS Tax Accounts EOY" xfId="44678"/>
    <cellStyle name="Normal 2 10 3 3" xfId="44679"/>
    <cellStyle name="Normal 2 10 3 3 2" xfId="44680"/>
    <cellStyle name="Normal 2 10 3 3 2 2" xfId="44681"/>
    <cellStyle name="Normal 2 10 3 3 2_Essbase BS Tax Accounts EOY" xfId="44682"/>
    <cellStyle name="Normal 2 10 3 3 3" xfId="44683"/>
    <cellStyle name="Normal 2 10 3 3_Essbase BS Tax Accounts EOY" xfId="44684"/>
    <cellStyle name="Normal 2 10 3 4" xfId="44685"/>
    <cellStyle name="Normal 2 10 3 5" xfId="44686"/>
    <cellStyle name="Normal 2 10 3 6" xfId="44687"/>
    <cellStyle name="Normal 2 10 3_Basis Detail" xfId="44688"/>
    <cellStyle name="Normal 2 10 4" xfId="44689"/>
    <cellStyle name="Normal 2 10 4 2" xfId="44690"/>
    <cellStyle name="Normal 2 10 4 2 2" xfId="44691"/>
    <cellStyle name="Normal 2 10 4 2_Essbase BS Tax Accounts EOY" xfId="44692"/>
    <cellStyle name="Normal 2 10 4 3" xfId="44693"/>
    <cellStyle name="Normal 2 10 4 4" xfId="44694"/>
    <cellStyle name="Normal 2 10 4_Essbase BS Tax Accounts EOY" xfId="44695"/>
    <cellStyle name="Normal 2 10 5" xfId="44696"/>
    <cellStyle name="Normal 2 10 5 2" xfId="44697"/>
    <cellStyle name="Normal 2 10 5_Essbase BS Tax Accounts EOY" xfId="44698"/>
    <cellStyle name="Normal 2 10 6" xfId="44699"/>
    <cellStyle name="Normal 2 10 6 2" xfId="44700"/>
    <cellStyle name="Normal 2 10 6_Essbase BS Tax Accounts EOY" xfId="44701"/>
    <cellStyle name="Normal 2 10 7" xfId="44702"/>
    <cellStyle name="Normal 2 10 7 2" xfId="44703"/>
    <cellStyle name="Normal 2 10 7_Essbase BS Tax Accounts EOY" xfId="44704"/>
    <cellStyle name="Normal 2 10 8" xfId="44705"/>
    <cellStyle name="Normal 2 10 8 2" xfId="44706"/>
    <cellStyle name="Normal 2 10 8_Essbase BS Tax Accounts EOY" xfId="44707"/>
    <cellStyle name="Normal 2 10 9" xfId="44708"/>
    <cellStyle name="Normal 2 10 9 2" xfId="44709"/>
    <cellStyle name="Normal 2 10 9_Essbase BS Tax Accounts EOY" xfId="44710"/>
    <cellStyle name="Normal 2 10_Basis Detail" xfId="44711"/>
    <cellStyle name="Normal 2 11" xfId="44712"/>
    <cellStyle name="Normal 2 11 10" xfId="44713"/>
    <cellStyle name="Normal 2 11 10 2" xfId="44714"/>
    <cellStyle name="Normal 2 11 10_Essbase BS Tax Accounts EOY" xfId="44715"/>
    <cellStyle name="Normal 2 11 11" xfId="44716"/>
    <cellStyle name="Normal 2 11 11 2" xfId="44717"/>
    <cellStyle name="Normal 2 11 11 2 2" xfId="44718"/>
    <cellStyle name="Normal 2 11 11 2_Essbase BS Tax Accounts EOY" xfId="44719"/>
    <cellStyle name="Normal 2 11 11 3" xfId="44720"/>
    <cellStyle name="Normal 2 11 11_Essbase BS Tax Accounts EOY" xfId="44721"/>
    <cellStyle name="Normal 2 11 12" xfId="44722"/>
    <cellStyle name="Normal 2 11 13" xfId="44723"/>
    <cellStyle name="Normal 2 11 2" xfId="44724"/>
    <cellStyle name="Normal 2 11 2 10" xfId="44725"/>
    <cellStyle name="Normal 2 11 2 10 2" xfId="44726"/>
    <cellStyle name="Normal 2 11 2 10_Essbase BS Tax Accounts EOY" xfId="44727"/>
    <cellStyle name="Normal 2 11 2 11" xfId="44728"/>
    <cellStyle name="Normal 2 11 2 11 2" xfId="44729"/>
    <cellStyle name="Normal 2 11 2 11 2 2" xfId="44730"/>
    <cellStyle name="Normal 2 11 2 11 2_Essbase BS Tax Accounts EOY" xfId="44731"/>
    <cellStyle name="Normal 2 11 2 11 3" xfId="44732"/>
    <cellStyle name="Normal 2 11 2 11_Essbase BS Tax Accounts EOY" xfId="44733"/>
    <cellStyle name="Normal 2 11 2 12" xfId="44734"/>
    <cellStyle name="Normal 2 11 2 13" xfId="44735"/>
    <cellStyle name="Normal 2 11 2 2" xfId="44736"/>
    <cellStyle name="Normal 2 11 2 2 2" xfId="44737"/>
    <cellStyle name="Normal 2 11 2 2 2 2" xfId="44738"/>
    <cellStyle name="Normal 2 11 2 2 2 2 2" xfId="44739"/>
    <cellStyle name="Normal 2 11 2 2 2 2_Essbase BS Tax Accounts EOY" xfId="44740"/>
    <cellStyle name="Normal 2 11 2 2 2 3" xfId="44741"/>
    <cellStyle name="Normal 2 11 2 2 2 4" xfId="44742"/>
    <cellStyle name="Normal 2 11 2 2 2_Essbase BS Tax Accounts EOY" xfId="44743"/>
    <cellStyle name="Normal 2 11 2 2 3" xfId="44744"/>
    <cellStyle name="Normal 2 11 2 2 3 2" xfId="44745"/>
    <cellStyle name="Normal 2 11 2 2 3 2 2" xfId="44746"/>
    <cellStyle name="Normal 2 11 2 2 3 2_Essbase BS Tax Accounts EOY" xfId="44747"/>
    <cellStyle name="Normal 2 11 2 2 3 3" xfId="44748"/>
    <cellStyle name="Normal 2 11 2 2 3_Essbase BS Tax Accounts EOY" xfId="44749"/>
    <cellStyle name="Normal 2 11 2 2 4" xfId="44750"/>
    <cellStyle name="Normal 2 11 2 2 5" xfId="44751"/>
    <cellStyle name="Normal 2 11 2 2 6" xfId="44752"/>
    <cellStyle name="Normal 2 11 2 2_Basis Detail" xfId="44753"/>
    <cellStyle name="Normal 2 11 2 3" xfId="44754"/>
    <cellStyle name="Normal 2 11 2 3 2" xfId="44755"/>
    <cellStyle name="Normal 2 11 2 3 2 2" xfId="44756"/>
    <cellStyle name="Normal 2 11 2 3 2_Essbase BS Tax Accounts EOY" xfId="44757"/>
    <cellStyle name="Normal 2 11 2 3 3" xfId="44758"/>
    <cellStyle name="Normal 2 11 2 3 4" xfId="44759"/>
    <cellStyle name="Normal 2 11 2 3_Essbase BS Tax Accounts EOY" xfId="44760"/>
    <cellStyle name="Normal 2 11 2 4" xfId="44761"/>
    <cellStyle name="Normal 2 11 2 4 2" xfId="44762"/>
    <cellStyle name="Normal 2 11 2 4_Essbase BS Tax Accounts EOY" xfId="44763"/>
    <cellStyle name="Normal 2 11 2 5" xfId="44764"/>
    <cellStyle name="Normal 2 11 2 5 2" xfId="44765"/>
    <cellStyle name="Normal 2 11 2 5_Essbase BS Tax Accounts EOY" xfId="44766"/>
    <cellStyle name="Normal 2 11 2 6" xfId="44767"/>
    <cellStyle name="Normal 2 11 2 6 2" xfId="44768"/>
    <cellStyle name="Normal 2 11 2 6_Essbase BS Tax Accounts EOY" xfId="44769"/>
    <cellStyle name="Normal 2 11 2 7" xfId="44770"/>
    <cellStyle name="Normal 2 11 2 7 2" xfId="44771"/>
    <cellStyle name="Normal 2 11 2 7_Essbase BS Tax Accounts EOY" xfId="44772"/>
    <cellStyle name="Normal 2 11 2 8" xfId="44773"/>
    <cellStyle name="Normal 2 11 2 8 2" xfId="44774"/>
    <cellStyle name="Normal 2 11 2 8_Essbase BS Tax Accounts EOY" xfId="44775"/>
    <cellStyle name="Normal 2 11 2 9" xfId="44776"/>
    <cellStyle name="Normal 2 11 2 9 2" xfId="44777"/>
    <cellStyle name="Normal 2 11 2 9_Essbase BS Tax Accounts EOY" xfId="44778"/>
    <cellStyle name="Normal 2 11 2_Basis Detail" xfId="44779"/>
    <cellStyle name="Normal 2 11 3" xfId="44780"/>
    <cellStyle name="Normal 2 11 3 2" xfId="44781"/>
    <cellStyle name="Normal 2 11 3 2 2" xfId="44782"/>
    <cellStyle name="Normal 2 11 3 2 2 2" xfId="44783"/>
    <cellStyle name="Normal 2 11 3 2 2_Essbase BS Tax Accounts EOY" xfId="44784"/>
    <cellStyle name="Normal 2 11 3 2 3" xfId="44785"/>
    <cellStyle name="Normal 2 11 3 2 4" xfId="44786"/>
    <cellStyle name="Normal 2 11 3 2_Essbase BS Tax Accounts EOY" xfId="44787"/>
    <cellStyle name="Normal 2 11 3 3" xfId="44788"/>
    <cellStyle name="Normal 2 11 3 3 2" xfId="44789"/>
    <cellStyle name="Normal 2 11 3 3 2 2" xfId="44790"/>
    <cellStyle name="Normal 2 11 3 3 2_Essbase BS Tax Accounts EOY" xfId="44791"/>
    <cellStyle name="Normal 2 11 3 3 3" xfId="44792"/>
    <cellStyle name="Normal 2 11 3 3_Essbase BS Tax Accounts EOY" xfId="44793"/>
    <cellStyle name="Normal 2 11 3 4" xfId="44794"/>
    <cellStyle name="Normal 2 11 3 5" xfId="44795"/>
    <cellStyle name="Normal 2 11 3 6" xfId="44796"/>
    <cellStyle name="Normal 2 11 3_Basis Detail" xfId="44797"/>
    <cellStyle name="Normal 2 11 4" xfId="44798"/>
    <cellStyle name="Normal 2 11 4 2" xfId="44799"/>
    <cellStyle name="Normal 2 11 4 2 2" xfId="44800"/>
    <cellStyle name="Normal 2 11 4 2_Essbase BS Tax Accounts EOY" xfId="44801"/>
    <cellStyle name="Normal 2 11 4 3" xfId="44802"/>
    <cellStyle name="Normal 2 11 4 4" xfId="44803"/>
    <cellStyle name="Normal 2 11 4_Essbase BS Tax Accounts EOY" xfId="44804"/>
    <cellStyle name="Normal 2 11 5" xfId="44805"/>
    <cellStyle name="Normal 2 11 5 2" xfId="44806"/>
    <cellStyle name="Normal 2 11 5_Essbase BS Tax Accounts EOY" xfId="44807"/>
    <cellStyle name="Normal 2 11 6" xfId="44808"/>
    <cellStyle name="Normal 2 11 6 2" xfId="44809"/>
    <cellStyle name="Normal 2 11 6_Essbase BS Tax Accounts EOY" xfId="44810"/>
    <cellStyle name="Normal 2 11 7" xfId="44811"/>
    <cellStyle name="Normal 2 11 7 2" xfId="44812"/>
    <cellStyle name="Normal 2 11 7_Essbase BS Tax Accounts EOY" xfId="44813"/>
    <cellStyle name="Normal 2 11 8" xfId="44814"/>
    <cellStyle name="Normal 2 11 8 2" xfId="44815"/>
    <cellStyle name="Normal 2 11 8_Essbase BS Tax Accounts EOY" xfId="44816"/>
    <cellStyle name="Normal 2 11 9" xfId="44817"/>
    <cellStyle name="Normal 2 11 9 2" xfId="44818"/>
    <cellStyle name="Normal 2 11 9_Essbase BS Tax Accounts EOY" xfId="44819"/>
    <cellStyle name="Normal 2 11_Basis Detail" xfId="44820"/>
    <cellStyle name="Normal 2 12" xfId="44821"/>
    <cellStyle name="Normal 2 12 10" xfId="44822"/>
    <cellStyle name="Normal 2 12 10 2" xfId="44823"/>
    <cellStyle name="Normal 2 12 10_Essbase BS Tax Accounts EOY" xfId="44824"/>
    <cellStyle name="Normal 2 12 11" xfId="44825"/>
    <cellStyle name="Normal 2 12 11 2" xfId="44826"/>
    <cellStyle name="Normal 2 12 11 2 2" xfId="44827"/>
    <cellStyle name="Normal 2 12 11 2_Essbase BS Tax Accounts EOY" xfId="44828"/>
    <cellStyle name="Normal 2 12 11 3" xfId="44829"/>
    <cellStyle name="Normal 2 12 11_Essbase BS Tax Accounts EOY" xfId="44830"/>
    <cellStyle name="Normal 2 12 12" xfId="44831"/>
    <cellStyle name="Normal 2 12 13" xfId="44832"/>
    <cellStyle name="Normal 2 12 2" xfId="44833"/>
    <cellStyle name="Normal 2 12 2 10" xfId="44834"/>
    <cellStyle name="Normal 2 12 2 10 2" xfId="44835"/>
    <cellStyle name="Normal 2 12 2 10_Essbase BS Tax Accounts EOY" xfId="44836"/>
    <cellStyle name="Normal 2 12 2 11" xfId="44837"/>
    <cellStyle name="Normal 2 12 2 11 2" xfId="44838"/>
    <cellStyle name="Normal 2 12 2 11 2 2" xfId="44839"/>
    <cellStyle name="Normal 2 12 2 11 2_Essbase BS Tax Accounts EOY" xfId="44840"/>
    <cellStyle name="Normal 2 12 2 11 3" xfId="44841"/>
    <cellStyle name="Normal 2 12 2 11_Essbase BS Tax Accounts EOY" xfId="44842"/>
    <cellStyle name="Normal 2 12 2 12" xfId="44843"/>
    <cellStyle name="Normal 2 12 2 13" xfId="44844"/>
    <cellStyle name="Normal 2 12 2 2" xfId="44845"/>
    <cellStyle name="Normal 2 12 2 2 2" xfId="44846"/>
    <cellStyle name="Normal 2 12 2 2 2 2" xfId="44847"/>
    <cellStyle name="Normal 2 12 2 2 2 2 2" xfId="44848"/>
    <cellStyle name="Normal 2 12 2 2 2 2_Essbase BS Tax Accounts EOY" xfId="44849"/>
    <cellStyle name="Normal 2 12 2 2 2 3" xfId="44850"/>
    <cellStyle name="Normal 2 12 2 2 2 4" xfId="44851"/>
    <cellStyle name="Normal 2 12 2 2 2_Essbase BS Tax Accounts EOY" xfId="44852"/>
    <cellStyle name="Normal 2 12 2 2 3" xfId="44853"/>
    <cellStyle name="Normal 2 12 2 2 3 2" xfId="44854"/>
    <cellStyle name="Normal 2 12 2 2 3 2 2" xfId="44855"/>
    <cellStyle name="Normal 2 12 2 2 3 2_Essbase BS Tax Accounts EOY" xfId="44856"/>
    <cellStyle name="Normal 2 12 2 2 3 3" xfId="44857"/>
    <cellStyle name="Normal 2 12 2 2 3_Essbase BS Tax Accounts EOY" xfId="44858"/>
    <cellStyle name="Normal 2 12 2 2 4" xfId="44859"/>
    <cellStyle name="Normal 2 12 2 2 5" xfId="44860"/>
    <cellStyle name="Normal 2 12 2 2 6" xfId="44861"/>
    <cellStyle name="Normal 2 12 2 2_Basis Detail" xfId="44862"/>
    <cellStyle name="Normal 2 12 2 3" xfId="44863"/>
    <cellStyle name="Normal 2 12 2 3 2" xfId="44864"/>
    <cellStyle name="Normal 2 12 2 3 2 2" xfId="44865"/>
    <cellStyle name="Normal 2 12 2 3 2_Essbase BS Tax Accounts EOY" xfId="44866"/>
    <cellStyle name="Normal 2 12 2 3 3" xfId="44867"/>
    <cellStyle name="Normal 2 12 2 3 4" xfId="44868"/>
    <cellStyle name="Normal 2 12 2 3_Essbase BS Tax Accounts EOY" xfId="44869"/>
    <cellStyle name="Normal 2 12 2 4" xfId="44870"/>
    <cellStyle name="Normal 2 12 2 4 2" xfId="44871"/>
    <cellStyle name="Normal 2 12 2 4_Essbase BS Tax Accounts EOY" xfId="44872"/>
    <cellStyle name="Normal 2 12 2 5" xfId="44873"/>
    <cellStyle name="Normal 2 12 2 5 2" xfId="44874"/>
    <cellStyle name="Normal 2 12 2 5_Essbase BS Tax Accounts EOY" xfId="44875"/>
    <cellStyle name="Normal 2 12 2 6" xfId="44876"/>
    <cellStyle name="Normal 2 12 2 6 2" xfId="44877"/>
    <cellStyle name="Normal 2 12 2 6_Essbase BS Tax Accounts EOY" xfId="44878"/>
    <cellStyle name="Normal 2 12 2 7" xfId="44879"/>
    <cellStyle name="Normal 2 12 2 7 2" xfId="44880"/>
    <cellStyle name="Normal 2 12 2 7_Essbase BS Tax Accounts EOY" xfId="44881"/>
    <cellStyle name="Normal 2 12 2 8" xfId="44882"/>
    <cellStyle name="Normal 2 12 2 8 2" xfId="44883"/>
    <cellStyle name="Normal 2 12 2 8_Essbase BS Tax Accounts EOY" xfId="44884"/>
    <cellStyle name="Normal 2 12 2 9" xfId="44885"/>
    <cellStyle name="Normal 2 12 2 9 2" xfId="44886"/>
    <cellStyle name="Normal 2 12 2 9_Essbase BS Tax Accounts EOY" xfId="44887"/>
    <cellStyle name="Normal 2 12 2_Basis Detail" xfId="44888"/>
    <cellStyle name="Normal 2 12 3" xfId="44889"/>
    <cellStyle name="Normal 2 12 3 2" xfId="44890"/>
    <cellStyle name="Normal 2 12 3 2 2" xfId="44891"/>
    <cellStyle name="Normal 2 12 3 2 2 2" xfId="44892"/>
    <cellStyle name="Normal 2 12 3 2 2_Essbase BS Tax Accounts EOY" xfId="44893"/>
    <cellStyle name="Normal 2 12 3 2 3" xfId="44894"/>
    <cellStyle name="Normal 2 12 3 2 4" xfId="44895"/>
    <cellStyle name="Normal 2 12 3 2_Essbase BS Tax Accounts EOY" xfId="44896"/>
    <cellStyle name="Normal 2 12 3 3" xfId="44897"/>
    <cellStyle name="Normal 2 12 3 3 2" xfId="44898"/>
    <cellStyle name="Normal 2 12 3 3 2 2" xfId="44899"/>
    <cellStyle name="Normal 2 12 3 3 2_Essbase BS Tax Accounts EOY" xfId="44900"/>
    <cellStyle name="Normal 2 12 3 3 3" xfId="44901"/>
    <cellStyle name="Normal 2 12 3 3_Essbase BS Tax Accounts EOY" xfId="44902"/>
    <cellStyle name="Normal 2 12 3 4" xfId="44903"/>
    <cellStyle name="Normal 2 12 3 5" xfId="44904"/>
    <cellStyle name="Normal 2 12 3 6" xfId="44905"/>
    <cellStyle name="Normal 2 12 3_Basis Detail" xfId="44906"/>
    <cellStyle name="Normal 2 12 4" xfId="44907"/>
    <cellStyle name="Normal 2 12 4 2" xfId="44908"/>
    <cellStyle name="Normal 2 12 4 2 2" xfId="44909"/>
    <cellStyle name="Normal 2 12 4 2_Essbase BS Tax Accounts EOY" xfId="44910"/>
    <cellStyle name="Normal 2 12 4 3" xfId="44911"/>
    <cellStyle name="Normal 2 12 4 4" xfId="44912"/>
    <cellStyle name="Normal 2 12 4_Essbase BS Tax Accounts EOY" xfId="44913"/>
    <cellStyle name="Normal 2 12 5" xfId="44914"/>
    <cellStyle name="Normal 2 12 5 2" xfId="44915"/>
    <cellStyle name="Normal 2 12 5_Essbase BS Tax Accounts EOY" xfId="44916"/>
    <cellStyle name="Normal 2 12 6" xfId="44917"/>
    <cellStyle name="Normal 2 12 6 2" xfId="44918"/>
    <cellStyle name="Normal 2 12 6_Essbase BS Tax Accounts EOY" xfId="44919"/>
    <cellStyle name="Normal 2 12 7" xfId="44920"/>
    <cellStyle name="Normal 2 12 7 2" xfId="44921"/>
    <cellStyle name="Normal 2 12 7_Essbase BS Tax Accounts EOY" xfId="44922"/>
    <cellStyle name="Normal 2 12 8" xfId="44923"/>
    <cellStyle name="Normal 2 12 8 2" xfId="44924"/>
    <cellStyle name="Normal 2 12 8_Essbase BS Tax Accounts EOY" xfId="44925"/>
    <cellStyle name="Normal 2 12 9" xfId="44926"/>
    <cellStyle name="Normal 2 12 9 2" xfId="44927"/>
    <cellStyle name="Normal 2 12 9_Essbase BS Tax Accounts EOY" xfId="44928"/>
    <cellStyle name="Normal 2 12_Basis Detail" xfId="44929"/>
    <cellStyle name="Normal 2 13" xfId="44930"/>
    <cellStyle name="Normal 2 13 10" xfId="44931"/>
    <cellStyle name="Normal 2 13 10 2" xfId="44932"/>
    <cellStyle name="Normal 2 13 10_Essbase BS Tax Accounts EOY" xfId="44933"/>
    <cellStyle name="Normal 2 13 11" xfId="44934"/>
    <cellStyle name="Normal 2 13 11 2" xfId="44935"/>
    <cellStyle name="Normal 2 13 11 2 2" xfId="44936"/>
    <cellStyle name="Normal 2 13 11 2_Essbase BS Tax Accounts EOY" xfId="44937"/>
    <cellStyle name="Normal 2 13 11 3" xfId="44938"/>
    <cellStyle name="Normal 2 13 11_Essbase BS Tax Accounts EOY" xfId="44939"/>
    <cellStyle name="Normal 2 13 12" xfId="44940"/>
    <cellStyle name="Normal 2 13 13" xfId="44941"/>
    <cellStyle name="Normal 2 13 2" xfId="44942"/>
    <cellStyle name="Normal 2 13 2 10" xfId="44943"/>
    <cellStyle name="Normal 2 13 2 10 2" xfId="44944"/>
    <cellStyle name="Normal 2 13 2 10_Essbase BS Tax Accounts EOY" xfId="44945"/>
    <cellStyle name="Normal 2 13 2 11" xfId="44946"/>
    <cellStyle name="Normal 2 13 2 11 2" xfId="44947"/>
    <cellStyle name="Normal 2 13 2 11 2 2" xfId="44948"/>
    <cellStyle name="Normal 2 13 2 11 2_Essbase BS Tax Accounts EOY" xfId="44949"/>
    <cellStyle name="Normal 2 13 2 11 3" xfId="44950"/>
    <cellStyle name="Normal 2 13 2 11_Essbase BS Tax Accounts EOY" xfId="44951"/>
    <cellStyle name="Normal 2 13 2 12" xfId="44952"/>
    <cellStyle name="Normal 2 13 2 13" xfId="44953"/>
    <cellStyle name="Normal 2 13 2 2" xfId="44954"/>
    <cellStyle name="Normal 2 13 2 2 2" xfId="44955"/>
    <cellStyle name="Normal 2 13 2 2 2 2" xfId="44956"/>
    <cellStyle name="Normal 2 13 2 2 2 2 2" xfId="44957"/>
    <cellStyle name="Normal 2 13 2 2 2 2_Essbase BS Tax Accounts EOY" xfId="44958"/>
    <cellStyle name="Normal 2 13 2 2 2 3" xfId="44959"/>
    <cellStyle name="Normal 2 13 2 2 2 4" xfId="44960"/>
    <cellStyle name="Normal 2 13 2 2 2_Essbase BS Tax Accounts EOY" xfId="44961"/>
    <cellStyle name="Normal 2 13 2 2 3" xfId="44962"/>
    <cellStyle name="Normal 2 13 2 2 3 2" xfId="44963"/>
    <cellStyle name="Normal 2 13 2 2 3 2 2" xfId="44964"/>
    <cellStyle name="Normal 2 13 2 2 3 2_Essbase BS Tax Accounts EOY" xfId="44965"/>
    <cellStyle name="Normal 2 13 2 2 3 3" xfId="44966"/>
    <cellStyle name="Normal 2 13 2 2 3_Essbase BS Tax Accounts EOY" xfId="44967"/>
    <cellStyle name="Normal 2 13 2 2 4" xfId="44968"/>
    <cellStyle name="Normal 2 13 2 2 5" xfId="44969"/>
    <cellStyle name="Normal 2 13 2 2 6" xfId="44970"/>
    <cellStyle name="Normal 2 13 2 2_Basis Detail" xfId="44971"/>
    <cellStyle name="Normal 2 13 2 3" xfId="44972"/>
    <cellStyle name="Normal 2 13 2 3 2" xfId="44973"/>
    <cellStyle name="Normal 2 13 2 3 2 2" xfId="44974"/>
    <cellStyle name="Normal 2 13 2 3 2_Essbase BS Tax Accounts EOY" xfId="44975"/>
    <cellStyle name="Normal 2 13 2 3 3" xfId="44976"/>
    <cellStyle name="Normal 2 13 2 3 4" xfId="44977"/>
    <cellStyle name="Normal 2 13 2 3_Essbase BS Tax Accounts EOY" xfId="44978"/>
    <cellStyle name="Normal 2 13 2 4" xfId="44979"/>
    <cellStyle name="Normal 2 13 2 4 2" xfId="44980"/>
    <cellStyle name="Normal 2 13 2 4_Essbase BS Tax Accounts EOY" xfId="44981"/>
    <cellStyle name="Normal 2 13 2 5" xfId="44982"/>
    <cellStyle name="Normal 2 13 2 5 2" xfId="44983"/>
    <cellStyle name="Normal 2 13 2 5_Essbase BS Tax Accounts EOY" xfId="44984"/>
    <cellStyle name="Normal 2 13 2 6" xfId="44985"/>
    <cellStyle name="Normal 2 13 2 6 2" xfId="44986"/>
    <cellStyle name="Normal 2 13 2 6_Essbase BS Tax Accounts EOY" xfId="44987"/>
    <cellStyle name="Normal 2 13 2 7" xfId="44988"/>
    <cellStyle name="Normal 2 13 2 7 2" xfId="44989"/>
    <cellStyle name="Normal 2 13 2 7_Essbase BS Tax Accounts EOY" xfId="44990"/>
    <cellStyle name="Normal 2 13 2 8" xfId="44991"/>
    <cellStyle name="Normal 2 13 2 8 2" xfId="44992"/>
    <cellStyle name="Normal 2 13 2 8_Essbase BS Tax Accounts EOY" xfId="44993"/>
    <cellStyle name="Normal 2 13 2 9" xfId="44994"/>
    <cellStyle name="Normal 2 13 2 9 2" xfId="44995"/>
    <cellStyle name="Normal 2 13 2 9_Essbase BS Tax Accounts EOY" xfId="44996"/>
    <cellStyle name="Normal 2 13 2_Basis Detail" xfId="44997"/>
    <cellStyle name="Normal 2 13 3" xfId="44998"/>
    <cellStyle name="Normal 2 13 3 2" xfId="44999"/>
    <cellStyle name="Normal 2 13 3 2 2" xfId="45000"/>
    <cellStyle name="Normal 2 13 3 2 2 2" xfId="45001"/>
    <cellStyle name="Normal 2 13 3 2 2_Essbase BS Tax Accounts EOY" xfId="45002"/>
    <cellStyle name="Normal 2 13 3 2 3" xfId="45003"/>
    <cellStyle name="Normal 2 13 3 2 4" xfId="45004"/>
    <cellStyle name="Normal 2 13 3 2_Essbase BS Tax Accounts EOY" xfId="45005"/>
    <cellStyle name="Normal 2 13 3 3" xfId="45006"/>
    <cellStyle name="Normal 2 13 3 3 2" xfId="45007"/>
    <cellStyle name="Normal 2 13 3 3 2 2" xfId="45008"/>
    <cellStyle name="Normal 2 13 3 3 2_Essbase BS Tax Accounts EOY" xfId="45009"/>
    <cellStyle name="Normal 2 13 3 3 3" xfId="45010"/>
    <cellStyle name="Normal 2 13 3 3_Essbase BS Tax Accounts EOY" xfId="45011"/>
    <cellStyle name="Normal 2 13 3 4" xfId="45012"/>
    <cellStyle name="Normal 2 13 3 5" xfId="45013"/>
    <cellStyle name="Normal 2 13 3 6" xfId="45014"/>
    <cellStyle name="Normal 2 13 3_Basis Detail" xfId="45015"/>
    <cellStyle name="Normal 2 13 4" xfId="45016"/>
    <cellStyle name="Normal 2 13 4 2" xfId="45017"/>
    <cellStyle name="Normal 2 13 4 2 2" xfId="45018"/>
    <cellStyle name="Normal 2 13 4 2_Essbase BS Tax Accounts EOY" xfId="45019"/>
    <cellStyle name="Normal 2 13 4 3" xfId="45020"/>
    <cellStyle name="Normal 2 13 4 4" xfId="45021"/>
    <cellStyle name="Normal 2 13 4_Essbase BS Tax Accounts EOY" xfId="45022"/>
    <cellStyle name="Normal 2 13 5" xfId="45023"/>
    <cellStyle name="Normal 2 13 5 2" xfId="45024"/>
    <cellStyle name="Normal 2 13 5_Essbase BS Tax Accounts EOY" xfId="45025"/>
    <cellStyle name="Normal 2 13 6" xfId="45026"/>
    <cellStyle name="Normal 2 13 6 2" xfId="45027"/>
    <cellStyle name="Normal 2 13 6_Essbase BS Tax Accounts EOY" xfId="45028"/>
    <cellStyle name="Normal 2 13 7" xfId="45029"/>
    <cellStyle name="Normal 2 13 7 2" xfId="45030"/>
    <cellStyle name="Normal 2 13 7_Essbase BS Tax Accounts EOY" xfId="45031"/>
    <cellStyle name="Normal 2 13 8" xfId="45032"/>
    <cellStyle name="Normal 2 13 8 2" xfId="45033"/>
    <cellStyle name="Normal 2 13 8_Essbase BS Tax Accounts EOY" xfId="45034"/>
    <cellStyle name="Normal 2 13 9" xfId="45035"/>
    <cellStyle name="Normal 2 13 9 2" xfId="45036"/>
    <cellStyle name="Normal 2 13 9_Essbase BS Tax Accounts EOY" xfId="45037"/>
    <cellStyle name="Normal 2 13_Basis Detail" xfId="45038"/>
    <cellStyle name="Normal 2 14" xfId="45039"/>
    <cellStyle name="Normal 2 14 10" xfId="45040"/>
    <cellStyle name="Normal 2 14 10 2" xfId="45041"/>
    <cellStyle name="Normal 2 14 10 2 2" xfId="45042"/>
    <cellStyle name="Normal 2 14 10 2_Essbase BS Tax Accounts EOY" xfId="45043"/>
    <cellStyle name="Normal 2 14 10 3" xfId="45044"/>
    <cellStyle name="Normal 2 14 10_Essbase BS Tax Accounts EOY" xfId="45045"/>
    <cellStyle name="Normal 2 14 11" xfId="45046"/>
    <cellStyle name="Normal 2 14 11 2" xfId="45047"/>
    <cellStyle name="Normal 2 14 11 2 2" xfId="45048"/>
    <cellStyle name="Normal 2 14 11 2 3" xfId="45049"/>
    <cellStyle name="Normal 2 14 11 2_Essbase BS Tax Accounts EOY" xfId="45050"/>
    <cellStyle name="Normal 2 14 11 3" xfId="45051"/>
    <cellStyle name="Normal 2 14 11 4" xfId="45052"/>
    <cellStyle name="Normal 2 14 11_Essbase BS Tax Accounts EOY" xfId="45053"/>
    <cellStyle name="Normal 2 14 12" xfId="45054"/>
    <cellStyle name="Normal 2 14 12 2" xfId="45055"/>
    <cellStyle name="Normal 2 14 12 2 2" xfId="45056"/>
    <cellStyle name="Normal 2 14 12 2_Essbase BS Tax Accounts EOY" xfId="45057"/>
    <cellStyle name="Normal 2 14 12 3" xfId="45058"/>
    <cellStyle name="Normal 2 14 12 4" xfId="45059"/>
    <cellStyle name="Normal 2 14 12_Essbase BS Tax Accounts EOY" xfId="45060"/>
    <cellStyle name="Normal 2 14 13" xfId="45061"/>
    <cellStyle name="Normal 2 14 14" xfId="45062"/>
    <cellStyle name="Normal 2 14 2" xfId="45063"/>
    <cellStyle name="Normal 2 14 2 2" xfId="45064"/>
    <cellStyle name="Normal 2 14 2 2 2" xfId="45065"/>
    <cellStyle name="Normal 2 14 2 2_Essbase BS Tax Accounts EOY" xfId="45066"/>
    <cellStyle name="Normal 2 14 2 3" xfId="45067"/>
    <cellStyle name="Normal 2 14 2 3 2" xfId="45068"/>
    <cellStyle name="Normal 2 14 2 3 2 2" xfId="45069"/>
    <cellStyle name="Normal 2 14 2 3 2_Essbase BS Tax Accounts EOY" xfId="45070"/>
    <cellStyle name="Normal 2 14 2 3 3" xfId="45071"/>
    <cellStyle name="Normal 2 14 2 3_Essbase BS Tax Accounts EOY" xfId="45072"/>
    <cellStyle name="Normal 2 14 2 4" xfId="45073"/>
    <cellStyle name="Normal 2 14 2 5" xfId="45074"/>
    <cellStyle name="Normal 2 14 2_Essbase BS Tax Accounts EOY" xfId="45075"/>
    <cellStyle name="Normal 2 14 3" xfId="45076"/>
    <cellStyle name="Normal 2 14 3 2" xfId="45077"/>
    <cellStyle name="Normal 2 14 3 2 2" xfId="45078"/>
    <cellStyle name="Normal 2 14 3 2 2 2" xfId="45079"/>
    <cellStyle name="Normal 2 14 3 2 2_Essbase BS Tax Accounts EOY" xfId="45080"/>
    <cellStyle name="Normal 2 14 3 2 3" xfId="45081"/>
    <cellStyle name="Normal 2 14 3 2_Essbase BS Tax Accounts EOY" xfId="45082"/>
    <cellStyle name="Normal 2 14 3 3" xfId="45083"/>
    <cellStyle name="Normal 2 14 3 3 2" xfId="45084"/>
    <cellStyle name="Normal 2 14 3 3_Essbase BS Tax Accounts EOY" xfId="45085"/>
    <cellStyle name="Normal 2 14 3 4" xfId="45086"/>
    <cellStyle name="Normal 2 14 3 5" xfId="45087"/>
    <cellStyle name="Normal 2 14 3 6" xfId="45088"/>
    <cellStyle name="Normal 2 14 3 7" xfId="45089"/>
    <cellStyle name="Normal 2 14 4" xfId="45090"/>
    <cellStyle name="Normal 2 14 4 2" xfId="45091"/>
    <cellStyle name="Normal 2 14 4 2 2" xfId="45092"/>
    <cellStyle name="Normal 2 14 4 2 2 2" xfId="45093"/>
    <cellStyle name="Normal 2 14 4 2 2 2 2" xfId="45094"/>
    <cellStyle name="Normal 2 14 4 2 2 2 3" xfId="45095"/>
    <cellStyle name="Normal 2 14 4 2 2 2_Essbase BS Tax Accounts EOY" xfId="45096"/>
    <cellStyle name="Normal 2 14 4 2 2 3" xfId="45097"/>
    <cellStyle name="Normal 2 14 4 2 2 4" xfId="45098"/>
    <cellStyle name="Normal 2 14 4 2 2_Essbase BS Tax Accounts EOY" xfId="45099"/>
    <cellStyle name="Normal 2 14 4 2 3" xfId="45100"/>
    <cellStyle name="Normal 2 14 4 2 3 2" xfId="45101"/>
    <cellStyle name="Normal 2 14 4 2 3 3" xfId="45102"/>
    <cellStyle name="Normal 2 14 4 2 3_Essbase BS Tax Accounts EOY" xfId="45103"/>
    <cellStyle name="Normal 2 14 4 2 4" xfId="45104"/>
    <cellStyle name="Normal 2 14 4 2 5" xfId="45105"/>
    <cellStyle name="Normal 2 14 4 2_Essbase BS Tax Accounts EOY" xfId="45106"/>
    <cellStyle name="Normal 2 14 4 3" xfId="45107"/>
    <cellStyle name="Normal 2 14 4 3 2" xfId="45108"/>
    <cellStyle name="Normal 2 14 4 3 2 2" xfId="45109"/>
    <cellStyle name="Normal 2 14 4 3 2 3" xfId="45110"/>
    <cellStyle name="Normal 2 14 4 3 2_Essbase BS Tax Accounts EOY" xfId="45111"/>
    <cellStyle name="Normal 2 14 4 3 3" xfId="45112"/>
    <cellStyle name="Normal 2 14 4 3 4" xfId="45113"/>
    <cellStyle name="Normal 2 14 4 3_Essbase BS Tax Accounts EOY" xfId="45114"/>
    <cellStyle name="Normal 2 14 4 4" xfId="45115"/>
    <cellStyle name="Normal 2 14 4 4 2" xfId="45116"/>
    <cellStyle name="Normal 2 14 4 4 3" xfId="45117"/>
    <cellStyle name="Normal 2 14 4 4_Essbase BS Tax Accounts EOY" xfId="45118"/>
    <cellStyle name="Normal 2 14 4 5" xfId="45119"/>
    <cellStyle name="Normal 2 14 4 5 2" xfId="45120"/>
    <cellStyle name="Normal 2 14 4 5_Essbase BS Tax Accounts EOY" xfId="45121"/>
    <cellStyle name="Normal 2 14 4 6" xfId="45122"/>
    <cellStyle name="Normal 2 14 4 7" xfId="45123"/>
    <cellStyle name="Normal 2 14 4 8" xfId="45124"/>
    <cellStyle name="Normal 2 14 4 9" xfId="45125"/>
    <cellStyle name="Normal 2 14 4_Essbase BS Tax Accounts EOY" xfId="45126"/>
    <cellStyle name="Normal 2 14 5" xfId="45127"/>
    <cellStyle name="Normal 2 14 5 2" xfId="45128"/>
    <cellStyle name="Normal 2 14 5 2 2" xfId="45129"/>
    <cellStyle name="Normal 2 14 5 2 2 2" xfId="45130"/>
    <cellStyle name="Normal 2 14 5 2 2 3" xfId="45131"/>
    <cellStyle name="Normal 2 14 5 2 2_Essbase BS Tax Accounts EOY" xfId="45132"/>
    <cellStyle name="Normal 2 14 5 2 3" xfId="45133"/>
    <cellStyle name="Normal 2 14 5 2 4" xfId="45134"/>
    <cellStyle name="Normal 2 14 5 2_Essbase BS Tax Accounts EOY" xfId="45135"/>
    <cellStyle name="Normal 2 14 5 3" xfId="45136"/>
    <cellStyle name="Normal 2 14 5 3 2" xfId="45137"/>
    <cellStyle name="Normal 2 14 5 3 3" xfId="45138"/>
    <cellStyle name="Normal 2 14 5 3_Essbase BS Tax Accounts EOY" xfId="45139"/>
    <cellStyle name="Normal 2 14 5 4" xfId="45140"/>
    <cellStyle name="Normal 2 14 5 5" xfId="45141"/>
    <cellStyle name="Normal 2 14 5 6" xfId="45142"/>
    <cellStyle name="Normal 2 14 5_Essbase BS Tax Accounts EOY" xfId="45143"/>
    <cellStyle name="Normal 2 14 6" xfId="45144"/>
    <cellStyle name="Normal 2 14 6 2" xfId="45145"/>
    <cellStyle name="Normal 2 14 6 2 2" xfId="45146"/>
    <cellStyle name="Normal 2 14 6 2_Essbase BS Tax Accounts EOY" xfId="45147"/>
    <cellStyle name="Normal 2 14 6 3" xfId="45148"/>
    <cellStyle name="Normal 2 14 6_Essbase BS Tax Accounts EOY" xfId="45149"/>
    <cellStyle name="Normal 2 14 7" xfId="45150"/>
    <cellStyle name="Normal 2 14 7 2" xfId="45151"/>
    <cellStyle name="Normal 2 14 7 2 2" xfId="45152"/>
    <cellStyle name="Normal 2 14 7 2_Essbase BS Tax Accounts EOY" xfId="45153"/>
    <cellStyle name="Normal 2 14 7 3" xfId="45154"/>
    <cellStyle name="Normal 2 14 7_Essbase BS Tax Accounts EOY" xfId="45155"/>
    <cellStyle name="Normal 2 14 8" xfId="45156"/>
    <cellStyle name="Normal 2 14 8 2" xfId="45157"/>
    <cellStyle name="Normal 2 14 8 2 2" xfId="45158"/>
    <cellStyle name="Normal 2 14 8 2_Essbase BS Tax Accounts EOY" xfId="45159"/>
    <cellStyle name="Normal 2 14 8 3" xfId="45160"/>
    <cellStyle name="Normal 2 14 8_Essbase BS Tax Accounts EOY" xfId="45161"/>
    <cellStyle name="Normal 2 14 9" xfId="45162"/>
    <cellStyle name="Normal 2 14 9 2" xfId="45163"/>
    <cellStyle name="Normal 2 14 9 2 2" xfId="45164"/>
    <cellStyle name="Normal 2 14 9 2_Essbase BS Tax Accounts EOY" xfId="45165"/>
    <cellStyle name="Normal 2 14 9 3" xfId="45166"/>
    <cellStyle name="Normal 2 14 9_Essbase BS Tax Accounts EOY" xfId="45167"/>
    <cellStyle name="Normal 2 14_Basis Detail" xfId="45168"/>
    <cellStyle name="Normal 2 15" xfId="45169"/>
    <cellStyle name="Normal 2 15 10" xfId="45170"/>
    <cellStyle name="Normal 2 15 10 2" xfId="45171"/>
    <cellStyle name="Normal 2 15 10 2 2" xfId="45172"/>
    <cellStyle name="Normal 2 15 10 2 2 2" xfId="45173"/>
    <cellStyle name="Normal 2 15 10 2 2 3" xfId="45174"/>
    <cellStyle name="Normal 2 15 10 2 2_Essbase BS Tax Accounts EOY" xfId="45175"/>
    <cellStyle name="Normal 2 15 10 2 3" xfId="45176"/>
    <cellStyle name="Normal 2 15 10 2 4" xfId="45177"/>
    <cellStyle name="Normal 2 15 10 2_Essbase BS Tax Accounts EOY" xfId="45178"/>
    <cellStyle name="Normal 2 15 10 3" xfId="45179"/>
    <cellStyle name="Normal 2 15 10 3 2" xfId="45180"/>
    <cellStyle name="Normal 2 15 10 3 3" xfId="45181"/>
    <cellStyle name="Normal 2 15 10 3_Essbase BS Tax Accounts EOY" xfId="45182"/>
    <cellStyle name="Normal 2 15 10 4" xfId="45183"/>
    <cellStyle name="Normal 2 15 10 5" xfId="45184"/>
    <cellStyle name="Normal 2 15 10_Essbase BS Tax Accounts EOY" xfId="45185"/>
    <cellStyle name="Normal 2 15 11" xfId="45186"/>
    <cellStyle name="Normal 2 15 11 2" xfId="45187"/>
    <cellStyle name="Normal 2 15 11 2 2" xfId="45188"/>
    <cellStyle name="Normal 2 15 11 2 3" xfId="45189"/>
    <cellStyle name="Normal 2 15 11 2_Essbase BS Tax Accounts EOY" xfId="45190"/>
    <cellStyle name="Normal 2 15 11 3" xfId="45191"/>
    <cellStyle name="Normal 2 15 11 4" xfId="45192"/>
    <cellStyle name="Normal 2 15 11_Essbase BS Tax Accounts EOY" xfId="45193"/>
    <cellStyle name="Normal 2 15 12" xfId="45194"/>
    <cellStyle name="Normal 2 15 12 2" xfId="45195"/>
    <cellStyle name="Normal 2 15 12 2 2" xfId="45196"/>
    <cellStyle name="Normal 2 15 12 2 3" xfId="45197"/>
    <cellStyle name="Normal 2 15 12 2_Essbase BS Tax Accounts EOY" xfId="45198"/>
    <cellStyle name="Normal 2 15 12 3" xfId="45199"/>
    <cellStyle name="Normal 2 15 12 4" xfId="45200"/>
    <cellStyle name="Normal 2 15 12_Essbase BS Tax Accounts EOY" xfId="45201"/>
    <cellStyle name="Normal 2 15 13" xfId="45202"/>
    <cellStyle name="Normal 2 15 13 2" xfId="45203"/>
    <cellStyle name="Normal 2 15 13 2 2" xfId="45204"/>
    <cellStyle name="Normal 2 15 13 2 3" xfId="45205"/>
    <cellStyle name="Normal 2 15 13 2_Essbase BS Tax Accounts EOY" xfId="45206"/>
    <cellStyle name="Normal 2 15 13 3" xfId="45207"/>
    <cellStyle name="Normal 2 15 13 4" xfId="45208"/>
    <cellStyle name="Normal 2 15 13_Essbase BS Tax Accounts EOY" xfId="45209"/>
    <cellStyle name="Normal 2 15 14" xfId="45210"/>
    <cellStyle name="Normal 2 15 14 2" xfId="45211"/>
    <cellStyle name="Normal 2 15 14 2 2" xfId="45212"/>
    <cellStyle name="Normal 2 15 14 3" xfId="45213"/>
    <cellStyle name="Normal 2 15 14 4" xfId="45214"/>
    <cellStyle name="Normal 2 15 14_Essbase BS Tax Accounts EOY" xfId="45215"/>
    <cellStyle name="Normal 2 15 15" xfId="45216"/>
    <cellStyle name="Normal 2 15 15 2" xfId="45217"/>
    <cellStyle name="Normal 2 15 15 2 2" xfId="45218"/>
    <cellStyle name="Normal 2 15 15 3" xfId="45219"/>
    <cellStyle name="Normal 2 15 15 4" xfId="45220"/>
    <cellStyle name="Normal 2 15 15_Essbase BS Tax Accounts EOY" xfId="45221"/>
    <cellStyle name="Normal 2 15 16" xfId="45222"/>
    <cellStyle name="Normal 2 15 16 2" xfId="45223"/>
    <cellStyle name="Normal 2 15 16 2 2" xfId="45224"/>
    <cellStyle name="Normal 2 15 16 3" xfId="45225"/>
    <cellStyle name="Normal 2 15 16 4" xfId="45226"/>
    <cellStyle name="Normal 2 15 16_Essbase BS Tax Accounts EOY" xfId="45227"/>
    <cellStyle name="Normal 2 15 17" xfId="45228"/>
    <cellStyle name="Normal 2 15 17 2" xfId="45229"/>
    <cellStyle name="Normal 2 15 17 2 2" xfId="45230"/>
    <cellStyle name="Normal 2 15 17 3" xfId="45231"/>
    <cellStyle name="Normal 2 15 17 4" xfId="45232"/>
    <cellStyle name="Normal 2 15 17_Essbase BS Tax Accounts EOY" xfId="45233"/>
    <cellStyle name="Normal 2 15 18" xfId="45234"/>
    <cellStyle name="Normal 2 15 18 2" xfId="45235"/>
    <cellStyle name="Normal 2 15 18 3" xfId="45236"/>
    <cellStyle name="Normal 2 15 18_Essbase BS Tax Accounts EOY" xfId="45237"/>
    <cellStyle name="Normal 2 15 19" xfId="45238"/>
    <cellStyle name="Normal 2 15 19 2" xfId="45239"/>
    <cellStyle name="Normal 2 15 2" xfId="45240"/>
    <cellStyle name="Normal 2 15 2 2" xfId="45241"/>
    <cellStyle name="Normal 2 15 2 2 2" xfId="45242"/>
    <cellStyle name="Normal 2 15 2 2 2 2" xfId="45243"/>
    <cellStyle name="Normal 2 15 2 2 2 2 2" xfId="45244"/>
    <cellStyle name="Normal 2 15 2 2 2 2 3" xfId="45245"/>
    <cellStyle name="Normal 2 15 2 2 2 2_Essbase BS Tax Accounts EOY" xfId="45246"/>
    <cellStyle name="Normal 2 15 2 2 2 3" xfId="45247"/>
    <cellStyle name="Normal 2 15 2 2 2 4" xfId="45248"/>
    <cellStyle name="Normal 2 15 2 2 2_Essbase BS Tax Accounts EOY" xfId="45249"/>
    <cellStyle name="Normal 2 15 2 2 3" xfId="45250"/>
    <cellStyle name="Normal 2 15 2 2 3 2" xfId="45251"/>
    <cellStyle name="Normal 2 15 2 2 3 3" xfId="45252"/>
    <cellStyle name="Normal 2 15 2 2 3_Essbase BS Tax Accounts EOY" xfId="45253"/>
    <cellStyle name="Normal 2 15 2 2 4" xfId="45254"/>
    <cellStyle name="Normal 2 15 2 2 4 2" xfId="45255"/>
    <cellStyle name="Normal 2 15 2 2 5" xfId="45256"/>
    <cellStyle name="Normal 2 15 2 2 6" xfId="45257"/>
    <cellStyle name="Normal 2 15 2 2_Essbase BS Tax Accounts EOY" xfId="45258"/>
    <cellStyle name="Normal 2 15 2 3" xfId="45259"/>
    <cellStyle name="Normal 2 15 2 3 2" xfId="45260"/>
    <cellStyle name="Normal 2 15 2 3 2 2" xfId="45261"/>
    <cellStyle name="Normal 2 15 2 3 2 3" xfId="45262"/>
    <cellStyle name="Normal 2 15 2 3 2_Essbase BS Tax Accounts EOY" xfId="45263"/>
    <cellStyle name="Normal 2 15 2 3 3" xfId="45264"/>
    <cellStyle name="Normal 2 15 2 3 4" xfId="45265"/>
    <cellStyle name="Normal 2 15 2 3_Essbase BS Tax Accounts EOY" xfId="45266"/>
    <cellStyle name="Normal 2 15 2 4" xfId="45267"/>
    <cellStyle name="Normal 2 15 2 4 2" xfId="45268"/>
    <cellStyle name="Normal 2 15 2 4 2 2" xfId="45269"/>
    <cellStyle name="Normal 2 15 2 4 3" xfId="45270"/>
    <cellStyle name="Normal 2 15 2 4 4" xfId="45271"/>
    <cellStyle name="Normal 2 15 2 4_Essbase BS Tax Accounts EOY" xfId="45272"/>
    <cellStyle name="Normal 2 15 2 5" xfId="45273"/>
    <cellStyle name="Normal 2 15 2 5 2" xfId="45274"/>
    <cellStyle name="Normal 2 15 2 5 3" xfId="45275"/>
    <cellStyle name="Normal 2 15 2 5_Essbase BS Tax Accounts EOY" xfId="45276"/>
    <cellStyle name="Normal 2 15 2 6" xfId="45277"/>
    <cellStyle name="Normal 2 15 2 6 2" xfId="45278"/>
    <cellStyle name="Normal 2 15 2 7" xfId="45279"/>
    <cellStyle name="Normal 2 15 2 8" xfId="45280"/>
    <cellStyle name="Normal 2 15 2 9" xfId="45281"/>
    <cellStyle name="Normal 2 15 2_Essbase BS Tax Accounts EOY" xfId="45282"/>
    <cellStyle name="Normal 2 15 20" xfId="45283"/>
    <cellStyle name="Normal 2 15 21" xfId="45284"/>
    <cellStyle name="Normal 2 15 22" xfId="45285"/>
    <cellStyle name="Normal 2 15 23" xfId="45286"/>
    <cellStyle name="Normal 2 15 24" xfId="45287"/>
    <cellStyle name="Normal 2 15 25" xfId="45288"/>
    <cellStyle name="Normal 2 15 3" xfId="45289"/>
    <cellStyle name="Normal 2 15 3 2" xfId="45290"/>
    <cellStyle name="Normal 2 15 3 2 2" xfId="45291"/>
    <cellStyle name="Normal 2 15 3 2 2 2" xfId="45292"/>
    <cellStyle name="Normal 2 15 3 2 2 3" xfId="45293"/>
    <cellStyle name="Normal 2 15 3 2 2_Essbase BS Tax Accounts EOY" xfId="45294"/>
    <cellStyle name="Normal 2 15 3 2 3" xfId="45295"/>
    <cellStyle name="Normal 2 15 3 2 4" xfId="45296"/>
    <cellStyle name="Normal 2 15 3 2_Essbase BS Tax Accounts EOY" xfId="45297"/>
    <cellStyle name="Normal 2 15 3 3" xfId="45298"/>
    <cellStyle name="Normal 2 15 3 3 2" xfId="45299"/>
    <cellStyle name="Normal 2 15 3 3 3" xfId="45300"/>
    <cellStyle name="Normal 2 15 3 3_Essbase BS Tax Accounts EOY" xfId="45301"/>
    <cellStyle name="Normal 2 15 3 4" xfId="45302"/>
    <cellStyle name="Normal 2 15 3 4 2" xfId="45303"/>
    <cellStyle name="Normal 2 15 3 5" xfId="45304"/>
    <cellStyle name="Normal 2 15 3 6" xfId="45305"/>
    <cellStyle name="Normal 2 15 3 7" xfId="45306"/>
    <cellStyle name="Normal 2 15 3_Essbase BS Tax Accounts EOY" xfId="45307"/>
    <cellStyle name="Normal 2 15 4" xfId="45308"/>
    <cellStyle name="Normal 2 15 4 2" xfId="45309"/>
    <cellStyle name="Normal 2 15 4 2 2" xfId="45310"/>
    <cellStyle name="Normal 2 15 4 2 2 2" xfId="45311"/>
    <cellStyle name="Normal 2 15 4 2 2 3" xfId="45312"/>
    <cellStyle name="Normal 2 15 4 2 2_Essbase BS Tax Accounts EOY" xfId="45313"/>
    <cellStyle name="Normal 2 15 4 2 3" xfId="45314"/>
    <cellStyle name="Normal 2 15 4 2 4" xfId="45315"/>
    <cellStyle name="Normal 2 15 4 2_Essbase BS Tax Accounts EOY" xfId="45316"/>
    <cellStyle name="Normal 2 15 4 3" xfId="45317"/>
    <cellStyle name="Normal 2 15 4 3 2" xfId="45318"/>
    <cellStyle name="Normal 2 15 4 3 3" xfId="45319"/>
    <cellStyle name="Normal 2 15 4 3_Essbase BS Tax Accounts EOY" xfId="45320"/>
    <cellStyle name="Normal 2 15 4 4" xfId="45321"/>
    <cellStyle name="Normal 2 15 4 5" xfId="45322"/>
    <cellStyle name="Normal 2 15 4_Essbase BS Tax Accounts EOY" xfId="45323"/>
    <cellStyle name="Normal 2 15 5" xfId="45324"/>
    <cellStyle name="Normal 2 15 5 2" xfId="45325"/>
    <cellStyle name="Normal 2 15 5 2 2" xfId="45326"/>
    <cellStyle name="Normal 2 15 5 2 2 2" xfId="45327"/>
    <cellStyle name="Normal 2 15 5 2 2 3" xfId="45328"/>
    <cellStyle name="Normal 2 15 5 2 2_Essbase BS Tax Accounts EOY" xfId="45329"/>
    <cellStyle name="Normal 2 15 5 2 3" xfId="45330"/>
    <cellStyle name="Normal 2 15 5 2 4" xfId="45331"/>
    <cellStyle name="Normal 2 15 5 2_Essbase BS Tax Accounts EOY" xfId="45332"/>
    <cellStyle name="Normal 2 15 5 3" xfId="45333"/>
    <cellStyle name="Normal 2 15 5 3 2" xfId="45334"/>
    <cellStyle name="Normal 2 15 5 3 3" xfId="45335"/>
    <cellStyle name="Normal 2 15 5 3_Essbase BS Tax Accounts EOY" xfId="45336"/>
    <cellStyle name="Normal 2 15 5 4" xfId="45337"/>
    <cellStyle name="Normal 2 15 5 5" xfId="45338"/>
    <cellStyle name="Normal 2 15 5_Essbase BS Tax Accounts EOY" xfId="45339"/>
    <cellStyle name="Normal 2 15 6" xfId="45340"/>
    <cellStyle name="Normal 2 15 6 2" xfId="45341"/>
    <cellStyle name="Normal 2 15 6 2 2" xfId="45342"/>
    <cellStyle name="Normal 2 15 6 2 2 2" xfId="45343"/>
    <cellStyle name="Normal 2 15 6 2 2 3" xfId="45344"/>
    <cellStyle name="Normal 2 15 6 2 2_Essbase BS Tax Accounts EOY" xfId="45345"/>
    <cellStyle name="Normal 2 15 6 2 3" xfId="45346"/>
    <cellStyle name="Normal 2 15 6 2 4" xfId="45347"/>
    <cellStyle name="Normal 2 15 6 2_Essbase BS Tax Accounts EOY" xfId="45348"/>
    <cellStyle name="Normal 2 15 6 3" xfId="45349"/>
    <cellStyle name="Normal 2 15 6 3 2" xfId="45350"/>
    <cellStyle name="Normal 2 15 6 3 3" xfId="45351"/>
    <cellStyle name="Normal 2 15 6 3_Essbase BS Tax Accounts EOY" xfId="45352"/>
    <cellStyle name="Normal 2 15 6 4" xfId="45353"/>
    <cellStyle name="Normal 2 15 6 5" xfId="45354"/>
    <cellStyle name="Normal 2 15 6_Essbase BS Tax Accounts EOY" xfId="45355"/>
    <cellStyle name="Normal 2 15 7" xfId="45356"/>
    <cellStyle name="Normal 2 15 7 2" xfId="45357"/>
    <cellStyle name="Normal 2 15 7 2 2" xfId="45358"/>
    <cellStyle name="Normal 2 15 7 2 2 2" xfId="45359"/>
    <cellStyle name="Normal 2 15 7 2 2 3" xfId="45360"/>
    <cellStyle name="Normal 2 15 7 2 2_Essbase BS Tax Accounts EOY" xfId="45361"/>
    <cellStyle name="Normal 2 15 7 2 3" xfId="45362"/>
    <cellStyle name="Normal 2 15 7 2 4" xfId="45363"/>
    <cellStyle name="Normal 2 15 7 2_Essbase BS Tax Accounts EOY" xfId="45364"/>
    <cellStyle name="Normal 2 15 7 3" xfId="45365"/>
    <cellStyle name="Normal 2 15 7 3 2" xfId="45366"/>
    <cellStyle name="Normal 2 15 7 3 3" xfId="45367"/>
    <cellStyle name="Normal 2 15 7 3_Essbase BS Tax Accounts EOY" xfId="45368"/>
    <cellStyle name="Normal 2 15 7 4" xfId="45369"/>
    <cellStyle name="Normal 2 15 7 5" xfId="45370"/>
    <cellStyle name="Normal 2 15 7_Essbase BS Tax Accounts EOY" xfId="45371"/>
    <cellStyle name="Normal 2 15 8" xfId="45372"/>
    <cellStyle name="Normal 2 15 8 2" xfId="45373"/>
    <cellStyle name="Normal 2 15 8 2 2" xfId="45374"/>
    <cellStyle name="Normal 2 15 8 2 2 2" xfId="45375"/>
    <cellStyle name="Normal 2 15 8 2 2 3" xfId="45376"/>
    <cellStyle name="Normal 2 15 8 2 2_Essbase BS Tax Accounts EOY" xfId="45377"/>
    <cellStyle name="Normal 2 15 8 2 3" xfId="45378"/>
    <cellStyle name="Normal 2 15 8 2 4" xfId="45379"/>
    <cellStyle name="Normal 2 15 8 2_Essbase BS Tax Accounts EOY" xfId="45380"/>
    <cellStyle name="Normal 2 15 8 3" xfId="45381"/>
    <cellStyle name="Normal 2 15 8 3 2" xfId="45382"/>
    <cellStyle name="Normal 2 15 8 3 3" xfId="45383"/>
    <cellStyle name="Normal 2 15 8 3_Essbase BS Tax Accounts EOY" xfId="45384"/>
    <cellStyle name="Normal 2 15 8 4" xfId="45385"/>
    <cellStyle name="Normal 2 15 8 5" xfId="45386"/>
    <cellStyle name="Normal 2 15 8_Essbase BS Tax Accounts EOY" xfId="45387"/>
    <cellStyle name="Normal 2 15 9" xfId="45388"/>
    <cellStyle name="Normal 2 15 9 2" xfId="45389"/>
    <cellStyle name="Normal 2 15 9 2 2" xfId="45390"/>
    <cellStyle name="Normal 2 15 9 2 2 2" xfId="45391"/>
    <cellStyle name="Normal 2 15 9 2 2 3" xfId="45392"/>
    <cellStyle name="Normal 2 15 9 2 2_Essbase BS Tax Accounts EOY" xfId="45393"/>
    <cellStyle name="Normal 2 15 9 2 3" xfId="45394"/>
    <cellStyle name="Normal 2 15 9 2 4" xfId="45395"/>
    <cellStyle name="Normal 2 15 9 2_Essbase BS Tax Accounts EOY" xfId="45396"/>
    <cellStyle name="Normal 2 15 9 3" xfId="45397"/>
    <cellStyle name="Normal 2 15 9 3 2" xfId="45398"/>
    <cellStyle name="Normal 2 15 9 3 3" xfId="45399"/>
    <cellStyle name="Normal 2 15 9 3_Essbase BS Tax Accounts EOY" xfId="45400"/>
    <cellStyle name="Normal 2 15 9 4" xfId="45401"/>
    <cellStyle name="Normal 2 15 9 5" xfId="45402"/>
    <cellStyle name="Normal 2 15 9_Essbase BS Tax Accounts EOY" xfId="45403"/>
    <cellStyle name="Normal 2 15_Basis Detail" xfId="45404"/>
    <cellStyle name="Normal 2 16" xfId="45405"/>
    <cellStyle name="Normal 2 16 10" xfId="45406"/>
    <cellStyle name="Normal 2 16 10 2" xfId="45407"/>
    <cellStyle name="Normal 2 16 10 2 2" xfId="45408"/>
    <cellStyle name="Normal 2 16 10 2_Essbase BS Tax Accounts EOY" xfId="45409"/>
    <cellStyle name="Normal 2 16 10 3" xfId="45410"/>
    <cellStyle name="Normal 2 16 10_Essbase BS Tax Accounts EOY" xfId="45411"/>
    <cellStyle name="Normal 2 16 11" xfId="45412"/>
    <cellStyle name="Normal 2 16 11 2" xfId="45413"/>
    <cellStyle name="Normal 2 16 11 2 2" xfId="45414"/>
    <cellStyle name="Normal 2 16 11 2 3" xfId="45415"/>
    <cellStyle name="Normal 2 16 11 2_Essbase BS Tax Accounts EOY" xfId="45416"/>
    <cellStyle name="Normal 2 16 11 3" xfId="45417"/>
    <cellStyle name="Normal 2 16 11 4" xfId="45418"/>
    <cellStyle name="Normal 2 16 11_Essbase BS Tax Accounts EOY" xfId="45419"/>
    <cellStyle name="Normal 2 16 12" xfId="45420"/>
    <cellStyle name="Normal 2 16 12 2" xfId="45421"/>
    <cellStyle name="Normal 2 16 12 2 2" xfId="45422"/>
    <cellStyle name="Normal 2 16 12 2_Essbase BS Tax Accounts EOY" xfId="45423"/>
    <cellStyle name="Normal 2 16 12 3" xfId="45424"/>
    <cellStyle name="Normal 2 16 12 4" xfId="45425"/>
    <cellStyle name="Normal 2 16 12_Essbase BS Tax Accounts EOY" xfId="45426"/>
    <cellStyle name="Normal 2 16 13" xfId="45427"/>
    <cellStyle name="Normal 2 16 13 2" xfId="45428"/>
    <cellStyle name="Normal 2 16 13_Essbase BS Tax Accounts EOY" xfId="45429"/>
    <cellStyle name="Normal 2 16 14" xfId="45430"/>
    <cellStyle name="Normal 2 16 14 2" xfId="45431"/>
    <cellStyle name="Normal 2 16 14_Essbase BS Tax Accounts EOY" xfId="45432"/>
    <cellStyle name="Normal 2 16 15" xfId="45433"/>
    <cellStyle name="Normal 2 16 16" xfId="45434"/>
    <cellStyle name="Normal 2 16 17" xfId="45435"/>
    <cellStyle name="Normal 2 16 18" xfId="45436"/>
    <cellStyle name="Normal 2 16 2" xfId="45437"/>
    <cellStyle name="Normal 2 16 2 2" xfId="45438"/>
    <cellStyle name="Normal 2 16 2 2 2" xfId="45439"/>
    <cellStyle name="Normal 2 16 2 2 2 2" xfId="45440"/>
    <cellStyle name="Normal 2 16 2 2 2 2 2" xfId="45441"/>
    <cellStyle name="Normal 2 16 2 2 2 2 3" xfId="45442"/>
    <cellStyle name="Normal 2 16 2 2 2 2_Essbase BS Tax Accounts EOY" xfId="45443"/>
    <cellStyle name="Normal 2 16 2 2 2 3" xfId="45444"/>
    <cellStyle name="Normal 2 16 2 2 2 4" xfId="45445"/>
    <cellStyle name="Normal 2 16 2 2 2_Essbase BS Tax Accounts EOY" xfId="45446"/>
    <cellStyle name="Normal 2 16 2 2 3" xfId="45447"/>
    <cellStyle name="Normal 2 16 2 2 3 2" xfId="45448"/>
    <cellStyle name="Normal 2 16 2 2 3 3" xfId="45449"/>
    <cellStyle name="Normal 2 16 2 2 3_Essbase BS Tax Accounts EOY" xfId="45450"/>
    <cellStyle name="Normal 2 16 2 2 4" xfId="45451"/>
    <cellStyle name="Normal 2 16 2 2 5" xfId="45452"/>
    <cellStyle name="Normal 2 16 2 2 6" xfId="45453"/>
    <cellStyle name="Normal 2 16 2 2_Essbase BS Tax Accounts EOY" xfId="45454"/>
    <cellStyle name="Normal 2 16 2 3" xfId="45455"/>
    <cellStyle name="Normal 2 16 2 3 2" xfId="45456"/>
    <cellStyle name="Normal 2 16 2 3 2 2" xfId="45457"/>
    <cellStyle name="Normal 2 16 2 3 2 3" xfId="45458"/>
    <cellStyle name="Normal 2 16 2 3 2_Essbase BS Tax Accounts EOY" xfId="45459"/>
    <cellStyle name="Normal 2 16 2 3 3" xfId="45460"/>
    <cellStyle name="Normal 2 16 2 3 4" xfId="45461"/>
    <cellStyle name="Normal 2 16 2 3_Essbase BS Tax Accounts EOY" xfId="45462"/>
    <cellStyle name="Normal 2 16 2 4" xfId="45463"/>
    <cellStyle name="Normal 2 16 2 4 2" xfId="45464"/>
    <cellStyle name="Normal 2 16 2 4 3" xfId="45465"/>
    <cellStyle name="Normal 2 16 2 4_Essbase BS Tax Accounts EOY" xfId="45466"/>
    <cellStyle name="Normal 2 16 2 5" xfId="45467"/>
    <cellStyle name="Normal 2 16 2 5 2" xfId="45468"/>
    <cellStyle name="Normal 2 16 2 5_Essbase BS Tax Accounts EOY" xfId="45469"/>
    <cellStyle name="Normal 2 16 2 6" xfId="45470"/>
    <cellStyle name="Normal 2 16 2 7" xfId="45471"/>
    <cellStyle name="Normal 2 16 2 8" xfId="45472"/>
    <cellStyle name="Normal 2 16 2_Essbase BS Tax Accounts EOY" xfId="45473"/>
    <cellStyle name="Normal 2 16 3" xfId="45474"/>
    <cellStyle name="Normal 2 16 3 2" xfId="45475"/>
    <cellStyle name="Normal 2 16 3 2 2" xfId="45476"/>
    <cellStyle name="Normal 2 16 3 2 2 2" xfId="45477"/>
    <cellStyle name="Normal 2 16 3 2 2 3" xfId="45478"/>
    <cellStyle name="Normal 2 16 3 2 2_Essbase BS Tax Accounts EOY" xfId="45479"/>
    <cellStyle name="Normal 2 16 3 2 3" xfId="45480"/>
    <cellStyle name="Normal 2 16 3 2 4" xfId="45481"/>
    <cellStyle name="Normal 2 16 3 2_Essbase BS Tax Accounts EOY" xfId="45482"/>
    <cellStyle name="Normal 2 16 3 3" xfId="45483"/>
    <cellStyle name="Normal 2 16 3 3 2" xfId="45484"/>
    <cellStyle name="Normal 2 16 3 3 3" xfId="45485"/>
    <cellStyle name="Normal 2 16 3 3_Essbase BS Tax Accounts EOY" xfId="45486"/>
    <cellStyle name="Normal 2 16 3 4" xfId="45487"/>
    <cellStyle name="Normal 2 16 3 5" xfId="45488"/>
    <cellStyle name="Normal 2 16 3 6" xfId="45489"/>
    <cellStyle name="Normal 2 16 3_Essbase BS Tax Accounts EOY" xfId="45490"/>
    <cellStyle name="Normal 2 16 4" xfId="45491"/>
    <cellStyle name="Normal 2 16 4 2" xfId="45492"/>
    <cellStyle name="Normal 2 16 4 2 2" xfId="45493"/>
    <cellStyle name="Normal 2 16 4 2_Essbase BS Tax Accounts EOY" xfId="45494"/>
    <cellStyle name="Normal 2 16 4 3" xfId="45495"/>
    <cellStyle name="Normal 2 16 4_Essbase BS Tax Accounts EOY" xfId="45496"/>
    <cellStyle name="Normal 2 16 5" xfId="45497"/>
    <cellStyle name="Normal 2 16 5 2" xfId="45498"/>
    <cellStyle name="Normal 2 16 5 2 2" xfId="45499"/>
    <cellStyle name="Normal 2 16 5 2_Essbase BS Tax Accounts EOY" xfId="45500"/>
    <cellStyle name="Normal 2 16 5 3" xfId="45501"/>
    <cellStyle name="Normal 2 16 5_Essbase BS Tax Accounts EOY" xfId="45502"/>
    <cellStyle name="Normal 2 16 6" xfId="45503"/>
    <cellStyle name="Normal 2 16 6 2" xfId="45504"/>
    <cellStyle name="Normal 2 16 6 2 2" xfId="45505"/>
    <cellStyle name="Normal 2 16 6 2_Essbase BS Tax Accounts EOY" xfId="45506"/>
    <cellStyle name="Normal 2 16 6 3" xfId="45507"/>
    <cellStyle name="Normal 2 16 6_Essbase BS Tax Accounts EOY" xfId="45508"/>
    <cellStyle name="Normal 2 16 7" xfId="45509"/>
    <cellStyle name="Normal 2 16 7 2" xfId="45510"/>
    <cellStyle name="Normal 2 16 7 2 2" xfId="45511"/>
    <cellStyle name="Normal 2 16 7 2_Essbase BS Tax Accounts EOY" xfId="45512"/>
    <cellStyle name="Normal 2 16 7 3" xfId="45513"/>
    <cellStyle name="Normal 2 16 7_Essbase BS Tax Accounts EOY" xfId="45514"/>
    <cellStyle name="Normal 2 16 8" xfId="45515"/>
    <cellStyle name="Normal 2 16 8 2" xfId="45516"/>
    <cellStyle name="Normal 2 16 8 2 2" xfId="45517"/>
    <cellStyle name="Normal 2 16 8 2_Essbase BS Tax Accounts EOY" xfId="45518"/>
    <cellStyle name="Normal 2 16 8 3" xfId="45519"/>
    <cellStyle name="Normal 2 16 8_Essbase BS Tax Accounts EOY" xfId="45520"/>
    <cellStyle name="Normal 2 16 9" xfId="45521"/>
    <cellStyle name="Normal 2 16 9 2" xfId="45522"/>
    <cellStyle name="Normal 2 16 9 2 2" xfId="45523"/>
    <cellStyle name="Normal 2 16 9 2_Essbase BS Tax Accounts EOY" xfId="45524"/>
    <cellStyle name="Normal 2 16 9 3" xfId="45525"/>
    <cellStyle name="Normal 2 16 9_Essbase BS Tax Accounts EOY" xfId="45526"/>
    <cellStyle name="Normal 2 16_Basis Detail" xfId="45527"/>
    <cellStyle name="Normal 2 17" xfId="45528"/>
    <cellStyle name="Normal 2 17 10" xfId="45529"/>
    <cellStyle name="Normal 2 17 11" xfId="45530"/>
    <cellStyle name="Normal 2 17 11 2" xfId="45531"/>
    <cellStyle name="Normal 2 17 12" xfId="45532"/>
    <cellStyle name="Normal 2 17 13" xfId="45533"/>
    <cellStyle name="Normal 2 17 14" xfId="45534"/>
    <cellStyle name="Normal 2 17 15" xfId="45535"/>
    <cellStyle name="Normal 2 17 16" xfId="45536"/>
    <cellStyle name="Normal 2 17 17" xfId="45537"/>
    <cellStyle name="Normal 2 17 2" xfId="45538"/>
    <cellStyle name="Normal 2 17 2 2" xfId="45539"/>
    <cellStyle name="Normal 2 17 2 2 2" xfId="45540"/>
    <cellStyle name="Normal 2 17 2 2 2 2" xfId="45541"/>
    <cellStyle name="Normal 2 17 2 2 2 2 2" xfId="45542"/>
    <cellStyle name="Normal 2 17 2 2 2 2 3" xfId="45543"/>
    <cellStyle name="Normal 2 17 2 2 2 2_Essbase BS Tax Accounts EOY" xfId="45544"/>
    <cellStyle name="Normal 2 17 2 2 2 3" xfId="45545"/>
    <cellStyle name="Normal 2 17 2 2 2 4" xfId="45546"/>
    <cellStyle name="Normal 2 17 2 2 2_Essbase BS Tax Accounts EOY" xfId="45547"/>
    <cellStyle name="Normal 2 17 2 2 3" xfId="45548"/>
    <cellStyle name="Normal 2 17 2 2 3 2" xfId="45549"/>
    <cellStyle name="Normal 2 17 2 2 3 3" xfId="45550"/>
    <cellStyle name="Normal 2 17 2 2 3_Essbase BS Tax Accounts EOY" xfId="45551"/>
    <cellStyle name="Normal 2 17 2 2 4" xfId="45552"/>
    <cellStyle name="Normal 2 17 2 2 5" xfId="45553"/>
    <cellStyle name="Normal 2 17 2 2_Essbase BS Tax Accounts EOY" xfId="45554"/>
    <cellStyle name="Normal 2 17 2 3" xfId="45555"/>
    <cellStyle name="Normal 2 17 2 3 2" xfId="45556"/>
    <cellStyle name="Normal 2 17 2 3 2 2" xfId="45557"/>
    <cellStyle name="Normal 2 17 2 3 2 3" xfId="45558"/>
    <cellStyle name="Normal 2 17 2 3 2_Essbase BS Tax Accounts EOY" xfId="45559"/>
    <cellStyle name="Normal 2 17 2 3 3" xfId="45560"/>
    <cellStyle name="Normal 2 17 2 3 4" xfId="45561"/>
    <cellStyle name="Normal 2 17 2 3_Essbase BS Tax Accounts EOY" xfId="45562"/>
    <cellStyle name="Normal 2 17 2 4" xfId="45563"/>
    <cellStyle name="Normal 2 17 2 4 2" xfId="45564"/>
    <cellStyle name="Normal 2 17 2 4 3" xfId="45565"/>
    <cellStyle name="Normal 2 17 2 4_Essbase BS Tax Accounts EOY" xfId="45566"/>
    <cellStyle name="Normal 2 17 2 5" xfId="45567"/>
    <cellStyle name="Normal 2 17 2 6" xfId="45568"/>
    <cellStyle name="Normal 2 17 2 7" xfId="45569"/>
    <cellStyle name="Normal 2 17 2_Essbase BS Tax Accounts EOY" xfId="45570"/>
    <cellStyle name="Normal 2 17 3" xfId="45571"/>
    <cellStyle name="Normal 2 17 3 2" xfId="45572"/>
    <cellStyle name="Normal 2 17 3 2 2" xfId="45573"/>
    <cellStyle name="Normal 2 17 3 2 2 2" xfId="45574"/>
    <cellStyle name="Normal 2 17 3 2 2 3" xfId="45575"/>
    <cellStyle name="Normal 2 17 3 2 2_Essbase BS Tax Accounts EOY" xfId="45576"/>
    <cellStyle name="Normal 2 17 3 2 3" xfId="45577"/>
    <cellStyle name="Normal 2 17 3 2 4" xfId="45578"/>
    <cellStyle name="Normal 2 17 3 2_Essbase BS Tax Accounts EOY" xfId="45579"/>
    <cellStyle name="Normal 2 17 3 3" xfId="45580"/>
    <cellStyle name="Normal 2 17 3 3 2" xfId="45581"/>
    <cellStyle name="Normal 2 17 3 3 3" xfId="45582"/>
    <cellStyle name="Normal 2 17 3 3_Essbase BS Tax Accounts EOY" xfId="45583"/>
    <cellStyle name="Normal 2 17 3 4" xfId="45584"/>
    <cellStyle name="Normal 2 17 3 5" xfId="45585"/>
    <cellStyle name="Normal 2 17 3_Essbase BS Tax Accounts EOY" xfId="45586"/>
    <cellStyle name="Normal 2 17 4" xfId="45587"/>
    <cellStyle name="Normal 2 17 4 2" xfId="45588"/>
    <cellStyle name="Normal 2 17 4 2 2" xfId="45589"/>
    <cellStyle name="Normal 2 17 4 2 3" xfId="45590"/>
    <cellStyle name="Normal 2 17 4 2_Essbase BS Tax Accounts EOY" xfId="45591"/>
    <cellStyle name="Normal 2 17 4 3" xfId="45592"/>
    <cellStyle name="Normal 2 17 4 4" xfId="45593"/>
    <cellStyle name="Normal 2 17 4_Essbase BS Tax Accounts EOY" xfId="45594"/>
    <cellStyle name="Normal 2 17 5" xfId="45595"/>
    <cellStyle name="Normal 2 17 5 2" xfId="45596"/>
    <cellStyle name="Normal 2 17 5 2 2" xfId="45597"/>
    <cellStyle name="Normal 2 17 5 2_Essbase BS Tax Accounts EOY" xfId="45598"/>
    <cellStyle name="Normal 2 17 5 3" xfId="45599"/>
    <cellStyle name="Normal 2 17 5 4" xfId="45600"/>
    <cellStyle name="Normal 2 17 5_Essbase BS Tax Accounts EOY" xfId="45601"/>
    <cellStyle name="Normal 2 17 6" xfId="45602"/>
    <cellStyle name="Normal 2 17 6 2" xfId="45603"/>
    <cellStyle name="Normal 2 17 6_Essbase BS Tax Accounts EOY" xfId="45604"/>
    <cellStyle name="Normal 2 17 7" xfId="45605"/>
    <cellStyle name="Normal 2 17 7 2" xfId="45606"/>
    <cellStyle name="Normal 2 17 7_Essbase BS Tax Accounts EOY" xfId="45607"/>
    <cellStyle name="Normal 2 17 8" xfId="45608"/>
    <cellStyle name="Normal 2 17 8 2" xfId="45609"/>
    <cellStyle name="Normal 2 17 8_Essbase BS Tax Accounts EOY" xfId="45610"/>
    <cellStyle name="Normal 2 17 9" xfId="45611"/>
    <cellStyle name="Normal 2 17_Basis Detail" xfId="45612"/>
    <cellStyle name="Normal 2 18" xfId="45613"/>
    <cellStyle name="Normal 2 18 10" xfId="45614"/>
    <cellStyle name="Normal 2 18 10 2" xfId="45615"/>
    <cellStyle name="Normal 2 18 10 2 2" xfId="45616"/>
    <cellStyle name="Normal 2 18 10 3" xfId="45617"/>
    <cellStyle name="Normal 2 18 11" xfId="45618"/>
    <cellStyle name="Normal 2 18 11 2" xfId="45619"/>
    <cellStyle name="Normal 2 18 12" xfId="45620"/>
    <cellStyle name="Normal 2 18 12 2" xfId="45621"/>
    <cellStyle name="Normal 2 18 13" xfId="45622"/>
    <cellStyle name="Normal 2 18 14" xfId="45623"/>
    <cellStyle name="Normal 2 18 15" xfId="45624"/>
    <cellStyle name="Normal 2 18 2" xfId="45625"/>
    <cellStyle name="Normal 2 18 2 2" xfId="45626"/>
    <cellStyle name="Normal 2 18 2 2 2" xfId="45627"/>
    <cellStyle name="Normal 2 18 2 2 2 2" xfId="45628"/>
    <cellStyle name="Normal 2 18 2 2 2 2 2" xfId="45629"/>
    <cellStyle name="Normal 2 18 2 2 2 2 3" xfId="45630"/>
    <cellStyle name="Normal 2 18 2 2 2 2_Essbase BS Tax Accounts EOY" xfId="45631"/>
    <cellStyle name="Normal 2 18 2 2 2 3" xfId="45632"/>
    <cellStyle name="Normal 2 18 2 2 2 4" xfId="45633"/>
    <cellStyle name="Normal 2 18 2 2 2_Essbase BS Tax Accounts EOY" xfId="45634"/>
    <cellStyle name="Normal 2 18 2 2 3" xfId="45635"/>
    <cellStyle name="Normal 2 18 2 2 3 2" xfId="45636"/>
    <cellStyle name="Normal 2 18 2 2 3 3" xfId="45637"/>
    <cellStyle name="Normal 2 18 2 2 3_Essbase BS Tax Accounts EOY" xfId="45638"/>
    <cellStyle name="Normal 2 18 2 2 4" xfId="45639"/>
    <cellStyle name="Normal 2 18 2 2 5" xfId="45640"/>
    <cellStyle name="Normal 2 18 2 2_Essbase BS Tax Accounts EOY" xfId="45641"/>
    <cellStyle name="Normal 2 18 2 3" xfId="45642"/>
    <cellStyle name="Normal 2 18 2 3 2" xfId="45643"/>
    <cellStyle name="Normal 2 18 2 3 2 2" xfId="45644"/>
    <cellStyle name="Normal 2 18 2 3 2 3" xfId="45645"/>
    <cellStyle name="Normal 2 18 2 3 2_Essbase BS Tax Accounts EOY" xfId="45646"/>
    <cellStyle name="Normal 2 18 2 3 3" xfId="45647"/>
    <cellStyle name="Normal 2 18 2 3 4" xfId="45648"/>
    <cellStyle name="Normal 2 18 2 3_Essbase BS Tax Accounts EOY" xfId="45649"/>
    <cellStyle name="Normal 2 18 2 4" xfId="45650"/>
    <cellStyle name="Normal 2 18 2 4 2" xfId="45651"/>
    <cellStyle name="Normal 2 18 2 4 3" xfId="45652"/>
    <cellStyle name="Normal 2 18 2 4_Essbase BS Tax Accounts EOY" xfId="45653"/>
    <cellStyle name="Normal 2 18 2 5" xfId="45654"/>
    <cellStyle name="Normal 2 18 2 5 2" xfId="45655"/>
    <cellStyle name="Normal 2 18 2 6" xfId="45656"/>
    <cellStyle name="Normal 2 18 2 7" xfId="45657"/>
    <cellStyle name="Normal 2 18 2 8" xfId="45658"/>
    <cellStyle name="Normal 2 18 2_Essbase BS Tax Accounts EOY" xfId="45659"/>
    <cellStyle name="Normal 2 18 3" xfId="45660"/>
    <cellStyle name="Normal 2 18 3 2" xfId="45661"/>
    <cellStyle name="Normal 2 18 3 2 2" xfId="45662"/>
    <cellStyle name="Normal 2 18 3 2 2 2" xfId="45663"/>
    <cellStyle name="Normal 2 18 3 2 2 3" xfId="45664"/>
    <cellStyle name="Normal 2 18 3 2 2_Essbase BS Tax Accounts EOY" xfId="45665"/>
    <cellStyle name="Normal 2 18 3 2 3" xfId="45666"/>
    <cellStyle name="Normal 2 18 3 2 4" xfId="45667"/>
    <cellStyle name="Normal 2 18 3 2_Essbase BS Tax Accounts EOY" xfId="45668"/>
    <cellStyle name="Normal 2 18 3 3" xfId="45669"/>
    <cellStyle name="Normal 2 18 3 3 2" xfId="45670"/>
    <cellStyle name="Normal 2 18 3 3 3" xfId="45671"/>
    <cellStyle name="Normal 2 18 3 3_Essbase BS Tax Accounts EOY" xfId="45672"/>
    <cellStyle name="Normal 2 18 3 4" xfId="45673"/>
    <cellStyle name="Normal 2 18 3 5" xfId="45674"/>
    <cellStyle name="Normal 2 18 3_Essbase BS Tax Accounts EOY" xfId="45675"/>
    <cellStyle name="Normal 2 18 4" xfId="45676"/>
    <cellStyle name="Normal 2 18 4 2" xfId="45677"/>
    <cellStyle name="Normal 2 18 4 2 2" xfId="45678"/>
    <cellStyle name="Normal 2 18 4 2 3" xfId="45679"/>
    <cellStyle name="Normal 2 18 4 2_Essbase BS Tax Accounts EOY" xfId="45680"/>
    <cellStyle name="Normal 2 18 4 3" xfId="45681"/>
    <cellStyle name="Normal 2 18 4 4" xfId="45682"/>
    <cellStyle name="Normal 2 18 4_Essbase BS Tax Accounts EOY" xfId="45683"/>
    <cellStyle name="Normal 2 18 5" xfId="45684"/>
    <cellStyle name="Normal 2 18 5 2" xfId="45685"/>
    <cellStyle name="Normal 2 18 5 2 2" xfId="45686"/>
    <cellStyle name="Normal 2 18 5 3" xfId="45687"/>
    <cellStyle name="Normal 2 18 5 4" xfId="45688"/>
    <cellStyle name="Normal 2 18 5_Essbase BS Tax Accounts EOY" xfId="45689"/>
    <cellStyle name="Normal 2 18 6" xfId="45690"/>
    <cellStyle name="Normal 2 18 6 2" xfId="45691"/>
    <cellStyle name="Normal 2 18 6 2 2" xfId="45692"/>
    <cellStyle name="Normal 2 18 6 3" xfId="45693"/>
    <cellStyle name="Normal 2 18 6 4" xfId="45694"/>
    <cellStyle name="Normal 2 18 6_Essbase BS Tax Accounts EOY" xfId="45695"/>
    <cellStyle name="Normal 2 18 7" xfId="45696"/>
    <cellStyle name="Normal 2 18 7 2" xfId="45697"/>
    <cellStyle name="Normal 2 18 7 2 2" xfId="45698"/>
    <cellStyle name="Normal 2 18 7 3" xfId="45699"/>
    <cellStyle name="Normal 2 18 7 4" xfId="45700"/>
    <cellStyle name="Normal 2 18 7_Essbase BS Tax Accounts EOY" xfId="45701"/>
    <cellStyle name="Normal 2 18 8" xfId="45702"/>
    <cellStyle name="Normal 2 18 8 2" xfId="45703"/>
    <cellStyle name="Normal 2 18 8 2 2" xfId="45704"/>
    <cellStyle name="Normal 2 18 8 3" xfId="45705"/>
    <cellStyle name="Normal 2 18 9" xfId="45706"/>
    <cellStyle name="Normal 2 18 9 2" xfId="45707"/>
    <cellStyle name="Normal 2 18 9 2 2" xfId="45708"/>
    <cellStyle name="Normal 2 18 9 3" xfId="45709"/>
    <cellStyle name="Normal 2 18_Essbase BS Tax Accounts EOY" xfId="45710"/>
    <cellStyle name="Normal 2 19" xfId="45711"/>
    <cellStyle name="Normal 2 19 10" xfId="45712"/>
    <cellStyle name="Normal 2 19 11" xfId="45713"/>
    <cellStyle name="Normal 2 19 12" xfId="45714"/>
    <cellStyle name="Normal 2 19 2" xfId="45715"/>
    <cellStyle name="Normal 2 19 2 2" xfId="45716"/>
    <cellStyle name="Normal 2 19 2 2 2" xfId="45717"/>
    <cellStyle name="Normal 2 19 2 2 2 2" xfId="45718"/>
    <cellStyle name="Normal 2 19 2 2 2 2 2" xfId="45719"/>
    <cellStyle name="Normal 2 19 2 2 2 2 3" xfId="45720"/>
    <cellStyle name="Normal 2 19 2 2 2 2_Essbase BS Tax Accounts EOY" xfId="45721"/>
    <cellStyle name="Normal 2 19 2 2 2 3" xfId="45722"/>
    <cellStyle name="Normal 2 19 2 2 2 4" xfId="45723"/>
    <cellStyle name="Normal 2 19 2 2 2_Essbase BS Tax Accounts EOY" xfId="45724"/>
    <cellStyle name="Normal 2 19 2 2 3" xfId="45725"/>
    <cellStyle name="Normal 2 19 2 2 3 2" xfId="45726"/>
    <cellStyle name="Normal 2 19 2 2 3 3" xfId="45727"/>
    <cellStyle name="Normal 2 19 2 2 3_Essbase BS Tax Accounts EOY" xfId="45728"/>
    <cellStyle name="Normal 2 19 2 2 4" xfId="45729"/>
    <cellStyle name="Normal 2 19 2 2 5" xfId="45730"/>
    <cellStyle name="Normal 2 19 2 2_Essbase BS Tax Accounts EOY" xfId="45731"/>
    <cellStyle name="Normal 2 19 2 3" xfId="45732"/>
    <cellStyle name="Normal 2 19 2 3 2" xfId="45733"/>
    <cellStyle name="Normal 2 19 2 3 2 2" xfId="45734"/>
    <cellStyle name="Normal 2 19 2 3 2 3" xfId="45735"/>
    <cellStyle name="Normal 2 19 2 3 2_Essbase BS Tax Accounts EOY" xfId="45736"/>
    <cellStyle name="Normal 2 19 2 3 3" xfId="45737"/>
    <cellStyle name="Normal 2 19 2 3 4" xfId="45738"/>
    <cellStyle name="Normal 2 19 2 3_Essbase BS Tax Accounts EOY" xfId="45739"/>
    <cellStyle name="Normal 2 19 2 4" xfId="45740"/>
    <cellStyle name="Normal 2 19 2 4 2" xfId="45741"/>
    <cellStyle name="Normal 2 19 2 4 3" xfId="45742"/>
    <cellStyle name="Normal 2 19 2 4_Essbase BS Tax Accounts EOY" xfId="45743"/>
    <cellStyle name="Normal 2 19 2 5" xfId="45744"/>
    <cellStyle name="Normal 2 19 2 6" xfId="45745"/>
    <cellStyle name="Normal 2 19 2_Essbase BS Tax Accounts EOY" xfId="45746"/>
    <cellStyle name="Normal 2 19 3" xfId="45747"/>
    <cellStyle name="Normal 2 19 3 2" xfId="45748"/>
    <cellStyle name="Normal 2 19 3 2 2" xfId="45749"/>
    <cellStyle name="Normal 2 19 3 2 2 2" xfId="45750"/>
    <cellStyle name="Normal 2 19 3 2 2 3" xfId="45751"/>
    <cellStyle name="Normal 2 19 3 2 2_Essbase BS Tax Accounts EOY" xfId="45752"/>
    <cellStyle name="Normal 2 19 3 2 3" xfId="45753"/>
    <cellStyle name="Normal 2 19 3 2 4" xfId="45754"/>
    <cellStyle name="Normal 2 19 3 2_Essbase BS Tax Accounts EOY" xfId="45755"/>
    <cellStyle name="Normal 2 19 3 3" xfId="45756"/>
    <cellStyle name="Normal 2 19 3 3 2" xfId="45757"/>
    <cellStyle name="Normal 2 19 3 3 3" xfId="45758"/>
    <cellStyle name="Normal 2 19 3 3_Essbase BS Tax Accounts EOY" xfId="45759"/>
    <cellStyle name="Normal 2 19 3 4" xfId="45760"/>
    <cellStyle name="Normal 2 19 3 5" xfId="45761"/>
    <cellStyle name="Normal 2 19 3_Essbase BS Tax Accounts EOY" xfId="45762"/>
    <cellStyle name="Normal 2 19 4" xfId="45763"/>
    <cellStyle name="Normal 2 19 4 2" xfId="45764"/>
    <cellStyle name="Normal 2 19 4 2 2" xfId="45765"/>
    <cellStyle name="Normal 2 19 4 2 3" xfId="45766"/>
    <cellStyle name="Normal 2 19 4 2_Essbase BS Tax Accounts EOY" xfId="45767"/>
    <cellStyle name="Normal 2 19 4 3" xfId="45768"/>
    <cellStyle name="Normal 2 19 4 4" xfId="45769"/>
    <cellStyle name="Normal 2 19 4_Essbase BS Tax Accounts EOY" xfId="45770"/>
    <cellStyle name="Normal 2 19 5" xfId="45771"/>
    <cellStyle name="Normal 2 19 5 2" xfId="45772"/>
    <cellStyle name="Normal 2 19 5 3" xfId="45773"/>
    <cellStyle name="Normal 2 19 5_Essbase BS Tax Accounts EOY" xfId="45774"/>
    <cellStyle name="Normal 2 19 6" xfId="45775"/>
    <cellStyle name="Normal 2 19 6 2" xfId="45776"/>
    <cellStyle name="Normal 2 19 7" xfId="45777"/>
    <cellStyle name="Normal 2 19 7 2" xfId="45778"/>
    <cellStyle name="Normal 2 19 8" xfId="45779"/>
    <cellStyle name="Normal 2 19 8 2" xfId="45780"/>
    <cellStyle name="Normal 2 19 9" xfId="45781"/>
    <cellStyle name="Normal 2 19 9 2" xfId="45782"/>
    <cellStyle name="Normal 2 19_Essbase BS Tax Accounts EOY" xfId="45783"/>
    <cellStyle name="Normal 2 2" xfId="45784"/>
    <cellStyle name="Normal 2 2 10" xfId="45785"/>
    <cellStyle name="Normal 2 2 10 2" xfId="45786"/>
    <cellStyle name="Normal 2 2 10_Essbase BS Tax Accounts EOY" xfId="45787"/>
    <cellStyle name="Normal 2 2 11" xfId="45788"/>
    <cellStyle name="Normal 2 2 11 2" xfId="45789"/>
    <cellStyle name="Normal 2 2 11 2 2" xfId="45790"/>
    <cellStyle name="Normal 2 2 11 2 3" xfId="45791"/>
    <cellStyle name="Normal 2 2 11 2_Essbase BS Tax Accounts EOY" xfId="45792"/>
    <cellStyle name="Normal 2 2 11 3" xfId="45793"/>
    <cellStyle name="Normal 2 2 11 4" xfId="45794"/>
    <cellStyle name="Normal 2 2 11_Essbase BS Tax Accounts EOY" xfId="45795"/>
    <cellStyle name="Normal 2 2 12" xfId="45796"/>
    <cellStyle name="Normal 2 2 12 2" xfId="45797"/>
    <cellStyle name="Normal 2 2 12 2 2" xfId="45798"/>
    <cellStyle name="Normal 2 2 12 3" xfId="45799"/>
    <cellStyle name="Normal 2 2 12 4" xfId="45800"/>
    <cellStyle name="Normal 2 2 12_Essbase BS Tax Accounts EOY" xfId="45801"/>
    <cellStyle name="Normal 2 2 13" xfId="45802"/>
    <cellStyle name="Normal 2 2 13 2" xfId="45803"/>
    <cellStyle name="Normal 2 2 13 2 2" xfId="45804"/>
    <cellStyle name="Normal 2 2 13 3" xfId="45805"/>
    <cellStyle name="Normal 2 2 14" xfId="45806"/>
    <cellStyle name="Normal 2 2 14 2" xfId="45807"/>
    <cellStyle name="Normal 2 2 15" xfId="45808"/>
    <cellStyle name="Normal 2 2 2" xfId="45809"/>
    <cellStyle name="Normal 2 2 2 10" xfId="45810"/>
    <cellStyle name="Normal 2 2 2 10 2" xfId="45811"/>
    <cellStyle name="Normal 2 2 2 10_Essbase BS Tax Accounts EOY" xfId="45812"/>
    <cellStyle name="Normal 2 2 2 11" xfId="45813"/>
    <cellStyle name="Normal 2 2 2 11 2" xfId="45814"/>
    <cellStyle name="Normal 2 2 2 11 2 2" xfId="45815"/>
    <cellStyle name="Normal 2 2 2 11 2 3" xfId="45816"/>
    <cellStyle name="Normal 2 2 2 11 2_Essbase BS Tax Accounts EOY" xfId="45817"/>
    <cellStyle name="Normal 2 2 2 11 3" xfId="45818"/>
    <cellStyle name="Normal 2 2 2 11 4" xfId="45819"/>
    <cellStyle name="Normal 2 2 2 11_Essbase BS Tax Accounts EOY" xfId="45820"/>
    <cellStyle name="Normal 2 2 2 12" xfId="45821"/>
    <cellStyle name="Normal 2 2 2 12 2" xfId="45822"/>
    <cellStyle name="Normal 2 2 2 12 2 2" xfId="45823"/>
    <cellStyle name="Normal 2 2 2 12 3" xfId="45824"/>
    <cellStyle name="Normal 2 2 2 12 4" xfId="45825"/>
    <cellStyle name="Normal 2 2 2 12_Essbase BS Tax Accounts EOY" xfId="45826"/>
    <cellStyle name="Normal 2 2 2 13" xfId="45827"/>
    <cellStyle name="Normal 2 2 2 13 2" xfId="45828"/>
    <cellStyle name="Normal 2 2 2 13 2 2" xfId="45829"/>
    <cellStyle name="Normal 2 2 2 13 3" xfId="45830"/>
    <cellStyle name="Normal 2 2 2 14" xfId="45831"/>
    <cellStyle name="Normal 2 2 2 14 2" xfId="45832"/>
    <cellStyle name="Normal 2 2 2 15" xfId="45833"/>
    <cellStyle name="Normal 2 2 2 2" xfId="45834"/>
    <cellStyle name="Normal 2 2 2 2 2" xfId="45835"/>
    <cellStyle name="Normal 2 2 2 2 2 2" xfId="45836"/>
    <cellStyle name="Normal 2 2 2 2 2 2 2" xfId="45837"/>
    <cellStyle name="Normal 2 2 2 2 2 2_Essbase BS Tax Accounts EOY" xfId="45838"/>
    <cellStyle name="Normal 2 2 2 2 2 3" xfId="45839"/>
    <cellStyle name="Normal 2 2 2 2 2 4" xfId="45840"/>
    <cellStyle name="Normal 2 2 2 2 2_Essbase BS Tax Accounts EOY" xfId="45841"/>
    <cellStyle name="Normal 2 2 2 2 3" xfId="45842"/>
    <cellStyle name="Normal 2 2 2 2 3 2" xfId="45843"/>
    <cellStyle name="Normal 2 2 2 2 3 2 2" xfId="45844"/>
    <cellStyle name="Normal 2 2 2 2 3 2_Essbase BS Tax Accounts EOY" xfId="45845"/>
    <cellStyle name="Normal 2 2 2 2 3 3" xfId="45846"/>
    <cellStyle name="Normal 2 2 2 2 3_Essbase BS Tax Accounts EOY" xfId="45847"/>
    <cellStyle name="Normal 2 2 2 2 4" xfId="45848"/>
    <cellStyle name="Normal 2 2 2 2 5" xfId="45849"/>
    <cellStyle name="Normal 2 2 2 2_Basis Detail" xfId="45850"/>
    <cellStyle name="Normal 2 2 2 3" xfId="45851"/>
    <cellStyle name="Normal 2 2 2 3 2" xfId="45852"/>
    <cellStyle name="Normal 2 2 2 3 2 2" xfId="45853"/>
    <cellStyle name="Normal 2 2 2 3 2 3" xfId="45854"/>
    <cellStyle name="Normal 2 2 2 3 2_Essbase BS Tax Accounts EOY" xfId="45855"/>
    <cellStyle name="Normal 2 2 2 3 3" xfId="45856"/>
    <cellStyle name="Normal 2 2 2 3 4" xfId="45857"/>
    <cellStyle name="Normal 2 2 2 3_Essbase BS Tax Accounts EOY" xfId="45858"/>
    <cellStyle name="Normal 2 2 2 4" xfId="45859"/>
    <cellStyle name="Normal 2 2 2 4 2" xfId="45860"/>
    <cellStyle name="Normal 2 2 2 4_Essbase BS Tax Accounts EOY" xfId="45861"/>
    <cellStyle name="Normal 2 2 2 5" xfId="45862"/>
    <cellStyle name="Normal 2 2 2 5 2" xfId="45863"/>
    <cellStyle name="Normal 2 2 2 5_Essbase BS Tax Accounts EOY" xfId="45864"/>
    <cellStyle name="Normal 2 2 2 6" xfId="45865"/>
    <cellStyle name="Normal 2 2 2 6 2" xfId="45866"/>
    <cellStyle name="Normal 2 2 2 6_Essbase BS Tax Accounts EOY" xfId="45867"/>
    <cellStyle name="Normal 2 2 2 7" xfId="45868"/>
    <cellStyle name="Normal 2 2 2 7 2" xfId="45869"/>
    <cellStyle name="Normal 2 2 2 7_Essbase BS Tax Accounts EOY" xfId="45870"/>
    <cellStyle name="Normal 2 2 2 8" xfId="45871"/>
    <cellStyle name="Normal 2 2 2 8 2" xfId="45872"/>
    <cellStyle name="Normal 2 2 2 8_Essbase BS Tax Accounts EOY" xfId="45873"/>
    <cellStyle name="Normal 2 2 2 9" xfId="45874"/>
    <cellStyle name="Normal 2 2 2 9 2" xfId="45875"/>
    <cellStyle name="Normal 2 2 2 9_Essbase BS Tax Accounts EOY" xfId="45876"/>
    <cellStyle name="Normal 2 2 2_Basis Detail" xfId="45877"/>
    <cellStyle name="Normal 2 2 3" xfId="45878"/>
    <cellStyle name="Normal 2 2 3 2" xfId="45879"/>
    <cellStyle name="Normal 2 2 3 2 2" xfId="45880"/>
    <cellStyle name="Normal 2 2 3 2 2 2" xfId="45881"/>
    <cellStyle name="Normal 2 2 3 2 2_Essbase BS Tax Accounts EOY" xfId="45882"/>
    <cellStyle name="Normal 2 2 3 2 3" xfId="45883"/>
    <cellStyle name="Normal 2 2 3 2 4" xfId="45884"/>
    <cellStyle name="Normal 2 2 3 2_Essbase BS Tax Accounts EOY" xfId="45885"/>
    <cellStyle name="Normal 2 2 3 3" xfId="45886"/>
    <cellStyle name="Normal 2 2 3 3 2" xfId="45887"/>
    <cellStyle name="Normal 2 2 3 3 2 2" xfId="45888"/>
    <cellStyle name="Normal 2 2 3 3 2_Essbase BS Tax Accounts EOY" xfId="45889"/>
    <cellStyle name="Normal 2 2 3 3 3" xfId="45890"/>
    <cellStyle name="Normal 2 2 3 3_Essbase BS Tax Accounts EOY" xfId="45891"/>
    <cellStyle name="Normal 2 2 3 4" xfId="45892"/>
    <cellStyle name="Normal 2 2 3 5" xfId="45893"/>
    <cellStyle name="Normal 2 2 3_Basis Detail" xfId="45894"/>
    <cellStyle name="Normal 2 2 4" xfId="45895"/>
    <cellStyle name="Normal 2 2 4 2" xfId="45896"/>
    <cellStyle name="Normal 2 2 4 2 2" xfId="45897"/>
    <cellStyle name="Normal 2 2 4 2 2 2" xfId="45898"/>
    <cellStyle name="Normal 2 2 4 2 2_Essbase BS Tax Accounts EOY" xfId="45899"/>
    <cellStyle name="Normal 2 2 4 2 3" xfId="45900"/>
    <cellStyle name="Normal 2 2 4 2_Essbase BS Tax Accounts EOY" xfId="45901"/>
    <cellStyle name="Normal 2 2 4 3" xfId="45902"/>
    <cellStyle name="Normal 2 2 4 3 2" xfId="45903"/>
    <cellStyle name="Normal 2 2 4 3 2 2" xfId="45904"/>
    <cellStyle name="Normal 2 2 4 3 2_Essbase BS Tax Accounts EOY" xfId="45905"/>
    <cellStyle name="Normal 2 2 4 3 3" xfId="45906"/>
    <cellStyle name="Normal 2 2 4 3_Essbase BS Tax Accounts EOY" xfId="45907"/>
    <cellStyle name="Normal 2 2 4 4" xfId="45908"/>
    <cellStyle name="Normal 2 2 4 5" xfId="45909"/>
    <cellStyle name="Normal 2 2 4_Basis Detail" xfId="45910"/>
    <cellStyle name="Normal 2 2 5" xfId="45911"/>
    <cellStyle name="Normal 2 2 5 2" xfId="45912"/>
    <cellStyle name="Normal 2 2 5 2 2" xfId="45913"/>
    <cellStyle name="Normal 2 2 5 2_Essbase BS Tax Accounts EOY" xfId="45914"/>
    <cellStyle name="Normal 2 2 5 3" xfId="45915"/>
    <cellStyle name="Normal 2 2 5 4" xfId="45916"/>
    <cellStyle name="Normal 2 2 5_Essbase BS Tax Accounts EOY" xfId="45917"/>
    <cellStyle name="Normal 2 2 6" xfId="45918"/>
    <cellStyle name="Normal 2 2 6 2" xfId="45919"/>
    <cellStyle name="Normal 2 2 6_Essbase BS Tax Accounts EOY" xfId="45920"/>
    <cellStyle name="Normal 2 2 7" xfId="45921"/>
    <cellStyle name="Normal 2 2 7 2" xfId="45922"/>
    <cellStyle name="Normal 2 2 7_Essbase BS Tax Accounts EOY" xfId="45923"/>
    <cellStyle name="Normal 2 2 8" xfId="45924"/>
    <cellStyle name="Normal 2 2 8 2" xfId="45925"/>
    <cellStyle name="Normal 2 2 8_Essbase BS Tax Accounts EOY" xfId="45926"/>
    <cellStyle name="Normal 2 2 9" xfId="45927"/>
    <cellStyle name="Normal 2 2 9 2" xfId="45928"/>
    <cellStyle name="Normal 2 2 9_Essbase BS Tax Accounts EOY" xfId="45929"/>
    <cellStyle name="Normal 2 2_Basis Detail" xfId="45930"/>
    <cellStyle name="Normal 2 20" xfId="45931"/>
    <cellStyle name="Normal 2 20 2" xfId="45932"/>
    <cellStyle name="Normal 2 20 2 2" xfId="45933"/>
    <cellStyle name="Normal 2 20 2 2 2" xfId="45934"/>
    <cellStyle name="Normal 2 20 2 2 2 2" xfId="45935"/>
    <cellStyle name="Normal 2 20 2 2 2 2 2" xfId="45936"/>
    <cellStyle name="Normal 2 20 2 2 2 2 3" xfId="45937"/>
    <cellStyle name="Normal 2 20 2 2 2 2_Essbase BS Tax Accounts EOY" xfId="45938"/>
    <cellStyle name="Normal 2 20 2 2 2 3" xfId="45939"/>
    <cellStyle name="Normal 2 20 2 2 2 4" xfId="45940"/>
    <cellStyle name="Normal 2 20 2 2 2_Essbase BS Tax Accounts EOY" xfId="45941"/>
    <cellStyle name="Normal 2 20 2 2 3" xfId="45942"/>
    <cellStyle name="Normal 2 20 2 2 3 2" xfId="45943"/>
    <cellStyle name="Normal 2 20 2 2 3 3" xfId="45944"/>
    <cellStyle name="Normal 2 20 2 2 3_Essbase BS Tax Accounts EOY" xfId="45945"/>
    <cellStyle name="Normal 2 20 2 2 4" xfId="45946"/>
    <cellStyle name="Normal 2 20 2 2 5" xfId="45947"/>
    <cellStyle name="Normal 2 20 2 2_Essbase BS Tax Accounts EOY" xfId="45948"/>
    <cellStyle name="Normal 2 20 2 3" xfId="45949"/>
    <cellStyle name="Normal 2 20 2 3 2" xfId="45950"/>
    <cellStyle name="Normal 2 20 2 3 2 2" xfId="45951"/>
    <cellStyle name="Normal 2 20 2 3 2 3" xfId="45952"/>
    <cellStyle name="Normal 2 20 2 3 2_Essbase BS Tax Accounts EOY" xfId="45953"/>
    <cellStyle name="Normal 2 20 2 3 3" xfId="45954"/>
    <cellStyle name="Normal 2 20 2 3 4" xfId="45955"/>
    <cellStyle name="Normal 2 20 2 3_Essbase BS Tax Accounts EOY" xfId="45956"/>
    <cellStyle name="Normal 2 20 2 4" xfId="45957"/>
    <cellStyle name="Normal 2 20 2 4 2" xfId="45958"/>
    <cellStyle name="Normal 2 20 2 4 3" xfId="45959"/>
    <cellStyle name="Normal 2 20 2 4_Essbase BS Tax Accounts EOY" xfId="45960"/>
    <cellStyle name="Normal 2 20 2 5" xfId="45961"/>
    <cellStyle name="Normal 2 20 2 6" xfId="45962"/>
    <cellStyle name="Normal 2 20 2 7" xfId="45963"/>
    <cellStyle name="Normal 2 20 2_Essbase BS Tax Accounts EOY" xfId="45964"/>
    <cellStyle name="Normal 2 20 3" xfId="45965"/>
    <cellStyle name="Normal 2 20 3 2" xfId="45966"/>
    <cellStyle name="Normal 2 20 3 2 2" xfId="45967"/>
    <cellStyle name="Normal 2 20 3 2 2 2" xfId="45968"/>
    <cellStyle name="Normal 2 20 3 2 2 3" xfId="45969"/>
    <cellStyle name="Normal 2 20 3 2 2_Essbase BS Tax Accounts EOY" xfId="45970"/>
    <cellStyle name="Normal 2 20 3 2 3" xfId="45971"/>
    <cellStyle name="Normal 2 20 3 2 4" xfId="45972"/>
    <cellStyle name="Normal 2 20 3 2_Essbase BS Tax Accounts EOY" xfId="45973"/>
    <cellStyle name="Normal 2 20 3 3" xfId="45974"/>
    <cellStyle name="Normal 2 20 3 3 2" xfId="45975"/>
    <cellStyle name="Normal 2 20 3 3 3" xfId="45976"/>
    <cellStyle name="Normal 2 20 3 3_Essbase BS Tax Accounts EOY" xfId="45977"/>
    <cellStyle name="Normal 2 20 3 4" xfId="45978"/>
    <cellStyle name="Normal 2 20 3 5" xfId="45979"/>
    <cellStyle name="Normal 2 20 3_Essbase BS Tax Accounts EOY" xfId="45980"/>
    <cellStyle name="Normal 2 20 4" xfId="45981"/>
    <cellStyle name="Normal 2 20 4 2" xfId="45982"/>
    <cellStyle name="Normal 2 20 4 2 2" xfId="45983"/>
    <cellStyle name="Normal 2 20 4 2 3" xfId="45984"/>
    <cellStyle name="Normal 2 20 4 2_Essbase BS Tax Accounts EOY" xfId="45985"/>
    <cellStyle name="Normal 2 20 4 3" xfId="45986"/>
    <cellStyle name="Normal 2 20 4 4" xfId="45987"/>
    <cellStyle name="Normal 2 20 4_Essbase BS Tax Accounts EOY" xfId="45988"/>
    <cellStyle name="Normal 2 20 5" xfId="45989"/>
    <cellStyle name="Normal 2 20 5 2" xfId="45990"/>
    <cellStyle name="Normal 2 20 5 3" xfId="45991"/>
    <cellStyle name="Normal 2 20 5_Essbase BS Tax Accounts EOY" xfId="45992"/>
    <cellStyle name="Normal 2 20 6" xfId="45993"/>
    <cellStyle name="Normal 2 20 7" xfId="45994"/>
    <cellStyle name="Normal 2 20 8" xfId="45995"/>
    <cellStyle name="Normal 2 20_Essbase BS Tax Accounts EOY" xfId="45996"/>
    <cellStyle name="Normal 2 21" xfId="45997"/>
    <cellStyle name="Normal 2 21 2" xfId="45998"/>
    <cellStyle name="Normal 2 21 2 2" xfId="45999"/>
    <cellStyle name="Normal 2 21 2 2 2" xfId="46000"/>
    <cellStyle name="Normal 2 21 2 2 3" xfId="46001"/>
    <cellStyle name="Normal 2 21 2 2_Essbase BS Tax Accounts EOY" xfId="46002"/>
    <cellStyle name="Normal 2 21 2 3" xfId="46003"/>
    <cellStyle name="Normal 2 21 2 4" xfId="46004"/>
    <cellStyle name="Normal 2 21 2_Essbase BS Tax Accounts EOY" xfId="46005"/>
    <cellStyle name="Normal 2 21 3" xfId="46006"/>
    <cellStyle name="Normal 2 21 3 2" xfId="46007"/>
    <cellStyle name="Normal 2 21 3 3" xfId="46008"/>
    <cellStyle name="Normal 2 21 3_Essbase BS Tax Accounts EOY" xfId="46009"/>
    <cellStyle name="Normal 2 21 4" xfId="46010"/>
    <cellStyle name="Normal 2 21 5" xfId="46011"/>
    <cellStyle name="Normal 2 21_Essbase BS Tax Accounts EOY" xfId="46012"/>
    <cellStyle name="Normal 2 22" xfId="46013"/>
    <cellStyle name="Normal 2 22 2" xfId="46014"/>
    <cellStyle name="Normal 2 22 2 2" xfId="46015"/>
    <cellStyle name="Normal 2 22 2 2 2" xfId="46016"/>
    <cellStyle name="Normal 2 22 2 2 3" xfId="46017"/>
    <cellStyle name="Normal 2 22 2 2_Essbase BS Tax Accounts EOY" xfId="46018"/>
    <cellStyle name="Normal 2 22 2 3" xfId="46019"/>
    <cellStyle name="Normal 2 22 2 4" xfId="46020"/>
    <cellStyle name="Normal 2 22 2_Essbase BS Tax Accounts EOY" xfId="46021"/>
    <cellStyle name="Normal 2 22 3" xfId="46022"/>
    <cellStyle name="Normal 2 22 3 2" xfId="46023"/>
    <cellStyle name="Normal 2 22 3 3" xfId="46024"/>
    <cellStyle name="Normal 2 22 3_Essbase BS Tax Accounts EOY" xfId="46025"/>
    <cellStyle name="Normal 2 22 4" xfId="46026"/>
    <cellStyle name="Normal 2 22 5" xfId="46027"/>
    <cellStyle name="Normal 2 22_Essbase BS Tax Accounts EOY" xfId="46028"/>
    <cellStyle name="Normal 2 23" xfId="46029"/>
    <cellStyle name="Normal 2 23 2" xfId="46030"/>
    <cellStyle name="Normal 2 23 2 2" xfId="46031"/>
    <cellStyle name="Normal 2 23 2 2 2" xfId="46032"/>
    <cellStyle name="Normal 2 23 2 2 3" xfId="46033"/>
    <cellStyle name="Normal 2 23 2 2_Essbase BS Tax Accounts EOY" xfId="46034"/>
    <cellStyle name="Normal 2 23 2 3" xfId="46035"/>
    <cellStyle name="Normal 2 23 2 4" xfId="46036"/>
    <cellStyle name="Normal 2 23 2_Essbase BS Tax Accounts EOY" xfId="46037"/>
    <cellStyle name="Normal 2 23 3" xfId="46038"/>
    <cellStyle name="Normal 2 23 3 2" xfId="46039"/>
    <cellStyle name="Normal 2 23 3 3" xfId="46040"/>
    <cellStyle name="Normal 2 23 3_Essbase BS Tax Accounts EOY" xfId="46041"/>
    <cellStyle name="Normal 2 23 4" xfId="46042"/>
    <cellStyle name="Normal 2 23 5" xfId="46043"/>
    <cellStyle name="Normal 2 23_Essbase BS Tax Accounts EOY" xfId="46044"/>
    <cellStyle name="Normal 2 24" xfId="46045"/>
    <cellStyle name="Normal 2 24 2" xfId="46046"/>
    <cellStyle name="Normal 2 24 2 2" xfId="46047"/>
    <cellStyle name="Normal 2 24 2 2 2" xfId="46048"/>
    <cellStyle name="Normal 2 24 2 2 3" xfId="46049"/>
    <cellStyle name="Normal 2 24 2 2_Essbase BS Tax Accounts EOY" xfId="46050"/>
    <cellStyle name="Normal 2 24 2 3" xfId="46051"/>
    <cellStyle name="Normal 2 24 2 4" xfId="46052"/>
    <cellStyle name="Normal 2 24 2_Essbase BS Tax Accounts EOY" xfId="46053"/>
    <cellStyle name="Normal 2 24 3" xfId="46054"/>
    <cellStyle name="Normal 2 24 3 2" xfId="46055"/>
    <cellStyle name="Normal 2 24 3 3" xfId="46056"/>
    <cellStyle name="Normal 2 24 3_Essbase BS Tax Accounts EOY" xfId="46057"/>
    <cellStyle name="Normal 2 24 4" xfId="46058"/>
    <cellStyle name="Normal 2 24 5" xfId="46059"/>
    <cellStyle name="Normal 2 24_Essbase BS Tax Accounts EOY" xfId="46060"/>
    <cellStyle name="Normal 2 25" xfId="46061"/>
    <cellStyle name="Normal 2 25 2" xfId="46062"/>
    <cellStyle name="Normal 2 25 2 2" xfId="46063"/>
    <cellStyle name="Normal 2 25 2 2 2" xfId="46064"/>
    <cellStyle name="Normal 2 25 2 2 3" xfId="46065"/>
    <cellStyle name="Normal 2 25 2 2_Essbase BS Tax Accounts EOY" xfId="46066"/>
    <cellStyle name="Normal 2 25 2 3" xfId="46067"/>
    <cellStyle name="Normal 2 25 2 4" xfId="46068"/>
    <cellStyle name="Normal 2 25 2_Essbase BS Tax Accounts EOY" xfId="46069"/>
    <cellStyle name="Normal 2 25 3" xfId="46070"/>
    <cellStyle name="Normal 2 25 3 2" xfId="46071"/>
    <cellStyle name="Normal 2 25 3 3" xfId="46072"/>
    <cellStyle name="Normal 2 25 3_Essbase BS Tax Accounts EOY" xfId="46073"/>
    <cellStyle name="Normal 2 25 4" xfId="46074"/>
    <cellStyle name="Normal 2 25 5" xfId="46075"/>
    <cellStyle name="Normal 2 25_Essbase BS Tax Accounts EOY" xfId="46076"/>
    <cellStyle name="Normal 2 26" xfId="46077"/>
    <cellStyle name="Normal 2 26 2" xfId="46078"/>
    <cellStyle name="Normal 2 26 2 2" xfId="46079"/>
    <cellStyle name="Normal 2 26 2 2 2" xfId="46080"/>
    <cellStyle name="Normal 2 26 2 2 3" xfId="46081"/>
    <cellStyle name="Normal 2 26 2 2_Essbase BS Tax Accounts EOY" xfId="46082"/>
    <cellStyle name="Normal 2 26 2 3" xfId="46083"/>
    <cellStyle name="Normal 2 26 2 4" xfId="46084"/>
    <cellStyle name="Normal 2 26 2_Essbase BS Tax Accounts EOY" xfId="46085"/>
    <cellStyle name="Normal 2 26 3" xfId="46086"/>
    <cellStyle name="Normal 2 26 3 2" xfId="46087"/>
    <cellStyle name="Normal 2 26 3 3" xfId="46088"/>
    <cellStyle name="Normal 2 26 3_Essbase BS Tax Accounts EOY" xfId="46089"/>
    <cellStyle name="Normal 2 26 4" xfId="46090"/>
    <cellStyle name="Normal 2 26 5" xfId="46091"/>
    <cellStyle name="Normal 2 26_Essbase BS Tax Accounts EOY" xfId="46092"/>
    <cellStyle name="Normal 2 27" xfId="46093"/>
    <cellStyle name="Normal 2 27 2" xfId="46094"/>
    <cellStyle name="Normal 2 27 2 2" xfId="46095"/>
    <cellStyle name="Normal 2 27 2 2 2" xfId="46096"/>
    <cellStyle name="Normal 2 27 2 2 3" xfId="46097"/>
    <cellStyle name="Normal 2 27 2 2_Essbase BS Tax Accounts EOY" xfId="46098"/>
    <cellStyle name="Normal 2 27 2 3" xfId="46099"/>
    <cellStyle name="Normal 2 27 2 4" xfId="46100"/>
    <cellStyle name="Normal 2 27 2_Essbase BS Tax Accounts EOY" xfId="46101"/>
    <cellStyle name="Normal 2 27 3" xfId="46102"/>
    <cellStyle name="Normal 2 27 3 2" xfId="46103"/>
    <cellStyle name="Normal 2 27 3 3" xfId="46104"/>
    <cellStyle name="Normal 2 27 3_Essbase BS Tax Accounts EOY" xfId="46105"/>
    <cellStyle name="Normal 2 27 4" xfId="46106"/>
    <cellStyle name="Normal 2 27 5" xfId="46107"/>
    <cellStyle name="Normal 2 27_Essbase BS Tax Accounts EOY" xfId="46108"/>
    <cellStyle name="Normal 2 28" xfId="46109"/>
    <cellStyle name="Normal 2 28 2" xfId="46110"/>
    <cellStyle name="Normal 2 28 2 2" xfId="46111"/>
    <cellStyle name="Normal 2 28 2 2 2" xfId="46112"/>
    <cellStyle name="Normal 2 28 2 2 3" xfId="46113"/>
    <cellStyle name="Normal 2 28 2 2_Essbase BS Tax Accounts EOY" xfId="46114"/>
    <cellStyle name="Normal 2 28 2 3" xfId="46115"/>
    <cellStyle name="Normal 2 28 2 4" xfId="46116"/>
    <cellStyle name="Normal 2 28 2_Essbase BS Tax Accounts EOY" xfId="46117"/>
    <cellStyle name="Normal 2 28 3" xfId="46118"/>
    <cellStyle name="Normal 2 28 3 2" xfId="46119"/>
    <cellStyle name="Normal 2 28 3 3" xfId="46120"/>
    <cellStyle name="Normal 2 28 3_Essbase BS Tax Accounts EOY" xfId="46121"/>
    <cellStyle name="Normal 2 28 4" xfId="46122"/>
    <cellStyle name="Normal 2 28 5" xfId="46123"/>
    <cellStyle name="Normal 2 28_Essbase BS Tax Accounts EOY" xfId="46124"/>
    <cellStyle name="Normal 2 29" xfId="46125"/>
    <cellStyle name="Normal 2 29 2" xfId="46126"/>
    <cellStyle name="Normal 2 29 2 2" xfId="46127"/>
    <cellStyle name="Normal 2 29 2 2 2" xfId="46128"/>
    <cellStyle name="Normal 2 29 2 2 3" xfId="46129"/>
    <cellStyle name="Normal 2 29 2 2_Essbase BS Tax Accounts EOY" xfId="46130"/>
    <cellStyle name="Normal 2 29 2 3" xfId="46131"/>
    <cellStyle name="Normal 2 29 2 4" xfId="46132"/>
    <cellStyle name="Normal 2 29 2_Essbase BS Tax Accounts EOY" xfId="46133"/>
    <cellStyle name="Normal 2 29 3" xfId="46134"/>
    <cellStyle name="Normal 2 29 3 2" xfId="46135"/>
    <cellStyle name="Normal 2 29 3 3" xfId="46136"/>
    <cellStyle name="Normal 2 29 3_Essbase BS Tax Accounts EOY" xfId="46137"/>
    <cellStyle name="Normal 2 29 4" xfId="46138"/>
    <cellStyle name="Normal 2 29 5" xfId="46139"/>
    <cellStyle name="Normal 2 29_Essbase BS Tax Accounts EOY" xfId="46140"/>
    <cellStyle name="Normal 2 3" xfId="46141"/>
    <cellStyle name="Normal 2 3 10" xfId="46142"/>
    <cellStyle name="Normal 2 3 10 2" xfId="46143"/>
    <cellStyle name="Normal 2 3 10_Essbase BS Tax Accounts EOY" xfId="46144"/>
    <cellStyle name="Normal 2 3 11" xfId="46145"/>
    <cellStyle name="Normal 2 3 11 2" xfId="46146"/>
    <cellStyle name="Normal 2 3 11 2 2" xfId="46147"/>
    <cellStyle name="Normal 2 3 11 2 3" xfId="46148"/>
    <cellStyle name="Normal 2 3 11 2_Essbase BS Tax Accounts EOY" xfId="46149"/>
    <cellStyle name="Normal 2 3 11 3" xfId="46150"/>
    <cellStyle name="Normal 2 3 11 4" xfId="46151"/>
    <cellStyle name="Normal 2 3 11_Essbase BS Tax Accounts EOY" xfId="46152"/>
    <cellStyle name="Normal 2 3 12" xfId="46153"/>
    <cellStyle name="Normal 2 3 12 2" xfId="46154"/>
    <cellStyle name="Normal 2 3 12 2 2" xfId="46155"/>
    <cellStyle name="Normal 2 3 12 3" xfId="46156"/>
    <cellStyle name="Normal 2 3 12 4" xfId="46157"/>
    <cellStyle name="Normal 2 3 12_Essbase BS Tax Accounts EOY" xfId="46158"/>
    <cellStyle name="Normal 2 3 13" xfId="46159"/>
    <cellStyle name="Normal 2 3 13 2" xfId="46160"/>
    <cellStyle name="Normal 2 3 13 2 2" xfId="46161"/>
    <cellStyle name="Normal 2 3 13 3" xfId="46162"/>
    <cellStyle name="Normal 2 3 14" xfId="46163"/>
    <cellStyle name="Normal 2 3 14 2" xfId="46164"/>
    <cellStyle name="Normal 2 3 15" xfId="46165"/>
    <cellStyle name="Normal 2 3 2" xfId="46166"/>
    <cellStyle name="Normal 2 3 2 10" xfId="46167"/>
    <cellStyle name="Normal 2 3 2 10 2" xfId="46168"/>
    <cellStyle name="Normal 2 3 2 10_Essbase BS Tax Accounts EOY" xfId="46169"/>
    <cellStyle name="Normal 2 3 2 11" xfId="46170"/>
    <cellStyle name="Normal 2 3 2 11 2" xfId="46171"/>
    <cellStyle name="Normal 2 3 2 11 2 2" xfId="46172"/>
    <cellStyle name="Normal 2 3 2 11 2_Essbase BS Tax Accounts EOY" xfId="46173"/>
    <cellStyle name="Normal 2 3 2 11 3" xfId="46174"/>
    <cellStyle name="Normal 2 3 2 11_Essbase BS Tax Accounts EOY" xfId="46175"/>
    <cellStyle name="Normal 2 3 2 12" xfId="46176"/>
    <cellStyle name="Normal 2 3 2 13" xfId="46177"/>
    <cellStyle name="Normal 2 3 2 2" xfId="46178"/>
    <cellStyle name="Normal 2 3 2 2 2" xfId="46179"/>
    <cellStyle name="Normal 2 3 2 2 2 2" xfId="46180"/>
    <cellStyle name="Normal 2 3 2 2 2 2 2" xfId="46181"/>
    <cellStyle name="Normal 2 3 2 2 2 2_Essbase BS Tax Accounts EOY" xfId="46182"/>
    <cellStyle name="Normal 2 3 2 2 2 3" xfId="46183"/>
    <cellStyle name="Normal 2 3 2 2 2 4" xfId="46184"/>
    <cellStyle name="Normal 2 3 2 2 2_Essbase BS Tax Accounts EOY" xfId="46185"/>
    <cellStyle name="Normal 2 3 2 2 3" xfId="46186"/>
    <cellStyle name="Normal 2 3 2 2 3 2" xfId="46187"/>
    <cellStyle name="Normal 2 3 2 2 3 2 2" xfId="46188"/>
    <cellStyle name="Normal 2 3 2 2 3 2_Essbase BS Tax Accounts EOY" xfId="46189"/>
    <cellStyle name="Normal 2 3 2 2 3 3" xfId="46190"/>
    <cellStyle name="Normal 2 3 2 2 3_Essbase BS Tax Accounts EOY" xfId="46191"/>
    <cellStyle name="Normal 2 3 2 2 4" xfId="46192"/>
    <cellStyle name="Normal 2 3 2 2 5" xfId="46193"/>
    <cellStyle name="Normal 2 3 2 2 6" xfId="46194"/>
    <cellStyle name="Normal 2 3 2 2_Basis Detail" xfId="46195"/>
    <cellStyle name="Normal 2 3 2 3" xfId="46196"/>
    <cellStyle name="Normal 2 3 2 3 2" xfId="46197"/>
    <cellStyle name="Normal 2 3 2 3 2 2" xfId="46198"/>
    <cellStyle name="Normal 2 3 2 3 2_Essbase BS Tax Accounts EOY" xfId="46199"/>
    <cellStyle name="Normal 2 3 2 3 3" xfId="46200"/>
    <cellStyle name="Normal 2 3 2 3 4" xfId="46201"/>
    <cellStyle name="Normal 2 3 2 3_Essbase BS Tax Accounts EOY" xfId="46202"/>
    <cellStyle name="Normal 2 3 2 4" xfId="46203"/>
    <cellStyle name="Normal 2 3 2 4 2" xfId="46204"/>
    <cellStyle name="Normal 2 3 2 4_Essbase BS Tax Accounts EOY" xfId="46205"/>
    <cellStyle name="Normal 2 3 2 5" xfId="46206"/>
    <cellStyle name="Normal 2 3 2 5 2" xfId="46207"/>
    <cellStyle name="Normal 2 3 2 5_Essbase BS Tax Accounts EOY" xfId="46208"/>
    <cellStyle name="Normal 2 3 2 6" xfId="46209"/>
    <cellStyle name="Normal 2 3 2 6 2" xfId="46210"/>
    <cellStyle name="Normal 2 3 2 6_Essbase BS Tax Accounts EOY" xfId="46211"/>
    <cellStyle name="Normal 2 3 2 7" xfId="46212"/>
    <cellStyle name="Normal 2 3 2 7 2" xfId="46213"/>
    <cellStyle name="Normal 2 3 2 7_Essbase BS Tax Accounts EOY" xfId="46214"/>
    <cellStyle name="Normal 2 3 2 8" xfId="46215"/>
    <cellStyle name="Normal 2 3 2 8 2" xfId="46216"/>
    <cellStyle name="Normal 2 3 2 8_Essbase BS Tax Accounts EOY" xfId="46217"/>
    <cellStyle name="Normal 2 3 2 9" xfId="46218"/>
    <cellStyle name="Normal 2 3 2 9 2" xfId="46219"/>
    <cellStyle name="Normal 2 3 2 9_Essbase BS Tax Accounts EOY" xfId="46220"/>
    <cellStyle name="Normal 2 3 2_Basis Detail" xfId="46221"/>
    <cellStyle name="Normal 2 3 3" xfId="46222"/>
    <cellStyle name="Normal 2 3 3 2" xfId="46223"/>
    <cellStyle name="Normal 2 3 3 2 2" xfId="46224"/>
    <cellStyle name="Normal 2 3 3 2 2 2" xfId="46225"/>
    <cellStyle name="Normal 2 3 3 2 2_Essbase BS Tax Accounts EOY" xfId="46226"/>
    <cellStyle name="Normal 2 3 3 2 3" xfId="46227"/>
    <cellStyle name="Normal 2 3 3 2 4" xfId="46228"/>
    <cellStyle name="Normal 2 3 3 2_Essbase BS Tax Accounts EOY" xfId="46229"/>
    <cellStyle name="Normal 2 3 3 3" xfId="46230"/>
    <cellStyle name="Normal 2 3 3 3 2" xfId="46231"/>
    <cellStyle name="Normal 2 3 3 3 2 2" xfId="46232"/>
    <cellStyle name="Normal 2 3 3 3 2_Essbase BS Tax Accounts EOY" xfId="46233"/>
    <cellStyle name="Normal 2 3 3 3 3" xfId="46234"/>
    <cellStyle name="Normal 2 3 3 3_Essbase BS Tax Accounts EOY" xfId="46235"/>
    <cellStyle name="Normal 2 3 3 4" xfId="46236"/>
    <cellStyle name="Normal 2 3 3 5" xfId="46237"/>
    <cellStyle name="Normal 2 3 3_Basis Detail" xfId="46238"/>
    <cellStyle name="Normal 2 3 4" xfId="46239"/>
    <cellStyle name="Normal 2 3 4 2" xfId="46240"/>
    <cellStyle name="Normal 2 3 4 2 2" xfId="46241"/>
    <cellStyle name="Normal 2 3 4 2 3" xfId="46242"/>
    <cellStyle name="Normal 2 3 4 2_Essbase BS Tax Accounts EOY" xfId="46243"/>
    <cellStyle name="Normal 2 3 4 3" xfId="46244"/>
    <cellStyle name="Normal 2 3 4 4" xfId="46245"/>
    <cellStyle name="Normal 2 3 4_Essbase BS Tax Accounts EOY" xfId="46246"/>
    <cellStyle name="Normal 2 3 5" xfId="46247"/>
    <cellStyle name="Normal 2 3 5 2" xfId="46248"/>
    <cellStyle name="Normal 2 3 5_Essbase BS Tax Accounts EOY" xfId="46249"/>
    <cellStyle name="Normal 2 3 6" xfId="46250"/>
    <cellStyle name="Normal 2 3 6 2" xfId="46251"/>
    <cellStyle name="Normal 2 3 6_Essbase BS Tax Accounts EOY" xfId="46252"/>
    <cellStyle name="Normal 2 3 7" xfId="46253"/>
    <cellStyle name="Normal 2 3 7 2" xfId="46254"/>
    <cellStyle name="Normal 2 3 7_Essbase BS Tax Accounts EOY" xfId="46255"/>
    <cellStyle name="Normal 2 3 8" xfId="46256"/>
    <cellStyle name="Normal 2 3 8 2" xfId="46257"/>
    <cellStyle name="Normal 2 3 8_Essbase BS Tax Accounts EOY" xfId="46258"/>
    <cellStyle name="Normal 2 3 9" xfId="46259"/>
    <cellStyle name="Normal 2 3 9 2" xfId="46260"/>
    <cellStyle name="Normal 2 3 9_Essbase BS Tax Accounts EOY" xfId="46261"/>
    <cellStyle name="Normal 2 3_Basis Detail" xfId="46262"/>
    <cellStyle name="Normal 2 30" xfId="46263"/>
    <cellStyle name="Normal 2 30 2" xfId="46264"/>
    <cellStyle name="Normal 2 30_Essbase BS Tax Accounts EOY" xfId="46265"/>
    <cellStyle name="Normal 2 31" xfId="46266"/>
    <cellStyle name="Normal 2 31 2" xfId="46267"/>
    <cellStyle name="Normal 2 31_Essbase BS Tax Accounts EOY" xfId="46268"/>
    <cellStyle name="Normal 2 32" xfId="46269"/>
    <cellStyle name="Normal 2 32 2" xfId="46270"/>
    <cellStyle name="Normal 2 32_Essbase BS Tax Accounts EOY" xfId="46271"/>
    <cellStyle name="Normal 2 33" xfId="46272"/>
    <cellStyle name="Normal 2 33 2" xfId="46273"/>
    <cellStyle name="Normal 2 33_Essbase BS Tax Accounts EOY" xfId="46274"/>
    <cellStyle name="Normal 2 34" xfId="46275"/>
    <cellStyle name="Normal 2 34 2" xfId="46276"/>
    <cellStyle name="Normal 2 34_Essbase BS Tax Accounts EOY" xfId="46277"/>
    <cellStyle name="Normal 2 35" xfId="46278"/>
    <cellStyle name="Normal 2 35 2" xfId="46279"/>
    <cellStyle name="Normal 2 35_Essbase BS Tax Accounts EOY" xfId="46280"/>
    <cellStyle name="Normal 2 36" xfId="46281"/>
    <cellStyle name="Normal 2 36 2" xfId="46282"/>
    <cellStyle name="Normal 2 36 2 2" xfId="46283"/>
    <cellStyle name="Normal 2 36 2 3" xfId="46284"/>
    <cellStyle name="Normal 2 36 2_Essbase BS Tax Accounts EOY" xfId="46285"/>
    <cellStyle name="Normal 2 36 3" xfId="46286"/>
    <cellStyle name="Normal 2 36 4" xfId="46287"/>
    <cellStyle name="Normal 2 36_Essbase BS Tax Accounts EOY" xfId="46288"/>
    <cellStyle name="Normal 2 37" xfId="46289"/>
    <cellStyle name="Normal 2 37 2" xfId="46290"/>
    <cellStyle name="Normal 2 37 2 2" xfId="46291"/>
    <cellStyle name="Normal 2 37 2 3" xfId="46292"/>
    <cellStyle name="Normal 2 37 2_Essbase BS Tax Accounts EOY" xfId="46293"/>
    <cellStyle name="Normal 2 37 3" xfId="46294"/>
    <cellStyle name="Normal 2 37 4" xfId="46295"/>
    <cellStyle name="Normal 2 37_Essbase BS Tax Accounts EOY" xfId="46296"/>
    <cellStyle name="Normal 2 38" xfId="46297"/>
    <cellStyle name="Normal 2 38 2" xfId="46298"/>
    <cellStyle name="Normal 2 38 2 2" xfId="46299"/>
    <cellStyle name="Normal 2 38 2 3" xfId="46300"/>
    <cellStyle name="Normal 2 38 2_Essbase BS Tax Accounts EOY" xfId="46301"/>
    <cellStyle name="Normal 2 38 3" xfId="46302"/>
    <cellStyle name="Normal 2 38 4" xfId="46303"/>
    <cellStyle name="Normal 2 38_Essbase BS Tax Accounts EOY" xfId="46304"/>
    <cellStyle name="Normal 2 39" xfId="46305"/>
    <cellStyle name="Normal 2 39 2" xfId="46306"/>
    <cellStyle name="Normal 2 39 2 2" xfId="46307"/>
    <cellStyle name="Normal 2 39 2 3" xfId="46308"/>
    <cellStyle name="Normal 2 39 2_Essbase BS Tax Accounts EOY" xfId="46309"/>
    <cellStyle name="Normal 2 39 3" xfId="46310"/>
    <cellStyle name="Normal 2 39 4" xfId="46311"/>
    <cellStyle name="Normal 2 39_Essbase BS Tax Accounts EOY" xfId="46312"/>
    <cellStyle name="Normal 2 4" xfId="46313"/>
    <cellStyle name="Normal 2 4 10" xfId="46314"/>
    <cellStyle name="Normal 2 4 10 2" xfId="46315"/>
    <cellStyle name="Normal 2 4 10_Essbase BS Tax Accounts EOY" xfId="46316"/>
    <cellStyle name="Normal 2 4 11" xfId="46317"/>
    <cellStyle name="Normal 2 4 11 2" xfId="46318"/>
    <cellStyle name="Normal 2 4 11 2 2" xfId="46319"/>
    <cellStyle name="Normal 2 4 11 2_Essbase BS Tax Accounts EOY" xfId="46320"/>
    <cellStyle name="Normal 2 4 11 3" xfId="46321"/>
    <cellStyle name="Normal 2 4 11_Essbase BS Tax Accounts EOY" xfId="46322"/>
    <cellStyle name="Normal 2 4 12" xfId="46323"/>
    <cellStyle name="Normal 2 4 13" xfId="46324"/>
    <cellStyle name="Normal 2 4 2" xfId="46325"/>
    <cellStyle name="Normal 2 4 2 10" xfId="46326"/>
    <cellStyle name="Normal 2 4 2 10 2" xfId="46327"/>
    <cellStyle name="Normal 2 4 2 10_Essbase BS Tax Accounts EOY" xfId="46328"/>
    <cellStyle name="Normal 2 4 2 11" xfId="46329"/>
    <cellStyle name="Normal 2 4 2 11 2" xfId="46330"/>
    <cellStyle name="Normal 2 4 2 11 2 2" xfId="46331"/>
    <cellStyle name="Normal 2 4 2 11 2_Essbase BS Tax Accounts EOY" xfId="46332"/>
    <cellStyle name="Normal 2 4 2 11 3" xfId="46333"/>
    <cellStyle name="Normal 2 4 2 11_Essbase BS Tax Accounts EOY" xfId="46334"/>
    <cellStyle name="Normal 2 4 2 12" xfId="46335"/>
    <cellStyle name="Normal 2 4 2 13" xfId="46336"/>
    <cellStyle name="Normal 2 4 2 2" xfId="46337"/>
    <cellStyle name="Normal 2 4 2 2 2" xfId="46338"/>
    <cellStyle name="Normal 2 4 2 2 2 2" xfId="46339"/>
    <cellStyle name="Normal 2 4 2 2 2 2 2" xfId="46340"/>
    <cellStyle name="Normal 2 4 2 2 2 2_Essbase BS Tax Accounts EOY" xfId="46341"/>
    <cellStyle name="Normal 2 4 2 2 2 3" xfId="46342"/>
    <cellStyle name="Normal 2 4 2 2 2 4" xfId="46343"/>
    <cellStyle name="Normal 2 4 2 2 2_Essbase BS Tax Accounts EOY" xfId="46344"/>
    <cellStyle name="Normal 2 4 2 2 3" xfId="46345"/>
    <cellStyle name="Normal 2 4 2 2 3 2" xfId="46346"/>
    <cellStyle name="Normal 2 4 2 2 3 2 2" xfId="46347"/>
    <cellStyle name="Normal 2 4 2 2 3 2_Essbase BS Tax Accounts EOY" xfId="46348"/>
    <cellStyle name="Normal 2 4 2 2 3 3" xfId="46349"/>
    <cellStyle name="Normal 2 4 2 2 3_Essbase BS Tax Accounts EOY" xfId="46350"/>
    <cellStyle name="Normal 2 4 2 2 4" xfId="46351"/>
    <cellStyle name="Normal 2 4 2 2 5" xfId="46352"/>
    <cellStyle name="Normal 2 4 2 2 6" xfId="46353"/>
    <cellStyle name="Normal 2 4 2 2_Basis Detail" xfId="46354"/>
    <cellStyle name="Normal 2 4 2 3" xfId="46355"/>
    <cellStyle name="Normal 2 4 2 3 2" xfId="46356"/>
    <cellStyle name="Normal 2 4 2 3 2 2" xfId="46357"/>
    <cellStyle name="Normal 2 4 2 3 2_Essbase BS Tax Accounts EOY" xfId="46358"/>
    <cellStyle name="Normal 2 4 2 3 3" xfId="46359"/>
    <cellStyle name="Normal 2 4 2 3 4" xfId="46360"/>
    <cellStyle name="Normal 2 4 2 3_Essbase BS Tax Accounts EOY" xfId="46361"/>
    <cellStyle name="Normal 2 4 2 4" xfId="46362"/>
    <cellStyle name="Normal 2 4 2 4 2" xfId="46363"/>
    <cellStyle name="Normal 2 4 2 4_Essbase BS Tax Accounts EOY" xfId="46364"/>
    <cellStyle name="Normal 2 4 2 5" xfId="46365"/>
    <cellStyle name="Normal 2 4 2 5 2" xfId="46366"/>
    <cellStyle name="Normal 2 4 2 5_Essbase BS Tax Accounts EOY" xfId="46367"/>
    <cellStyle name="Normal 2 4 2 6" xfId="46368"/>
    <cellStyle name="Normal 2 4 2 6 2" xfId="46369"/>
    <cellStyle name="Normal 2 4 2 6_Essbase BS Tax Accounts EOY" xfId="46370"/>
    <cellStyle name="Normal 2 4 2 7" xfId="46371"/>
    <cellStyle name="Normal 2 4 2 7 2" xfId="46372"/>
    <cellStyle name="Normal 2 4 2 7_Essbase BS Tax Accounts EOY" xfId="46373"/>
    <cellStyle name="Normal 2 4 2 8" xfId="46374"/>
    <cellStyle name="Normal 2 4 2 8 2" xfId="46375"/>
    <cellStyle name="Normal 2 4 2 8_Essbase BS Tax Accounts EOY" xfId="46376"/>
    <cellStyle name="Normal 2 4 2 9" xfId="46377"/>
    <cellStyle name="Normal 2 4 2 9 2" xfId="46378"/>
    <cellStyle name="Normal 2 4 2 9_Essbase BS Tax Accounts EOY" xfId="46379"/>
    <cellStyle name="Normal 2 4 2_Basis Detail" xfId="46380"/>
    <cellStyle name="Normal 2 4 3" xfId="46381"/>
    <cellStyle name="Normal 2 4 3 2" xfId="46382"/>
    <cellStyle name="Normal 2 4 3 2 2" xfId="46383"/>
    <cellStyle name="Normal 2 4 3 2 2 2" xfId="46384"/>
    <cellStyle name="Normal 2 4 3 2 2_Essbase BS Tax Accounts EOY" xfId="46385"/>
    <cellStyle name="Normal 2 4 3 2 3" xfId="46386"/>
    <cellStyle name="Normal 2 4 3 2 4" xfId="46387"/>
    <cellStyle name="Normal 2 4 3 2_Essbase BS Tax Accounts EOY" xfId="46388"/>
    <cellStyle name="Normal 2 4 3 3" xfId="46389"/>
    <cellStyle name="Normal 2 4 3 3 2" xfId="46390"/>
    <cellStyle name="Normal 2 4 3 3 2 2" xfId="46391"/>
    <cellStyle name="Normal 2 4 3 3 2_Essbase BS Tax Accounts EOY" xfId="46392"/>
    <cellStyle name="Normal 2 4 3 3 3" xfId="46393"/>
    <cellStyle name="Normal 2 4 3 3_Essbase BS Tax Accounts EOY" xfId="46394"/>
    <cellStyle name="Normal 2 4 3 4" xfId="46395"/>
    <cellStyle name="Normal 2 4 3 5" xfId="46396"/>
    <cellStyle name="Normal 2 4 3 6" xfId="46397"/>
    <cellStyle name="Normal 2 4 3_Basis Detail" xfId="46398"/>
    <cellStyle name="Normal 2 4 4" xfId="46399"/>
    <cellStyle name="Normal 2 4 4 2" xfId="46400"/>
    <cellStyle name="Normal 2 4 4 2 2" xfId="46401"/>
    <cellStyle name="Normal 2 4 4 2_Essbase BS Tax Accounts EOY" xfId="46402"/>
    <cellStyle name="Normal 2 4 4 3" xfId="46403"/>
    <cellStyle name="Normal 2 4 4 4" xfId="46404"/>
    <cellStyle name="Normal 2 4 4_Essbase BS Tax Accounts EOY" xfId="46405"/>
    <cellStyle name="Normal 2 4 5" xfId="46406"/>
    <cellStyle name="Normal 2 4 5 2" xfId="46407"/>
    <cellStyle name="Normal 2 4 5_Essbase BS Tax Accounts EOY" xfId="46408"/>
    <cellStyle name="Normal 2 4 6" xfId="46409"/>
    <cellStyle name="Normal 2 4 6 2" xfId="46410"/>
    <cellStyle name="Normal 2 4 6_Essbase BS Tax Accounts EOY" xfId="46411"/>
    <cellStyle name="Normal 2 4 7" xfId="46412"/>
    <cellStyle name="Normal 2 4 7 2" xfId="46413"/>
    <cellStyle name="Normal 2 4 7_Essbase BS Tax Accounts EOY" xfId="46414"/>
    <cellStyle name="Normal 2 4 8" xfId="46415"/>
    <cellStyle name="Normal 2 4 8 2" xfId="46416"/>
    <cellStyle name="Normal 2 4 8_Essbase BS Tax Accounts EOY" xfId="46417"/>
    <cellStyle name="Normal 2 4 9" xfId="46418"/>
    <cellStyle name="Normal 2 4 9 2" xfId="46419"/>
    <cellStyle name="Normal 2 4 9_Essbase BS Tax Accounts EOY" xfId="46420"/>
    <cellStyle name="Normal 2 4_Basis Detail" xfId="46421"/>
    <cellStyle name="Normal 2 40" xfId="46422"/>
    <cellStyle name="Normal 2 40 2" xfId="46423"/>
    <cellStyle name="Normal 2 40 2 2" xfId="46424"/>
    <cellStyle name="Normal 2 40 2 3" xfId="46425"/>
    <cellStyle name="Normal 2 40 2_Essbase BS Tax Accounts EOY" xfId="46426"/>
    <cellStyle name="Normal 2 40 3" xfId="46427"/>
    <cellStyle name="Normal 2 40 4" xfId="46428"/>
    <cellStyle name="Normal 2 40_Essbase BS Tax Accounts EOY" xfId="46429"/>
    <cellStyle name="Normal 2 41" xfId="46430"/>
    <cellStyle name="Normal 2 41 2" xfId="46431"/>
    <cellStyle name="Normal 2 41 2 2" xfId="46432"/>
    <cellStyle name="Normal 2 41 2 3" xfId="46433"/>
    <cellStyle name="Normal 2 41 2_Essbase BS Tax Accounts EOY" xfId="46434"/>
    <cellStyle name="Normal 2 41 3" xfId="46435"/>
    <cellStyle name="Normal 2 41 4" xfId="46436"/>
    <cellStyle name="Normal 2 41_Essbase BS Tax Accounts EOY" xfId="46437"/>
    <cellStyle name="Normal 2 42" xfId="46438"/>
    <cellStyle name="Normal 2 42 2" xfId="46439"/>
    <cellStyle name="Normal 2 42 2 2" xfId="46440"/>
    <cellStyle name="Normal 2 42 2 3" xfId="46441"/>
    <cellStyle name="Normal 2 42 2_Essbase BS Tax Accounts EOY" xfId="46442"/>
    <cellStyle name="Normal 2 42 3" xfId="46443"/>
    <cellStyle name="Normal 2 42 4" xfId="46444"/>
    <cellStyle name="Normal 2 42_Essbase BS Tax Accounts EOY" xfId="46445"/>
    <cellStyle name="Normal 2 43" xfId="46446"/>
    <cellStyle name="Normal 2 43 2" xfId="46447"/>
    <cellStyle name="Normal 2 43 2 2" xfId="46448"/>
    <cellStyle name="Normal 2 43 3" xfId="46449"/>
    <cellStyle name="Normal 2 43 4" xfId="46450"/>
    <cellStyle name="Normal 2 43_Essbase BS Tax Accounts EOY" xfId="46451"/>
    <cellStyle name="Normal 2 44" xfId="46452"/>
    <cellStyle name="Normal 2 44 2" xfId="46453"/>
    <cellStyle name="Normal 2 44 2 2" xfId="46454"/>
    <cellStyle name="Normal 2 44 3" xfId="46455"/>
    <cellStyle name="Normal 2 44 4" xfId="46456"/>
    <cellStyle name="Normal 2 44_Essbase BS Tax Accounts EOY" xfId="46457"/>
    <cellStyle name="Normal 2 45" xfId="46458"/>
    <cellStyle name="Normal 2 45 2" xfId="46459"/>
    <cellStyle name="Normal 2 45 2 2" xfId="46460"/>
    <cellStyle name="Normal 2 45 3" xfId="46461"/>
    <cellStyle name="Normal 2 45 4" xfId="46462"/>
    <cellStyle name="Normal 2 45_Essbase BS Tax Accounts EOY" xfId="46463"/>
    <cellStyle name="Normal 2 46" xfId="46464"/>
    <cellStyle name="Normal 2 46 2" xfId="46465"/>
    <cellStyle name="Normal 2 46 2 2" xfId="46466"/>
    <cellStyle name="Normal 2 46 3" xfId="46467"/>
    <cellStyle name="Normal 2 46 4" xfId="46468"/>
    <cellStyle name="Normal 2 46_Essbase BS Tax Accounts EOY" xfId="46469"/>
    <cellStyle name="Normal 2 47" xfId="46470"/>
    <cellStyle name="Normal 2 47 2" xfId="46471"/>
    <cellStyle name="Normal 2 47 2 2" xfId="46472"/>
    <cellStyle name="Normal 2 47 3" xfId="46473"/>
    <cellStyle name="Normal 2 47_Essbase BS Tax Accounts EOY" xfId="46474"/>
    <cellStyle name="Normal 2 48" xfId="46475"/>
    <cellStyle name="Normal 2 48 2" xfId="46476"/>
    <cellStyle name="Normal 2 48 2 2" xfId="46477"/>
    <cellStyle name="Normal 2 48 3" xfId="46478"/>
    <cellStyle name="Normal 2 49" xfId="46479"/>
    <cellStyle name="Normal 2 49 2" xfId="46480"/>
    <cellStyle name="Normal 2 49 2 2" xfId="46481"/>
    <cellStyle name="Normal 2 49 3" xfId="46482"/>
    <cellStyle name="Normal 2 5" xfId="46483"/>
    <cellStyle name="Normal 2 5 10" xfId="46484"/>
    <cellStyle name="Normal 2 5 10 2" xfId="46485"/>
    <cellStyle name="Normal 2 5 10_Essbase BS Tax Accounts EOY" xfId="46486"/>
    <cellStyle name="Normal 2 5 11" xfId="46487"/>
    <cellStyle name="Normal 2 5 11 2" xfId="46488"/>
    <cellStyle name="Normal 2 5 11 2 2" xfId="46489"/>
    <cellStyle name="Normal 2 5 11 2_Essbase BS Tax Accounts EOY" xfId="46490"/>
    <cellStyle name="Normal 2 5 11 3" xfId="46491"/>
    <cellStyle name="Normal 2 5 11_Essbase BS Tax Accounts EOY" xfId="46492"/>
    <cellStyle name="Normal 2 5 12" xfId="46493"/>
    <cellStyle name="Normal 2 5 13" xfId="46494"/>
    <cellStyle name="Normal 2 5 2" xfId="46495"/>
    <cellStyle name="Normal 2 5 2 10" xfId="46496"/>
    <cellStyle name="Normal 2 5 2 10 2" xfId="46497"/>
    <cellStyle name="Normal 2 5 2 10_Essbase BS Tax Accounts EOY" xfId="46498"/>
    <cellStyle name="Normal 2 5 2 11" xfId="46499"/>
    <cellStyle name="Normal 2 5 2 11 2" xfId="46500"/>
    <cellStyle name="Normal 2 5 2 11 2 2" xfId="46501"/>
    <cellStyle name="Normal 2 5 2 11 2_Essbase BS Tax Accounts EOY" xfId="46502"/>
    <cellStyle name="Normal 2 5 2 11 3" xfId="46503"/>
    <cellStyle name="Normal 2 5 2 11_Essbase BS Tax Accounts EOY" xfId="46504"/>
    <cellStyle name="Normal 2 5 2 12" xfId="46505"/>
    <cellStyle name="Normal 2 5 2 13" xfId="46506"/>
    <cellStyle name="Normal 2 5 2 2" xfId="46507"/>
    <cellStyle name="Normal 2 5 2 2 2" xfId="46508"/>
    <cellStyle name="Normal 2 5 2 2 2 2" xfId="46509"/>
    <cellStyle name="Normal 2 5 2 2 2 2 2" xfId="46510"/>
    <cellStyle name="Normal 2 5 2 2 2 2_Essbase BS Tax Accounts EOY" xfId="46511"/>
    <cellStyle name="Normal 2 5 2 2 2 3" xfId="46512"/>
    <cellStyle name="Normal 2 5 2 2 2 4" xfId="46513"/>
    <cellStyle name="Normal 2 5 2 2 2_Essbase BS Tax Accounts EOY" xfId="46514"/>
    <cellStyle name="Normal 2 5 2 2 3" xfId="46515"/>
    <cellStyle name="Normal 2 5 2 2 3 2" xfId="46516"/>
    <cellStyle name="Normal 2 5 2 2 3 2 2" xfId="46517"/>
    <cellStyle name="Normal 2 5 2 2 3 2_Essbase BS Tax Accounts EOY" xfId="46518"/>
    <cellStyle name="Normal 2 5 2 2 3 3" xfId="46519"/>
    <cellStyle name="Normal 2 5 2 2 3_Essbase BS Tax Accounts EOY" xfId="46520"/>
    <cellStyle name="Normal 2 5 2 2 4" xfId="46521"/>
    <cellStyle name="Normal 2 5 2 2 5" xfId="46522"/>
    <cellStyle name="Normal 2 5 2 2 6" xfId="46523"/>
    <cellStyle name="Normal 2 5 2 2_Basis Detail" xfId="46524"/>
    <cellStyle name="Normal 2 5 2 3" xfId="46525"/>
    <cellStyle name="Normal 2 5 2 3 2" xfId="46526"/>
    <cellStyle name="Normal 2 5 2 3 2 2" xfId="46527"/>
    <cellStyle name="Normal 2 5 2 3 2_Essbase BS Tax Accounts EOY" xfId="46528"/>
    <cellStyle name="Normal 2 5 2 3 3" xfId="46529"/>
    <cellStyle name="Normal 2 5 2 3 4" xfId="46530"/>
    <cellStyle name="Normal 2 5 2 3_Essbase BS Tax Accounts EOY" xfId="46531"/>
    <cellStyle name="Normal 2 5 2 4" xfId="46532"/>
    <cellStyle name="Normal 2 5 2 4 2" xfId="46533"/>
    <cellStyle name="Normal 2 5 2 4_Essbase BS Tax Accounts EOY" xfId="46534"/>
    <cellStyle name="Normal 2 5 2 5" xfId="46535"/>
    <cellStyle name="Normal 2 5 2 5 2" xfId="46536"/>
    <cellStyle name="Normal 2 5 2 5_Essbase BS Tax Accounts EOY" xfId="46537"/>
    <cellStyle name="Normal 2 5 2 6" xfId="46538"/>
    <cellStyle name="Normal 2 5 2 6 2" xfId="46539"/>
    <cellStyle name="Normal 2 5 2 6_Essbase BS Tax Accounts EOY" xfId="46540"/>
    <cellStyle name="Normal 2 5 2 7" xfId="46541"/>
    <cellStyle name="Normal 2 5 2 7 2" xfId="46542"/>
    <cellStyle name="Normal 2 5 2 7_Essbase BS Tax Accounts EOY" xfId="46543"/>
    <cellStyle name="Normal 2 5 2 8" xfId="46544"/>
    <cellStyle name="Normal 2 5 2 8 2" xfId="46545"/>
    <cellStyle name="Normal 2 5 2 8_Essbase BS Tax Accounts EOY" xfId="46546"/>
    <cellStyle name="Normal 2 5 2 9" xfId="46547"/>
    <cellStyle name="Normal 2 5 2 9 2" xfId="46548"/>
    <cellStyle name="Normal 2 5 2 9_Essbase BS Tax Accounts EOY" xfId="46549"/>
    <cellStyle name="Normal 2 5 2_Basis Detail" xfId="46550"/>
    <cellStyle name="Normal 2 5 3" xfId="46551"/>
    <cellStyle name="Normal 2 5 3 2" xfId="46552"/>
    <cellStyle name="Normal 2 5 3 2 2" xfId="46553"/>
    <cellStyle name="Normal 2 5 3 2 2 2" xfId="46554"/>
    <cellStyle name="Normal 2 5 3 2 2_Essbase BS Tax Accounts EOY" xfId="46555"/>
    <cellStyle name="Normal 2 5 3 2 3" xfId="46556"/>
    <cellStyle name="Normal 2 5 3 2 4" xfId="46557"/>
    <cellStyle name="Normal 2 5 3 2_Essbase BS Tax Accounts EOY" xfId="46558"/>
    <cellStyle name="Normal 2 5 3 3" xfId="46559"/>
    <cellStyle name="Normal 2 5 3 3 2" xfId="46560"/>
    <cellStyle name="Normal 2 5 3 3 2 2" xfId="46561"/>
    <cellStyle name="Normal 2 5 3 3 2_Essbase BS Tax Accounts EOY" xfId="46562"/>
    <cellStyle name="Normal 2 5 3 3 3" xfId="46563"/>
    <cellStyle name="Normal 2 5 3 3_Essbase BS Tax Accounts EOY" xfId="46564"/>
    <cellStyle name="Normal 2 5 3 4" xfId="46565"/>
    <cellStyle name="Normal 2 5 3 5" xfId="46566"/>
    <cellStyle name="Normal 2 5 3 6" xfId="46567"/>
    <cellStyle name="Normal 2 5 3_Basis Detail" xfId="46568"/>
    <cellStyle name="Normal 2 5 4" xfId="46569"/>
    <cellStyle name="Normal 2 5 4 2" xfId="46570"/>
    <cellStyle name="Normal 2 5 4 2 2" xfId="46571"/>
    <cellStyle name="Normal 2 5 4 2_Essbase BS Tax Accounts EOY" xfId="46572"/>
    <cellStyle name="Normal 2 5 4 3" xfId="46573"/>
    <cellStyle name="Normal 2 5 4 4" xfId="46574"/>
    <cellStyle name="Normal 2 5 4_Essbase BS Tax Accounts EOY" xfId="46575"/>
    <cellStyle name="Normal 2 5 5" xfId="46576"/>
    <cellStyle name="Normal 2 5 5 2" xfId="46577"/>
    <cellStyle name="Normal 2 5 5_Essbase BS Tax Accounts EOY" xfId="46578"/>
    <cellStyle name="Normal 2 5 6" xfId="46579"/>
    <cellStyle name="Normal 2 5 6 2" xfId="46580"/>
    <cellStyle name="Normal 2 5 6_Essbase BS Tax Accounts EOY" xfId="46581"/>
    <cellStyle name="Normal 2 5 7" xfId="46582"/>
    <cellStyle name="Normal 2 5 7 2" xfId="46583"/>
    <cellStyle name="Normal 2 5 7_Essbase BS Tax Accounts EOY" xfId="46584"/>
    <cellStyle name="Normal 2 5 8" xfId="46585"/>
    <cellStyle name="Normal 2 5 8 2" xfId="46586"/>
    <cellStyle name="Normal 2 5 8_Essbase BS Tax Accounts EOY" xfId="46587"/>
    <cellStyle name="Normal 2 5 9" xfId="46588"/>
    <cellStyle name="Normal 2 5 9 2" xfId="46589"/>
    <cellStyle name="Normal 2 5 9_Essbase BS Tax Accounts EOY" xfId="46590"/>
    <cellStyle name="Normal 2 5_Basis Detail" xfId="46591"/>
    <cellStyle name="Normal 2 50" xfId="46592"/>
    <cellStyle name="Normal 2 50 2" xfId="46593"/>
    <cellStyle name="Normal 2 50 2 2" xfId="46594"/>
    <cellStyle name="Normal 2 50 3" xfId="46595"/>
    <cellStyle name="Normal 2 51" xfId="46596"/>
    <cellStyle name="Normal 2 51 2" xfId="46597"/>
    <cellStyle name="Normal 2 51 2 2" xfId="46598"/>
    <cellStyle name="Normal 2 51 3" xfId="46599"/>
    <cellStyle name="Normal 2 52" xfId="46600"/>
    <cellStyle name="Normal 2 52 2" xfId="46601"/>
    <cellStyle name="Normal 2 52 2 2" xfId="46602"/>
    <cellStyle name="Normal 2 52 3" xfId="46603"/>
    <cellStyle name="Normal 2 52_Essbase BS Tax Accounts EOY" xfId="46604"/>
    <cellStyle name="Normal 2 53" xfId="46605"/>
    <cellStyle name="Normal 2 53 2" xfId="46606"/>
    <cellStyle name="Normal 2 53 2 2" xfId="46607"/>
    <cellStyle name="Normal 2 53 3" xfId="46608"/>
    <cellStyle name="Normal 2 53_Essbase BS Tax Accounts EOY" xfId="46609"/>
    <cellStyle name="Normal 2 54" xfId="46610"/>
    <cellStyle name="Normal 2 54 2" xfId="46611"/>
    <cellStyle name="Normal 2 54 2 2" xfId="46612"/>
    <cellStyle name="Normal 2 54 3" xfId="46613"/>
    <cellStyle name="Normal 2 54_Essbase BS Tax Accounts EOY" xfId="46614"/>
    <cellStyle name="Normal 2 55" xfId="46615"/>
    <cellStyle name="Normal 2 55 2" xfId="46616"/>
    <cellStyle name="Normal 2 55 2 2" xfId="46617"/>
    <cellStyle name="Normal 2 55 3" xfId="46618"/>
    <cellStyle name="Normal 2 55_Essbase BS Tax Accounts EOY" xfId="46619"/>
    <cellStyle name="Normal 2 56" xfId="46620"/>
    <cellStyle name="Normal 2 56 2" xfId="46621"/>
    <cellStyle name="Normal 2 56 2 2" xfId="46622"/>
    <cellStyle name="Normal 2 56 3" xfId="46623"/>
    <cellStyle name="Normal 2 56_Essbase BS Tax Accounts EOY" xfId="46624"/>
    <cellStyle name="Normal 2 57" xfId="46625"/>
    <cellStyle name="Normal 2 57 2" xfId="46626"/>
    <cellStyle name="Normal 2 57 2 2" xfId="46627"/>
    <cellStyle name="Normal 2 57 3" xfId="46628"/>
    <cellStyle name="Normal 2 57_Essbase BS Tax Accounts EOY" xfId="46629"/>
    <cellStyle name="Normal 2 58" xfId="46630"/>
    <cellStyle name="Normal 2 58 2" xfId="46631"/>
    <cellStyle name="Normal 2 58 2 2" xfId="46632"/>
    <cellStyle name="Normal 2 58 3" xfId="46633"/>
    <cellStyle name="Normal 2 58_Essbase BS Tax Accounts EOY" xfId="46634"/>
    <cellStyle name="Normal 2 59" xfId="46635"/>
    <cellStyle name="Normal 2 59 2" xfId="46636"/>
    <cellStyle name="Normal 2 59_Essbase BS Tax Accounts EOY" xfId="46637"/>
    <cellStyle name="Normal 2 6" xfId="46638"/>
    <cellStyle name="Normal 2 6 10" xfId="46639"/>
    <cellStyle name="Normal 2 6 10 2" xfId="46640"/>
    <cellStyle name="Normal 2 6 10_Essbase BS Tax Accounts EOY" xfId="46641"/>
    <cellStyle name="Normal 2 6 11" xfId="46642"/>
    <cellStyle name="Normal 2 6 11 2" xfId="46643"/>
    <cellStyle name="Normal 2 6 11 2 2" xfId="46644"/>
    <cellStyle name="Normal 2 6 11 2_Essbase BS Tax Accounts EOY" xfId="46645"/>
    <cellStyle name="Normal 2 6 11 3" xfId="46646"/>
    <cellStyle name="Normal 2 6 11_Essbase BS Tax Accounts EOY" xfId="46647"/>
    <cellStyle name="Normal 2 6 12" xfId="46648"/>
    <cellStyle name="Normal 2 6 13" xfId="46649"/>
    <cellStyle name="Normal 2 6 2" xfId="46650"/>
    <cellStyle name="Normal 2 6 2 10" xfId="46651"/>
    <cellStyle name="Normal 2 6 2 10 2" xfId="46652"/>
    <cellStyle name="Normal 2 6 2 10_Essbase BS Tax Accounts EOY" xfId="46653"/>
    <cellStyle name="Normal 2 6 2 11" xfId="46654"/>
    <cellStyle name="Normal 2 6 2 11 2" xfId="46655"/>
    <cellStyle name="Normal 2 6 2 11 2 2" xfId="46656"/>
    <cellStyle name="Normal 2 6 2 11 2_Essbase BS Tax Accounts EOY" xfId="46657"/>
    <cellStyle name="Normal 2 6 2 11 3" xfId="46658"/>
    <cellStyle name="Normal 2 6 2 11_Essbase BS Tax Accounts EOY" xfId="46659"/>
    <cellStyle name="Normal 2 6 2 12" xfId="46660"/>
    <cellStyle name="Normal 2 6 2 13" xfId="46661"/>
    <cellStyle name="Normal 2 6 2 2" xfId="46662"/>
    <cellStyle name="Normal 2 6 2 2 2" xfId="46663"/>
    <cellStyle name="Normal 2 6 2 2 2 2" xfId="46664"/>
    <cellStyle name="Normal 2 6 2 2 2 2 2" xfId="46665"/>
    <cellStyle name="Normal 2 6 2 2 2 2_Essbase BS Tax Accounts EOY" xfId="46666"/>
    <cellStyle name="Normal 2 6 2 2 2 3" xfId="46667"/>
    <cellStyle name="Normal 2 6 2 2 2 4" xfId="46668"/>
    <cellStyle name="Normal 2 6 2 2 2_Essbase BS Tax Accounts EOY" xfId="46669"/>
    <cellStyle name="Normal 2 6 2 2 3" xfId="46670"/>
    <cellStyle name="Normal 2 6 2 2 3 2" xfId="46671"/>
    <cellStyle name="Normal 2 6 2 2 3 2 2" xfId="46672"/>
    <cellStyle name="Normal 2 6 2 2 3 2_Essbase BS Tax Accounts EOY" xfId="46673"/>
    <cellStyle name="Normal 2 6 2 2 3 3" xfId="46674"/>
    <cellStyle name="Normal 2 6 2 2 3_Essbase BS Tax Accounts EOY" xfId="46675"/>
    <cellStyle name="Normal 2 6 2 2 4" xfId="46676"/>
    <cellStyle name="Normal 2 6 2 2 5" xfId="46677"/>
    <cellStyle name="Normal 2 6 2 2 6" xfId="46678"/>
    <cellStyle name="Normal 2 6 2 2_Basis Detail" xfId="46679"/>
    <cellStyle name="Normal 2 6 2 3" xfId="46680"/>
    <cellStyle name="Normal 2 6 2 3 2" xfId="46681"/>
    <cellStyle name="Normal 2 6 2 3 2 2" xfId="46682"/>
    <cellStyle name="Normal 2 6 2 3 2_Essbase BS Tax Accounts EOY" xfId="46683"/>
    <cellStyle name="Normal 2 6 2 3 3" xfId="46684"/>
    <cellStyle name="Normal 2 6 2 3 4" xfId="46685"/>
    <cellStyle name="Normal 2 6 2 3_Essbase BS Tax Accounts EOY" xfId="46686"/>
    <cellStyle name="Normal 2 6 2 4" xfId="46687"/>
    <cellStyle name="Normal 2 6 2 4 2" xfId="46688"/>
    <cellStyle name="Normal 2 6 2 4_Essbase BS Tax Accounts EOY" xfId="46689"/>
    <cellStyle name="Normal 2 6 2 5" xfId="46690"/>
    <cellStyle name="Normal 2 6 2 5 2" xfId="46691"/>
    <cellStyle name="Normal 2 6 2 5_Essbase BS Tax Accounts EOY" xfId="46692"/>
    <cellStyle name="Normal 2 6 2 6" xfId="46693"/>
    <cellStyle name="Normal 2 6 2 6 2" xfId="46694"/>
    <cellStyle name="Normal 2 6 2 6_Essbase BS Tax Accounts EOY" xfId="46695"/>
    <cellStyle name="Normal 2 6 2 7" xfId="46696"/>
    <cellStyle name="Normal 2 6 2 7 2" xfId="46697"/>
    <cellStyle name="Normal 2 6 2 7_Essbase BS Tax Accounts EOY" xfId="46698"/>
    <cellStyle name="Normal 2 6 2 8" xfId="46699"/>
    <cellStyle name="Normal 2 6 2 8 2" xfId="46700"/>
    <cellStyle name="Normal 2 6 2 8_Essbase BS Tax Accounts EOY" xfId="46701"/>
    <cellStyle name="Normal 2 6 2 9" xfId="46702"/>
    <cellStyle name="Normal 2 6 2 9 2" xfId="46703"/>
    <cellStyle name="Normal 2 6 2 9_Essbase BS Tax Accounts EOY" xfId="46704"/>
    <cellStyle name="Normal 2 6 2_Basis Detail" xfId="46705"/>
    <cellStyle name="Normal 2 6 3" xfId="46706"/>
    <cellStyle name="Normal 2 6 3 2" xfId="46707"/>
    <cellStyle name="Normal 2 6 3 2 2" xfId="46708"/>
    <cellStyle name="Normal 2 6 3 2 2 2" xfId="46709"/>
    <cellStyle name="Normal 2 6 3 2 2_Essbase BS Tax Accounts EOY" xfId="46710"/>
    <cellStyle name="Normal 2 6 3 2 3" xfId="46711"/>
    <cellStyle name="Normal 2 6 3 2 4" xfId="46712"/>
    <cellStyle name="Normal 2 6 3 2_Essbase BS Tax Accounts EOY" xfId="46713"/>
    <cellStyle name="Normal 2 6 3 3" xfId="46714"/>
    <cellStyle name="Normal 2 6 3 3 2" xfId="46715"/>
    <cellStyle name="Normal 2 6 3 3 2 2" xfId="46716"/>
    <cellStyle name="Normal 2 6 3 3 2_Essbase BS Tax Accounts EOY" xfId="46717"/>
    <cellStyle name="Normal 2 6 3 3 3" xfId="46718"/>
    <cellStyle name="Normal 2 6 3 3_Essbase BS Tax Accounts EOY" xfId="46719"/>
    <cellStyle name="Normal 2 6 3 4" xfId="46720"/>
    <cellStyle name="Normal 2 6 3 5" xfId="46721"/>
    <cellStyle name="Normal 2 6 3 6" xfId="46722"/>
    <cellStyle name="Normal 2 6 3_Basis Detail" xfId="46723"/>
    <cellStyle name="Normal 2 6 4" xfId="46724"/>
    <cellStyle name="Normal 2 6 4 2" xfId="46725"/>
    <cellStyle name="Normal 2 6 4 2 2" xfId="46726"/>
    <cellStyle name="Normal 2 6 4 2_Essbase BS Tax Accounts EOY" xfId="46727"/>
    <cellStyle name="Normal 2 6 4 3" xfId="46728"/>
    <cellStyle name="Normal 2 6 4 4" xfId="46729"/>
    <cellStyle name="Normal 2 6 4_Essbase BS Tax Accounts EOY" xfId="46730"/>
    <cellStyle name="Normal 2 6 5" xfId="46731"/>
    <cellStyle name="Normal 2 6 5 2" xfId="46732"/>
    <cellStyle name="Normal 2 6 5_Essbase BS Tax Accounts EOY" xfId="46733"/>
    <cellStyle name="Normal 2 6 6" xfId="46734"/>
    <cellStyle name="Normal 2 6 6 2" xfId="46735"/>
    <cellStyle name="Normal 2 6 6_Essbase BS Tax Accounts EOY" xfId="46736"/>
    <cellStyle name="Normal 2 6 7" xfId="46737"/>
    <cellStyle name="Normal 2 6 7 2" xfId="46738"/>
    <cellStyle name="Normal 2 6 7_Essbase BS Tax Accounts EOY" xfId="46739"/>
    <cellStyle name="Normal 2 6 8" xfId="46740"/>
    <cellStyle name="Normal 2 6 8 2" xfId="46741"/>
    <cellStyle name="Normal 2 6 8_Essbase BS Tax Accounts EOY" xfId="46742"/>
    <cellStyle name="Normal 2 6 9" xfId="46743"/>
    <cellStyle name="Normal 2 6 9 2" xfId="46744"/>
    <cellStyle name="Normal 2 6 9_Essbase BS Tax Accounts EOY" xfId="46745"/>
    <cellStyle name="Normal 2 6_Basis Detail" xfId="46746"/>
    <cellStyle name="Normal 2 60" xfId="46747"/>
    <cellStyle name="Normal 2 60 2" xfId="46748"/>
    <cellStyle name="Normal 2 60_Essbase BS Tax Accounts EOY" xfId="46749"/>
    <cellStyle name="Normal 2 61" xfId="46750"/>
    <cellStyle name="Normal 2 61 2" xfId="46751"/>
    <cellStyle name="Normal 2 61_Essbase BS Tax Accounts EOY" xfId="46752"/>
    <cellStyle name="Normal 2 62" xfId="46753"/>
    <cellStyle name="Normal 2 62 2" xfId="46754"/>
    <cellStyle name="Normal 2 63" xfId="46755"/>
    <cellStyle name="Normal 2 64" xfId="46756"/>
    <cellStyle name="Normal 2 65" xfId="46757"/>
    <cellStyle name="Normal 2 66" xfId="46758"/>
    <cellStyle name="Normal 2 67" xfId="46759"/>
    <cellStyle name="Normal 2 68" xfId="46760"/>
    <cellStyle name="Normal 2 69" xfId="46761"/>
    <cellStyle name="Normal 2 7" xfId="46762"/>
    <cellStyle name="Normal 2 7 10" xfId="46763"/>
    <cellStyle name="Normal 2 7 10 2" xfId="46764"/>
    <cellStyle name="Normal 2 7 10_Essbase BS Tax Accounts EOY" xfId="46765"/>
    <cellStyle name="Normal 2 7 11" xfId="46766"/>
    <cellStyle name="Normal 2 7 11 2" xfId="46767"/>
    <cellStyle name="Normal 2 7 11 2 2" xfId="46768"/>
    <cellStyle name="Normal 2 7 11 2_Essbase BS Tax Accounts EOY" xfId="46769"/>
    <cellStyle name="Normal 2 7 11 3" xfId="46770"/>
    <cellStyle name="Normal 2 7 11_Essbase BS Tax Accounts EOY" xfId="46771"/>
    <cellStyle name="Normal 2 7 12" xfId="46772"/>
    <cellStyle name="Normal 2 7 13" xfId="46773"/>
    <cellStyle name="Normal 2 7 2" xfId="46774"/>
    <cellStyle name="Normal 2 7 2 10" xfId="46775"/>
    <cellStyle name="Normal 2 7 2 10 2" xfId="46776"/>
    <cellStyle name="Normal 2 7 2 10_Essbase BS Tax Accounts EOY" xfId="46777"/>
    <cellStyle name="Normal 2 7 2 11" xfId="46778"/>
    <cellStyle name="Normal 2 7 2 11 2" xfId="46779"/>
    <cellStyle name="Normal 2 7 2 11 2 2" xfId="46780"/>
    <cellStyle name="Normal 2 7 2 11 2_Essbase BS Tax Accounts EOY" xfId="46781"/>
    <cellStyle name="Normal 2 7 2 11 3" xfId="46782"/>
    <cellStyle name="Normal 2 7 2 11_Essbase BS Tax Accounts EOY" xfId="46783"/>
    <cellStyle name="Normal 2 7 2 12" xfId="46784"/>
    <cellStyle name="Normal 2 7 2 13" xfId="46785"/>
    <cellStyle name="Normal 2 7 2 2" xfId="46786"/>
    <cellStyle name="Normal 2 7 2 2 2" xfId="46787"/>
    <cellStyle name="Normal 2 7 2 2 2 2" xfId="46788"/>
    <cellStyle name="Normal 2 7 2 2 2 2 2" xfId="46789"/>
    <cellStyle name="Normal 2 7 2 2 2 2_Essbase BS Tax Accounts EOY" xfId="46790"/>
    <cellStyle name="Normal 2 7 2 2 2 3" xfId="46791"/>
    <cellStyle name="Normal 2 7 2 2 2 4" xfId="46792"/>
    <cellStyle name="Normal 2 7 2 2 2_Essbase BS Tax Accounts EOY" xfId="46793"/>
    <cellStyle name="Normal 2 7 2 2 3" xfId="46794"/>
    <cellStyle name="Normal 2 7 2 2 3 2" xfId="46795"/>
    <cellStyle name="Normal 2 7 2 2 3 2 2" xfId="46796"/>
    <cellStyle name="Normal 2 7 2 2 3 2_Essbase BS Tax Accounts EOY" xfId="46797"/>
    <cellStyle name="Normal 2 7 2 2 3 3" xfId="46798"/>
    <cellStyle name="Normal 2 7 2 2 3_Essbase BS Tax Accounts EOY" xfId="46799"/>
    <cellStyle name="Normal 2 7 2 2 4" xfId="46800"/>
    <cellStyle name="Normal 2 7 2 2 5" xfId="46801"/>
    <cellStyle name="Normal 2 7 2 2 6" xfId="46802"/>
    <cellStyle name="Normal 2 7 2 2_Basis Detail" xfId="46803"/>
    <cellStyle name="Normal 2 7 2 3" xfId="46804"/>
    <cellStyle name="Normal 2 7 2 3 2" xfId="46805"/>
    <cellStyle name="Normal 2 7 2 3 2 2" xfId="46806"/>
    <cellStyle name="Normal 2 7 2 3 2_Essbase BS Tax Accounts EOY" xfId="46807"/>
    <cellStyle name="Normal 2 7 2 3 3" xfId="46808"/>
    <cellStyle name="Normal 2 7 2 3 4" xfId="46809"/>
    <cellStyle name="Normal 2 7 2 3_Essbase BS Tax Accounts EOY" xfId="46810"/>
    <cellStyle name="Normal 2 7 2 4" xfId="46811"/>
    <cellStyle name="Normal 2 7 2 4 2" xfId="46812"/>
    <cellStyle name="Normal 2 7 2 4_Essbase BS Tax Accounts EOY" xfId="46813"/>
    <cellStyle name="Normal 2 7 2 5" xfId="46814"/>
    <cellStyle name="Normal 2 7 2 5 2" xfId="46815"/>
    <cellStyle name="Normal 2 7 2 5_Essbase BS Tax Accounts EOY" xfId="46816"/>
    <cellStyle name="Normal 2 7 2 6" xfId="46817"/>
    <cellStyle name="Normal 2 7 2 6 2" xfId="46818"/>
    <cellStyle name="Normal 2 7 2 6_Essbase BS Tax Accounts EOY" xfId="46819"/>
    <cellStyle name="Normal 2 7 2 7" xfId="46820"/>
    <cellStyle name="Normal 2 7 2 7 2" xfId="46821"/>
    <cellStyle name="Normal 2 7 2 7_Essbase BS Tax Accounts EOY" xfId="46822"/>
    <cellStyle name="Normal 2 7 2 8" xfId="46823"/>
    <cellStyle name="Normal 2 7 2 8 2" xfId="46824"/>
    <cellStyle name="Normal 2 7 2 8_Essbase BS Tax Accounts EOY" xfId="46825"/>
    <cellStyle name="Normal 2 7 2 9" xfId="46826"/>
    <cellStyle name="Normal 2 7 2 9 2" xfId="46827"/>
    <cellStyle name="Normal 2 7 2 9_Essbase BS Tax Accounts EOY" xfId="46828"/>
    <cellStyle name="Normal 2 7 2_Basis Detail" xfId="46829"/>
    <cellStyle name="Normal 2 7 3" xfId="46830"/>
    <cellStyle name="Normal 2 7 3 2" xfId="46831"/>
    <cellStyle name="Normal 2 7 3 2 2" xfId="46832"/>
    <cellStyle name="Normal 2 7 3 2 2 2" xfId="46833"/>
    <cellStyle name="Normal 2 7 3 2 2_Essbase BS Tax Accounts EOY" xfId="46834"/>
    <cellStyle name="Normal 2 7 3 2 3" xfId="46835"/>
    <cellStyle name="Normal 2 7 3 2 4" xfId="46836"/>
    <cellStyle name="Normal 2 7 3 2_Essbase BS Tax Accounts EOY" xfId="46837"/>
    <cellStyle name="Normal 2 7 3 3" xfId="46838"/>
    <cellStyle name="Normal 2 7 3 3 2" xfId="46839"/>
    <cellStyle name="Normal 2 7 3 3 2 2" xfId="46840"/>
    <cellStyle name="Normal 2 7 3 3 2_Essbase BS Tax Accounts EOY" xfId="46841"/>
    <cellStyle name="Normal 2 7 3 3 3" xfId="46842"/>
    <cellStyle name="Normal 2 7 3 3_Essbase BS Tax Accounts EOY" xfId="46843"/>
    <cellStyle name="Normal 2 7 3 4" xfId="46844"/>
    <cellStyle name="Normal 2 7 3 5" xfId="46845"/>
    <cellStyle name="Normal 2 7 3 6" xfId="46846"/>
    <cellStyle name="Normal 2 7 3_Basis Detail" xfId="46847"/>
    <cellStyle name="Normal 2 7 4" xfId="46848"/>
    <cellStyle name="Normal 2 7 4 2" xfId="46849"/>
    <cellStyle name="Normal 2 7 4 2 2" xfId="46850"/>
    <cellStyle name="Normal 2 7 4 2_Essbase BS Tax Accounts EOY" xfId="46851"/>
    <cellStyle name="Normal 2 7 4 3" xfId="46852"/>
    <cellStyle name="Normal 2 7 4 4" xfId="46853"/>
    <cellStyle name="Normal 2 7 4_Essbase BS Tax Accounts EOY" xfId="46854"/>
    <cellStyle name="Normal 2 7 5" xfId="46855"/>
    <cellStyle name="Normal 2 7 5 2" xfId="46856"/>
    <cellStyle name="Normal 2 7 5_Essbase BS Tax Accounts EOY" xfId="46857"/>
    <cellStyle name="Normal 2 7 6" xfId="46858"/>
    <cellStyle name="Normal 2 7 6 2" xfId="46859"/>
    <cellStyle name="Normal 2 7 6_Essbase BS Tax Accounts EOY" xfId="46860"/>
    <cellStyle name="Normal 2 7 7" xfId="46861"/>
    <cellStyle name="Normal 2 7 7 2" xfId="46862"/>
    <cellStyle name="Normal 2 7 7_Essbase BS Tax Accounts EOY" xfId="46863"/>
    <cellStyle name="Normal 2 7 8" xfId="46864"/>
    <cellStyle name="Normal 2 7 8 2" xfId="46865"/>
    <cellStyle name="Normal 2 7 8_Essbase BS Tax Accounts EOY" xfId="46866"/>
    <cellStyle name="Normal 2 7 9" xfId="46867"/>
    <cellStyle name="Normal 2 7 9 2" xfId="46868"/>
    <cellStyle name="Normal 2 7 9_Essbase BS Tax Accounts EOY" xfId="46869"/>
    <cellStyle name="Normal 2 7_Basis Detail" xfId="46870"/>
    <cellStyle name="Normal 2 70" xfId="46871"/>
    <cellStyle name="Normal 2 71" xfId="46872"/>
    <cellStyle name="Normal 2 72" xfId="46873"/>
    <cellStyle name="Normal 2 73" xfId="46874"/>
    <cellStyle name="Normal 2 74" xfId="46875"/>
    <cellStyle name="Normal 2 75" xfId="46876"/>
    <cellStyle name="Normal 2 76" xfId="46877"/>
    <cellStyle name="Normal 2 77" xfId="46878"/>
    <cellStyle name="Normal 2 78" xfId="46879"/>
    <cellStyle name="Normal 2 79" xfId="46880"/>
    <cellStyle name="Normal 2 8" xfId="46881"/>
    <cellStyle name="Normal 2 8 10" xfId="46882"/>
    <cellStyle name="Normal 2 8 10 2" xfId="46883"/>
    <cellStyle name="Normal 2 8 10_Essbase BS Tax Accounts EOY" xfId="46884"/>
    <cellStyle name="Normal 2 8 11" xfId="46885"/>
    <cellStyle name="Normal 2 8 11 2" xfId="46886"/>
    <cellStyle name="Normal 2 8 11 2 2" xfId="46887"/>
    <cellStyle name="Normal 2 8 11 2_Essbase BS Tax Accounts EOY" xfId="46888"/>
    <cellStyle name="Normal 2 8 11 3" xfId="46889"/>
    <cellStyle name="Normal 2 8 11_Essbase BS Tax Accounts EOY" xfId="46890"/>
    <cellStyle name="Normal 2 8 12" xfId="46891"/>
    <cellStyle name="Normal 2 8 13" xfId="46892"/>
    <cellStyle name="Normal 2 8 2" xfId="46893"/>
    <cellStyle name="Normal 2 8 2 10" xfId="46894"/>
    <cellStyle name="Normal 2 8 2 10 2" xfId="46895"/>
    <cellStyle name="Normal 2 8 2 10_Essbase BS Tax Accounts EOY" xfId="46896"/>
    <cellStyle name="Normal 2 8 2 11" xfId="46897"/>
    <cellStyle name="Normal 2 8 2 11 2" xfId="46898"/>
    <cellStyle name="Normal 2 8 2 11 2 2" xfId="46899"/>
    <cellStyle name="Normal 2 8 2 11 2_Essbase BS Tax Accounts EOY" xfId="46900"/>
    <cellStyle name="Normal 2 8 2 11 3" xfId="46901"/>
    <cellStyle name="Normal 2 8 2 11_Essbase BS Tax Accounts EOY" xfId="46902"/>
    <cellStyle name="Normal 2 8 2 12" xfId="46903"/>
    <cellStyle name="Normal 2 8 2 13" xfId="46904"/>
    <cellStyle name="Normal 2 8 2 2" xfId="46905"/>
    <cellStyle name="Normal 2 8 2 2 2" xfId="46906"/>
    <cellStyle name="Normal 2 8 2 2 2 2" xfId="46907"/>
    <cellStyle name="Normal 2 8 2 2 2 2 2" xfId="46908"/>
    <cellStyle name="Normal 2 8 2 2 2 2_Essbase BS Tax Accounts EOY" xfId="46909"/>
    <cellStyle name="Normal 2 8 2 2 2 3" xfId="46910"/>
    <cellStyle name="Normal 2 8 2 2 2 4" xfId="46911"/>
    <cellStyle name="Normal 2 8 2 2 2_Essbase BS Tax Accounts EOY" xfId="46912"/>
    <cellStyle name="Normal 2 8 2 2 3" xfId="46913"/>
    <cellStyle name="Normal 2 8 2 2 3 2" xfId="46914"/>
    <cellStyle name="Normal 2 8 2 2 3 2 2" xfId="46915"/>
    <cellStyle name="Normal 2 8 2 2 3 2_Essbase BS Tax Accounts EOY" xfId="46916"/>
    <cellStyle name="Normal 2 8 2 2 3 3" xfId="46917"/>
    <cellStyle name="Normal 2 8 2 2 3_Essbase BS Tax Accounts EOY" xfId="46918"/>
    <cellStyle name="Normal 2 8 2 2 4" xfId="46919"/>
    <cellStyle name="Normal 2 8 2 2 5" xfId="46920"/>
    <cellStyle name="Normal 2 8 2 2 6" xfId="46921"/>
    <cellStyle name="Normal 2 8 2 2_Basis Detail" xfId="46922"/>
    <cellStyle name="Normal 2 8 2 3" xfId="46923"/>
    <cellStyle name="Normal 2 8 2 3 2" xfId="46924"/>
    <cellStyle name="Normal 2 8 2 3 2 2" xfId="46925"/>
    <cellStyle name="Normal 2 8 2 3 2_Essbase BS Tax Accounts EOY" xfId="46926"/>
    <cellStyle name="Normal 2 8 2 3 3" xfId="46927"/>
    <cellStyle name="Normal 2 8 2 3 4" xfId="46928"/>
    <cellStyle name="Normal 2 8 2 3_Essbase BS Tax Accounts EOY" xfId="46929"/>
    <cellStyle name="Normal 2 8 2 4" xfId="46930"/>
    <cellStyle name="Normal 2 8 2 4 2" xfId="46931"/>
    <cellStyle name="Normal 2 8 2 4_Essbase BS Tax Accounts EOY" xfId="46932"/>
    <cellStyle name="Normal 2 8 2 5" xfId="46933"/>
    <cellStyle name="Normal 2 8 2 5 2" xfId="46934"/>
    <cellStyle name="Normal 2 8 2 5_Essbase BS Tax Accounts EOY" xfId="46935"/>
    <cellStyle name="Normal 2 8 2 6" xfId="46936"/>
    <cellStyle name="Normal 2 8 2 6 2" xfId="46937"/>
    <cellStyle name="Normal 2 8 2 6_Essbase BS Tax Accounts EOY" xfId="46938"/>
    <cellStyle name="Normal 2 8 2 7" xfId="46939"/>
    <cellStyle name="Normal 2 8 2 7 2" xfId="46940"/>
    <cellStyle name="Normal 2 8 2 7_Essbase BS Tax Accounts EOY" xfId="46941"/>
    <cellStyle name="Normal 2 8 2 8" xfId="46942"/>
    <cellStyle name="Normal 2 8 2 8 2" xfId="46943"/>
    <cellStyle name="Normal 2 8 2 8_Essbase BS Tax Accounts EOY" xfId="46944"/>
    <cellStyle name="Normal 2 8 2 9" xfId="46945"/>
    <cellStyle name="Normal 2 8 2 9 2" xfId="46946"/>
    <cellStyle name="Normal 2 8 2 9_Essbase BS Tax Accounts EOY" xfId="46947"/>
    <cellStyle name="Normal 2 8 2_Basis Detail" xfId="46948"/>
    <cellStyle name="Normal 2 8 3" xfId="46949"/>
    <cellStyle name="Normal 2 8 3 2" xfId="46950"/>
    <cellStyle name="Normal 2 8 3 2 2" xfId="46951"/>
    <cellStyle name="Normal 2 8 3 2 2 2" xfId="46952"/>
    <cellStyle name="Normal 2 8 3 2 2_Essbase BS Tax Accounts EOY" xfId="46953"/>
    <cellStyle name="Normal 2 8 3 2 3" xfId="46954"/>
    <cellStyle name="Normal 2 8 3 2 4" xfId="46955"/>
    <cellStyle name="Normal 2 8 3 2_Essbase BS Tax Accounts EOY" xfId="46956"/>
    <cellStyle name="Normal 2 8 3 3" xfId="46957"/>
    <cellStyle name="Normal 2 8 3 3 2" xfId="46958"/>
    <cellStyle name="Normal 2 8 3 3 2 2" xfId="46959"/>
    <cellStyle name="Normal 2 8 3 3 2_Essbase BS Tax Accounts EOY" xfId="46960"/>
    <cellStyle name="Normal 2 8 3 3 3" xfId="46961"/>
    <cellStyle name="Normal 2 8 3 3_Essbase BS Tax Accounts EOY" xfId="46962"/>
    <cellStyle name="Normal 2 8 3 4" xfId="46963"/>
    <cellStyle name="Normal 2 8 3 5" xfId="46964"/>
    <cellStyle name="Normal 2 8 3 6" xfId="46965"/>
    <cellStyle name="Normal 2 8 3_Basis Detail" xfId="46966"/>
    <cellStyle name="Normal 2 8 4" xfId="46967"/>
    <cellStyle name="Normal 2 8 4 2" xfId="46968"/>
    <cellStyle name="Normal 2 8 4 2 2" xfId="46969"/>
    <cellStyle name="Normal 2 8 4 2_Essbase BS Tax Accounts EOY" xfId="46970"/>
    <cellStyle name="Normal 2 8 4 3" xfId="46971"/>
    <cellStyle name="Normal 2 8 4 4" xfId="46972"/>
    <cellStyle name="Normal 2 8 4_Essbase BS Tax Accounts EOY" xfId="46973"/>
    <cellStyle name="Normal 2 8 5" xfId="46974"/>
    <cellStyle name="Normal 2 8 5 2" xfId="46975"/>
    <cellStyle name="Normal 2 8 5_Essbase BS Tax Accounts EOY" xfId="46976"/>
    <cellStyle name="Normal 2 8 6" xfId="46977"/>
    <cellStyle name="Normal 2 8 6 2" xfId="46978"/>
    <cellStyle name="Normal 2 8 6_Essbase BS Tax Accounts EOY" xfId="46979"/>
    <cellStyle name="Normal 2 8 7" xfId="46980"/>
    <cellStyle name="Normal 2 8 7 2" xfId="46981"/>
    <cellStyle name="Normal 2 8 7_Essbase BS Tax Accounts EOY" xfId="46982"/>
    <cellStyle name="Normal 2 8 8" xfId="46983"/>
    <cellStyle name="Normal 2 8 8 2" xfId="46984"/>
    <cellStyle name="Normal 2 8 8_Essbase BS Tax Accounts EOY" xfId="46985"/>
    <cellStyle name="Normal 2 8 9" xfId="46986"/>
    <cellStyle name="Normal 2 8 9 2" xfId="46987"/>
    <cellStyle name="Normal 2 8 9_Essbase BS Tax Accounts EOY" xfId="46988"/>
    <cellStyle name="Normal 2 8_Basis Detail" xfId="46989"/>
    <cellStyle name="Normal 2 80" xfId="46990"/>
    <cellStyle name="Normal 2 81" xfId="46991"/>
    <cellStyle name="Normal 2 82" xfId="46992"/>
    <cellStyle name="Normal 2 83" xfId="46993"/>
    <cellStyle name="Normal 2 84" xfId="46994"/>
    <cellStyle name="Normal 2 85" xfId="46995"/>
    <cellStyle name="Normal 2 86" xfId="46996"/>
    <cellStyle name="Normal 2 87" xfId="46997"/>
    <cellStyle name="Normal 2 88" xfId="46998"/>
    <cellStyle name="Normal 2 9" xfId="46999"/>
    <cellStyle name="Normal 2 9 10" xfId="47000"/>
    <cellStyle name="Normal 2 9 10 2" xfId="47001"/>
    <cellStyle name="Normal 2 9 10_Essbase BS Tax Accounts EOY" xfId="47002"/>
    <cellStyle name="Normal 2 9 11" xfId="47003"/>
    <cellStyle name="Normal 2 9 11 2" xfId="47004"/>
    <cellStyle name="Normal 2 9 11 2 2" xfId="47005"/>
    <cellStyle name="Normal 2 9 11 2_Essbase BS Tax Accounts EOY" xfId="47006"/>
    <cellStyle name="Normal 2 9 11 3" xfId="47007"/>
    <cellStyle name="Normal 2 9 11_Essbase BS Tax Accounts EOY" xfId="47008"/>
    <cellStyle name="Normal 2 9 12" xfId="47009"/>
    <cellStyle name="Normal 2 9 13" xfId="47010"/>
    <cellStyle name="Normal 2 9 2" xfId="47011"/>
    <cellStyle name="Normal 2 9 2 10" xfId="47012"/>
    <cellStyle name="Normal 2 9 2 10 2" xfId="47013"/>
    <cellStyle name="Normal 2 9 2 10_Essbase BS Tax Accounts EOY" xfId="47014"/>
    <cellStyle name="Normal 2 9 2 11" xfId="47015"/>
    <cellStyle name="Normal 2 9 2 11 2" xfId="47016"/>
    <cellStyle name="Normal 2 9 2 11 2 2" xfId="47017"/>
    <cellStyle name="Normal 2 9 2 11 2_Essbase BS Tax Accounts EOY" xfId="47018"/>
    <cellStyle name="Normal 2 9 2 11 3" xfId="47019"/>
    <cellStyle name="Normal 2 9 2 11_Essbase BS Tax Accounts EOY" xfId="47020"/>
    <cellStyle name="Normal 2 9 2 12" xfId="47021"/>
    <cellStyle name="Normal 2 9 2 13" xfId="47022"/>
    <cellStyle name="Normal 2 9 2 2" xfId="47023"/>
    <cellStyle name="Normal 2 9 2 2 2" xfId="47024"/>
    <cellStyle name="Normal 2 9 2 2 2 2" xfId="47025"/>
    <cellStyle name="Normal 2 9 2 2 2 2 2" xfId="47026"/>
    <cellStyle name="Normal 2 9 2 2 2 2_Essbase BS Tax Accounts EOY" xfId="47027"/>
    <cellStyle name="Normal 2 9 2 2 2 3" xfId="47028"/>
    <cellStyle name="Normal 2 9 2 2 2 4" xfId="47029"/>
    <cellStyle name="Normal 2 9 2 2 2_Essbase BS Tax Accounts EOY" xfId="47030"/>
    <cellStyle name="Normal 2 9 2 2 3" xfId="47031"/>
    <cellStyle name="Normal 2 9 2 2 3 2" xfId="47032"/>
    <cellStyle name="Normal 2 9 2 2 3 2 2" xfId="47033"/>
    <cellStyle name="Normal 2 9 2 2 3 2_Essbase BS Tax Accounts EOY" xfId="47034"/>
    <cellStyle name="Normal 2 9 2 2 3 3" xfId="47035"/>
    <cellStyle name="Normal 2 9 2 2 3_Essbase BS Tax Accounts EOY" xfId="47036"/>
    <cellStyle name="Normal 2 9 2 2 4" xfId="47037"/>
    <cellStyle name="Normal 2 9 2 2 5" xfId="47038"/>
    <cellStyle name="Normal 2 9 2 2 6" xfId="47039"/>
    <cellStyle name="Normal 2 9 2 2_Basis Detail" xfId="47040"/>
    <cellStyle name="Normal 2 9 2 3" xfId="47041"/>
    <cellStyle name="Normal 2 9 2 3 2" xfId="47042"/>
    <cellStyle name="Normal 2 9 2 3 2 2" xfId="47043"/>
    <cellStyle name="Normal 2 9 2 3 2_Essbase BS Tax Accounts EOY" xfId="47044"/>
    <cellStyle name="Normal 2 9 2 3 3" xfId="47045"/>
    <cellStyle name="Normal 2 9 2 3 4" xfId="47046"/>
    <cellStyle name="Normal 2 9 2 3_Essbase BS Tax Accounts EOY" xfId="47047"/>
    <cellStyle name="Normal 2 9 2 4" xfId="47048"/>
    <cellStyle name="Normal 2 9 2 4 2" xfId="47049"/>
    <cellStyle name="Normal 2 9 2 4_Essbase BS Tax Accounts EOY" xfId="47050"/>
    <cellStyle name="Normal 2 9 2 5" xfId="47051"/>
    <cellStyle name="Normal 2 9 2 5 2" xfId="47052"/>
    <cellStyle name="Normal 2 9 2 5_Essbase BS Tax Accounts EOY" xfId="47053"/>
    <cellStyle name="Normal 2 9 2 6" xfId="47054"/>
    <cellStyle name="Normal 2 9 2 6 2" xfId="47055"/>
    <cellStyle name="Normal 2 9 2 6_Essbase BS Tax Accounts EOY" xfId="47056"/>
    <cellStyle name="Normal 2 9 2 7" xfId="47057"/>
    <cellStyle name="Normal 2 9 2 7 2" xfId="47058"/>
    <cellStyle name="Normal 2 9 2 7_Essbase BS Tax Accounts EOY" xfId="47059"/>
    <cellStyle name="Normal 2 9 2 8" xfId="47060"/>
    <cellStyle name="Normal 2 9 2 8 2" xfId="47061"/>
    <cellStyle name="Normal 2 9 2 8_Essbase BS Tax Accounts EOY" xfId="47062"/>
    <cellStyle name="Normal 2 9 2 9" xfId="47063"/>
    <cellStyle name="Normal 2 9 2 9 2" xfId="47064"/>
    <cellStyle name="Normal 2 9 2 9_Essbase BS Tax Accounts EOY" xfId="47065"/>
    <cellStyle name="Normal 2 9 2_Basis Detail" xfId="47066"/>
    <cellStyle name="Normal 2 9 3" xfId="47067"/>
    <cellStyle name="Normal 2 9 3 2" xfId="47068"/>
    <cellStyle name="Normal 2 9 3 2 2" xfId="47069"/>
    <cellStyle name="Normal 2 9 3 2 2 2" xfId="47070"/>
    <cellStyle name="Normal 2 9 3 2 2_Essbase BS Tax Accounts EOY" xfId="47071"/>
    <cellStyle name="Normal 2 9 3 2 3" xfId="47072"/>
    <cellStyle name="Normal 2 9 3 2 4" xfId="47073"/>
    <cellStyle name="Normal 2 9 3 2_Essbase BS Tax Accounts EOY" xfId="47074"/>
    <cellStyle name="Normal 2 9 3 3" xfId="47075"/>
    <cellStyle name="Normal 2 9 3 3 2" xfId="47076"/>
    <cellStyle name="Normal 2 9 3 3 2 2" xfId="47077"/>
    <cellStyle name="Normal 2 9 3 3 2_Essbase BS Tax Accounts EOY" xfId="47078"/>
    <cellStyle name="Normal 2 9 3 3 3" xfId="47079"/>
    <cellStyle name="Normal 2 9 3 3_Essbase BS Tax Accounts EOY" xfId="47080"/>
    <cellStyle name="Normal 2 9 3 4" xfId="47081"/>
    <cellStyle name="Normal 2 9 3 5" xfId="47082"/>
    <cellStyle name="Normal 2 9 3 6" xfId="47083"/>
    <cellStyle name="Normal 2 9 3_Basis Detail" xfId="47084"/>
    <cellStyle name="Normal 2 9 4" xfId="47085"/>
    <cellStyle name="Normal 2 9 4 2" xfId="47086"/>
    <cellStyle name="Normal 2 9 4 2 2" xfId="47087"/>
    <cellStyle name="Normal 2 9 4 2_Essbase BS Tax Accounts EOY" xfId="47088"/>
    <cellStyle name="Normal 2 9 4 3" xfId="47089"/>
    <cellStyle name="Normal 2 9 4 4" xfId="47090"/>
    <cellStyle name="Normal 2 9 4_Essbase BS Tax Accounts EOY" xfId="47091"/>
    <cellStyle name="Normal 2 9 5" xfId="47092"/>
    <cellStyle name="Normal 2 9 5 2" xfId="47093"/>
    <cellStyle name="Normal 2 9 5_Essbase BS Tax Accounts EOY" xfId="47094"/>
    <cellStyle name="Normal 2 9 6" xfId="47095"/>
    <cellStyle name="Normal 2 9 6 2" xfId="47096"/>
    <cellStyle name="Normal 2 9 6_Essbase BS Tax Accounts EOY" xfId="47097"/>
    <cellStyle name="Normal 2 9 7" xfId="47098"/>
    <cellStyle name="Normal 2 9 7 2" xfId="47099"/>
    <cellStyle name="Normal 2 9 7_Essbase BS Tax Accounts EOY" xfId="47100"/>
    <cellStyle name="Normal 2 9 8" xfId="47101"/>
    <cellStyle name="Normal 2 9 8 2" xfId="47102"/>
    <cellStyle name="Normal 2 9 8_Essbase BS Tax Accounts EOY" xfId="47103"/>
    <cellStyle name="Normal 2 9 9" xfId="47104"/>
    <cellStyle name="Normal 2 9 9 2" xfId="47105"/>
    <cellStyle name="Normal 2 9 9_Essbase BS Tax Accounts EOY" xfId="47106"/>
    <cellStyle name="Normal 2 9_Basis Detail" xfId="47107"/>
    <cellStyle name="Normal 2_060" xfId="47108"/>
    <cellStyle name="Normal 20" xfId="236"/>
    <cellStyle name="Normal 20 10" xfId="47109"/>
    <cellStyle name="Normal 20 11" xfId="47110"/>
    <cellStyle name="Normal 20 2" xfId="47111"/>
    <cellStyle name="Normal 20 2 2" xfId="47112"/>
    <cellStyle name="Normal 20 2 2 2" xfId="47113"/>
    <cellStyle name="Normal 20 2 2_Essbase BS Tax Accounts EOY" xfId="47114"/>
    <cellStyle name="Normal 20 2 3" xfId="47115"/>
    <cellStyle name="Normal 20 2 3 2" xfId="47116"/>
    <cellStyle name="Normal 20 2 3 2 2" xfId="47117"/>
    <cellStyle name="Normal 20 2 3 2_Essbase BS Tax Accounts EOY" xfId="47118"/>
    <cellStyle name="Normal 20 2 3 3" xfId="47119"/>
    <cellStyle name="Normal 20 2 3_Essbase BS Tax Accounts EOY" xfId="47120"/>
    <cellStyle name="Normal 20 2 4" xfId="47121"/>
    <cellStyle name="Normal 20 2 5" xfId="47122"/>
    <cellStyle name="Normal 20 2_Essbase BS Tax Accounts EOY" xfId="47123"/>
    <cellStyle name="Normal 20 3" xfId="47124"/>
    <cellStyle name="Normal 20 3 2" xfId="47125"/>
    <cellStyle name="Normal 20 3 2 2" xfId="47126"/>
    <cellStyle name="Normal 20 3 2_Essbase BS Tax Accounts EOY" xfId="47127"/>
    <cellStyle name="Normal 20 3 3" xfId="47128"/>
    <cellStyle name="Normal 20 3 3 2" xfId="47129"/>
    <cellStyle name="Normal 20 3 3 2 2" xfId="47130"/>
    <cellStyle name="Normal 20 3 3 2_Essbase BS Tax Accounts EOY" xfId="47131"/>
    <cellStyle name="Normal 20 3 3 3" xfId="47132"/>
    <cellStyle name="Normal 20 3 3 4" xfId="47133"/>
    <cellStyle name="Normal 20 3 3_Essbase BS Tax Accounts EOY" xfId="47134"/>
    <cellStyle name="Normal 20 3 4" xfId="47135"/>
    <cellStyle name="Normal 20 3 5" xfId="47136"/>
    <cellStyle name="Normal 20 3 6" xfId="47137"/>
    <cellStyle name="Normal 20 4" xfId="47138"/>
    <cellStyle name="Normal 20 4 2" xfId="47139"/>
    <cellStyle name="Normal 20 4 2 2" xfId="47140"/>
    <cellStyle name="Normal 20 4 2 2 2" xfId="47141"/>
    <cellStyle name="Normal 20 4 2 2 2 2" xfId="47142"/>
    <cellStyle name="Normal 20 4 2 2 2 3" xfId="47143"/>
    <cellStyle name="Normal 20 4 2 2 2_Essbase BS Tax Accounts EOY" xfId="47144"/>
    <cellStyle name="Normal 20 4 2 2 3" xfId="47145"/>
    <cellStyle name="Normal 20 4 2 2 4" xfId="47146"/>
    <cellStyle name="Normal 20 4 2 2_Essbase BS Tax Accounts EOY" xfId="47147"/>
    <cellStyle name="Normal 20 4 2 3" xfId="47148"/>
    <cellStyle name="Normal 20 4 2 3 2" xfId="47149"/>
    <cellStyle name="Normal 20 4 2 3 3" xfId="47150"/>
    <cellStyle name="Normal 20 4 2 3_Essbase BS Tax Accounts EOY" xfId="47151"/>
    <cellStyle name="Normal 20 4 2 4" xfId="47152"/>
    <cellStyle name="Normal 20 4 2 5" xfId="47153"/>
    <cellStyle name="Normal 20 4 2 6" xfId="47154"/>
    <cellStyle name="Normal 20 4 2_Essbase BS Tax Accounts EOY" xfId="47155"/>
    <cellStyle name="Normal 20 4 3" xfId="47156"/>
    <cellStyle name="Normal 20 4 3 2" xfId="47157"/>
    <cellStyle name="Normal 20 4 3 2 2" xfId="47158"/>
    <cellStyle name="Normal 20 4 3 2 3" xfId="47159"/>
    <cellStyle name="Normal 20 4 3 2_Essbase BS Tax Accounts EOY" xfId="47160"/>
    <cellStyle name="Normal 20 4 3 3" xfId="47161"/>
    <cellStyle name="Normal 20 4 3 4" xfId="47162"/>
    <cellStyle name="Normal 20 4 3_Essbase BS Tax Accounts EOY" xfId="47163"/>
    <cellStyle name="Normal 20 4 4" xfId="47164"/>
    <cellStyle name="Normal 20 4 4 2" xfId="47165"/>
    <cellStyle name="Normal 20 4 4 3" xfId="47166"/>
    <cellStyle name="Normal 20 4 4_Essbase BS Tax Accounts EOY" xfId="47167"/>
    <cellStyle name="Normal 20 4 5" xfId="47168"/>
    <cellStyle name="Normal 20 4 6" xfId="47169"/>
    <cellStyle name="Normal 20 4 7" xfId="47170"/>
    <cellStyle name="Normal 20 4_Essbase BS Tax Accounts EOY" xfId="47171"/>
    <cellStyle name="Normal 20 5" xfId="47172"/>
    <cellStyle name="Normal 20 5 2" xfId="47173"/>
    <cellStyle name="Normal 20 5 2 2" xfId="47174"/>
    <cellStyle name="Normal 20 5 2 2 2" xfId="47175"/>
    <cellStyle name="Normal 20 5 2 2 3" xfId="47176"/>
    <cellStyle name="Normal 20 5 2 2_Essbase BS Tax Accounts EOY" xfId="47177"/>
    <cellStyle name="Normal 20 5 2 3" xfId="47178"/>
    <cellStyle name="Normal 20 5 2 4" xfId="47179"/>
    <cellStyle name="Normal 20 5 2_Essbase BS Tax Accounts EOY" xfId="47180"/>
    <cellStyle name="Normal 20 5 3" xfId="47181"/>
    <cellStyle name="Normal 20 5 3 2" xfId="47182"/>
    <cellStyle name="Normal 20 5 3 3" xfId="47183"/>
    <cellStyle name="Normal 20 5 3_Essbase BS Tax Accounts EOY" xfId="47184"/>
    <cellStyle name="Normal 20 5 4" xfId="47185"/>
    <cellStyle name="Normal 20 5 5" xfId="47186"/>
    <cellStyle name="Normal 20 5 6" xfId="47187"/>
    <cellStyle name="Normal 20 5_Essbase BS Tax Accounts EOY" xfId="47188"/>
    <cellStyle name="Normal 20 6" xfId="47189"/>
    <cellStyle name="Normal 20 6 2" xfId="47190"/>
    <cellStyle name="Normal 20 6_Essbase BS Tax Accounts EOY" xfId="47191"/>
    <cellStyle name="Normal 20 7" xfId="47192"/>
    <cellStyle name="Normal 20 7 2" xfId="47193"/>
    <cellStyle name="Normal 20 7 2 2" xfId="47194"/>
    <cellStyle name="Normal 20 7 2 3" xfId="47195"/>
    <cellStyle name="Normal 20 7 2_Essbase BS Tax Accounts EOY" xfId="47196"/>
    <cellStyle name="Normal 20 7 3" xfId="47197"/>
    <cellStyle name="Normal 20 7 4" xfId="47198"/>
    <cellStyle name="Normal 20 7 5" xfId="47199"/>
    <cellStyle name="Normal 20 7_Essbase BS Tax Accounts EOY" xfId="47200"/>
    <cellStyle name="Normal 20 8" xfId="47201"/>
    <cellStyle name="Normal 20 8 2" xfId="47202"/>
    <cellStyle name="Normal 20 8 2 2" xfId="47203"/>
    <cellStyle name="Normal 20 8 2_Essbase BS Tax Accounts EOY" xfId="47204"/>
    <cellStyle name="Normal 20 8 3" xfId="47205"/>
    <cellStyle name="Normal 20 8 4" xfId="47206"/>
    <cellStyle name="Normal 20 8_Essbase BS Tax Accounts EOY" xfId="47207"/>
    <cellStyle name="Normal 20 9" xfId="47208"/>
    <cellStyle name="Normal 20_Basis Detail" xfId="47209"/>
    <cellStyle name="Normal 200" xfId="47210"/>
    <cellStyle name="Normal 201" xfId="336"/>
    <cellStyle name="Normal 201 2" xfId="47211"/>
    <cellStyle name="Normal 202" xfId="47212"/>
    <cellStyle name="Normal 202 2" xfId="47213"/>
    <cellStyle name="Normal 203" xfId="47214"/>
    <cellStyle name="Normal 203 2" xfId="47215"/>
    <cellStyle name="Normal 204" xfId="47216"/>
    <cellStyle name="Normal 204 2" xfId="47217"/>
    <cellStyle name="Normal 205" xfId="341"/>
    <cellStyle name="Normal 205 2" xfId="47218"/>
    <cellStyle name="Normal 206" xfId="47219"/>
    <cellStyle name="Normal 206 2" xfId="47220"/>
    <cellStyle name="Normal 207" xfId="47221"/>
    <cellStyle name="Normal 207 2" xfId="47222"/>
    <cellStyle name="Normal 208" xfId="47223"/>
    <cellStyle name="Normal 209" xfId="47224"/>
    <cellStyle name="Normal 21" xfId="237"/>
    <cellStyle name="Normal 21 10" xfId="47225"/>
    <cellStyle name="Normal 21 10 2" xfId="47226"/>
    <cellStyle name="Normal 21 10 2 2" xfId="47227"/>
    <cellStyle name="Normal 21 10 2 2 2" xfId="47228"/>
    <cellStyle name="Normal 21 10 2 2 3" xfId="47229"/>
    <cellStyle name="Normal 21 10 2 2_Essbase BS Tax Accounts EOY" xfId="47230"/>
    <cellStyle name="Normal 21 10 2 3" xfId="47231"/>
    <cellStyle name="Normal 21 10 2 4" xfId="47232"/>
    <cellStyle name="Normal 21 10 2_Essbase BS Tax Accounts EOY" xfId="47233"/>
    <cellStyle name="Normal 21 10 3" xfId="47234"/>
    <cellStyle name="Normal 21 10 3 2" xfId="47235"/>
    <cellStyle name="Normal 21 10 3 3" xfId="47236"/>
    <cellStyle name="Normal 21 10 3_Essbase BS Tax Accounts EOY" xfId="47237"/>
    <cellStyle name="Normal 21 10 4" xfId="47238"/>
    <cellStyle name="Normal 21 10 5" xfId="47239"/>
    <cellStyle name="Normal 21 10_Essbase BS Tax Accounts EOY" xfId="47240"/>
    <cellStyle name="Normal 21 11" xfId="47241"/>
    <cellStyle name="Normal 21 11 2" xfId="47242"/>
    <cellStyle name="Normal 21 11 2 2" xfId="47243"/>
    <cellStyle name="Normal 21 11 2 3" xfId="47244"/>
    <cellStyle name="Normal 21 11 2_Essbase BS Tax Accounts EOY" xfId="47245"/>
    <cellStyle name="Normal 21 11 3" xfId="47246"/>
    <cellStyle name="Normal 21 11 4" xfId="47247"/>
    <cellStyle name="Normal 21 11_Essbase BS Tax Accounts EOY" xfId="47248"/>
    <cellStyle name="Normal 21 12" xfId="47249"/>
    <cellStyle name="Normal 21 12 2" xfId="47250"/>
    <cellStyle name="Normal 21 12 2 2" xfId="47251"/>
    <cellStyle name="Normal 21 12 2 3" xfId="47252"/>
    <cellStyle name="Normal 21 12 2_Essbase BS Tax Accounts EOY" xfId="47253"/>
    <cellStyle name="Normal 21 12 3" xfId="47254"/>
    <cellStyle name="Normal 21 12 4" xfId="47255"/>
    <cellStyle name="Normal 21 12_Essbase BS Tax Accounts EOY" xfId="47256"/>
    <cellStyle name="Normal 21 13" xfId="47257"/>
    <cellStyle name="Normal 21 13 2" xfId="47258"/>
    <cellStyle name="Normal 21 13 2 2" xfId="47259"/>
    <cellStyle name="Normal 21 13 2 3" xfId="47260"/>
    <cellStyle name="Normal 21 13 2_Essbase BS Tax Accounts EOY" xfId="47261"/>
    <cellStyle name="Normal 21 13 3" xfId="47262"/>
    <cellStyle name="Normal 21 13 4" xfId="47263"/>
    <cellStyle name="Normal 21 13_Essbase BS Tax Accounts EOY" xfId="47264"/>
    <cellStyle name="Normal 21 14" xfId="47265"/>
    <cellStyle name="Normal 21 14 2" xfId="47266"/>
    <cellStyle name="Normal 21 14 2 2" xfId="47267"/>
    <cellStyle name="Normal 21 14 3" xfId="47268"/>
    <cellStyle name="Normal 21 14 4" xfId="47269"/>
    <cellStyle name="Normal 21 14_Essbase BS Tax Accounts EOY" xfId="47270"/>
    <cellStyle name="Normal 21 15" xfId="47271"/>
    <cellStyle name="Normal 21 15 2" xfId="47272"/>
    <cellStyle name="Normal 21 15 2 2" xfId="47273"/>
    <cellStyle name="Normal 21 15 3" xfId="47274"/>
    <cellStyle name="Normal 21 15 4" xfId="47275"/>
    <cellStyle name="Normal 21 15_Essbase BS Tax Accounts EOY" xfId="47276"/>
    <cellStyle name="Normal 21 16" xfId="47277"/>
    <cellStyle name="Normal 21 16 2" xfId="47278"/>
    <cellStyle name="Normal 21 16 2 2" xfId="47279"/>
    <cellStyle name="Normal 21 16 3" xfId="47280"/>
    <cellStyle name="Normal 21 16 4" xfId="47281"/>
    <cellStyle name="Normal 21 16_Essbase BS Tax Accounts EOY" xfId="47282"/>
    <cellStyle name="Normal 21 17" xfId="47283"/>
    <cellStyle name="Normal 21 17 2" xfId="47284"/>
    <cellStyle name="Normal 21 17 2 2" xfId="47285"/>
    <cellStyle name="Normal 21 17 3" xfId="47286"/>
    <cellStyle name="Normal 21 17 4" xfId="47287"/>
    <cellStyle name="Normal 21 17_Essbase BS Tax Accounts EOY" xfId="47288"/>
    <cellStyle name="Normal 21 18" xfId="47289"/>
    <cellStyle name="Normal 21 18 2" xfId="47290"/>
    <cellStyle name="Normal 21 19" xfId="47291"/>
    <cellStyle name="Normal 21 19 2" xfId="47292"/>
    <cellStyle name="Normal 21 2" xfId="47293"/>
    <cellStyle name="Normal 21 2 10" xfId="47294"/>
    <cellStyle name="Normal 21 2 10 2" xfId="47295"/>
    <cellStyle name="Normal 21 2 10_Essbase BS Tax Accounts EOY" xfId="47296"/>
    <cellStyle name="Normal 21 2 11" xfId="47297"/>
    <cellStyle name="Normal 21 2 11 2" xfId="47298"/>
    <cellStyle name="Normal 21 2 11 2 2" xfId="47299"/>
    <cellStyle name="Normal 21 2 11 2 3" xfId="47300"/>
    <cellStyle name="Normal 21 2 11 2_Essbase BS Tax Accounts EOY" xfId="47301"/>
    <cellStyle name="Normal 21 2 11 3" xfId="47302"/>
    <cellStyle name="Normal 21 2 11 4" xfId="47303"/>
    <cellStyle name="Normal 21 2 11_Essbase BS Tax Accounts EOY" xfId="47304"/>
    <cellStyle name="Normal 21 2 12" xfId="47305"/>
    <cellStyle name="Normal 21 2 12 2" xfId="47306"/>
    <cellStyle name="Normal 21 2 12 2 2" xfId="47307"/>
    <cellStyle name="Normal 21 2 12 2_Essbase BS Tax Accounts EOY" xfId="47308"/>
    <cellStyle name="Normal 21 2 12 3" xfId="47309"/>
    <cellStyle name="Normal 21 2 12 4" xfId="47310"/>
    <cellStyle name="Normal 21 2 12_Essbase BS Tax Accounts EOY" xfId="47311"/>
    <cellStyle name="Normal 21 2 13" xfId="47312"/>
    <cellStyle name="Normal 21 2 14" xfId="47313"/>
    <cellStyle name="Normal 21 2 15" xfId="47314"/>
    <cellStyle name="Normal 21 2 2" xfId="47315"/>
    <cellStyle name="Normal 21 2 2 2" xfId="47316"/>
    <cellStyle name="Normal 21 2 2 2 2" xfId="47317"/>
    <cellStyle name="Normal 21 2 2 2 2 2" xfId="47318"/>
    <cellStyle name="Normal 21 2 2 2 2_Essbase BS Tax Accounts EOY" xfId="47319"/>
    <cellStyle name="Normal 21 2 2 2 3" xfId="47320"/>
    <cellStyle name="Normal 21 2 2 2_Essbase BS Tax Accounts EOY" xfId="47321"/>
    <cellStyle name="Normal 21 2 2 3" xfId="47322"/>
    <cellStyle name="Normal 21 2 2 3 2" xfId="47323"/>
    <cellStyle name="Normal 21 2 2 3_Essbase BS Tax Accounts EOY" xfId="47324"/>
    <cellStyle name="Normal 21 2 2 4" xfId="47325"/>
    <cellStyle name="Normal 21 2 2 5" xfId="47326"/>
    <cellStyle name="Normal 21 2 2 6" xfId="47327"/>
    <cellStyle name="Normal 21 2 2 7" xfId="47328"/>
    <cellStyle name="Normal 21 2 2 8" xfId="47329"/>
    <cellStyle name="Normal 21 2 3" xfId="47330"/>
    <cellStyle name="Normal 21 2 3 2" xfId="47331"/>
    <cellStyle name="Normal 21 2 3 2 2" xfId="47332"/>
    <cellStyle name="Normal 21 2 3 2 2 2" xfId="47333"/>
    <cellStyle name="Normal 21 2 3 2 2 2 2" xfId="47334"/>
    <cellStyle name="Normal 21 2 3 2 2 2 3" xfId="47335"/>
    <cellStyle name="Normal 21 2 3 2 2 2_Essbase BS Tax Accounts EOY" xfId="47336"/>
    <cellStyle name="Normal 21 2 3 2 2 3" xfId="47337"/>
    <cellStyle name="Normal 21 2 3 2 2 4" xfId="47338"/>
    <cellStyle name="Normal 21 2 3 2 2_Essbase BS Tax Accounts EOY" xfId="47339"/>
    <cellStyle name="Normal 21 2 3 2 3" xfId="47340"/>
    <cellStyle name="Normal 21 2 3 2 3 2" xfId="47341"/>
    <cellStyle name="Normal 21 2 3 2 3 3" xfId="47342"/>
    <cellStyle name="Normal 21 2 3 2 3_Essbase BS Tax Accounts EOY" xfId="47343"/>
    <cellStyle name="Normal 21 2 3 2 4" xfId="47344"/>
    <cellStyle name="Normal 21 2 3 2 5" xfId="47345"/>
    <cellStyle name="Normal 21 2 3 2_Essbase BS Tax Accounts EOY" xfId="47346"/>
    <cellStyle name="Normal 21 2 3 3" xfId="47347"/>
    <cellStyle name="Normal 21 2 3 3 2" xfId="47348"/>
    <cellStyle name="Normal 21 2 3 3 2 2" xfId="47349"/>
    <cellStyle name="Normal 21 2 3 3 2 3" xfId="47350"/>
    <cellStyle name="Normal 21 2 3 3 2_Essbase BS Tax Accounts EOY" xfId="47351"/>
    <cellStyle name="Normal 21 2 3 3 3" xfId="47352"/>
    <cellStyle name="Normal 21 2 3 3 4" xfId="47353"/>
    <cellStyle name="Normal 21 2 3 3_Essbase BS Tax Accounts EOY" xfId="47354"/>
    <cellStyle name="Normal 21 2 3 4" xfId="47355"/>
    <cellStyle name="Normal 21 2 3 4 2" xfId="47356"/>
    <cellStyle name="Normal 21 2 3 4 3" xfId="47357"/>
    <cellStyle name="Normal 21 2 3 4_Essbase BS Tax Accounts EOY" xfId="47358"/>
    <cellStyle name="Normal 21 2 3 5" xfId="47359"/>
    <cellStyle name="Normal 21 2 3 6" xfId="47360"/>
    <cellStyle name="Normal 21 2 3 7" xfId="47361"/>
    <cellStyle name="Normal 21 2 3_Essbase BS Tax Accounts EOY" xfId="47362"/>
    <cellStyle name="Normal 21 2 4" xfId="47363"/>
    <cellStyle name="Normal 21 2 4 2" xfId="47364"/>
    <cellStyle name="Normal 21 2 4 2 2" xfId="47365"/>
    <cellStyle name="Normal 21 2 4 2 2 2" xfId="47366"/>
    <cellStyle name="Normal 21 2 4 2 2 3" xfId="47367"/>
    <cellStyle name="Normal 21 2 4 2 2_Essbase BS Tax Accounts EOY" xfId="47368"/>
    <cellStyle name="Normal 21 2 4 2 3" xfId="47369"/>
    <cellStyle name="Normal 21 2 4 2 4" xfId="47370"/>
    <cellStyle name="Normal 21 2 4 2_Essbase BS Tax Accounts EOY" xfId="47371"/>
    <cellStyle name="Normal 21 2 4 3" xfId="47372"/>
    <cellStyle name="Normal 21 2 4 3 2" xfId="47373"/>
    <cellStyle name="Normal 21 2 4 3 3" xfId="47374"/>
    <cellStyle name="Normal 21 2 4 3_Essbase BS Tax Accounts EOY" xfId="47375"/>
    <cellStyle name="Normal 21 2 4 4" xfId="47376"/>
    <cellStyle name="Normal 21 2 4 5" xfId="47377"/>
    <cellStyle name="Normal 21 2 4 6" xfId="47378"/>
    <cellStyle name="Normal 21 2 4_Essbase BS Tax Accounts EOY" xfId="47379"/>
    <cellStyle name="Normal 21 2 5" xfId="47380"/>
    <cellStyle name="Normal 21 2 5 2" xfId="47381"/>
    <cellStyle name="Normal 21 2 5_Essbase BS Tax Accounts EOY" xfId="47382"/>
    <cellStyle name="Normal 21 2 6" xfId="47383"/>
    <cellStyle name="Normal 21 2 6 2" xfId="47384"/>
    <cellStyle name="Normal 21 2 6_Essbase BS Tax Accounts EOY" xfId="47385"/>
    <cellStyle name="Normal 21 2 7" xfId="47386"/>
    <cellStyle name="Normal 21 2 7 2" xfId="47387"/>
    <cellStyle name="Normal 21 2 7_Essbase BS Tax Accounts EOY" xfId="47388"/>
    <cellStyle name="Normal 21 2 8" xfId="47389"/>
    <cellStyle name="Normal 21 2 8 2" xfId="47390"/>
    <cellStyle name="Normal 21 2 8_Essbase BS Tax Accounts EOY" xfId="47391"/>
    <cellStyle name="Normal 21 2 9" xfId="47392"/>
    <cellStyle name="Normal 21 2 9 2" xfId="47393"/>
    <cellStyle name="Normal 21 2 9_Essbase BS Tax Accounts EOY" xfId="47394"/>
    <cellStyle name="Normal 21 2_Basis Detail" xfId="47395"/>
    <cellStyle name="Normal 21 20" xfId="47396"/>
    <cellStyle name="Normal 21 21" xfId="47397"/>
    <cellStyle name="Normal 21 3" xfId="47398"/>
    <cellStyle name="Normal 21 3 2" xfId="47399"/>
    <cellStyle name="Normal 21 3 2 2" xfId="47400"/>
    <cellStyle name="Normal 21 3 2_Essbase BS Tax Accounts EOY" xfId="47401"/>
    <cellStyle name="Normal 21 3 3" xfId="47402"/>
    <cellStyle name="Normal 21 3 3 2" xfId="47403"/>
    <cellStyle name="Normal 21 3 3 2 2" xfId="47404"/>
    <cellStyle name="Normal 21 3 3 2_Essbase BS Tax Accounts EOY" xfId="47405"/>
    <cellStyle name="Normal 21 3 3 3" xfId="47406"/>
    <cellStyle name="Normal 21 3 3 4" xfId="47407"/>
    <cellStyle name="Normal 21 3 3_Essbase BS Tax Accounts EOY" xfId="47408"/>
    <cellStyle name="Normal 21 3 4" xfId="47409"/>
    <cellStyle name="Normal 21 3 5" xfId="47410"/>
    <cellStyle name="Normal 21 3 6" xfId="47411"/>
    <cellStyle name="Normal 21 4" xfId="47412"/>
    <cellStyle name="Normal 21 4 2" xfId="47413"/>
    <cellStyle name="Normal 21 4 2 2" xfId="47414"/>
    <cellStyle name="Normal 21 4 2 2 2" xfId="47415"/>
    <cellStyle name="Normal 21 4 2 2 2 2" xfId="47416"/>
    <cellStyle name="Normal 21 4 2 2 2 3" xfId="47417"/>
    <cellStyle name="Normal 21 4 2 2 2_Essbase BS Tax Accounts EOY" xfId="47418"/>
    <cellStyle name="Normal 21 4 2 2 3" xfId="47419"/>
    <cellStyle name="Normal 21 4 2 2 4" xfId="47420"/>
    <cellStyle name="Normal 21 4 2 2_Essbase BS Tax Accounts EOY" xfId="47421"/>
    <cellStyle name="Normal 21 4 2 3" xfId="47422"/>
    <cellStyle name="Normal 21 4 2 3 2" xfId="47423"/>
    <cellStyle name="Normal 21 4 2 3 3" xfId="47424"/>
    <cellStyle name="Normal 21 4 2 3_Essbase BS Tax Accounts EOY" xfId="47425"/>
    <cellStyle name="Normal 21 4 2 4" xfId="47426"/>
    <cellStyle name="Normal 21 4 2 5" xfId="47427"/>
    <cellStyle name="Normal 21 4 2 6" xfId="47428"/>
    <cellStyle name="Normal 21 4 2_Essbase BS Tax Accounts EOY" xfId="47429"/>
    <cellStyle name="Normal 21 4 3" xfId="47430"/>
    <cellStyle name="Normal 21 4 3 2" xfId="47431"/>
    <cellStyle name="Normal 21 4 3_Essbase BS Tax Accounts EOY" xfId="47432"/>
    <cellStyle name="Normal 21 4 4" xfId="47433"/>
    <cellStyle name="Normal 21 4 4 2" xfId="47434"/>
    <cellStyle name="Normal 21 4 4 2 2" xfId="47435"/>
    <cellStyle name="Normal 21 4 4 2 3" xfId="47436"/>
    <cellStyle name="Normal 21 4 4 2_Essbase BS Tax Accounts EOY" xfId="47437"/>
    <cellStyle name="Normal 21 4 4 3" xfId="47438"/>
    <cellStyle name="Normal 21 4 4 4" xfId="47439"/>
    <cellStyle name="Normal 21 4 4_Essbase BS Tax Accounts EOY" xfId="47440"/>
    <cellStyle name="Normal 21 4 5" xfId="47441"/>
    <cellStyle name="Normal 21 4 5 2" xfId="47442"/>
    <cellStyle name="Normal 21 4 5 3" xfId="47443"/>
    <cellStyle name="Normal 21 4 5_Essbase BS Tax Accounts EOY" xfId="47444"/>
    <cellStyle name="Normal 21 4 6" xfId="47445"/>
    <cellStyle name="Normal 21 4 7" xfId="47446"/>
    <cellStyle name="Normal 21 4 8" xfId="47447"/>
    <cellStyle name="Normal 21 4 9" xfId="47448"/>
    <cellStyle name="Normal 21 4_Basis Info" xfId="47449"/>
    <cellStyle name="Normal 21 5" xfId="47450"/>
    <cellStyle name="Normal 21 5 2" xfId="47451"/>
    <cellStyle name="Normal 21 5 2 2" xfId="47452"/>
    <cellStyle name="Normal 21 5 2 2 2" xfId="47453"/>
    <cellStyle name="Normal 21 5 2 2 3" xfId="47454"/>
    <cellStyle name="Normal 21 5 2 2_Essbase BS Tax Accounts EOY" xfId="47455"/>
    <cellStyle name="Normal 21 5 2 3" xfId="47456"/>
    <cellStyle name="Normal 21 5 2 3 2" xfId="47457"/>
    <cellStyle name="Normal 21 5 2 4" xfId="47458"/>
    <cellStyle name="Normal 21 5 2 5" xfId="47459"/>
    <cellStyle name="Normal 21 5 2_Essbase BS Tax Accounts EOY" xfId="47460"/>
    <cellStyle name="Normal 21 5 3" xfId="47461"/>
    <cellStyle name="Normal 21 5 3 2" xfId="47462"/>
    <cellStyle name="Normal 21 5 3 2 2" xfId="47463"/>
    <cellStyle name="Normal 21 5 3 3" xfId="47464"/>
    <cellStyle name="Normal 21 5 3 4" xfId="47465"/>
    <cellStyle name="Normal 21 5 3_Essbase BS Tax Accounts EOY" xfId="47466"/>
    <cellStyle name="Normal 21 5 4" xfId="47467"/>
    <cellStyle name="Normal 21 5 4 2" xfId="47468"/>
    <cellStyle name="Normal 21 5 4 3" xfId="47469"/>
    <cellStyle name="Normal 21 5 4_Essbase BS Tax Accounts EOY" xfId="47470"/>
    <cellStyle name="Normal 21 5 5" xfId="47471"/>
    <cellStyle name="Normal 21 5 5 2" xfId="47472"/>
    <cellStyle name="Normal 21 5 5 3" xfId="47473"/>
    <cellStyle name="Normal 21 5 5_Essbase BS Tax Accounts EOY" xfId="47474"/>
    <cellStyle name="Normal 21 5 6" xfId="47475"/>
    <cellStyle name="Normal 21 5 7" xfId="47476"/>
    <cellStyle name="Normal 21 5 8" xfId="47477"/>
    <cellStyle name="Normal 21 5 9" xfId="47478"/>
    <cellStyle name="Normal 21 5_Essbase BS Tax Accounts EOY" xfId="47479"/>
    <cellStyle name="Normal 21 6" xfId="47480"/>
    <cellStyle name="Normal 21 6 2" xfId="47481"/>
    <cellStyle name="Normal 21 6 2 2" xfId="47482"/>
    <cellStyle name="Normal 21 6 2 2 2" xfId="47483"/>
    <cellStyle name="Normal 21 6 2 2 3" xfId="47484"/>
    <cellStyle name="Normal 21 6 2 2_Essbase BS Tax Accounts EOY" xfId="47485"/>
    <cellStyle name="Normal 21 6 2 3" xfId="47486"/>
    <cellStyle name="Normal 21 6 2 4" xfId="47487"/>
    <cellStyle name="Normal 21 6 2_Essbase BS Tax Accounts EOY" xfId="47488"/>
    <cellStyle name="Normal 21 6 3" xfId="47489"/>
    <cellStyle name="Normal 21 6 3 2" xfId="47490"/>
    <cellStyle name="Normal 21 6 3 3" xfId="47491"/>
    <cellStyle name="Normal 21 6 3_Essbase BS Tax Accounts EOY" xfId="47492"/>
    <cellStyle name="Normal 21 6 4" xfId="47493"/>
    <cellStyle name="Normal 21 6 5" xfId="47494"/>
    <cellStyle name="Normal 21 6 6" xfId="47495"/>
    <cellStyle name="Normal 21 6_Essbase BS Tax Accounts EOY" xfId="47496"/>
    <cellStyle name="Normal 21 7" xfId="47497"/>
    <cellStyle name="Normal 21 7 2" xfId="47498"/>
    <cellStyle name="Normal 21 7 2 2" xfId="47499"/>
    <cellStyle name="Normal 21 7 2 2 2" xfId="47500"/>
    <cellStyle name="Normal 21 7 2 2 3" xfId="47501"/>
    <cellStyle name="Normal 21 7 2 2_Essbase BS Tax Accounts EOY" xfId="47502"/>
    <cellStyle name="Normal 21 7 2 3" xfId="47503"/>
    <cellStyle name="Normal 21 7 2 4" xfId="47504"/>
    <cellStyle name="Normal 21 7 2_Essbase BS Tax Accounts EOY" xfId="47505"/>
    <cellStyle name="Normal 21 7 3" xfId="47506"/>
    <cellStyle name="Normal 21 7 3 2" xfId="47507"/>
    <cellStyle name="Normal 21 7 3 3" xfId="47508"/>
    <cellStyle name="Normal 21 7 3_Essbase BS Tax Accounts EOY" xfId="47509"/>
    <cellStyle name="Normal 21 7 4" xfId="47510"/>
    <cellStyle name="Normal 21 7 5" xfId="47511"/>
    <cellStyle name="Normal 21 7 6" xfId="47512"/>
    <cellStyle name="Normal 21 7_Essbase BS Tax Accounts EOY" xfId="47513"/>
    <cellStyle name="Normal 21 8" xfId="47514"/>
    <cellStyle name="Normal 21 8 2" xfId="47515"/>
    <cellStyle name="Normal 21 8 2 2" xfId="47516"/>
    <cellStyle name="Normal 21 8 2 2 2" xfId="47517"/>
    <cellStyle name="Normal 21 8 2 2 3" xfId="47518"/>
    <cellStyle name="Normal 21 8 2 2_Essbase BS Tax Accounts EOY" xfId="47519"/>
    <cellStyle name="Normal 21 8 2 3" xfId="47520"/>
    <cellStyle name="Normal 21 8 2 4" xfId="47521"/>
    <cellStyle name="Normal 21 8 2_Essbase BS Tax Accounts EOY" xfId="47522"/>
    <cellStyle name="Normal 21 8 3" xfId="47523"/>
    <cellStyle name="Normal 21 8 3 2" xfId="47524"/>
    <cellStyle name="Normal 21 8 3 3" xfId="47525"/>
    <cellStyle name="Normal 21 8 3_Essbase BS Tax Accounts EOY" xfId="47526"/>
    <cellStyle name="Normal 21 8 4" xfId="47527"/>
    <cellStyle name="Normal 21 8 5" xfId="47528"/>
    <cellStyle name="Normal 21 8 6" xfId="47529"/>
    <cellStyle name="Normal 21 8_Essbase BS Tax Accounts EOY" xfId="47530"/>
    <cellStyle name="Normal 21 9" xfId="47531"/>
    <cellStyle name="Normal 21 9 2" xfId="47532"/>
    <cellStyle name="Normal 21 9 2 2" xfId="47533"/>
    <cellStyle name="Normal 21 9 2 2 2" xfId="47534"/>
    <cellStyle name="Normal 21 9 2 2 3" xfId="47535"/>
    <cellStyle name="Normal 21 9 2 2_Essbase BS Tax Accounts EOY" xfId="47536"/>
    <cellStyle name="Normal 21 9 2 3" xfId="47537"/>
    <cellStyle name="Normal 21 9 2 4" xfId="47538"/>
    <cellStyle name="Normal 21 9 2_Essbase BS Tax Accounts EOY" xfId="47539"/>
    <cellStyle name="Normal 21 9 3" xfId="47540"/>
    <cellStyle name="Normal 21 9 3 2" xfId="47541"/>
    <cellStyle name="Normal 21 9 3 3" xfId="47542"/>
    <cellStyle name="Normal 21 9 3_Essbase BS Tax Accounts EOY" xfId="47543"/>
    <cellStyle name="Normal 21 9 4" xfId="47544"/>
    <cellStyle name="Normal 21 9 5" xfId="47545"/>
    <cellStyle name="Normal 21 9_Essbase BS Tax Accounts EOY" xfId="47546"/>
    <cellStyle name="Normal 21_Basis Detail" xfId="47547"/>
    <cellStyle name="Normal 210" xfId="47548"/>
    <cellStyle name="Normal 211" xfId="47549"/>
    <cellStyle name="Normal 212" xfId="343"/>
    <cellStyle name="Normal 213" xfId="47550"/>
    <cellStyle name="Normal 214" xfId="47551"/>
    <cellStyle name="Normal 215" xfId="47552"/>
    <cellStyle name="Normal 216" xfId="47553"/>
    <cellStyle name="Normal 217" xfId="47554"/>
    <cellStyle name="Normal 218" xfId="47555"/>
    <cellStyle name="Normal 219" xfId="47556"/>
    <cellStyle name="Normal 22" xfId="238"/>
    <cellStyle name="Normal 22 10" xfId="47557"/>
    <cellStyle name="Normal 22 2" xfId="47558"/>
    <cellStyle name="Normal 22 2 2" xfId="47559"/>
    <cellStyle name="Normal 22 2 2 2" xfId="47560"/>
    <cellStyle name="Normal 22 2 2_Essbase BS Tax Accounts EOY" xfId="47561"/>
    <cellStyle name="Normal 22 2 3" xfId="47562"/>
    <cellStyle name="Normal 22 2 3 2" xfId="47563"/>
    <cellStyle name="Normal 22 2 3 2 2" xfId="47564"/>
    <cellStyle name="Normal 22 2 3 2_Essbase BS Tax Accounts EOY" xfId="47565"/>
    <cellStyle name="Normal 22 2 3 3" xfId="47566"/>
    <cellStyle name="Normal 22 2 3 4" xfId="47567"/>
    <cellStyle name="Normal 22 2 3_Essbase BS Tax Accounts EOY" xfId="47568"/>
    <cellStyle name="Normal 22 2 4" xfId="47569"/>
    <cellStyle name="Normal 22 2 5" xfId="47570"/>
    <cellStyle name="Normal 22 2 6" xfId="47571"/>
    <cellStyle name="Normal 22 3" xfId="47572"/>
    <cellStyle name="Normal 22 3 2" xfId="47573"/>
    <cellStyle name="Normal 22 3 2 2" xfId="47574"/>
    <cellStyle name="Normal 22 3 2 2 2" xfId="47575"/>
    <cellStyle name="Normal 22 3 2 2 2 2" xfId="47576"/>
    <cellStyle name="Normal 22 3 2 2 2 3" xfId="47577"/>
    <cellStyle name="Normal 22 3 2 2 2_Essbase BS Tax Accounts EOY" xfId="47578"/>
    <cellStyle name="Normal 22 3 2 2 3" xfId="47579"/>
    <cellStyle name="Normal 22 3 2 2 4" xfId="47580"/>
    <cellStyle name="Normal 22 3 2 2_Essbase BS Tax Accounts EOY" xfId="47581"/>
    <cellStyle name="Normal 22 3 2 3" xfId="47582"/>
    <cellStyle name="Normal 22 3 2 3 2" xfId="47583"/>
    <cellStyle name="Normal 22 3 2 3 3" xfId="47584"/>
    <cellStyle name="Normal 22 3 2 3_Essbase BS Tax Accounts EOY" xfId="47585"/>
    <cellStyle name="Normal 22 3 2 4" xfId="47586"/>
    <cellStyle name="Normal 22 3 2 5" xfId="47587"/>
    <cellStyle name="Normal 22 3 2 6" xfId="47588"/>
    <cellStyle name="Normal 22 3 2_Essbase BS Tax Accounts EOY" xfId="47589"/>
    <cellStyle name="Normal 22 3 3" xfId="47590"/>
    <cellStyle name="Normal 22 3 3 2" xfId="47591"/>
    <cellStyle name="Normal 22 3 3 2 2" xfId="47592"/>
    <cellStyle name="Normal 22 3 3 2 3" xfId="47593"/>
    <cellStyle name="Normal 22 3 3 2_Essbase BS Tax Accounts EOY" xfId="47594"/>
    <cellStyle name="Normal 22 3 3 3" xfId="47595"/>
    <cellStyle name="Normal 22 3 3 4" xfId="47596"/>
    <cellStyle name="Normal 22 3 3_Essbase BS Tax Accounts EOY" xfId="47597"/>
    <cellStyle name="Normal 22 3 4" xfId="47598"/>
    <cellStyle name="Normal 22 3 4 2" xfId="47599"/>
    <cellStyle name="Normal 22 3 4 3" xfId="47600"/>
    <cellStyle name="Normal 22 3 4_Essbase BS Tax Accounts EOY" xfId="47601"/>
    <cellStyle name="Normal 22 3 5" xfId="47602"/>
    <cellStyle name="Normal 22 3 6" xfId="47603"/>
    <cellStyle name="Normal 22 3 7" xfId="47604"/>
    <cellStyle name="Normal 22 3_Essbase BS Tax Accounts EOY" xfId="47605"/>
    <cellStyle name="Normal 22 4" xfId="47606"/>
    <cellStyle name="Normal 22 4 2" xfId="47607"/>
    <cellStyle name="Normal 22 4 2 2" xfId="47608"/>
    <cellStyle name="Normal 22 4 2 2 2" xfId="47609"/>
    <cellStyle name="Normal 22 4 2 2 3" xfId="47610"/>
    <cellStyle name="Normal 22 4 2 2_Essbase BS Tax Accounts EOY" xfId="47611"/>
    <cellStyle name="Normal 22 4 2 3" xfId="47612"/>
    <cellStyle name="Normal 22 4 2 4" xfId="47613"/>
    <cellStyle name="Normal 22 4 2_Essbase BS Tax Accounts EOY" xfId="47614"/>
    <cellStyle name="Normal 22 4 3" xfId="47615"/>
    <cellStyle name="Normal 22 4 3 2" xfId="47616"/>
    <cellStyle name="Normal 22 4 3 3" xfId="47617"/>
    <cellStyle name="Normal 22 4 3_Essbase BS Tax Accounts EOY" xfId="47618"/>
    <cellStyle name="Normal 22 4 4" xfId="47619"/>
    <cellStyle name="Normal 22 4 5" xfId="47620"/>
    <cellStyle name="Normal 22 4 6" xfId="47621"/>
    <cellStyle name="Normal 22 4_Essbase BS Tax Accounts EOY" xfId="47622"/>
    <cellStyle name="Normal 22 5" xfId="47623"/>
    <cellStyle name="Normal 22 5 2" xfId="47624"/>
    <cellStyle name="Normal 22 5_Essbase BS Tax Accounts EOY" xfId="47625"/>
    <cellStyle name="Normal 22 6" xfId="47626"/>
    <cellStyle name="Normal 22 6 2" xfId="47627"/>
    <cellStyle name="Normal 22 6 2 2" xfId="47628"/>
    <cellStyle name="Normal 22 6 2 3" xfId="47629"/>
    <cellStyle name="Normal 22 6 2_Essbase BS Tax Accounts EOY" xfId="47630"/>
    <cellStyle name="Normal 22 6 3" xfId="47631"/>
    <cellStyle name="Normal 22 6 4" xfId="47632"/>
    <cellStyle name="Normal 22 6_Essbase BS Tax Accounts EOY" xfId="47633"/>
    <cellStyle name="Normal 22 7" xfId="47634"/>
    <cellStyle name="Normal 22 7 2" xfId="47635"/>
    <cellStyle name="Normal 22 7 2 2" xfId="47636"/>
    <cellStyle name="Normal 22 7 2_Essbase BS Tax Accounts EOY" xfId="47637"/>
    <cellStyle name="Normal 22 7 3" xfId="47638"/>
    <cellStyle name="Normal 22 7 4" xfId="47639"/>
    <cellStyle name="Normal 22 7_Essbase BS Tax Accounts EOY" xfId="47640"/>
    <cellStyle name="Normal 22 8" xfId="47641"/>
    <cellStyle name="Normal 22 9" xfId="47642"/>
    <cellStyle name="Normal 22_Basis Detail" xfId="47643"/>
    <cellStyle name="Normal 220" xfId="58760"/>
    <cellStyle name="Normal 221" xfId="58795"/>
    <cellStyle name="Normal 222" xfId="58802"/>
    <cellStyle name="Normal 223" xfId="58804"/>
    <cellStyle name="Normal 224" xfId="58806"/>
    <cellStyle name="Normal 225" xfId="58809"/>
    <cellStyle name="Normal 226" xfId="58816"/>
    <cellStyle name="Normal 23" xfId="239"/>
    <cellStyle name="Normal 23 10" xfId="47644"/>
    <cellStyle name="Normal 23 11" xfId="47645"/>
    <cellStyle name="Normal 23 2" xfId="47646"/>
    <cellStyle name="Normal 23 2 2" xfId="47647"/>
    <cellStyle name="Normal 23 2 2 2" xfId="47648"/>
    <cellStyle name="Normal 23 2 2_Essbase BS Tax Accounts EOY" xfId="47649"/>
    <cellStyle name="Normal 23 2 3" xfId="47650"/>
    <cellStyle name="Normal 23 2 3 2" xfId="47651"/>
    <cellStyle name="Normal 23 2 3 2 2" xfId="47652"/>
    <cellStyle name="Normal 23 2 3 2_Essbase BS Tax Accounts EOY" xfId="47653"/>
    <cellStyle name="Normal 23 2 3 3" xfId="47654"/>
    <cellStyle name="Normal 23 2 3_Essbase BS Tax Accounts EOY" xfId="47655"/>
    <cellStyle name="Normal 23 2 4" xfId="47656"/>
    <cellStyle name="Normal 23 2 5" xfId="47657"/>
    <cellStyle name="Normal 23 2_Essbase BS Tax Accounts EOY" xfId="47658"/>
    <cellStyle name="Normal 23 3" xfId="47659"/>
    <cellStyle name="Normal 23 3 2" xfId="47660"/>
    <cellStyle name="Normal 23 3 2 2" xfId="47661"/>
    <cellStyle name="Normal 23 3 2 2 2" xfId="47662"/>
    <cellStyle name="Normal 23 3 2 2_Essbase BS Tax Accounts EOY" xfId="47663"/>
    <cellStyle name="Normal 23 3 2 3" xfId="47664"/>
    <cellStyle name="Normal 23 3 2_Essbase BS Tax Accounts EOY" xfId="47665"/>
    <cellStyle name="Normal 23 3 3" xfId="47666"/>
    <cellStyle name="Normal 23 3 3 2" xfId="47667"/>
    <cellStyle name="Normal 23 3 3_Essbase BS Tax Accounts EOY" xfId="47668"/>
    <cellStyle name="Normal 23 3 4" xfId="47669"/>
    <cellStyle name="Normal 23 3 5" xfId="47670"/>
    <cellStyle name="Normal 23 3 6" xfId="47671"/>
    <cellStyle name="Normal 23 4" xfId="47672"/>
    <cellStyle name="Normal 23 4 2" xfId="47673"/>
    <cellStyle name="Normal 23 4 2 2" xfId="47674"/>
    <cellStyle name="Normal 23 4 2 2 2" xfId="47675"/>
    <cellStyle name="Normal 23 4 2 2 2 2" xfId="47676"/>
    <cellStyle name="Normal 23 4 2 2 2 3" xfId="47677"/>
    <cellStyle name="Normal 23 4 2 2 2_Essbase BS Tax Accounts EOY" xfId="47678"/>
    <cellStyle name="Normal 23 4 2 2 3" xfId="47679"/>
    <cellStyle name="Normal 23 4 2 2 4" xfId="47680"/>
    <cellStyle name="Normal 23 4 2 2_Essbase BS Tax Accounts EOY" xfId="47681"/>
    <cellStyle name="Normal 23 4 2 3" xfId="47682"/>
    <cellStyle name="Normal 23 4 2 3 2" xfId="47683"/>
    <cellStyle name="Normal 23 4 2 3 3" xfId="47684"/>
    <cellStyle name="Normal 23 4 2 3_Essbase BS Tax Accounts EOY" xfId="47685"/>
    <cellStyle name="Normal 23 4 2 4" xfId="47686"/>
    <cellStyle name="Normal 23 4 2 5" xfId="47687"/>
    <cellStyle name="Normal 23 4 2_Essbase BS Tax Accounts EOY" xfId="47688"/>
    <cellStyle name="Normal 23 4 3" xfId="47689"/>
    <cellStyle name="Normal 23 4 3 2" xfId="47690"/>
    <cellStyle name="Normal 23 4 3 2 2" xfId="47691"/>
    <cellStyle name="Normal 23 4 3 2 3" xfId="47692"/>
    <cellStyle name="Normal 23 4 3 2_Essbase BS Tax Accounts EOY" xfId="47693"/>
    <cellStyle name="Normal 23 4 3 3" xfId="47694"/>
    <cellStyle name="Normal 23 4 3 4" xfId="47695"/>
    <cellStyle name="Normal 23 4 3_Essbase BS Tax Accounts EOY" xfId="47696"/>
    <cellStyle name="Normal 23 4 4" xfId="47697"/>
    <cellStyle name="Normal 23 4 4 2" xfId="47698"/>
    <cellStyle name="Normal 23 4 4 3" xfId="47699"/>
    <cellStyle name="Normal 23 4 4_Essbase BS Tax Accounts EOY" xfId="47700"/>
    <cellStyle name="Normal 23 4 5" xfId="47701"/>
    <cellStyle name="Normal 23 4 6" xfId="47702"/>
    <cellStyle name="Normal 23 4 7" xfId="47703"/>
    <cellStyle name="Normal 23 4_Essbase BS Tax Accounts EOY" xfId="47704"/>
    <cellStyle name="Normal 23 5" xfId="47705"/>
    <cellStyle name="Normal 23 5 2" xfId="47706"/>
    <cellStyle name="Normal 23 5 2 2" xfId="47707"/>
    <cellStyle name="Normal 23 5 2 2 2" xfId="47708"/>
    <cellStyle name="Normal 23 5 2 2 3" xfId="47709"/>
    <cellStyle name="Normal 23 5 2 2_Essbase BS Tax Accounts EOY" xfId="47710"/>
    <cellStyle name="Normal 23 5 2 3" xfId="47711"/>
    <cellStyle name="Normal 23 5 2 4" xfId="47712"/>
    <cellStyle name="Normal 23 5 2_Essbase BS Tax Accounts EOY" xfId="47713"/>
    <cellStyle name="Normal 23 5 3" xfId="47714"/>
    <cellStyle name="Normal 23 5 3 2" xfId="47715"/>
    <cellStyle name="Normal 23 5 3 3" xfId="47716"/>
    <cellStyle name="Normal 23 5 3_Essbase BS Tax Accounts EOY" xfId="47717"/>
    <cellStyle name="Normal 23 5 4" xfId="47718"/>
    <cellStyle name="Normal 23 5 5" xfId="47719"/>
    <cellStyle name="Normal 23 5 6" xfId="47720"/>
    <cellStyle name="Normal 23 5_Essbase BS Tax Accounts EOY" xfId="47721"/>
    <cellStyle name="Normal 23 6" xfId="47722"/>
    <cellStyle name="Normal 23 6 2" xfId="47723"/>
    <cellStyle name="Normal 23 6_Essbase BS Tax Accounts EOY" xfId="47724"/>
    <cellStyle name="Normal 23 7" xfId="47725"/>
    <cellStyle name="Normal 23 7 2" xfId="47726"/>
    <cellStyle name="Normal 23 7 2 2" xfId="47727"/>
    <cellStyle name="Normal 23 7 2 3" xfId="47728"/>
    <cellStyle name="Normal 23 7 2_Essbase BS Tax Accounts EOY" xfId="47729"/>
    <cellStyle name="Normal 23 7 3" xfId="47730"/>
    <cellStyle name="Normal 23 7 4" xfId="47731"/>
    <cellStyle name="Normal 23 7_Essbase BS Tax Accounts EOY" xfId="47732"/>
    <cellStyle name="Normal 23 8" xfId="47733"/>
    <cellStyle name="Normal 23 8 2" xfId="47734"/>
    <cellStyle name="Normal 23 8 2 2" xfId="47735"/>
    <cellStyle name="Normal 23 8 2_Essbase BS Tax Accounts EOY" xfId="47736"/>
    <cellStyle name="Normal 23 8 3" xfId="47737"/>
    <cellStyle name="Normal 23 8 4" xfId="47738"/>
    <cellStyle name="Normal 23 8_Essbase BS Tax Accounts EOY" xfId="47739"/>
    <cellStyle name="Normal 23 9" xfId="47740"/>
    <cellStyle name="Normal 23_Basis Detail" xfId="47741"/>
    <cellStyle name="Normal 24" xfId="240"/>
    <cellStyle name="Normal 24 10" xfId="47742"/>
    <cellStyle name="Normal 24 10 2" xfId="47743"/>
    <cellStyle name="Normal 24 10_Essbase BS Tax Accounts EOY" xfId="47744"/>
    <cellStyle name="Normal 24 11" xfId="47745"/>
    <cellStyle name="Normal 24 11 2" xfId="47746"/>
    <cellStyle name="Normal 24 11 2 2" xfId="47747"/>
    <cellStyle name="Normal 24 11 2 3" xfId="47748"/>
    <cellStyle name="Normal 24 11 2_Essbase BS Tax Accounts EOY" xfId="47749"/>
    <cellStyle name="Normal 24 11 3" xfId="47750"/>
    <cellStyle name="Normal 24 11 4" xfId="47751"/>
    <cellStyle name="Normal 24 11_Essbase BS Tax Accounts EOY" xfId="47752"/>
    <cellStyle name="Normal 24 12" xfId="47753"/>
    <cellStyle name="Normal 24 12 2" xfId="47754"/>
    <cellStyle name="Normal 24 12 2 2" xfId="47755"/>
    <cellStyle name="Normal 24 12 2_Essbase BS Tax Accounts EOY" xfId="47756"/>
    <cellStyle name="Normal 24 12 3" xfId="47757"/>
    <cellStyle name="Normal 24 12 4" xfId="47758"/>
    <cellStyle name="Normal 24 12_Essbase BS Tax Accounts EOY" xfId="47759"/>
    <cellStyle name="Normal 24 13" xfId="47760"/>
    <cellStyle name="Normal 24 14" xfId="47761"/>
    <cellStyle name="Normal 24 15" xfId="47762"/>
    <cellStyle name="Normal 24 2" xfId="47763"/>
    <cellStyle name="Normal 24 2 2" xfId="47764"/>
    <cellStyle name="Normal 24 2 2 2" xfId="47765"/>
    <cellStyle name="Normal 24 2 2 2 2" xfId="47766"/>
    <cellStyle name="Normal 24 2 2 2_Essbase BS Tax Accounts EOY" xfId="47767"/>
    <cellStyle name="Normal 24 2 2 3" xfId="47768"/>
    <cellStyle name="Normal 24 2 2_Essbase BS Tax Accounts EOY" xfId="47769"/>
    <cellStyle name="Normal 24 2 3" xfId="47770"/>
    <cellStyle name="Normal 24 2 3 2" xfId="47771"/>
    <cellStyle name="Normal 24 2 3_Essbase BS Tax Accounts EOY" xfId="47772"/>
    <cellStyle name="Normal 24 2 4" xfId="47773"/>
    <cellStyle name="Normal 24 2 5" xfId="47774"/>
    <cellStyle name="Normal 24 2 6" xfId="47775"/>
    <cellStyle name="Normal 24 3" xfId="47776"/>
    <cellStyle name="Normal 24 3 2" xfId="47777"/>
    <cellStyle name="Normal 24 3 2 2" xfId="47778"/>
    <cellStyle name="Normal 24 3 2 2 2" xfId="47779"/>
    <cellStyle name="Normal 24 3 2 2 2 2" xfId="47780"/>
    <cellStyle name="Normal 24 3 2 2 2 3" xfId="47781"/>
    <cellStyle name="Normal 24 3 2 2 2_Essbase BS Tax Accounts EOY" xfId="47782"/>
    <cellStyle name="Normal 24 3 2 2 3" xfId="47783"/>
    <cellStyle name="Normal 24 3 2 2 4" xfId="47784"/>
    <cellStyle name="Normal 24 3 2 2_Essbase BS Tax Accounts EOY" xfId="47785"/>
    <cellStyle name="Normal 24 3 2 3" xfId="47786"/>
    <cellStyle name="Normal 24 3 2 3 2" xfId="47787"/>
    <cellStyle name="Normal 24 3 2 3 3" xfId="47788"/>
    <cellStyle name="Normal 24 3 2 3_Essbase BS Tax Accounts EOY" xfId="47789"/>
    <cellStyle name="Normal 24 3 2 4" xfId="47790"/>
    <cellStyle name="Normal 24 3 2 5" xfId="47791"/>
    <cellStyle name="Normal 24 3 2 6" xfId="47792"/>
    <cellStyle name="Normal 24 3 2_Essbase BS Tax Accounts EOY" xfId="47793"/>
    <cellStyle name="Normal 24 3 3" xfId="47794"/>
    <cellStyle name="Normal 24 3 3 2" xfId="47795"/>
    <cellStyle name="Normal 24 3 3 2 2" xfId="47796"/>
    <cellStyle name="Normal 24 3 3 2 3" xfId="47797"/>
    <cellStyle name="Normal 24 3 3 2_Essbase BS Tax Accounts EOY" xfId="47798"/>
    <cellStyle name="Normal 24 3 3 3" xfId="47799"/>
    <cellStyle name="Normal 24 3 3 4" xfId="47800"/>
    <cellStyle name="Normal 24 3 3_Essbase BS Tax Accounts EOY" xfId="47801"/>
    <cellStyle name="Normal 24 3 4" xfId="47802"/>
    <cellStyle name="Normal 24 3 4 2" xfId="47803"/>
    <cellStyle name="Normal 24 3 4 3" xfId="47804"/>
    <cellStyle name="Normal 24 3 4_Essbase BS Tax Accounts EOY" xfId="47805"/>
    <cellStyle name="Normal 24 3 5" xfId="47806"/>
    <cellStyle name="Normal 24 3 6" xfId="47807"/>
    <cellStyle name="Normal 24 3 7" xfId="47808"/>
    <cellStyle name="Normal 24 3_Essbase BS Tax Accounts EOY" xfId="47809"/>
    <cellStyle name="Normal 24 4" xfId="47810"/>
    <cellStyle name="Normal 24 4 2" xfId="47811"/>
    <cellStyle name="Normal 24 4 2 2" xfId="47812"/>
    <cellStyle name="Normal 24 4 2 2 2" xfId="47813"/>
    <cellStyle name="Normal 24 4 2 2 3" xfId="47814"/>
    <cellStyle name="Normal 24 4 2 2_Essbase BS Tax Accounts EOY" xfId="47815"/>
    <cellStyle name="Normal 24 4 2 3" xfId="47816"/>
    <cellStyle name="Normal 24 4 2 4" xfId="47817"/>
    <cellStyle name="Normal 24 4 2_Essbase BS Tax Accounts EOY" xfId="47818"/>
    <cellStyle name="Normal 24 4 3" xfId="47819"/>
    <cellStyle name="Normal 24 4 3 2" xfId="47820"/>
    <cellStyle name="Normal 24 4 3 3" xfId="47821"/>
    <cellStyle name="Normal 24 4 3_Essbase BS Tax Accounts EOY" xfId="47822"/>
    <cellStyle name="Normal 24 4 4" xfId="47823"/>
    <cellStyle name="Normal 24 4 5" xfId="47824"/>
    <cellStyle name="Normal 24 4 6" xfId="47825"/>
    <cellStyle name="Normal 24 4_Essbase BS Tax Accounts EOY" xfId="47826"/>
    <cellStyle name="Normal 24 5" xfId="47827"/>
    <cellStyle name="Normal 24 5 2" xfId="47828"/>
    <cellStyle name="Normal 24 5_Essbase BS Tax Accounts EOY" xfId="47829"/>
    <cellStyle name="Normal 24 6" xfId="47830"/>
    <cellStyle name="Normal 24 6 2" xfId="47831"/>
    <cellStyle name="Normal 24 6_Essbase BS Tax Accounts EOY" xfId="47832"/>
    <cellStyle name="Normal 24 7" xfId="47833"/>
    <cellStyle name="Normal 24 7 2" xfId="47834"/>
    <cellStyle name="Normal 24 7_Essbase BS Tax Accounts EOY" xfId="47835"/>
    <cellStyle name="Normal 24 8" xfId="47836"/>
    <cellStyle name="Normal 24 8 2" xfId="47837"/>
    <cellStyle name="Normal 24 8_Essbase BS Tax Accounts EOY" xfId="47838"/>
    <cellStyle name="Normal 24 9" xfId="47839"/>
    <cellStyle name="Normal 24 9 2" xfId="47840"/>
    <cellStyle name="Normal 24 9_Essbase BS Tax Accounts EOY" xfId="47841"/>
    <cellStyle name="Normal 24_Basis Detail" xfId="47842"/>
    <cellStyle name="Normal 25" xfId="241"/>
    <cellStyle name="Normal 25 10" xfId="47843"/>
    <cellStyle name="Normal 25 10 2" xfId="47844"/>
    <cellStyle name="Normal 25 10_Essbase BS Tax Accounts EOY" xfId="47845"/>
    <cellStyle name="Normal 25 11" xfId="47846"/>
    <cellStyle name="Normal 25 11 2" xfId="47847"/>
    <cellStyle name="Normal 25 11 2 2" xfId="47848"/>
    <cellStyle name="Normal 25 11 2 3" xfId="47849"/>
    <cellStyle name="Normal 25 11 2_Essbase BS Tax Accounts EOY" xfId="47850"/>
    <cellStyle name="Normal 25 11 3" xfId="47851"/>
    <cellStyle name="Normal 25 11 4" xfId="47852"/>
    <cellStyle name="Normal 25 11_Essbase BS Tax Accounts EOY" xfId="47853"/>
    <cellStyle name="Normal 25 12" xfId="47854"/>
    <cellStyle name="Normal 25 12 2" xfId="47855"/>
    <cellStyle name="Normal 25 12 2 2" xfId="47856"/>
    <cellStyle name="Normal 25 12 2_Essbase BS Tax Accounts EOY" xfId="47857"/>
    <cellStyle name="Normal 25 12 3" xfId="47858"/>
    <cellStyle name="Normal 25 12 4" xfId="47859"/>
    <cellStyle name="Normal 25 12_Essbase BS Tax Accounts EOY" xfId="47860"/>
    <cellStyle name="Normal 25 13" xfId="47861"/>
    <cellStyle name="Normal 25 14" xfId="47862"/>
    <cellStyle name="Normal 25 15" xfId="47863"/>
    <cellStyle name="Normal 25 16" xfId="47864"/>
    <cellStyle name="Normal 25 2" xfId="47865"/>
    <cellStyle name="Normal 25 2 2" xfId="47866"/>
    <cellStyle name="Normal 25 2 2 2" xfId="47867"/>
    <cellStyle name="Normal 25 2 2 2 2" xfId="47868"/>
    <cellStyle name="Normal 25 2 2 2_Essbase BS Tax Accounts EOY" xfId="47869"/>
    <cellStyle name="Normal 25 2 2 3" xfId="47870"/>
    <cellStyle name="Normal 25 2 2_Essbase BS Tax Accounts EOY" xfId="47871"/>
    <cellStyle name="Normal 25 2 3" xfId="47872"/>
    <cellStyle name="Normal 25 2 4" xfId="47873"/>
    <cellStyle name="Normal 25 2 5" xfId="47874"/>
    <cellStyle name="Normal 25 2_Essbase BS Tax Accounts EOY" xfId="47875"/>
    <cellStyle name="Normal 25 3" xfId="47876"/>
    <cellStyle name="Normal 25 3 2" xfId="47877"/>
    <cellStyle name="Normal 25 3 2 2" xfId="47878"/>
    <cellStyle name="Normal 25 3 2 2 2" xfId="47879"/>
    <cellStyle name="Normal 25 3 2 2 2 2" xfId="47880"/>
    <cellStyle name="Normal 25 3 2 2 2 3" xfId="47881"/>
    <cellStyle name="Normal 25 3 2 2 2_Essbase BS Tax Accounts EOY" xfId="47882"/>
    <cellStyle name="Normal 25 3 2 2 3" xfId="47883"/>
    <cellStyle name="Normal 25 3 2 2 4" xfId="47884"/>
    <cellStyle name="Normal 25 3 2 2_Essbase BS Tax Accounts EOY" xfId="47885"/>
    <cellStyle name="Normal 25 3 2 3" xfId="47886"/>
    <cellStyle name="Normal 25 3 2 3 2" xfId="47887"/>
    <cellStyle name="Normal 25 3 2 3 3" xfId="47888"/>
    <cellStyle name="Normal 25 3 2 3_Essbase BS Tax Accounts EOY" xfId="47889"/>
    <cellStyle name="Normal 25 3 2 4" xfId="47890"/>
    <cellStyle name="Normal 25 3 2 5" xfId="47891"/>
    <cellStyle name="Normal 25 3 2 6" xfId="47892"/>
    <cellStyle name="Normal 25 3 2_Essbase BS Tax Accounts EOY" xfId="47893"/>
    <cellStyle name="Normal 25 3 3" xfId="47894"/>
    <cellStyle name="Normal 25 3 3 2" xfId="47895"/>
    <cellStyle name="Normal 25 3 3 2 2" xfId="47896"/>
    <cellStyle name="Normal 25 3 3 2 3" xfId="47897"/>
    <cellStyle name="Normal 25 3 3 2_Essbase BS Tax Accounts EOY" xfId="47898"/>
    <cellStyle name="Normal 25 3 3 3" xfId="47899"/>
    <cellStyle name="Normal 25 3 3 4" xfId="47900"/>
    <cellStyle name="Normal 25 3 3_Essbase BS Tax Accounts EOY" xfId="47901"/>
    <cellStyle name="Normal 25 3 4" xfId="47902"/>
    <cellStyle name="Normal 25 3 4 2" xfId="47903"/>
    <cellStyle name="Normal 25 3 4 3" xfId="47904"/>
    <cellStyle name="Normal 25 3 4_Essbase BS Tax Accounts EOY" xfId="47905"/>
    <cellStyle name="Normal 25 3 5" xfId="47906"/>
    <cellStyle name="Normal 25 3 6" xfId="47907"/>
    <cellStyle name="Normal 25 3 7" xfId="47908"/>
    <cellStyle name="Normal 25 3 8" xfId="47909"/>
    <cellStyle name="Normal 25 3_Essbase BS Tax Accounts EOY" xfId="47910"/>
    <cellStyle name="Normal 25 4" xfId="47911"/>
    <cellStyle name="Normal 25 4 2" xfId="47912"/>
    <cellStyle name="Normal 25 4 2 2" xfId="47913"/>
    <cellStyle name="Normal 25 4 2 2 2" xfId="47914"/>
    <cellStyle name="Normal 25 4 2 2 3" xfId="47915"/>
    <cellStyle name="Normal 25 4 2 2_Essbase BS Tax Accounts EOY" xfId="47916"/>
    <cellStyle name="Normal 25 4 2 3" xfId="47917"/>
    <cellStyle name="Normal 25 4 2 4" xfId="47918"/>
    <cellStyle name="Normal 25 4 2 5" xfId="47919"/>
    <cellStyle name="Normal 25 4 2_Essbase BS Tax Accounts EOY" xfId="47920"/>
    <cellStyle name="Normal 25 4 3" xfId="47921"/>
    <cellStyle name="Normal 25 4 3 2" xfId="47922"/>
    <cellStyle name="Normal 25 4 3 3" xfId="47923"/>
    <cellStyle name="Normal 25 4 3_Essbase BS Tax Accounts EOY" xfId="47924"/>
    <cellStyle name="Normal 25 4 4" xfId="47925"/>
    <cellStyle name="Normal 25 4 5" xfId="47926"/>
    <cellStyle name="Normal 25 4 6" xfId="47927"/>
    <cellStyle name="Normal 25 4_Essbase BS Tax Accounts EOY" xfId="47928"/>
    <cellStyle name="Normal 25 5" xfId="47929"/>
    <cellStyle name="Normal 25 5 2" xfId="47930"/>
    <cellStyle name="Normal 25 5_Essbase BS Tax Accounts EOY" xfId="47931"/>
    <cellStyle name="Normal 25 6" xfId="47932"/>
    <cellStyle name="Normal 25 6 2" xfId="47933"/>
    <cellStyle name="Normal 25 6_Essbase BS Tax Accounts EOY" xfId="47934"/>
    <cellStyle name="Normal 25 7" xfId="47935"/>
    <cellStyle name="Normal 25 7 2" xfId="47936"/>
    <cellStyle name="Normal 25 7_Essbase BS Tax Accounts EOY" xfId="47937"/>
    <cellStyle name="Normal 25 8" xfId="47938"/>
    <cellStyle name="Normal 25 8 2" xfId="47939"/>
    <cellStyle name="Normal 25 8_Essbase BS Tax Accounts EOY" xfId="47940"/>
    <cellStyle name="Normal 25 9" xfId="47941"/>
    <cellStyle name="Normal 25 9 2" xfId="47942"/>
    <cellStyle name="Normal 25 9_Essbase BS Tax Accounts EOY" xfId="47943"/>
    <cellStyle name="Normal 25_Basis Detail" xfId="47944"/>
    <cellStyle name="Normal 26" xfId="242"/>
    <cellStyle name="Normal 26 10" xfId="47945"/>
    <cellStyle name="Normal 26 10 2" xfId="47946"/>
    <cellStyle name="Normal 26 10_Essbase BS Tax Accounts EOY" xfId="47947"/>
    <cellStyle name="Normal 26 11" xfId="47948"/>
    <cellStyle name="Normal 26 11 2" xfId="47949"/>
    <cellStyle name="Normal 26 11 2 2" xfId="47950"/>
    <cellStyle name="Normal 26 11 2 3" xfId="47951"/>
    <cellStyle name="Normal 26 11 2_Essbase BS Tax Accounts EOY" xfId="47952"/>
    <cellStyle name="Normal 26 11 3" xfId="47953"/>
    <cellStyle name="Normal 26 11 4" xfId="47954"/>
    <cellStyle name="Normal 26 11_Essbase BS Tax Accounts EOY" xfId="47955"/>
    <cellStyle name="Normal 26 12" xfId="47956"/>
    <cellStyle name="Normal 26 12 2" xfId="47957"/>
    <cellStyle name="Normal 26 12 2 2" xfId="47958"/>
    <cellStyle name="Normal 26 12 2_Essbase BS Tax Accounts EOY" xfId="47959"/>
    <cellStyle name="Normal 26 12 3" xfId="47960"/>
    <cellStyle name="Normal 26 12 4" xfId="47961"/>
    <cellStyle name="Normal 26 12_Essbase BS Tax Accounts EOY" xfId="47962"/>
    <cellStyle name="Normal 26 13" xfId="47963"/>
    <cellStyle name="Normal 26 14" xfId="47964"/>
    <cellStyle name="Normal 26 15" xfId="47965"/>
    <cellStyle name="Normal 26 16" xfId="47966"/>
    <cellStyle name="Normal 26 2" xfId="47967"/>
    <cellStyle name="Normal 26 2 2" xfId="47968"/>
    <cellStyle name="Normal 26 2 2 2" xfId="47969"/>
    <cellStyle name="Normal 26 2 2 2 2" xfId="47970"/>
    <cellStyle name="Normal 26 2 2 2_Essbase BS Tax Accounts EOY" xfId="47971"/>
    <cellStyle name="Normal 26 2 2 3" xfId="47972"/>
    <cellStyle name="Normal 26 2 2_Essbase BS Tax Accounts EOY" xfId="47973"/>
    <cellStyle name="Normal 26 2 3" xfId="47974"/>
    <cellStyle name="Normal 26 2 4" xfId="47975"/>
    <cellStyle name="Normal 26 2 5" xfId="47976"/>
    <cellStyle name="Normal 26 2_Essbase BS Tax Accounts EOY" xfId="47977"/>
    <cellStyle name="Normal 26 3" xfId="47978"/>
    <cellStyle name="Normal 26 3 2" xfId="47979"/>
    <cellStyle name="Normal 26 3 2 2" xfId="47980"/>
    <cellStyle name="Normal 26 3 2 2 2" xfId="47981"/>
    <cellStyle name="Normal 26 3 2 2 2 2" xfId="47982"/>
    <cellStyle name="Normal 26 3 2 2 2 3" xfId="47983"/>
    <cellStyle name="Normal 26 3 2 2 2_Essbase BS Tax Accounts EOY" xfId="47984"/>
    <cellStyle name="Normal 26 3 2 2 3" xfId="47985"/>
    <cellStyle name="Normal 26 3 2 2 4" xfId="47986"/>
    <cellStyle name="Normal 26 3 2 2_Essbase BS Tax Accounts EOY" xfId="47987"/>
    <cellStyle name="Normal 26 3 2 3" xfId="47988"/>
    <cellStyle name="Normal 26 3 2 3 2" xfId="47989"/>
    <cellStyle name="Normal 26 3 2 3 3" xfId="47990"/>
    <cellStyle name="Normal 26 3 2 3_Essbase BS Tax Accounts EOY" xfId="47991"/>
    <cellStyle name="Normal 26 3 2 4" xfId="47992"/>
    <cellStyle name="Normal 26 3 2 5" xfId="47993"/>
    <cellStyle name="Normal 26 3 2 6" xfId="47994"/>
    <cellStyle name="Normal 26 3 2_Essbase BS Tax Accounts EOY" xfId="47995"/>
    <cellStyle name="Normal 26 3 3" xfId="47996"/>
    <cellStyle name="Normal 26 3 3 2" xfId="47997"/>
    <cellStyle name="Normal 26 3 3 2 2" xfId="47998"/>
    <cellStyle name="Normal 26 3 3 2 3" xfId="47999"/>
    <cellStyle name="Normal 26 3 3 2_Essbase BS Tax Accounts EOY" xfId="48000"/>
    <cellStyle name="Normal 26 3 3 3" xfId="48001"/>
    <cellStyle name="Normal 26 3 3 4" xfId="48002"/>
    <cellStyle name="Normal 26 3 3_Essbase BS Tax Accounts EOY" xfId="48003"/>
    <cellStyle name="Normal 26 3 4" xfId="48004"/>
    <cellStyle name="Normal 26 3 4 2" xfId="48005"/>
    <cellStyle name="Normal 26 3 4 3" xfId="48006"/>
    <cellStyle name="Normal 26 3 4_Essbase BS Tax Accounts EOY" xfId="48007"/>
    <cellStyle name="Normal 26 3 5" xfId="48008"/>
    <cellStyle name="Normal 26 3 6" xfId="48009"/>
    <cellStyle name="Normal 26 3 7" xfId="48010"/>
    <cellStyle name="Normal 26 3 8" xfId="48011"/>
    <cellStyle name="Normal 26 3_Essbase BS Tax Accounts EOY" xfId="48012"/>
    <cellStyle name="Normal 26 4" xfId="48013"/>
    <cellStyle name="Normal 26 4 2" xfId="48014"/>
    <cellStyle name="Normal 26 4 2 2" xfId="48015"/>
    <cellStyle name="Normal 26 4 2 2 2" xfId="48016"/>
    <cellStyle name="Normal 26 4 2 2 3" xfId="48017"/>
    <cellStyle name="Normal 26 4 2 2_Essbase BS Tax Accounts EOY" xfId="48018"/>
    <cellStyle name="Normal 26 4 2 3" xfId="48019"/>
    <cellStyle name="Normal 26 4 2 4" xfId="48020"/>
    <cellStyle name="Normal 26 4 2 5" xfId="48021"/>
    <cellStyle name="Normal 26 4 2_Essbase BS Tax Accounts EOY" xfId="48022"/>
    <cellStyle name="Normal 26 4 3" xfId="48023"/>
    <cellStyle name="Normal 26 4 3 2" xfId="48024"/>
    <cellStyle name="Normal 26 4 3 3" xfId="48025"/>
    <cellStyle name="Normal 26 4 3_Essbase BS Tax Accounts EOY" xfId="48026"/>
    <cellStyle name="Normal 26 4 4" xfId="48027"/>
    <cellStyle name="Normal 26 4 5" xfId="48028"/>
    <cellStyle name="Normal 26 4 6" xfId="48029"/>
    <cellStyle name="Normal 26 4_Essbase BS Tax Accounts EOY" xfId="48030"/>
    <cellStyle name="Normal 26 5" xfId="48031"/>
    <cellStyle name="Normal 26 5 2" xfId="48032"/>
    <cellStyle name="Normal 26 5_Essbase BS Tax Accounts EOY" xfId="48033"/>
    <cellStyle name="Normal 26 6" xfId="48034"/>
    <cellStyle name="Normal 26 6 2" xfId="48035"/>
    <cellStyle name="Normal 26 6_Essbase BS Tax Accounts EOY" xfId="48036"/>
    <cellStyle name="Normal 26 7" xfId="48037"/>
    <cellStyle name="Normal 26 7 2" xfId="48038"/>
    <cellStyle name="Normal 26 7_Essbase BS Tax Accounts EOY" xfId="48039"/>
    <cellStyle name="Normal 26 8" xfId="48040"/>
    <cellStyle name="Normal 26 8 2" xfId="48041"/>
    <cellStyle name="Normal 26 8_Essbase BS Tax Accounts EOY" xfId="48042"/>
    <cellStyle name="Normal 26 9" xfId="48043"/>
    <cellStyle name="Normal 26 9 2" xfId="48044"/>
    <cellStyle name="Normal 26 9_Essbase BS Tax Accounts EOY" xfId="48045"/>
    <cellStyle name="Normal 26_Basis Detail" xfId="48046"/>
    <cellStyle name="Normal 27" xfId="243"/>
    <cellStyle name="Normal 27 10" xfId="48047"/>
    <cellStyle name="Normal 27 10 2" xfId="48048"/>
    <cellStyle name="Normal 27 10_Essbase BS Tax Accounts EOY" xfId="48049"/>
    <cellStyle name="Normal 27 11" xfId="48050"/>
    <cellStyle name="Normal 27 11 2" xfId="48051"/>
    <cellStyle name="Normal 27 11 2 2" xfId="48052"/>
    <cellStyle name="Normal 27 11 2 3" xfId="48053"/>
    <cellStyle name="Normal 27 11 2_Essbase BS Tax Accounts EOY" xfId="48054"/>
    <cellStyle name="Normal 27 11 3" xfId="48055"/>
    <cellStyle name="Normal 27 11 4" xfId="48056"/>
    <cellStyle name="Normal 27 11_Essbase BS Tax Accounts EOY" xfId="48057"/>
    <cellStyle name="Normal 27 12" xfId="48058"/>
    <cellStyle name="Normal 27 12 2" xfId="48059"/>
    <cellStyle name="Normal 27 12 2 2" xfId="48060"/>
    <cellStyle name="Normal 27 12 2_Essbase BS Tax Accounts EOY" xfId="48061"/>
    <cellStyle name="Normal 27 12 3" xfId="48062"/>
    <cellStyle name="Normal 27 12 4" xfId="48063"/>
    <cellStyle name="Normal 27 12_Essbase BS Tax Accounts EOY" xfId="48064"/>
    <cellStyle name="Normal 27 13" xfId="48065"/>
    <cellStyle name="Normal 27 14" xfId="48066"/>
    <cellStyle name="Normal 27 15" xfId="48067"/>
    <cellStyle name="Normal 27 2" xfId="48068"/>
    <cellStyle name="Normal 27 2 2" xfId="48069"/>
    <cellStyle name="Normal 27 2 2 2" xfId="48070"/>
    <cellStyle name="Normal 27 2 2 2 2" xfId="48071"/>
    <cellStyle name="Normal 27 2 2 2_Essbase BS Tax Accounts EOY" xfId="48072"/>
    <cellStyle name="Normal 27 2 2 3" xfId="48073"/>
    <cellStyle name="Normal 27 2 2_Essbase BS Tax Accounts EOY" xfId="48074"/>
    <cellStyle name="Normal 27 2 3" xfId="48075"/>
    <cellStyle name="Normal 27 2 4" xfId="48076"/>
    <cellStyle name="Normal 27 2 5" xfId="48077"/>
    <cellStyle name="Normal 27 2_Essbase BS Tax Accounts EOY" xfId="48078"/>
    <cellStyle name="Normal 27 3" xfId="48079"/>
    <cellStyle name="Normal 27 3 2" xfId="48080"/>
    <cellStyle name="Normal 27 3 2 2" xfId="48081"/>
    <cellStyle name="Normal 27 3 2 2 2" xfId="48082"/>
    <cellStyle name="Normal 27 3 2 2_Essbase BS Tax Accounts EOY" xfId="48083"/>
    <cellStyle name="Normal 27 3 2 3" xfId="48084"/>
    <cellStyle name="Normal 27 3 2_Essbase BS Tax Accounts EOY" xfId="48085"/>
    <cellStyle name="Normal 27 3 3" xfId="48086"/>
    <cellStyle name="Normal 27 3 3 2" xfId="48087"/>
    <cellStyle name="Normal 27 3 3_Essbase BS Tax Accounts EOY" xfId="48088"/>
    <cellStyle name="Normal 27 3 4" xfId="48089"/>
    <cellStyle name="Normal 27 3 5" xfId="48090"/>
    <cellStyle name="Normal 27 3 6" xfId="48091"/>
    <cellStyle name="Normal 27 4" xfId="48092"/>
    <cellStyle name="Normal 27 4 2" xfId="48093"/>
    <cellStyle name="Normal 27 4 2 2" xfId="48094"/>
    <cellStyle name="Normal 27 4 2 2 2" xfId="48095"/>
    <cellStyle name="Normal 27 4 2 2 2 2" xfId="48096"/>
    <cellStyle name="Normal 27 4 2 2 2 3" xfId="48097"/>
    <cellStyle name="Normal 27 4 2 2 2_Essbase BS Tax Accounts EOY" xfId="48098"/>
    <cellStyle name="Normal 27 4 2 2 3" xfId="48099"/>
    <cellStyle name="Normal 27 4 2 2 4" xfId="48100"/>
    <cellStyle name="Normal 27 4 2 2_Essbase BS Tax Accounts EOY" xfId="48101"/>
    <cellStyle name="Normal 27 4 2 3" xfId="48102"/>
    <cellStyle name="Normal 27 4 2 3 2" xfId="48103"/>
    <cellStyle name="Normal 27 4 2 3 3" xfId="48104"/>
    <cellStyle name="Normal 27 4 2 3_Essbase BS Tax Accounts EOY" xfId="48105"/>
    <cellStyle name="Normal 27 4 2 4" xfId="48106"/>
    <cellStyle name="Normal 27 4 2 5" xfId="48107"/>
    <cellStyle name="Normal 27 4 2_Essbase BS Tax Accounts EOY" xfId="48108"/>
    <cellStyle name="Normal 27 4 3" xfId="48109"/>
    <cellStyle name="Normal 27 4 3 2" xfId="48110"/>
    <cellStyle name="Normal 27 4 3 2 2" xfId="48111"/>
    <cellStyle name="Normal 27 4 3 2 3" xfId="48112"/>
    <cellStyle name="Normal 27 4 3 2_Essbase BS Tax Accounts EOY" xfId="48113"/>
    <cellStyle name="Normal 27 4 3 3" xfId="48114"/>
    <cellStyle name="Normal 27 4 3 4" xfId="48115"/>
    <cellStyle name="Normal 27 4 3_Essbase BS Tax Accounts EOY" xfId="48116"/>
    <cellStyle name="Normal 27 4 4" xfId="48117"/>
    <cellStyle name="Normal 27 4 4 2" xfId="48118"/>
    <cellStyle name="Normal 27 4 4 3" xfId="48119"/>
    <cellStyle name="Normal 27 4 4_Essbase BS Tax Accounts EOY" xfId="48120"/>
    <cellStyle name="Normal 27 4 5" xfId="48121"/>
    <cellStyle name="Normal 27 4 6" xfId="48122"/>
    <cellStyle name="Normal 27 4 7" xfId="48123"/>
    <cellStyle name="Normal 27 4_Essbase BS Tax Accounts EOY" xfId="48124"/>
    <cellStyle name="Normal 27 5" xfId="48125"/>
    <cellStyle name="Normal 27 5 2" xfId="48126"/>
    <cellStyle name="Normal 27 5 2 2" xfId="48127"/>
    <cellStyle name="Normal 27 5 2 2 2" xfId="48128"/>
    <cellStyle name="Normal 27 5 2 2 3" xfId="48129"/>
    <cellStyle name="Normal 27 5 2 2_Essbase BS Tax Accounts EOY" xfId="48130"/>
    <cellStyle name="Normal 27 5 2 3" xfId="48131"/>
    <cellStyle name="Normal 27 5 2 4" xfId="48132"/>
    <cellStyle name="Normal 27 5 2_Essbase BS Tax Accounts EOY" xfId="48133"/>
    <cellStyle name="Normal 27 5 3" xfId="48134"/>
    <cellStyle name="Normal 27 5 3 2" xfId="48135"/>
    <cellStyle name="Normal 27 5 3 3" xfId="48136"/>
    <cellStyle name="Normal 27 5 3_Essbase BS Tax Accounts EOY" xfId="48137"/>
    <cellStyle name="Normal 27 5 4" xfId="48138"/>
    <cellStyle name="Normal 27 5 5" xfId="48139"/>
    <cellStyle name="Normal 27 5_Essbase BS Tax Accounts EOY" xfId="48140"/>
    <cellStyle name="Normal 27 6" xfId="48141"/>
    <cellStyle name="Normal 27 6 2" xfId="48142"/>
    <cellStyle name="Normal 27 6_Essbase BS Tax Accounts EOY" xfId="48143"/>
    <cellStyle name="Normal 27 7" xfId="48144"/>
    <cellStyle name="Normal 27 7 2" xfId="48145"/>
    <cellStyle name="Normal 27 7_Essbase BS Tax Accounts EOY" xfId="48146"/>
    <cellStyle name="Normal 27 8" xfId="48147"/>
    <cellStyle name="Normal 27 8 2" xfId="48148"/>
    <cellStyle name="Normal 27 8_Essbase BS Tax Accounts EOY" xfId="48149"/>
    <cellStyle name="Normal 27 9" xfId="48150"/>
    <cellStyle name="Normal 27 9 2" xfId="48151"/>
    <cellStyle name="Normal 27 9_Essbase BS Tax Accounts EOY" xfId="48152"/>
    <cellStyle name="Normal 27_Basis Detail" xfId="48153"/>
    <cellStyle name="Normal 28" xfId="244"/>
    <cellStyle name="Normal 28 10" xfId="48154"/>
    <cellStyle name="Normal 28 10 2" xfId="48155"/>
    <cellStyle name="Normal 28 10_Essbase BS Tax Accounts EOY" xfId="48156"/>
    <cellStyle name="Normal 28 11" xfId="48157"/>
    <cellStyle name="Normal 28 11 2" xfId="48158"/>
    <cellStyle name="Normal 28 11 2 2" xfId="48159"/>
    <cellStyle name="Normal 28 11 2 3" xfId="48160"/>
    <cellStyle name="Normal 28 11 2_Essbase BS Tax Accounts EOY" xfId="48161"/>
    <cellStyle name="Normal 28 11 3" xfId="48162"/>
    <cellStyle name="Normal 28 11 4" xfId="48163"/>
    <cellStyle name="Normal 28 11_Essbase BS Tax Accounts EOY" xfId="48164"/>
    <cellStyle name="Normal 28 12" xfId="48165"/>
    <cellStyle name="Normal 28 12 2" xfId="48166"/>
    <cellStyle name="Normal 28 12 2 2" xfId="48167"/>
    <cellStyle name="Normal 28 12 2_Essbase BS Tax Accounts EOY" xfId="48168"/>
    <cellStyle name="Normal 28 12 3" xfId="48169"/>
    <cellStyle name="Normal 28 12 4" xfId="48170"/>
    <cellStyle name="Normal 28 12_Essbase BS Tax Accounts EOY" xfId="48171"/>
    <cellStyle name="Normal 28 13" xfId="48172"/>
    <cellStyle name="Normal 28 14" xfId="48173"/>
    <cellStyle name="Normal 28 15" xfId="48174"/>
    <cellStyle name="Normal 28 16" xfId="48175"/>
    <cellStyle name="Normal 28 2" xfId="48176"/>
    <cellStyle name="Normal 28 2 2" xfId="48177"/>
    <cellStyle name="Normal 28 2 2 2" xfId="48178"/>
    <cellStyle name="Normal 28 2 2 2 2" xfId="48179"/>
    <cellStyle name="Normal 28 2 2 2_Essbase BS Tax Accounts EOY" xfId="48180"/>
    <cellStyle name="Normal 28 2 2 3" xfId="48181"/>
    <cellStyle name="Normal 28 2 2_Essbase BS Tax Accounts EOY" xfId="48182"/>
    <cellStyle name="Normal 28 2 3" xfId="48183"/>
    <cellStyle name="Normal 28 2 4" xfId="48184"/>
    <cellStyle name="Normal 28 2 5" xfId="48185"/>
    <cellStyle name="Normal 28 2_Essbase BS Tax Accounts EOY" xfId="48186"/>
    <cellStyle name="Normal 28 3" xfId="48187"/>
    <cellStyle name="Normal 28 3 2" xfId="48188"/>
    <cellStyle name="Normal 28 3 2 2" xfId="48189"/>
    <cellStyle name="Normal 28 3 2 2 2" xfId="48190"/>
    <cellStyle name="Normal 28 3 2 2_Essbase BS Tax Accounts EOY" xfId="48191"/>
    <cellStyle name="Normal 28 3 2 3" xfId="48192"/>
    <cellStyle name="Normal 28 3 2_Essbase BS Tax Accounts EOY" xfId="48193"/>
    <cellStyle name="Normal 28 3 3" xfId="48194"/>
    <cellStyle name="Normal 28 3 3 2" xfId="48195"/>
    <cellStyle name="Normal 28 3 3 2 2" xfId="48196"/>
    <cellStyle name="Normal 28 3 3 2_Essbase BS Tax Accounts EOY" xfId="48197"/>
    <cellStyle name="Normal 28 3 3 3" xfId="48198"/>
    <cellStyle name="Normal 28 3 3_Essbase BS Tax Accounts EOY" xfId="48199"/>
    <cellStyle name="Normal 28 3 4" xfId="48200"/>
    <cellStyle name="Normal 28 3 5" xfId="48201"/>
    <cellStyle name="Normal 28 3 6" xfId="48202"/>
    <cellStyle name="Normal 28 3_Basis Detail" xfId="48203"/>
    <cellStyle name="Normal 28 4" xfId="48204"/>
    <cellStyle name="Normal 28 4 2" xfId="48205"/>
    <cellStyle name="Normal 28 4 2 2" xfId="48206"/>
    <cellStyle name="Normal 28 4 2 2 2" xfId="48207"/>
    <cellStyle name="Normal 28 4 2 2 2 2" xfId="48208"/>
    <cellStyle name="Normal 28 4 2 2 2 3" xfId="48209"/>
    <cellStyle name="Normal 28 4 2 2 2_Essbase BS Tax Accounts EOY" xfId="48210"/>
    <cellStyle name="Normal 28 4 2 2 3" xfId="48211"/>
    <cellStyle name="Normal 28 4 2 2 4" xfId="48212"/>
    <cellStyle name="Normal 28 4 2 2_Essbase BS Tax Accounts EOY" xfId="48213"/>
    <cellStyle name="Normal 28 4 2 3" xfId="48214"/>
    <cellStyle name="Normal 28 4 2 3 2" xfId="48215"/>
    <cellStyle name="Normal 28 4 2 3 3" xfId="48216"/>
    <cellStyle name="Normal 28 4 2 3_Essbase BS Tax Accounts EOY" xfId="48217"/>
    <cellStyle name="Normal 28 4 2 4" xfId="48218"/>
    <cellStyle name="Normal 28 4 2 5" xfId="48219"/>
    <cellStyle name="Normal 28 4 2 6" xfId="48220"/>
    <cellStyle name="Normal 28 4 2_Essbase BS Tax Accounts EOY" xfId="48221"/>
    <cellStyle name="Normal 28 4 3" xfId="48222"/>
    <cellStyle name="Normal 28 4 3 2" xfId="48223"/>
    <cellStyle name="Normal 28 4 3 2 2" xfId="48224"/>
    <cellStyle name="Normal 28 4 3 2 3" xfId="48225"/>
    <cellStyle name="Normal 28 4 3 2_Essbase BS Tax Accounts EOY" xfId="48226"/>
    <cellStyle name="Normal 28 4 3 3" xfId="48227"/>
    <cellStyle name="Normal 28 4 3 4" xfId="48228"/>
    <cellStyle name="Normal 28 4 3_Essbase BS Tax Accounts EOY" xfId="48229"/>
    <cellStyle name="Normal 28 4 4" xfId="48230"/>
    <cellStyle name="Normal 28 4 4 2" xfId="48231"/>
    <cellStyle name="Normal 28 4 4 3" xfId="48232"/>
    <cellStyle name="Normal 28 4 4_Essbase BS Tax Accounts EOY" xfId="48233"/>
    <cellStyle name="Normal 28 4 5" xfId="48234"/>
    <cellStyle name="Normal 28 4 6" xfId="48235"/>
    <cellStyle name="Normal 28 4 7" xfId="48236"/>
    <cellStyle name="Normal 28 4 8" xfId="48237"/>
    <cellStyle name="Normal 28 4_Essbase BS Tax Accounts EOY" xfId="48238"/>
    <cellStyle name="Normal 28 5" xfId="48239"/>
    <cellStyle name="Normal 28 5 2" xfId="48240"/>
    <cellStyle name="Normal 28 5 2 2" xfId="48241"/>
    <cellStyle name="Normal 28 5 2 2 2" xfId="48242"/>
    <cellStyle name="Normal 28 5 2 2 3" xfId="48243"/>
    <cellStyle name="Normal 28 5 2 2_Essbase BS Tax Accounts EOY" xfId="48244"/>
    <cellStyle name="Normal 28 5 2 3" xfId="48245"/>
    <cellStyle name="Normal 28 5 2 4" xfId="48246"/>
    <cellStyle name="Normal 28 5 2 5" xfId="48247"/>
    <cellStyle name="Normal 28 5 2_Essbase BS Tax Accounts EOY" xfId="48248"/>
    <cellStyle name="Normal 28 5 3" xfId="48249"/>
    <cellStyle name="Normal 28 5 3 2" xfId="48250"/>
    <cellStyle name="Normal 28 5 3 3" xfId="48251"/>
    <cellStyle name="Normal 28 5 3_Essbase BS Tax Accounts EOY" xfId="48252"/>
    <cellStyle name="Normal 28 5 4" xfId="48253"/>
    <cellStyle name="Normal 28 5 5" xfId="48254"/>
    <cellStyle name="Normal 28 5 6" xfId="48255"/>
    <cellStyle name="Normal 28 5 7" xfId="48256"/>
    <cellStyle name="Normal 28 5_Essbase BS Tax Accounts EOY" xfId="48257"/>
    <cellStyle name="Normal 28 6" xfId="48258"/>
    <cellStyle name="Normal 28 6 2" xfId="48259"/>
    <cellStyle name="Normal 28 6_Essbase BS Tax Accounts EOY" xfId="48260"/>
    <cellStyle name="Normal 28 7" xfId="48261"/>
    <cellStyle name="Normal 28 7 2" xfId="48262"/>
    <cellStyle name="Normal 28 7_Essbase BS Tax Accounts EOY" xfId="48263"/>
    <cellStyle name="Normal 28 8" xfId="48264"/>
    <cellStyle name="Normal 28 8 2" xfId="48265"/>
    <cellStyle name="Normal 28 8_Essbase BS Tax Accounts EOY" xfId="48266"/>
    <cellStyle name="Normal 28 9" xfId="48267"/>
    <cellStyle name="Normal 28 9 2" xfId="48268"/>
    <cellStyle name="Normal 28 9_Essbase BS Tax Accounts EOY" xfId="48269"/>
    <cellStyle name="Normal 28_Basis Detail" xfId="48270"/>
    <cellStyle name="Normal 29" xfId="245"/>
    <cellStyle name="Normal 29 10" xfId="48271"/>
    <cellStyle name="Normal 29 10 2" xfId="48272"/>
    <cellStyle name="Normal 29 10_Essbase BS Tax Accounts EOY" xfId="48273"/>
    <cellStyle name="Normal 29 11" xfId="48274"/>
    <cellStyle name="Normal 29 11 2" xfId="48275"/>
    <cellStyle name="Normal 29 11 2 2" xfId="48276"/>
    <cellStyle name="Normal 29 11 2 3" xfId="48277"/>
    <cellStyle name="Normal 29 11 2_Essbase BS Tax Accounts EOY" xfId="48278"/>
    <cellStyle name="Normal 29 11 3" xfId="48279"/>
    <cellStyle name="Normal 29 11 4" xfId="48280"/>
    <cellStyle name="Normal 29 11_Essbase BS Tax Accounts EOY" xfId="48281"/>
    <cellStyle name="Normal 29 12" xfId="48282"/>
    <cellStyle name="Normal 29 12 2" xfId="48283"/>
    <cellStyle name="Normal 29 12 2 2" xfId="48284"/>
    <cellStyle name="Normal 29 12 2_Essbase BS Tax Accounts EOY" xfId="48285"/>
    <cellStyle name="Normal 29 12 3" xfId="48286"/>
    <cellStyle name="Normal 29 12 4" xfId="48287"/>
    <cellStyle name="Normal 29 12_Essbase BS Tax Accounts EOY" xfId="48288"/>
    <cellStyle name="Normal 29 13" xfId="48289"/>
    <cellStyle name="Normal 29 14" xfId="48290"/>
    <cellStyle name="Normal 29 15" xfId="48291"/>
    <cellStyle name="Normal 29 2" xfId="48292"/>
    <cellStyle name="Normal 29 2 2" xfId="48293"/>
    <cellStyle name="Normal 29 2 2 2" xfId="48294"/>
    <cellStyle name="Normal 29 2 2 2 2" xfId="48295"/>
    <cellStyle name="Normal 29 2 2 2_Essbase BS Tax Accounts EOY" xfId="48296"/>
    <cellStyle name="Normal 29 2 2 3" xfId="48297"/>
    <cellStyle name="Normal 29 2 2_Essbase BS Tax Accounts EOY" xfId="48298"/>
    <cellStyle name="Normal 29 2 3" xfId="48299"/>
    <cellStyle name="Normal 29 2 3 2" xfId="48300"/>
    <cellStyle name="Normal 29 2 3_Essbase BS Tax Accounts EOY" xfId="48301"/>
    <cellStyle name="Normal 29 2 4" xfId="48302"/>
    <cellStyle name="Normal 29 2 5" xfId="48303"/>
    <cellStyle name="Normal 29 2 6" xfId="48304"/>
    <cellStyle name="Normal 29 2 7" xfId="48305"/>
    <cellStyle name="Normal 29 2_Essbase BS Tax Accounts EOY" xfId="48306"/>
    <cellStyle name="Normal 29 3" xfId="48307"/>
    <cellStyle name="Normal 29 3 2" xfId="48308"/>
    <cellStyle name="Normal 29 3 2 2" xfId="48309"/>
    <cellStyle name="Normal 29 3 2 2 2" xfId="48310"/>
    <cellStyle name="Normal 29 3 2 2 2 2" xfId="48311"/>
    <cellStyle name="Normal 29 3 2 2 2 3" xfId="48312"/>
    <cellStyle name="Normal 29 3 2 2 2_Essbase BS Tax Accounts EOY" xfId="48313"/>
    <cellStyle name="Normal 29 3 2 2 3" xfId="48314"/>
    <cellStyle name="Normal 29 3 2 2 4" xfId="48315"/>
    <cellStyle name="Normal 29 3 2 2_Essbase BS Tax Accounts EOY" xfId="48316"/>
    <cellStyle name="Normal 29 3 2 3" xfId="48317"/>
    <cellStyle name="Normal 29 3 2 3 2" xfId="48318"/>
    <cellStyle name="Normal 29 3 2 3 3" xfId="48319"/>
    <cellStyle name="Normal 29 3 2 3_Essbase BS Tax Accounts EOY" xfId="48320"/>
    <cellStyle name="Normal 29 3 2 4" xfId="48321"/>
    <cellStyle name="Normal 29 3 2 5" xfId="48322"/>
    <cellStyle name="Normal 29 3 2_Essbase BS Tax Accounts EOY" xfId="48323"/>
    <cellStyle name="Normal 29 3 3" xfId="48324"/>
    <cellStyle name="Normal 29 3 3 2" xfId="48325"/>
    <cellStyle name="Normal 29 3 3 2 2" xfId="48326"/>
    <cellStyle name="Normal 29 3 3 2 3" xfId="48327"/>
    <cellStyle name="Normal 29 3 3 2_Essbase BS Tax Accounts EOY" xfId="48328"/>
    <cellStyle name="Normal 29 3 3 3" xfId="48329"/>
    <cellStyle name="Normal 29 3 3 4" xfId="48330"/>
    <cellStyle name="Normal 29 3 3_Essbase BS Tax Accounts EOY" xfId="48331"/>
    <cellStyle name="Normal 29 3 4" xfId="48332"/>
    <cellStyle name="Normal 29 3 4 2" xfId="48333"/>
    <cellStyle name="Normal 29 3 4 3" xfId="48334"/>
    <cellStyle name="Normal 29 3 4_Essbase BS Tax Accounts EOY" xfId="48335"/>
    <cellStyle name="Normal 29 3 5" xfId="48336"/>
    <cellStyle name="Normal 29 3 6" xfId="48337"/>
    <cellStyle name="Normal 29 3 7" xfId="48338"/>
    <cellStyle name="Normal 29 3_Essbase BS Tax Accounts EOY" xfId="48339"/>
    <cellStyle name="Normal 29 4" xfId="48340"/>
    <cellStyle name="Normal 29 4 2" xfId="48341"/>
    <cellStyle name="Normal 29 4 2 2" xfId="48342"/>
    <cellStyle name="Normal 29 4 2 2 2" xfId="48343"/>
    <cellStyle name="Normal 29 4 2 2 3" xfId="48344"/>
    <cellStyle name="Normal 29 4 2 2_Essbase BS Tax Accounts EOY" xfId="48345"/>
    <cellStyle name="Normal 29 4 2 3" xfId="48346"/>
    <cellStyle name="Normal 29 4 2 4" xfId="48347"/>
    <cellStyle name="Normal 29 4 2_Essbase BS Tax Accounts EOY" xfId="48348"/>
    <cellStyle name="Normal 29 4 3" xfId="48349"/>
    <cellStyle name="Normal 29 4 3 2" xfId="48350"/>
    <cellStyle name="Normal 29 4 3 3" xfId="48351"/>
    <cellStyle name="Normal 29 4 3_Essbase BS Tax Accounts EOY" xfId="48352"/>
    <cellStyle name="Normal 29 4 4" xfId="48353"/>
    <cellStyle name="Normal 29 4 5" xfId="48354"/>
    <cellStyle name="Normal 29 4 6" xfId="48355"/>
    <cellStyle name="Normal 29 4_Essbase BS Tax Accounts EOY" xfId="48356"/>
    <cellStyle name="Normal 29 5" xfId="48357"/>
    <cellStyle name="Normal 29 5 2" xfId="48358"/>
    <cellStyle name="Normal 29 5_Essbase BS Tax Accounts EOY" xfId="48359"/>
    <cellStyle name="Normal 29 6" xfId="48360"/>
    <cellStyle name="Normal 29 6 2" xfId="48361"/>
    <cellStyle name="Normal 29 6_Essbase BS Tax Accounts EOY" xfId="48362"/>
    <cellStyle name="Normal 29 7" xfId="48363"/>
    <cellStyle name="Normal 29 7 2" xfId="48364"/>
    <cellStyle name="Normal 29 7_Essbase BS Tax Accounts EOY" xfId="48365"/>
    <cellStyle name="Normal 29 8" xfId="48366"/>
    <cellStyle name="Normal 29 8 2" xfId="48367"/>
    <cellStyle name="Normal 29 8_Essbase BS Tax Accounts EOY" xfId="48368"/>
    <cellStyle name="Normal 29 9" xfId="48369"/>
    <cellStyle name="Normal 29 9 2" xfId="48370"/>
    <cellStyle name="Normal 29 9_Essbase BS Tax Accounts EOY" xfId="48371"/>
    <cellStyle name="Normal 29_Basis Detail" xfId="48372"/>
    <cellStyle name="Normal 3" xfId="84"/>
    <cellStyle name="Normal 3 10" xfId="48373"/>
    <cellStyle name="Normal 3 10 2" xfId="48374"/>
    <cellStyle name="Normal 3 10 2 2" xfId="48375"/>
    <cellStyle name="Normal 3 10 2 3" xfId="48376"/>
    <cellStyle name="Normal 3 10 2_Essbase BS Tax Accounts EOY" xfId="48377"/>
    <cellStyle name="Normal 3 10 3" xfId="48378"/>
    <cellStyle name="Normal 3 10 4" xfId="48379"/>
    <cellStyle name="Normal 3 10 5" xfId="48380"/>
    <cellStyle name="Normal 3 10_Essbase BS Tax Accounts EOY" xfId="48381"/>
    <cellStyle name="Normal 3 11" xfId="48382"/>
    <cellStyle name="Normal 3 11 2" xfId="48383"/>
    <cellStyle name="Normal 3 11 2 2" xfId="48384"/>
    <cellStyle name="Normal 3 11 2 3" xfId="48385"/>
    <cellStyle name="Normal 3 11 2_Essbase BS Tax Accounts EOY" xfId="48386"/>
    <cellStyle name="Normal 3 11 3" xfId="48387"/>
    <cellStyle name="Normal 3 11 4" xfId="48388"/>
    <cellStyle name="Normal 3 11 5" xfId="48389"/>
    <cellStyle name="Normal 3 11_Essbase BS Tax Accounts EOY" xfId="48390"/>
    <cellStyle name="Normal 3 12" xfId="48391"/>
    <cellStyle name="Normal 3 12 2" xfId="48392"/>
    <cellStyle name="Normal 3 12 2 2" xfId="48393"/>
    <cellStyle name="Normal 3 12 3" xfId="48394"/>
    <cellStyle name="Normal 3 12 4" xfId="48395"/>
    <cellStyle name="Normal 3 12_Essbase BS Tax Accounts EOY" xfId="48396"/>
    <cellStyle name="Normal 3 13" xfId="48397"/>
    <cellStyle name="Normal 3 13 2" xfId="48398"/>
    <cellStyle name="Normal 3 13 2 2" xfId="48399"/>
    <cellStyle name="Normal 3 13 3" xfId="48400"/>
    <cellStyle name="Normal 3 13 4" xfId="48401"/>
    <cellStyle name="Normal 3 13_Essbase BS Tax Accounts EOY" xfId="48402"/>
    <cellStyle name="Normal 3 14" xfId="48403"/>
    <cellStyle name="Normal 3 14 2" xfId="48404"/>
    <cellStyle name="Normal 3 14_Essbase BS Tax Accounts EOY" xfId="48405"/>
    <cellStyle name="Normal 3 15" xfId="48406"/>
    <cellStyle name="Normal 3 16" xfId="48407"/>
    <cellStyle name="Normal 3 16 2" xfId="48408"/>
    <cellStyle name="Normal 3 16 3" xfId="48409"/>
    <cellStyle name="Normal 3 16_Essbase BS Tax Accounts EOY" xfId="48410"/>
    <cellStyle name="Normal 3 17" xfId="48411"/>
    <cellStyle name="Normal 3 18" xfId="48412"/>
    <cellStyle name="Normal 3 2" xfId="48413"/>
    <cellStyle name="Normal 3 2 2" xfId="48414"/>
    <cellStyle name="Normal 3 2 2 2" xfId="48415"/>
    <cellStyle name="Normal 3 2 2 2 2" xfId="48416"/>
    <cellStyle name="Normal 3 2 2 2 2 2" xfId="48417"/>
    <cellStyle name="Normal 3 2 2 2 2_Essbase BS Tax Accounts EOY" xfId="48418"/>
    <cellStyle name="Normal 3 2 2 2 3" xfId="48419"/>
    <cellStyle name="Normal 3 2 2 2 4" xfId="48420"/>
    <cellStyle name="Normal 3 2 2 2_Essbase BS Tax Accounts EOY" xfId="48421"/>
    <cellStyle name="Normal 3 2 2 3" xfId="48422"/>
    <cellStyle name="Normal 3 2 2 3 2" xfId="48423"/>
    <cellStyle name="Normal 3 2 2 3 2 2" xfId="48424"/>
    <cellStyle name="Normal 3 2 2 3_Essbase BS Tax Accounts EOY" xfId="48425"/>
    <cellStyle name="Normal 3 2 2 4" xfId="48426"/>
    <cellStyle name="Normal 3 2 2 4 2" xfId="48427"/>
    <cellStyle name="Normal 3 2 2 4 2 2" xfId="48428"/>
    <cellStyle name="Normal 3 2 2 4 2 3" xfId="48429"/>
    <cellStyle name="Normal 3 2 2 4 2_Essbase BS Tax Accounts EOY" xfId="48430"/>
    <cellStyle name="Normal 3 2 2 4 3" xfId="48431"/>
    <cellStyle name="Normal 3 2 2 4 4" xfId="48432"/>
    <cellStyle name="Normal 3 2 2 4_Essbase BS Tax Accounts EOY" xfId="48433"/>
    <cellStyle name="Normal 3 2 2 5" xfId="48434"/>
    <cellStyle name="Normal 3 2 2 5 2" xfId="48435"/>
    <cellStyle name="Normal 3 2 2 5 2 2" xfId="48436"/>
    <cellStyle name="Normal 3 2 2 5 3" xfId="48437"/>
    <cellStyle name="Normal 3 2 2 5 4" xfId="48438"/>
    <cellStyle name="Normal 3 2 2 5_Essbase BS Tax Accounts EOY" xfId="48439"/>
    <cellStyle name="Normal 3 2 2 6" xfId="48440"/>
    <cellStyle name="Normal 3 2 2 6 2" xfId="48441"/>
    <cellStyle name="Normal 3 2 2 6 2 2" xfId="48442"/>
    <cellStyle name="Normal 3 2 2 6 3" xfId="48443"/>
    <cellStyle name="Normal 3 2 2 7" xfId="48444"/>
    <cellStyle name="Normal 3 2 2 7 2" xfId="48445"/>
    <cellStyle name="Normal 3 2 2 8" xfId="48446"/>
    <cellStyle name="Normal 3 2 2_Basis Detail" xfId="48447"/>
    <cellStyle name="Normal 3 2 3" xfId="48448"/>
    <cellStyle name="Normal 3 2 3 2" xfId="48449"/>
    <cellStyle name="Normal 3 2 3 2 2" xfId="48450"/>
    <cellStyle name="Normal 3 2 3 2_Essbase BS Tax Accounts EOY" xfId="48451"/>
    <cellStyle name="Normal 3 2 3 3" xfId="48452"/>
    <cellStyle name="Normal 3 2 3 4" xfId="48453"/>
    <cellStyle name="Normal 3 2 3_Essbase BS Tax Accounts EOY" xfId="48454"/>
    <cellStyle name="Normal 3 2 4" xfId="48455"/>
    <cellStyle name="Normal 3 2 4 2" xfId="48456"/>
    <cellStyle name="Normal 3 2 4 2 2" xfId="48457"/>
    <cellStyle name="Normal 3 2 4_Essbase BS Tax Accounts EOY" xfId="48458"/>
    <cellStyle name="Normal 3 2 5" xfId="48459"/>
    <cellStyle name="Normal 3 2 5 2" xfId="48460"/>
    <cellStyle name="Normal 3 2 5 2 2" xfId="48461"/>
    <cellStyle name="Normal 3 2 5 2 3" xfId="48462"/>
    <cellStyle name="Normal 3 2 5 2_Essbase BS Tax Accounts EOY" xfId="48463"/>
    <cellStyle name="Normal 3 2 5 3" xfId="48464"/>
    <cellStyle name="Normal 3 2 5 4" xfId="48465"/>
    <cellStyle name="Normal 3 2 5_Essbase BS Tax Accounts EOY" xfId="48466"/>
    <cellStyle name="Normal 3 2 6" xfId="48467"/>
    <cellStyle name="Normal 3 2 6 2" xfId="48468"/>
    <cellStyle name="Normal 3 2 6 2 2" xfId="48469"/>
    <cellStyle name="Normal 3 2 6 3" xfId="48470"/>
    <cellStyle name="Normal 3 2 6 4" xfId="48471"/>
    <cellStyle name="Normal 3 2 6_Essbase BS Tax Accounts EOY" xfId="48472"/>
    <cellStyle name="Normal 3 2 7" xfId="48473"/>
    <cellStyle name="Normal 3 2 7 2" xfId="48474"/>
    <cellStyle name="Normal 3 2 7 2 2" xfId="48475"/>
    <cellStyle name="Normal 3 2 7 3" xfId="48476"/>
    <cellStyle name="Normal 3 2 8" xfId="48477"/>
    <cellStyle name="Normal 3 2 8 2" xfId="48478"/>
    <cellStyle name="Normal 3 2 9" xfId="48479"/>
    <cellStyle name="Normal 3 2_10-1 BS" xfId="48480"/>
    <cellStyle name="Normal 3 3" xfId="48481"/>
    <cellStyle name="Normal 3 3 2" xfId="48482"/>
    <cellStyle name="Normal 3 3 2 2" xfId="48483"/>
    <cellStyle name="Normal 3 3 2 2 2" xfId="48484"/>
    <cellStyle name="Normal 3 3 2 2 3" xfId="48485"/>
    <cellStyle name="Normal 3 3 2 2_Essbase BS Tax Accounts EOY" xfId="48486"/>
    <cellStyle name="Normal 3 3 2 3" xfId="48487"/>
    <cellStyle name="Normal 3 3 2_Essbase BS Tax Accounts EOY" xfId="48488"/>
    <cellStyle name="Normal 3 3 3" xfId="48489"/>
    <cellStyle name="Normal 3 3 3 2" xfId="48490"/>
    <cellStyle name="Normal 3 3 3 2 2" xfId="48491"/>
    <cellStyle name="Normal 3 3 3 3" xfId="48492"/>
    <cellStyle name="Normal 3 3 3 4" xfId="48493"/>
    <cellStyle name="Normal 3 3 3 5" xfId="48494"/>
    <cellStyle name="Normal 3 3 3_Essbase BS Tax Accounts EOY" xfId="48495"/>
    <cellStyle name="Normal 3 3 4" xfId="48496"/>
    <cellStyle name="Normal 3 3 4 2" xfId="48497"/>
    <cellStyle name="Normal 3 3 4 2 2" xfId="48498"/>
    <cellStyle name="Normal 3 3 4 3" xfId="48499"/>
    <cellStyle name="Normal 3 3 4 4" xfId="48500"/>
    <cellStyle name="Normal 3 3 4 5" xfId="48501"/>
    <cellStyle name="Normal 3 3 4_Essbase BS Tax Accounts EOY" xfId="48502"/>
    <cellStyle name="Normal 3 3 5" xfId="48503"/>
    <cellStyle name="Normal 3 3 5 2" xfId="48504"/>
    <cellStyle name="Normal 3 3 5 2 2" xfId="48505"/>
    <cellStyle name="Normal 3 3 5 3" xfId="48506"/>
    <cellStyle name="Normal 3 3 6" xfId="48507"/>
    <cellStyle name="Normal 3 3 6 2" xfId="48508"/>
    <cellStyle name="Normal 3 3 7" xfId="48509"/>
    <cellStyle name="Normal 3 3_Basis Detail" xfId="48510"/>
    <cellStyle name="Normal 3 4" xfId="48511"/>
    <cellStyle name="Normal 3 4 2" xfId="48512"/>
    <cellStyle name="Normal 3 4 2 2" xfId="48513"/>
    <cellStyle name="Normal 3 4 2 2 2" xfId="48514"/>
    <cellStyle name="Normal 3 4 2 2_Essbase BS Tax Accounts EOY" xfId="48515"/>
    <cellStyle name="Normal 3 4 2 3" xfId="48516"/>
    <cellStyle name="Normal 3 4 2 4" xfId="48517"/>
    <cellStyle name="Normal 3 4 2_Essbase BS Tax Accounts EOY" xfId="48518"/>
    <cellStyle name="Normal 3 4 3" xfId="48519"/>
    <cellStyle name="Normal 3 4 3 2" xfId="48520"/>
    <cellStyle name="Normal 3 4 3 2 2" xfId="48521"/>
    <cellStyle name="Normal 3 4 3 3" xfId="48522"/>
    <cellStyle name="Normal 3 4 3 4" xfId="48523"/>
    <cellStyle name="Normal 3 4 3_Essbase BS Tax Accounts EOY" xfId="48524"/>
    <cellStyle name="Normal 3 4 4" xfId="48525"/>
    <cellStyle name="Normal 3 4 4 2" xfId="48526"/>
    <cellStyle name="Normal 3 4 4 3" xfId="48527"/>
    <cellStyle name="Normal 3 4 4_Essbase BS Tax Accounts EOY" xfId="48528"/>
    <cellStyle name="Normal 3 4 5" xfId="48529"/>
    <cellStyle name="Normal 3 4_Basis Detail" xfId="48530"/>
    <cellStyle name="Normal 3 5" xfId="48531"/>
    <cellStyle name="Normal 3 5 2" xfId="48532"/>
    <cellStyle name="Normal 3 5 2 2" xfId="48533"/>
    <cellStyle name="Normal 3 5 2 2 2" xfId="48534"/>
    <cellStyle name="Normal 3 5 2 2_Essbase BS Tax Accounts EOY" xfId="48535"/>
    <cellStyle name="Normal 3 5 2 3" xfId="48536"/>
    <cellStyle name="Normal 3 5 2 4" xfId="48537"/>
    <cellStyle name="Normal 3 5 2_Essbase BS Tax Accounts EOY" xfId="48538"/>
    <cellStyle name="Normal 3 5 3" xfId="48539"/>
    <cellStyle name="Normal 3 5 3 2" xfId="48540"/>
    <cellStyle name="Normal 3 5 3_Essbase BS Tax Accounts EOY" xfId="48541"/>
    <cellStyle name="Normal 3 5 4" xfId="48542"/>
    <cellStyle name="Normal 3 5 5" xfId="48543"/>
    <cellStyle name="Normal 3 5 6" xfId="48544"/>
    <cellStyle name="Normal 3 5 7" xfId="48545"/>
    <cellStyle name="Normal 3 6" xfId="48546"/>
    <cellStyle name="Normal 3 6 2" xfId="48547"/>
    <cellStyle name="Normal 3 6 2 2" xfId="48548"/>
    <cellStyle name="Normal 3 6 2 2 2" xfId="48549"/>
    <cellStyle name="Normal 3 6 2 3" xfId="48550"/>
    <cellStyle name="Normal 3 6 2 4" xfId="48551"/>
    <cellStyle name="Normal 3 6 2 5" xfId="48552"/>
    <cellStyle name="Normal 3 6 2_Essbase BS Tax Accounts EOY" xfId="48553"/>
    <cellStyle name="Normal 3 6 3" xfId="48554"/>
    <cellStyle name="Normal 3 6 3 2" xfId="48555"/>
    <cellStyle name="Normal 3 6 3 3" xfId="48556"/>
    <cellStyle name="Normal 3 6 4" xfId="48557"/>
    <cellStyle name="Normal 3 6_Essbase BS Tax Accounts EOY" xfId="48558"/>
    <cellStyle name="Normal 3 7" xfId="48559"/>
    <cellStyle name="Normal 3 7 2" xfId="48560"/>
    <cellStyle name="Normal 3 7 2 2" xfId="48561"/>
    <cellStyle name="Normal 3 7 2 3" xfId="48562"/>
    <cellStyle name="Normal 3 7 2_Essbase BS Tax Accounts EOY" xfId="48563"/>
    <cellStyle name="Normal 3 7 3" xfId="48564"/>
    <cellStyle name="Normal 3 7 4" xfId="48565"/>
    <cellStyle name="Normal 3 7 5" xfId="48566"/>
    <cellStyle name="Normal 3 7_Essbase BS Tax Accounts EOY" xfId="48567"/>
    <cellStyle name="Normal 3 8" xfId="48568"/>
    <cellStyle name="Normal 3 8 2" xfId="48569"/>
    <cellStyle name="Normal 3 8 2 2" xfId="48570"/>
    <cellStyle name="Normal 3 8 2 3" xfId="48571"/>
    <cellStyle name="Normal 3 8 2_Essbase BS Tax Accounts EOY" xfId="48572"/>
    <cellStyle name="Normal 3 8 3" xfId="48573"/>
    <cellStyle name="Normal 3 8 4" xfId="48574"/>
    <cellStyle name="Normal 3 8 5" xfId="48575"/>
    <cellStyle name="Normal 3 8_Essbase BS Tax Accounts EOY" xfId="48576"/>
    <cellStyle name="Normal 3 9" xfId="48577"/>
    <cellStyle name="Normal 3 9 2" xfId="48578"/>
    <cellStyle name="Normal 3 9 2 2" xfId="48579"/>
    <cellStyle name="Normal 3 9 2 3" xfId="48580"/>
    <cellStyle name="Normal 3 9 2_Essbase BS Tax Accounts EOY" xfId="48581"/>
    <cellStyle name="Normal 3 9 3" xfId="48582"/>
    <cellStyle name="Normal 3 9 4" xfId="48583"/>
    <cellStyle name="Normal 3 9 5" xfId="48584"/>
    <cellStyle name="Normal 3 9_Essbase BS Tax Accounts EOY" xfId="48585"/>
    <cellStyle name="Normal 3_10-1 BS" xfId="48586"/>
    <cellStyle name="Normal 30" xfId="246"/>
    <cellStyle name="Normal 30 10" xfId="48587"/>
    <cellStyle name="Normal 30 10 2" xfId="48588"/>
    <cellStyle name="Normal 30 10_Essbase BS Tax Accounts EOY" xfId="48589"/>
    <cellStyle name="Normal 30 11" xfId="48590"/>
    <cellStyle name="Normal 30 11 2" xfId="48591"/>
    <cellStyle name="Normal 30 11 2 2" xfId="48592"/>
    <cellStyle name="Normal 30 11 2 3" xfId="48593"/>
    <cellStyle name="Normal 30 11 2_Essbase BS Tax Accounts EOY" xfId="48594"/>
    <cellStyle name="Normal 30 11 3" xfId="48595"/>
    <cellStyle name="Normal 30 11 4" xfId="48596"/>
    <cellStyle name="Normal 30 11_Essbase BS Tax Accounts EOY" xfId="48597"/>
    <cellStyle name="Normal 30 12" xfId="48598"/>
    <cellStyle name="Normal 30 12 2" xfId="48599"/>
    <cellStyle name="Normal 30 12 2 2" xfId="48600"/>
    <cellStyle name="Normal 30 12 2_Essbase BS Tax Accounts EOY" xfId="48601"/>
    <cellStyle name="Normal 30 12 3" xfId="48602"/>
    <cellStyle name="Normal 30 12 4" xfId="48603"/>
    <cellStyle name="Normal 30 12_Essbase BS Tax Accounts EOY" xfId="48604"/>
    <cellStyle name="Normal 30 13" xfId="48605"/>
    <cellStyle name="Normal 30 14" xfId="48606"/>
    <cellStyle name="Normal 30 15" xfId="48607"/>
    <cellStyle name="Normal 30 2" xfId="48608"/>
    <cellStyle name="Normal 30 2 2" xfId="48609"/>
    <cellStyle name="Normal 30 2 2 2" xfId="48610"/>
    <cellStyle name="Normal 30 2 2 2 2" xfId="48611"/>
    <cellStyle name="Normal 30 2 2 2_Essbase BS Tax Accounts EOY" xfId="48612"/>
    <cellStyle name="Normal 30 2 2 3" xfId="48613"/>
    <cellStyle name="Normal 30 2 2_Essbase BS Tax Accounts EOY" xfId="48614"/>
    <cellStyle name="Normal 30 2 3" xfId="48615"/>
    <cellStyle name="Normal 30 2 3 2" xfId="48616"/>
    <cellStyle name="Normal 30 2 3_Essbase BS Tax Accounts EOY" xfId="48617"/>
    <cellStyle name="Normal 30 2 4" xfId="48618"/>
    <cellStyle name="Normal 30 2 5" xfId="48619"/>
    <cellStyle name="Normal 30 2 6" xfId="48620"/>
    <cellStyle name="Normal 30 2 7" xfId="48621"/>
    <cellStyle name="Normal 30 2_Essbase BS Tax Accounts EOY" xfId="48622"/>
    <cellStyle name="Normal 30 3" xfId="48623"/>
    <cellStyle name="Normal 30 3 2" xfId="48624"/>
    <cellStyle name="Normal 30 3 2 2" xfId="48625"/>
    <cellStyle name="Normal 30 3 2 2 2" xfId="48626"/>
    <cellStyle name="Normal 30 3 2 2 2 2" xfId="48627"/>
    <cellStyle name="Normal 30 3 2 2 2 3" xfId="48628"/>
    <cellStyle name="Normal 30 3 2 2 2_Essbase BS Tax Accounts EOY" xfId="48629"/>
    <cellStyle name="Normal 30 3 2 2 3" xfId="48630"/>
    <cellStyle name="Normal 30 3 2 2 4" xfId="48631"/>
    <cellStyle name="Normal 30 3 2 2_Essbase BS Tax Accounts EOY" xfId="48632"/>
    <cellStyle name="Normal 30 3 2 3" xfId="48633"/>
    <cellStyle name="Normal 30 3 2 3 2" xfId="48634"/>
    <cellStyle name="Normal 30 3 2 3 3" xfId="48635"/>
    <cellStyle name="Normal 30 3 2 3_Essbase BS Tax Accounts EOY" xfId="48636"/>
    <cellStyle name="Normal 30 3 2 4" xfId="48637"/>
    <cellStyle name="Normal 30 3 2 5" xfId="48638"/>
    <cellStyle name="Normal 30 3 2_Essbase BS Tax Accounts EOY" xfId="48639"/>
    <cellStyle name="Normal 30 3 3" xfId="48640"/>
    <cellStyle name="Normal 30 3 3 2" xfId="48641"/>
    <cellStyle name="Normal 30 3 3 2 2" xfId="48642"/>
    <cellStyle name="Normal 30 3 3 2 3" xfId="48643"/>
    <cellStyle name="Normal 30 3 3 2_Essbase BS Tax Accounts EOY" xfId="48644"/>
    <cellStyle name="Normal 30 3 3 3" xfId="48645"/>
    <cellStyle name="Normal 30 3 3 4" xfId="48646"/>
    <cellStyle name="Normal 30 3 3_Essbase BS Tax Accounts EOY" xfId="48647"/>
    <cellStyle name="Normal 30 3 4" xfId="48648"/>
    <cellStyle name="Normal 30 3 4 2" xfId="48649"/>
    <cellStyle name="Normal 30 3 4 3" xfId="48650"/>
    <cellStyle name="Normal 30 3 4_Essbase BS Tax Accounts EOY" xfId="48651"/>
    <cellStyle name="Normal 30 3 5" xfId="48652"/>
    <cellStyle name="Normal 30 3 6" xfId="48653"/>
    <cellStyle name="Normal 30 3 7" xfId="48654"/>
    <cellStyle name="Normal 30 3_Essbase BS Tax Accounts EOY" xfId="48655"/>
    <cellStyle name="Normal 30 4" xfId="48656"/>
    <cellStyle name="Normal 30 4 2" xfId="48657"/>
    <cellStyle name="Normal 30 4 2 2" xfId="48658"/>
    <cellStyle name="Normal 30 4 2 2 2" xfId="48659"/>
    <cellStyle name="Normal 30 4 2 2 3" xfId="48660"/>
    <cellStyle name="Normal 30 4 2 2_Essbase BS Tax Accounts EOY" xfId="48661"/>
    <cellStyle name="Normal 30 4 2 3" xfId="48662"/>
    <cellStyle name="Normal 30 4 2 4" xfId="48663"/>
    <cellStyle name="Normal 30 4 2_Essbase BS Tax Accounts EOY" xfId="48664"/>
    <cellStyle name="Normal 30 4 3" xfId="48665"/>
    <cellStyle name="Normal 30 4 3 2" xfId="48666"/>
    <cellStyle name="Normal 30 4 3 3" xfId="48667"/>
    <cellStyle name="Normal 30 4 3_Essbase BS Tax Accounts EOY" xfId="48668"/>
    <cellStyle name="Normal 30 4 4" xfId="48669"/>
    <cellStyle name="Normal 30 4 5" xfId="48670"/>
    <cellStyle name="Normal 30 4 6" xfId="48671"/>
    <cellStyle name="Normal 30 4_Essbase BS Tax Accounts EOY" xfId="48672"/>
    <cellStyle name="Normal 30 5" xfId="48673"/>
    <cellStyle name="Normal 30 5 2" xfId="48674"/>
    <cellStyle name="Normal 30 5_Essbase BS Tax Accounts EOY" xfId="48675"/>
    <cellStyle name="Normal 30 6" xfId="48676"/>
    <cellStyle name="Normal 30 6 2" xfId="48677"/>
    <cellStyle name="Normal 30 6_Essbase BS Tax Accounts EOY" xfId="48678"/>
    <cellStyle name="Normal 30 7" xfId="48679"/>
    <cellStyle name="Normal 30 7 2" xfId="48680"/>
    <cellStyle name="Normal 30 7_Essbase BS Tax Accounts EOY" xfId="48681"/>
    <cellStyle name="Normal 30 8" xfId="48682"/>
    <cellStyle name="Normal 30 8 2" xfId="48683"/>
    <cellStyle name="Normal 30 8_Essbase BS Tax Accounts EOY" xfId="48684"/>
    <cellStyle name="Normal 30 9" xfId="48685"/>
    <cellStyle name="Normal 30 9 2" xfId="48686"/>
    <cellStyle name="Normal 30 9_Essbase BS Tax Accounts EOY" xfId="48687"/>
    <cellStyle name="Normal 30_Basis Detail" xfId="48688"/>
    <cellStyle name="Normal 31" xfId="247"/>
    <cellStyle name="Normal 31 10" xfId="48689"/>
    <cellStyle name="Normal 31 10 2" xfId="48690"/>
    <cellStyle name="Normal 31 10_Essbase BS Tax Accounts EOY" xfId="48691"/>
    <cellStyle name="Normal 31 11" xfId="48692"/>
    <cellStyle name="Normal 31 11 2" xfId="48693"/>
    <cellStyle name="Normal 31 11 2 2" xfId="48694"/>
    <cellStyle name="Normal 31 11 2 3" xfId="48695"/>
    <cellStyle name="Normal 31 11 2_Essbase BS Tax Accounts EOY" xfId="48696"/>
    <cellStyle name="Normal 31 11 3" xfId="48697"/>
    <cellStyle name="Normal 31 11 4" xfId="48698"/>
    <cellStyle name="Normal 31 11_Essbase BS Tax Accounts EOY" xfId="48699"/>
    <cellStyle name="Normal 31 12" xfId="48700"/>
    <cellStyle name="Normal 31 12 2" xfId="48701"/>
    <cellStyle name="Normal 31 12 2 2" xfId="48702"/>
    <cellStyle name="Normal 31 12 2_Essbase BS Tax Accounts EOY" xfId="48703"/>
    <cellStyle name="Normal 31 12 3" xfId="48704"/>
    <cellStyle name="Normal 31 12 4" xfId="48705"/>
    <cellStyle name="Normal 31 12_Essbase BS Tax Accounts EOY" xfId="48706"/>
    <cellStyle name="Normal 31 13" xfId="48707"/>
    <cellStyle name="Normal 31 14" xfId="48708"/>
    <cellStyle name="Normal 31 15" xfId="48709"/>
    <cellStyle name="Normal 31 2" xfId="48710"/>
    <cellStyle name="Normal 31 2 2" xfId="48711"/>
    <cellStyle name="Normal 31 2 2 2" xfId="48712"/>
    <cellStyle name="Normal 31 2 2 2 2" xfId="48713"/>
    <cellStyle name="Normal 31 2 2 2_Essbase BS Tax Accounts EOY" xfId="48714"/>
    <cellStyle name="Normal 31 2 2 3" xfId="48715"/>
    <cellStyle name="Normal 31 2 2_Essbase BS Tax Accounts EOY" xfId="48716"/>
    <cellStyle name="Normal 31 2 3" xfId="48717"/>
    <cellStyle name="Normal 31 2 3 2" xfId="48718"/>
    <cellStyle name="Normal 31 2 3_Essbase BS Tax Accounts EOY" xfId="48719"/>
    <cellStyle name="Normal 31 2 4" xfId="48720"/>
    <cellStyle name="Normal 31 2 5" xfId="48721"/>
    <cellStyle name="Normal 31 2 6" xfId="48722"/>
    <cellStyle name="Normal 31 2 7" xfId="48723"/>
    <cellStyle name="Normal 31 2_Essbase BS Tax Accounts EOY" xfId="48724"/>
    <cellStyle name="Normal 31 3" xfId="48725"/>
    <cellStyle name="Normal 31 3 2" xfId="48726"/>
    <cellStyle name="Normal 31 3 2 2" xfId="48727"/>
    <cellStyle name="Normal 31 3 2 2 2" xfId="48728"/>
    <cellStyle name="Normal 31 3 2 2 2 2" xfId="48729"/>
    <cellStyle name="Normal 31 3 2 2 2 3" xfId="48730"/>
    <cellStyle name="Normal 31 3 2 2 2_Essbase BS Tax Accounts EOY" xfId="48731"/>
    <cellStyle name="Normal 31 3 2 2 3" xfId="48732"/>
    <cellStyle name="Normal 31 3 2 2 4" xfId="48733"/>
    <cellStyle name="Normal 31 3 2 2_Essbase BS Tax Accounts EOY" xfId="48734"/>
    <cellStyle name="Normal 31 3 2 3" xfId="48735"/>
    <cellStyle name="Normal 31 3 2 3 2" xfId="48736"/>
    <cellStyle name="Normal 31 3 2 3 3" xfId="48737"/>
    <cellStyle name="Normal 31 3 2 3_Essbase BS Tax Accounts EOY" xfId="48738"/>
    <cellStyle name="Normal 31 3 2 4" xfId="48739"/>
    <cellStyle name="Normal 31 3 2 5" xfId="48740"/>
    <cellStyle name="Normal 31 3 2_Essbase BS Tax Accounts EOY" xfId="48741"/>
    <cellStyle name="Normal 31 3 3" xfId="48742"/>
    <cellStyle name="Normal 31 3 3 2" xfId="48743"/>
    <cellStyle name="Normal 31 3 3 2 2" xfId="48744"/>
    <cellStyle name="Normal 31 3 3 2 3" xfId="48745"/>
    <cellStyle name="Normal 31 3 3 2_Essbase BS Tax Accounts EOY" xfId="48746"/>
    <cellStyle name="Normal 31 3 3 3" xfId="48747"/>
    <cellStyle name="Normal 31 3 3 4" xfId="48748"/>
    <cellStyle name="Normal 31 3 3_Essbase BS Tax Accounts EOY" xfId="48749"/>
    <cellStyle name="Normal 31 3 4" xfId="48750"/>
    <cellStyle name="Normal 31 3 4 2" xfId="48751"/>
    <cellStyle name="Normal 31 3 4 3" xfId="48752"/>
    <cellStyle name="Normal 31 3 4_Essbase BS Tax Accounts EOY" xfId="48753"/>
    <cellStyle name="Normal 31 3 5" xfId="48754"/>
    <cellStyle name="Normal 31 3 6" xfId="48755"/>
    <cellStyle name="Normal 31 3 7" xfId="48756"/>
    <cellStyle name="Normal 31 3_Essbase BS Tax Accounts EOY" xfId="48757"/>
    <cellStyle name="Normal 31 4" xfId="48758"/>
    <cellStyle name="Normal 31 4 2" xfId="48759"/>
    <cellStyle name="Normal 31 4 2 2" xfId="48760"/>
    <cellStyle name="Normal 31 4 2 2 2" xfId="48761"/>
    <cellStyle name="Normal 31 4 2 2 3" xfId="48762"/>
    <cellStyle name="Normal 31 4 2 2_Essbase BS Tax Accounts EOY" xfId="48763"/>
    <cellStyle name="Normal 31 4 2 3" xfId="48764"/>
    <cellStyle name="Normal 31 4 2 4" xfId="48765"/>
    <cellStyle name="Normal 31 4 2_Essbase BS Tax Accounts EOY" xfId="48766"/>
    <cellStyle name="Normal 31 4 3" xfId="48767"/>
    <cellStyle name="Normal 31 4 3 2" xfId="48768"/>
    <cellStyle name="Normal 31 4 3 3" xfId="48769"/>
    <cellStyle name="Normal 31 4 3_Essbase BS Tax Accounts EOY" xfId="48770"/>
    <cellStyle name="Normal 31 4 4" xfId="48771"/>
    <cellStyle name="Normal 31 4 5" xfId="48772"/>
    <cellStyle name="Normal 31 4 6" xfId="48773"/>
    <cellStyle name="Normal 31 4_Essbase BS Tax Accounts EOY" xfId="48774"/>
    <cellStyle name="Normal 31 5" xfId="48775"/>
    <cellStyle name="Normal 31 5 2" xfId="48776"/>
    <cellStyle name="Normal 31 5_Essbase BS Tax Accounts EOY" xfId="48777"/>
    <cellStyle name="Normal 31 6" xfId="48778"/>
    <cellStyle name="Normal 31 6 2" xfId="48779"/>
    <cellStyle name="Normal 31 6_Essbase BS Tax Accounts EOY" xfId="48780"/>
    <cellStyle name="Normal 31 7" xfId="48781"/>
    <cellStyle name="Normal 31 7 2" xfId="48782"/>
    <cellStyle name="Normal 31 7_Essbase BS Tax Accounts EOY" xfId="48783"/>
    <cellStyle name="Normal 31 8" xfId="48784"/>
    <cellStyle name="Normal 31 8 2" xfId="48785"/>
    <cellStyle name="Normal 31 8_Essbase BS Tax Accounts EOY" xfId="48786"/>
    <cellStyle name="Normal 31 9" xfId="48787"/>
    <cellStyle name="Normal 31 9 2" xfId="48788"/>
    <cellStyle name="Normal 31 9_Essbase BS Tax Accounts EOY" xfId="48789"/>
    <cellStyle name="Normal 31_Basis Detail" xfId="48790"/>
    <cellStyle name="Normal 32" xfId="248"/>
    <cellStyle name="Normal 32 10" xfId="48791"/>
    <cellStyle name="Normal 32 10 2" xfId="48792"/>
    <cellStyle name="Normal 32 10_Essbase BS Tax Accounts EOY" xfId="48793"/>
    <cellStyle name="Normal 32 11" xfId="48794"/>
    <cellStyle name="Normal 32 11 2" xfId="48795"/>
    <cellStyle name="Normal 32 11 2 2" xfId="48796"/>
    <cellStyle name="Normal 32 11 2 3" xfId="48797"/>
    <cellStyle name="Normal 32 11 2_Essbase BS Tax Accounts EOY" xfId="48798"/>
    <cellStyle name="Normal 32 11 3" xfId="48799"/>
    <cellStyle name="Normal 32 11 4" xfId="48800"/>
    <cellStyle name="Normal 32 11_Essbase BS Tax Accounts EOY" xfId="48801"/>
    <cellStyle name="Normal 32 12" xfId="48802"/>
    <cellStyle name="Normal 32 12 2" xfId="48803"/>
    <cellStyle name="Normal 32 12 2 2" xfId="48804"/>
    <cellStyle name="Normal 32 12 2_Essbase BS Tax Accounts EOY" xfId="48805"/>
    <cellStyle name="Normal 32 12 3" xfId="48806"/>
    <cellStyle name="Normal 32 12 4" xfId="48807"/>
    <cellStyle name="Normal 32 12_Essbase BS Tax Accounts EOY" xfId="48808"/>
    <cellStyle name="Normal 32 13" xfId="48809"/>
    <cellStyle name="Normal 32 14" xfId="48810"/>
    <cellStyle name="Normal 32 15" xfId="48811"/>
    <cellStyle name="Normal 32 2" xfId="48812"/>
    <cellStyle name="Normal 32 2 2" xfId="48813"/>
    <cellStyle name="Normal 32 2 2 2" xfId="48814"/>
    <cellStyle name="Normal 32 2 2 2 2" xfId="48815"/>
    <cellStyle name="Normal 32 2 2 2_Essbase BS Tax Accounts EOY" xfId="48816"/>
    <cellStyle name="Normal 32 2 2 3" xfId="48817"/>
    <cellStyle name="Normal 32 2 2_Essbase BS Tax Accounts EOY" xfId="48818"/>
    <cellStyle name="Normal 32 2 3" xfId="48819"/>
    <cellStyle name="Normal 32 2 3 2" xfId="48820"/>
    <cellStyle name="Normal 32 2 3_Essbase BS Tax Accounts EOY" xfId="48821"/>
    <cellStyle name="Normal 32 2 4" xfId="48822"/>
    <cellStyle name="Normal 32 2 5" xfId="48823"/>
    <cellStyle name="Normal 32 2 6" xfId="48824"/>
    <cellStyle name="Normal 32 2_Essbase BS Tax Accounts EOY" xfId="48825"/>
    <cellStyle name="Normal 32 3" xfId="48826"/>
    <cellStyle name="Normal 32 3 2" xfId="48827"/>
    <cellStyle name="Normal 32 3 2 2" xfId="48828"/>
    <cellStyle name="Normal 32 3 2 2 2" xfId="48829"/>
    <cellStyle name="Normal 32 3 2 2 2 2" xfId="48830"/>
    <cellStyle name="Normal 32 3 2 2 2 3" xfId="48831"/>
    <cellStyle name="Normal 32 3 2 2 2_Essbase BS Tax Accounts EOY" xfId="48832"/>
    <cellStyle name="Normal 32 3 2 2 3" xfId="48833"/>
    <cellStyle name="Normal 32 3 2 2 4" xfId="48834"/>
    <cellStyle name="Normal 32 3 2 2_Essbase BS Tax Accounts EOY" xfId="48835"/>
    <cellStyle name="Normal 32 3 2 3" xfId="48836"/>
    <cellStyle name="Normal 32 3 2 3 2" xfId="48837"/>
    <cellStyle name="Normal 32 3 2 3 3" xfId="48838"/>
    <cellStyle name="Normal 32 3 2 3_Essbase BS Tax Accounts EOY" xfId="48839"/>
    <cellStyle name="Normal 32 3 2 4" xfId="48840"/>
    <cellStyle name="Normal 32 3 2 5" xfId="48841"/>
    <cellStyle name="Normal 32 3 2 6" xfId="48842"/>
    <cellStyle name="Normal 32 3 2_Essbase BS Tax Accounts EOY" xfId="48843"/>
    <cellStyle name="Normal 32 3 3" xfId="48844"/>
    <cellStyle name="Normal 32 3 3 2" xfId="48845"/>
    <cellStyle name="Normal 32 3 3 2 2" xfId="48846"/>
    <cellStyle name="Normal 32 3 3 2 3" xfId="48847"/>
    <cellStyle name="Normal 32 3 3 2_Essbase BS Tax Accounts EOY" xfId="48848"/>
    <cellStyle name="Normal 32 3 3 3" xfId="48849"/>
    <cellStyle name="Normal 32 3 3 4" xfId="48850"/>
    <cellStyle name="Normal 32 3 3_Essbase BS Tax Accounts EOY" xfId="48851"/>
    <cellStyle name="Normal 32 3 4" xfId="48852"/>
    <cellStyle name="Normal 32 3 4 2" xfId="48853"/>
    <cellStyle name="Normal 32 3 4 3" xfId="48854"/>
    <cellStyle name="Normal 32 3 4_Essbase BS Tax Accounts EOY" xfId="48855"/>
    <cellStyle name="Normal 32 3 5" xfId="48856"/>
    <cellStyle name="Normal 32 3 6" xfId="48857"/>
    <cellStyle name="Normal 32 3 7" xfId="48858"/>
    <cellStyle name="Normal 32 3_Essbase BS Tax Accounts EOY" xfId="48859"/>
    <cellStyle name="Normal 32 4" xfId="48860"/>
    <cellStyle name="Normal 32 4 2" xfId="48861"/>
    <cellStyle name="Normal 32 4 2 2" xfId="48862"/>
    <cellStyle name="Normal 32 4 2 2 2" xfId="48863"/>
    <cellStyle name="Normal 32 4 2 2 3" xfId="48864"/>
    <cellStyle name="Normal 32 4 2 2_Essbase BS Tax Accounts EOY" xfId="48865"/>
    <cellStyle name="Normal 32 4 2 3" xfId="48866"/>
    <cellStyle name="Normal 32 4 2 4" xfId="48867"/>
    <cellStyle name="Normal 32 4 2_Essbase BS Tax Accounts EOY" xfId="48868"/>
    <cellStyle name="Normal 32 4 3" xfId="48869"/>
    <cellStyle name="Normal 32 4 3 2" xfId="48870"/>
    <cellStyle name="Normal 32 4 3 3" xfId="48871"/>
    <cellStyle name="Normal 32 4 3_Essbase BS Tax Accounts EOY" xfId="48872"/>
    <cellStyle name="Normal 32 4 4" xfId="48873"/>
    <cellStyle name="Normal 32 4 5" xfId="48874"/>
    <cellStyle name="Normal 32 4 6" xfId="48875"/>
    <cellStyle name="Normal 32 4_Essbase BS Tax Accounts EOY" xfId="48876"/>
    <cellStyle name="Normal 32 5" xfId="48877"/>
    <cellStyle name="Normal 32 5 2" xfId="48878"/>
    <cellStyle name="Normal 32 5_Essbase BS Tax Accounts EOY" xfId="48879"/>
    <cellStyle name="Normal 32 6" xfId="48880"/>
    <cellStyle name="Normal 32 6 2" xfId="48881"/>
    <cellStyle name="Normal 32 6_Essbase BS Tax Accounts EOY" xfId="48882"/>
    <cellStyle name="Normal 32 7" xfId="48883"/>
    <cellStyle name="Normal 32 7 2" xfId="48884"/>
    <cellStyle name="Normal 32 7_Essbase BS Tax Accounts EOY" xfId="48885"/>
    <cellStyle name="Normal 32 8" xfId="48886"/>
    <cellStyle name="Normal 32 8 2" xfId="48887"/>
    <cellStyle name="Normal 32 8_Essbase BS Tax Accounts EOY" xfId="48888"/>
    <cellStyle name="Normal 32 9" xfId="48889"/>
    <cellStyle name="Normal 32 9 2" xfId="48890"/>
    <cellStyle name="Normal 32 9_Essbase BS Tax Accounts EOY" xfId="48891"/>
    <cellStyle name="Normal 32_Basis Detail" xfId="48892"/>
    <cellStyle name="Normal 33" xfId="249"/>
    <cellStyle name="Normal 33 10" xfId="48893"/>
    <cellStyle name="Normal 33 10 2" xfId="48894"/>
    <cellStyle name="Normal 33 10_Essbase BS Tax Accounts EOY" xfId="48895"/>
    <cellStyle name="Normal 33 11" xfId="48896"/>
    <cellStyle name="Normal 33 11 2" xfId="48897"/>
    <cellStyle name="Normal 33 11 2 2" xfId="48898"/>
    <cellStyle name="Normal 33 11 2 3" xfId="48899"/>
    <cellStyle name="Normal 33 11 2_Essbase BS Tax Accounts EOY" xfId="48900"/>
    <cellStyle name="Normal 33 11 3" xfId="48901"/>
    <cellStyle name="Normal 33 11 4" xfId="48902"/>
    <cellStyle name="Normal 33 11_Essbase BS Tax Accounts EOY" xfId="48903"/>
    <cellStyle name="Normal 33 12" xfId="48904"/>
    <cellStyle name="Normal 33 12 2" xfId="48905"/>
    <cellStyle name="Normal 33 12 2 2" xfId="48906"/>
    <cellStyle name="Normal 33 12 2_Essbase BS Tax Accounts EOY" xfId="48907"/>
    <cellStyle name="Normal 33 12 3" xfId="48908"/>
    <cellStyle name="Normal 33 12 4" xfId="48909"/>
    <cellStyle name="Normal 33 12_Essbase BS Tax Accounts EOY" xfId="48910"/>
    <cellStyle name="Normal 33 13" xfId="48911"/>
    <cellStyle name="Normal 33 14" xfId="48912"/>
    <cellStyle name="Normal 33 15" xfId="48913"/>
    <cellStyle name="Normal 33 2" xfId="48914"/>
    <cellStyle name="Normal 33 2 2" xfId="48915"/>
    <cellStyle name="Normal 33 2 2 2" xfId="48916"/>
    <cellStyle name="Normal 33 2 2 2 2" xfId="48917"/>
    <cellStyle name="Normal 33 2 2 2_Essbase BS Tax Accounts EOY" xfId="48918"/>
    <cellStyle name="Normal 33 2 2 3" xfId="48919"/>
    <cellStyle name="Normal 33 2 2_Essbase BS Tax Accounts EOY" xfId="48920"/>
    <cellStyle name="Normal 33 2 3" xfId="48921"/>
    <cellStyle name="Normal 33 2 3 2" xfId="48922"/>
    <cellStyle name="Normal 33 2 3_Essbase BS Tax Accounts EOY" xfId="48923"/>
    <cellStyle name="Normal 33 2 4" xfId="48924"/>
    <cellStyle name="Normal 33 2 5" xfId="48925"/>
    <cellStyle name="Normal 33 2 6" xfId="48926"/>
    <cellStyle name="Normal 33 2_Essbase BS Tax Accounts EOY" xfId="48927"/>
    <cellStyle name="Normal 33 3" xfId="48928"/>
    <cellStyle name="Normal 33 3 2" xfId="48929"/>
    <cellStyle name="Normal 33 3 2 2" xfId="48930"/>
    <cellStyle name="Normal 33 3 2 2 2" xfId="48931"/>
    <cellStyle name="Normal 33 3 2 2 2 2" xfId="48932"/>
    <cellStyle name="Normal 33 3 2 2 2 3" xfId="48933"/>
    <cellStyle name="Normal 33 3 2 2 2_Essbase BS Tax Accounts EOY" xfId="48934"/>
    <cellStyle name="Normal 33 3 2 2 3" xfId="48935"/>
    <cellStyle name="Normal 33 3 2 2 4" xfId="48936"/>
    <cellStyle name="Normal 33 3 2 2_Essbase BS Tax Accounts EOY" xfId="48937"/>
    <cellStyle name="Normal 33 3 2 3" xfId="48938"/>
    <cellStyle name="Normal 33 3 2 3 2" xfId="48939"/>
    <cellStyle name="Normal 33 3 2 3 3" xfId="48940"/>
    <cellStyle name="Normal 33 3 2 3_Essbase BS Tax Accounts EOY" xfId="48941"/>
    <cellStyle name="Normal 33 3 2 4" xfId="48942"/>
    <cellStyle name="Normal 33 3 2 5" xfId="48943"/>
    <cellStyle name="Normal 33 3 2 6" xfId="48944"/>
    <cellStyle name="Normal 33 3 2_Essbase BS Tax Accounts EOY" xfId="48945"/>
    <cellStyle name="Normal 33 3 3" xfId="48946"/>
    <cellStyle name="Normal 33 3 3 2" xfId="48947"/>
    <cellStyle name="Normal 33 3 3 2 2" xfId="48948"/>
    <cellStyle name="Normal 33 3 3 2 3" xfId="48949"/>
    <cellStyle name="Normal 33 3 3 2_Essbase BS Tax Accounts EOY" xfId="48950"/>
    <cellStyle name="Normal 33 3 3 3" xfId="48951"/>
    <cellStyle name="Normal 33 3 3 4" xfId="48952"/>
    <cellStyle name="Normal 33 3 3_Essbase BS Tax Accounts EOY" xfId="48953"/>
    <cellStyle name="Normal 33 3 4" xfId="48954"/>
    <cellStyle name="Normal 33 3 4 2" xfId="48955"/>
    <cellStyle name="Normal 33 3 4 3" xfId="48956"/>
    <cellStyle name="Normal 33 3 4_Essbase BS Tax Accounts EOY" xfId="48957"/>
    <cellStyle name="Normal 33 3 5" xfId="48958"/>
    <cellStyle name="Normal 33 3 6" xfId="48959"/>
    <cellStyle name="Normal 33 3 7" xfId="48960"/>
    <cellStyle name="Normal 33 3_Essbase BS Tax Accounts EOY" xfId="48961"/>
    <cellStyle name="Normal 33 4" xfId="48962"/>
    <cellStyle name="Normal 33 4 2" xfId="48963"/>
    <cellStyle name="Normal 33 4 2 2" xfId="48964"/>
    <cellStyle name="Normal 33 4 2 2 2" xfId="48965"/>
    <cellStyle name="Normal 33 4 2 2 3" xfId="48966"/>
    <cellStyle name="Normal 33 4 2 2_Essbase BS Tax Accounts EOY" xfId="48967"/>
    <cellStyle name="Normal 33 4 2 3" xfId="48968"/>
    <cellStyle name="Normal 33 4 2 4" xfId="48969"/>
    <cellStyle name="Normal 33 4 2_Essbase BS Tax Accounts EOY" xfId="48970"/>
    <cellStyle name="Normal 33 4 3" xfId="48971"/>
    <cellStyle name="Normal 33 4 3 2" xfId="48972"/>
    <cellStyle name="Normal 33 4 3 3" xfId="48973"/>
    <cellStyle name="Normal 33 4 3_Essbase BS Tax Accounts EOY" xfId="48974"/>
    <cellStyle name="Normal 33 4 4" xfId="48975"/>
    <cellStyle name="Normal 33 4 5" xfId="48976"/>
    <cellStyle name="Normal 33 4 6" xfId="48977"/>
    <cellStyle name="Normal 33 4_Essbase BS Tax Accounts EOY" xfId="48978"/>
    <cellStyle name="Normal 33 5" xfId="48979"/>
    <cellStyle name="Normal 33 5 2" xfId="48980"/>
    <cellStyle name="Normal 33 5_Essbase BS Tax Accounts EOY" xfId="48981"/>
    <cellStyle name="Normal 33 6" xfId="48982"/>
    <cellStyle name="Normal 33 6 2" xfId="48983"/>
    <cellStyle name="Normal 33 6_Essbase BS Tax Accounts EOY" xfId="48984"/>
    <cellStyle name="Normal 33 7" xfId="48985"/>
    <cellStyle name="Normal 33 7 2" xfId="48986"/>
    <cellStyle name="Normal 33 7_Essbase BS Tax Accounts EOY" xfId="48987"/>
    <cellStyle name="Normal 33 8" xfId="48988"/>
    <cellStyle name="Normal 33 8 2" xfId="48989"/>
    <cellStyle name="Normal 33 8_Essbase BS Tax Accounts EOY" xfId="48990"/>
    <cellStyle name="Normal 33 9" xfId="48991"/>
    <cellStyle name="Normal 33 9 2" xfId="48992"/>
    <cellStyle name="Normal 33 9_Essbase BS Tax Accounts EOY" xfId="48993"/>
    <cellStyle name="Normal 33_Basis Detail" xfId="48994"/>
    <cellStyle name="Normal 34" xfId="250"/>
    <cellStyle name="Normal 34 10" xfId="48995"/>
    <cellStyle name="Normal 34 10 2" xfId="48996"/>
    <cellStyle name="Normal 34 10 2 2" xfId="48997"/>
    <cellStyle name="Normal 34 10 2_Essbase BS Tax Accounts EOY" xfId="48998"/>
    <cellStyle name="Normal 34 10 3" xfId="48999"/>
    <cellStyle name="Normal 34 10_Essbase BS Tax Accounts EOY" xfId="49000"/>
    <cellStyle name="Normal 34 11" xfId="49001"/>
    <cellStyle name="Normal 34 11 2" xfId="49002"/>
    <cellStyle name="Normal 34 11 2 2" xfId="49003"/>
    <cellStyle name="Normal 34 11 2 3" xfId="49004"/>
    <cellStyle name="Normal 34 11 2_Essbase BS Tax Accounts EOY" xfId="49005"/>
    <cellStyle name="Normal 34 11 3" xfId="49006"/>
    <cellStyle name="Normal 34 11 4" xfId="49007"/>
    <cellStyle name="Normal 34 11_Essbase BS Tax Accounts EOY" xfId="49008"/>
    <cellStyle name="Normal 34 12" xfId="49009"/>
    <cellStyle name="Normal 34 12 2" xfId="49010"/>
    <cellStyle name="Normal 34 12 2 2" xfId="49011"/>
    <cellStyle name="Normal 34 12 2_Essbase BS Tax Accounts EOY" xfId="49012"/>
    <cellStyle name="Normal 34 12 3" xfId="49013"/>
    <cellStyle name="Normal 34 12 4" xfId="49014"/>
    <cellStyle name="Normal 34 12_Essbase BS Tax Accounts EOY" xfId="49015"/>
    <cellStyle name="Normal 34 13" xfId="49016"/>
    <cellStyle name="Normal 34 14" xfId="49017"/>
    <cellStyle name="Normal 34 15" xfId="49018"/>
    <cellStyle name="Normal 34 16" xfId="49019"/>
    <cellStyle name="Normal 34 17" xfId="49020"/>
    <cellStyle name="Normal 34 2" xfId="49021"/>
    <cellStyle name="Normal 34 2 2" xfId="49022"/>
    <cellStyle name="Normal 34 2 2 2" xfId="49023"/>
    <cellStyle name="Normal 34 2 2 2 2" xfId="49024"/>
    <cellStyle name="Normal 34 2 2 2_Essbase BS Tax Accounts EOY" xfId="49025"/>
    <cellStyle name="Normal 34 2 2 3" xfId="49026"/>
    <cellStyle name="Normal 34 2 2_Essbase BS Tax Accounts EOY" xfId="49027"/>
    <cellStyle name="Normal 34 2 3" xfId="49028"/>
    <cellStyle name="Normal 34 2 3 2" xfId="49029"/>
    <cellStyle name="Normal 34 2 3 2 2" xfId="49030"/>
    <cellStyle name="Normal 34 2 3 2_Essbase BS Tax Accounts EOY" xfId="49031"/>
    <cellStyle name="Normal 34 2 3 3" xfId="49032"/>
    <cellStyle name="Normal 34 2 3 4" xfId="49033"/>
    <cellStyle name="Normal 34 2 3 5" xfId="49034"/>
    <cellStyle name="Normal 34 2 3_Essbase BS Tax Accounts EOY" xfId="49035"/>
    <cellStyle name="Normal 34 2 4" xfId="49036"/>
    <cellStyle name="Normal 34 2 5" xfId="49037"/>
    <cellStyle name="Normal 34 2_Basis Detail" xfId="49038"/>
    <cellStyle name="Normal 34 3" xfId="49039"/>
    <cellStyle name="Normal 34 3 2" xfId="49040"/>
    <cellStyle name="Normal 34 3 2 2" xfId="49041"/>
    <cellStyle name="Normal 34 3 2 2 2" xfId="49042"/>
    <cellStyle name="Normal 34 3 2 2 2 2" xfId="49043"/>
    <cellStyle name="Normal 34 3 2 2 2 3" xfId="49044"/>
    <cellStyle name="Normal 34 3 2 2 2_Essbase BS Tax Accounts EOY" xfId="49045"/>
    <cellStyle name="Normal 34 3 2 2 3" xfId="49046"/>
    <cellStyle name="Normal 34 3 2 2_Essbase BS Tax Accounts EOY" xfId="49047"/>
    <cellStyle name="Normal 34 3 2 3" xfId="49048"/>
    <cellStyle name="Normal 34 3 2 3 2" xfId="49049"/>
    <cellStyle name="Normal 34 3 2 3 2 2" xfId="49050"/>
    <cellStyle name="Normal 34 3 2 3 2 3" xfId="49051"/>
    <cellStyle name="Normal 34 3 2 3 2_Essbase BS Tax Accounts EOY" xfId="49052"/>
    <cellStyle name="Normal 34 3 2 3 3" xfId="49053"/>
    <cellStyle name="Normal 34 3 2 3 4" xfId="49054"/>
    <cellStyle name="Normal 34 3 2 3 5" xfId="49055"/>
    <cellStyle name="Normal 34 3 2 3_Essbase BS Tax Accounts EOY" xfId="49056"/>
    <cellStyle name="Normal 34 3 2 4" xfId="49057"/>
    <cellStyle name="Normal 34 3 2 4 2" xfId="49058"/>
    <cellStyle name="Normal 34 3 2 4 3" xfId="49059"/>
    <cellStyle name="Normal 34 3 2 4_Essbase BS Tax Accounts EOY" xfId="49060"/>
    <cellStyle name="Normal 34 3 2 5" xfId="49061"/>
    <cellStyle name="Normal 34 3 2 5 2" xfId="49062"/>
    <cellStyle name="Normal 34 3 2 5_Essbase BS Tax Accounts EOY" xfId="49063"/>
    <cellStyle name="Normal 34 3 2 6" xfId="49064"/>
    <cellStyle name="Normal 34 3 2 7" xfId="49065"/>
    <cellStyle name="Normal 34 3 2 8" xfId="49066"/>
    <cellStyle name="Normal 34 3 2_Essbase BS Tax Accounts EOY" xfId="49067"/>
    <cellStyle name="Normal 34 3 3" xfId="49068"/>
    <cellStyle name="Normal 34 3 3 2" xfId="49069"/>
    <cellStyle name="Normal 34 3 3 2 2" xfId="49070"/>
    <cellStyle name="Normal 34 3 3 2 3" xfId="49071"/>
    <cellStyle name="Normal 34 3 3 2_Essbase BS Tax Accounts EOY" xfId="49072"/>
    <cellStyle name="Normal 34 3 3 3" xfId="49073"/>
    <cellStyle name="Normal 34 3 3_Essbase BS Tax Accounts EOY" xfId="49074"/>
    <cellStyle name="Normal 34 3 4" xfId="49075"/>
    <cellStyle name="Normal 34 3 4 2" xfId="49076"/>
    <cellStyle name="Normal 34 3 4 2 2" xfId="49077"/>
    <cellStyle name="Normal 34 3 4 2 3" xfId="49078"/>
    <cellStyle name="Normal 34 3 4 2_Essbase BS Tax Accounts EOY" xfId="49079"/>
    <cellStyle name="Normal 34 3 4 3" xfId="49080"/>
    <cellStyle name="Normal 34 3 4 4" xfId="49081"/>
    <cellStyle name="Normal 34 3 4 5" xfId="49082"/>
    <cellStyle name="Normal 34 3 4_Essbase BS Tax Accounts EOY" xfId="49083"/>
    <cellStyle name="Normal 34 3 5" xfId="49084"/>
    <cellStyle name="Normal 34 3 5 2" xfId="49085"/>
    <cellStyle name="Normal 34 3 5 3" xfId="49086"/>
    <cellStyle name="Normal 34 3 5_Essbase BS Tax Accounts EOY" xfId="49087"/>
    <cellStyle name="Normal 34 3 6" xfId="49088"/>
    <cellStyle name="Normal 34 3 6 2" xfId="49089"/>
    <cellStyle name="Normal 34 3 6_Essbase BS Tax Accounts EOY" xfId="49090"/>
    <cellStyle name="Normal 34 3 7" xfId="49091"/>
    <cellStyle name="Normal 34 3 8" xfId="49092"/>
    <cellStyle name="Normal 34 3 9" xfId="49093"/>
    <cellStyle name="Normal 34 3_Basis Info" xfId="49094"/>
    <cellStyle name="Normal 34 4" xfId="49095"/>
    <cellStyle name="Normal 34 4 2" xfId="49096"/>
    <cellStyle name="Normal 34 4 2 2" xfId="49097"/>
    <cellStyle name="Normal 34 4 2_Essbase BS Tax Accounts EOY" xfId="49098"/>
    <cellStyle name="Normal 34 4 3" xfId="49099"/>
    <cellStyle name="Normal 34 4 3 2" xfId="49100"/>
    <cellStyle name="Normal 34 4 3 2 2" xfId="49101"/>
    <cellStyle name="Normal 34 4 3 2 3" xfId="49102"/>
    <cellStyle name="Normal 34 4 3 2_Essbase BS Tax Accounts EOY" xfId="49103"/>
    <cellStyle name="Normal 34 4 3 3" xfId="49104"/>
    <cellStyle name="Normal 34 4 3 4" xfId="49105"/>
    <cellStyle name="Normal 34 4 3 5" xfId="49106"/>
    <cellStyle name="Normal 34 4 3_Essbase BS Tax Accounts EOY" xfId="49107"/>
    <cellStyle name="Normal 34 4 4" xfId="49108"/>
    <cellStyle name="Normal 34 4 4 2" xfId="49109"/>
    <cellStyle name="Normal 34 4 4 3" xfId="49110"/>
    <cellStyle name="Normal 34 4 4_Essbase BS Tax Accounts EOY" xfId="49111"/>
    <cellStyle name="Normal 34 4 5" xfId="49112"/>
    <cellStyle name="Normal 34 4 6" xfId="49113"/>
    <cellStyle name="Normal 34 4 7" xfId="49114"/>
    <cellStyle name="Normal 34 4 8" xfId="49115"/>
    <cellStyle name="Normal 34 4_Essbase BS Tax Accounts EOY" xfId="49116"/>
    <cellStyle name="Normal 34 5" xfId="49117"/>
    <cellStyle name="Normal 34 5 2" xfId="49118"/>
    <cellStyle name="Normal 34 5 2 2" xfId="49119"/>
    <cellStyle name="Normal 34 5 2 2 2" xfId="49120"/>
    <cellStyle name="Normal 34 5 2 2_Essbase BS Tax Accounts EOY" xfId="49121"/>
    <cellStyle name="Normal 34 5 2 3" xfId="49122"/>
    <cellStyle name="Normal 34 5 2_Essbase BS Tax Accounts EOY" xfId="49123"/>
    <cellStyle name="Normal 34 5 3" xfId="49124"/>
    <cellStyle name="Normal 34 5 4" xfId="49125"/>
    <cellStyle name="Normal 34 5 5" xfId="49126"/>
    <cellStyle name="Normal 34 5_Essbase BS Tax Accounts EOY" xfId="49127"/>
    <cellStyle name="Normal 34 6" xfId="49128"/>
    <cellStyle name="Normal 34 6 2" xfId="49129"/>
    <cellStyle name="Normal 34 6 2 2" xfId="49130"/>
    <cellStyle name="Normal 34 6 2_Essbase BS Tax Accounts EOY" xfId="49131"/>
    <cellStyle name="Normal 34 6 3" xfId="49132"/>
    <cellStyle name="Normal 34 6 4" xfId="49133"/>
    <cellStyle name="Normal 34 6_Essbase BS Tax Accounts EOY" xfId="49134"/>
    <cellStyle name="Normal 34 7" xfId="49135"/>
    <cellStyle name="Normal 34 7 2" xfId="49136"/>
    <cellStyle name="Normal 34 7 2 2" xfId="49137"/>
    <cellStyle name="Normal 34 7 2_Essbase BS Tax Accounts EOY" xfId="49138"/>
    <cellStyle name="Normal 34 7 3" xfId="49139"/>
    <cellStyle name="Normal 34 7_Essbase BS Tax Accounts EOY" xfId="49140"/>
    <cellStyle name="Normal 34 8" xfId="49141"/>
    <cellStyle name="Normal 34 8 2" xfId="49142"/>
    <cellStyle name="Normal 34 8 2 2" xfId="49143"/>
    <cellStyle name="Normal 34 8 2_Essbase BS Tax Accounts EOY" xfId="49144"/>
    <cellStyle name="Normal 34 8 3" xfId="49145"/>
    <cellStyle name="Normal 34 8_Essbase BS Tax Accounts EOY" xfId="49146"/>
    <cellStyle name="Normal 34 9" xfId="49147"/>
    <cellStyle name="Normal 34 9 2" xfId="49148"/>
    <cellStyle name="Normal 34 9 2 2" xfId="49149"/>
    <cellStyle name="Normal 34 9 2_Essbase BS Tax Accounts EOY" xfId="49150"/>
    <cellStyle name="Normal 34 9 3" xfId="49151"/>
    <cellStyle name="Normal 34 9_Essbase BS Tax Accounts EOY" xfId="49152"/>
    <cellStyle name="Normal 34_Basis Detail" xfId="49153"/>
    <cellStyle name="Normal 35" xfId="251"/>
    <cellStyle name="Normal 35 10" xfId="49154"/>
    <cellStyle name="Normal 35 10 2" xfId="49155"/>
    <cellStyle name="Normal 35 10 2 2" xfId="49156"/>
    <cellStyle name="Normal 35 10 2_Essbase BS Tax Accounts EOY" xfId="49157"/>
    <cellStyle name="Normal 35 10 3" xfId="49158"/>
    <cellStyle name="Normal 35 10_Essbase BS Tax Accounts EOY" xfId="49159"/>
    <cellStyle name="Normal 35 11" xfId="49160"/>
    <cellStyle name="Normal 35 11 2" xfId="49161"/>
    <cellStyle name="Normal 35 11 2 2" xfId="49162"/>
    <cellStyle name="Normal 35 11 2 3" xfId="49163"/>
    <cellStyle name="Normal 35 11 2_Essbase BS Tax Accounts EOY" xfId="49164"/>
    <cellStyle name="Normal 35 11 3" xfId="49165"/>
    <cellStyle name="Normal 35 11 4" xfId="49166"/>
    <cellStyle name="Normal 35 11_Essbase BS Tax Accounts EOY" xfId="49167"/>
    <cellStyle name="Normal 35 12" xfId="49168"/>
    <cellStyle name="Normal 35 12 2" xfId="49169"/>
    <cellStyle name="Normal 35 12 2 2" xfId="49170"/>
    <cellStyle name="Normal 35 12 2_Essbase BS Tax Accounts EOY" xfId="49171"/>
    <cellStyle name="Normal 35 12 3" xfId="49172"/>
    <cellStyle name="Normal 35 12 4" xfId="49173"/>
    <cellStyle name="Normal 35 12_Essbase BS Tax Accounts EOY" xfId="49174"/>
    <cellStyle name="Normal 35 13" xfId="49175"/>
    <cellStyle name="Normal 35 14" xfId="49176"/>
    <cellStyle name="Normal 35 15" xfId="49177"/>
    <cellStyle name="Normal 35 16" xfId="49178"/>
    <cellStyle name="Normal 35 2" xfId="49179"/>
    <cellStyle name="Normal 35 2 2" xfId="49180"/>
    <cellStyle name="Normal 35 2 2 2" xfId="49181"/>
    <cellStyle name="Normal 35 2 2 2 2" xfId="49182"/>
    <cellStyle name="Normal 35 2 2 2_Essbase BS Tax Accounts EOY" xfId="49183"/>
    <cellStyle name="Normal 35 2 2 3" xfId="49184"/>
    <cellStyle name="Normal 35 2 2_Essbase BS Tax Accounts EOY" xfId="49185"/>
    <cellStyle name="Normal 35 2 3" xfId="49186"/>
    <cellStyle name="Normal 35 2 3 2" xfId="49187"/>
    <cellStyle name="Normal 35 2 3 2 2" xfId="49188"/>
    <cellStyle name="Normal 35 2 3 2_Essbase BS Tax Accounts EOY" xfId="49189"/>
    <cellStyle name="Normal 35 2 3 3" xfId="49190"/>
    <cellStyle name="Normal 35 2 3 4" xfId="49191"/>
    <cellStyle name="Normal 35 2 3 5" xfId="49192"/>
    <cellStyle name="Normal 35 2 3_Essbase BS Tax Accounts EOY" xfId="49193"/>
    <cellStyle name="Normal 35 2 4" xfId="49194"/>
    <cellStyle name="Normal 35 2 4 2" xfId="49195"/>
    <cellStyle name="Normal 35 2 4_Essbase BS Tax Accounts EOY" xfId="49196"/>
    <cellStyle name="Normal 35 2 5" xfId="49197"/>
    <cellStyle name="Normal 35 2 6" xfId="49198"/>
    <cellStyle name="Normal 35 2 7" xfId="49199"/>
    <cellStyle name="Normal 35 2 8" xfId="49200"/>
    <cellStyle name="Normal 35 2_Basis Detail" xfId="49201"/>
    <cellStyle name="Normal 35 3" xfId="49202"/>
    <cellStyle name="Normal 35 3 2" xfId="49203"/>
    <cellStyle name="Normal 35 3 2 2" xfId="49204"/>
    <cellStyle name="Normal 35 3 2 2 2" xfId="49205"/>
    <cellStyle name="Normal 35 3 2 2 2 2" xfId="49206"/>
    <cellStyle name="Normal 35 3 2 2 2 3" xfId="49207"/>
    <cellStyle name="Normal 35 3 2 2 2_Essbase BS Tax Accounts EOY" xfId="49208"/>
    <cellStyle name="Normal 35 3 2 2 3" xfId="49209"/>
    <cellStyle name="Normal 35 3 2 2_Essbase BS Tax Accounts EOY" xfId="49210"/>
    <cellStyle name="Normal 35 3 2 3" xfId="49211"/>
    <cellStyle name="Normal 35 3 2 3 2" xfId="49212"/>
    <cellStyle name="Normal 35 3 2 3 2 2" xfId="49213"/>
    <cellStyle name="Normal 35 3 2 3 2 3" xfId="49214"/>
    <cellStyle name="Normal 35 3 2 3 2_Essbase BS Tax Accounts EOY" xfId="49215"/>
    <cellStyle name="Normal 35 3 2 3 3" xfId="49216"/>
    <cellStyle name="Normal 35 3 2 3 4" xfId="49217"/>
    <cellStyle name="Normal 35 3 2 3 5" xfId="49218"/>
    <cellStyle name="Normal 35 3 2 3_Essbase BS Tax Accounts EOY" xfId="49219"/>
    <cellStyle name="Normal 35 3 2 4" xfId="49220"/>
    <cellStyle name="Normal 35 3 2 4 2" xfId="49221"/>
    <cellStyle name="Normal 35 3 2 4 3" xfId="49222"/>
    <cellStyle name="Normal 35 3 2 4_Essbase BS Tax Accounts EOY" xfId="49223"/>
    <cellStyle name="Normal 35 3 2 5" xfId="49224"/>
    <cellStyle name="Normal 35 3 2 5 2" xfId="49225"/>
    <cellStyle name="Normal 35 3 2 5_Essbase BS Tax Accounts EOY" xfId="49226"/>
    <cellStyle name="Normal 35 3 2 6" xfId="49227"/>
    <cellStyle name="Normal 35 3 2 7" xfId="49228"/>
    <cellStyle name="Normal 35 3 2 8" xfId="49229"/>
    <cellStyle name="Normal 35 3 2_Essbase BS Tax Accounts EOY" xfId="49230"/>
    <cellStyle name="Normal 35 3 3" xfId="49231"/>
    <cellStyle name="Normal 35 3 3 2" xfId="49232"/>
    <cellStyle name="Normal 35 3 3 2 2" xfId="49233"/>
    <cellStyle name="Normal 35 3 3 2 3" xfId="49234"/>
    <cellStyle name="Normal 35 3 3 2_Essbase BS Tax Accounts EOY" xfId="49235"/>
    <cellStyle name="Normal 35 3 3 3" xfId="49236"/>
    <cellStyle name="Normal 35 3 3_Essbase BS Tax Accounts EOY" xfId="49237"/>
    <cellStyle name="Normal 35 3 4" xfId="49238"/>
    <cellStyle name="Normal 35 3 4 2" xfId="49239"/>
    <cellStyle name="Normal 35 3 4 2 2" xfId="49240"/>
    <cellStyle name="Normal 35 3 4 2 3" xfId="49241"/>
    <cellStyle name="Normal 35 3 4 2_Essbase BS Tax Accounts EOY" xfId="49242"/>
    <cellStyle name="Normal 35 3 4 3" xfId="49243"/>
    <cellStyle name="Normal 35 3 4 4" xfId="49244"/>
    <cellStyle name="Normal 35 3 4_Essbase BS Tax Accounts EOY" xfId="49245"/>
    <cellStyle name="Normal 35 3 5" xfId="49246"/>
    <cellStyle name="Normal 35 3 5 2" xfId="49247"/>
    <cellStyle name="Normal 35 3 5 3" xfId="49248"/>
    <cellStyle name="Normal 35 3 5_Essbase BS Tax Accounts EOY" xfId="49249"/>
    <cellStyle name="Normal 35 3 6" xfId="49250"/>
    <cellStyle name="Normal 35 3 6 2" xfId="49251"/>
    <cellStyle name="Normal 35 3 6_Essbase BS Tax Accounts EOY" xfId="49252"/>
    <cellStyle name="Normal 35 3 7" xfId="49253"/>
    <cellStyle name="Normal 35 3 8" xfId="49254"/>
    <cellStyle name="Normal 35 3 9" xfId="49255"/>
    <cellStyle name="Normal 35 3_Basis Info" xfId="49256"/>
    <cellStyle name="Normal 35 4" xfId="49257"/>
    <cellStyle name="Normal 35 4 2" xfId="49258"/>
    <cellStyle name="Normal 35 4 2 2" xfId="49259"/>
    <cellStyle name="Normal 35 4 2_Essbase BS Tax Accounts EOY" xfId="49260"/>
    <cellStyle name="Normal 35 4 3" xfId="49261"/>
    <cellStyle name="Normal 35 4 3 2" xfId="49262"/>
    <cellStyle name="Normal 35 4 3 2 2" xfId="49263"/>
    <cellStyle name="Normal 35 4 3 2 3" xfId="49264"/>
    <cellStyle name="Normal 35 4 3 2_Essbase BS Tax Accounts EOY" xfId="49265"/>
    <cellStyle name="Normal 35 4 3 3" xfId="49266"/>
    <cellStyle name="Normal 35 4 3 4" xfId="49267"/>
    <cellStyle name="Normal 35 4 3 5" xfId="49268"/>
    <cellStyle name="Normal 35 4 3_Essbase BS Tax Accounts EOY" xfId="49269"/>
    <cellStyle name="Normal 35 4 4" xfId="49270"/>
    <cellStyle name="Normal 35 4 4 2" xfId="49271"/>
    <cellStyle name="Normal 35 4 4 3" xfId="49272"/>
    <cellStyle name="Normal 35 4 4_Essbase BS Tax Accounts EOY" xfId="49273"/>
    <cellStyle name="Normal 35 4 5" xfId="49274"/>
    <cellStyle name="Normal 35 4 6" xfId="49275"/>
    <cellStyle name="Normal 35 4 7" xfId="49276"/>
    <cellStyle name="Normal 35 4 8" xfId="49277"/>
    <cellStyle name="Normal 35 4_Essbase BS Tax Accounts EOY" xfId="49278"/>
    <cellStyle name="Normal 35 5" xfId="49279"/>
    <cellStyle name="Normal 35 5 2" xfId="49280"/>
    <cellStyle name="Normal 35 5 2 2" xfId="49281"/>
    <cellStyle name="Normal 35 5 2 2 2" xfId="49282"/>
    <cellStyle name="Normal 35 5 2 2_Essbase BS Tax Accounts EOY" xfId="49283"/>
    <cellStyle name="Normal 35 5 2 3" xfId="49284"/>
    <cellStyle name="Normal 35 5 2_Essbase BS Tax Accounts EOY" xfId="49285"/>
    <cellStyle name="Normal 35 5 3" xfId="49286"/>
    <cellStyle name="Normal 35 5 4" xfId="49287"/>
    <cellStyle name="Normal 35 5 5" xfId="49288"/>
    <cellStyle name="Normal 35 5_Essbase BS Tax Accounts EOY" xfId="49289"/>
    <cellStyle name="Normal 35 6" xfId="49290"/>
    <cellStyle name="Normal 35 6 2" xfId="49291"/>
    <cellStyle name="Normal 35 6 2 2" xfId="49292"/>
    <cellStyle name="Normal 35 6 2_Essbase BS Tax Accounts EOY" xfId="49293"/>
    <cellStyle name="Normal 35 6 3" xfId="49294"/>
    <cellStyle name="Normal 35 6 4" xfId="49295"/>
    <cellStyle name="Normal 35 6_Essbase BS Tax Accounts EOY" xfId="49296"/>
    <cellStyle name="Normal 35 7" xfId="49297"/>
    <cellStyle name="Normal 35 7 2" xfId="49298"/>
    <cellStyle name="Normal 35 7 2 2" xfId="49299"/>
    <cellStyle name="Normal 35 7 2_Essbase BS Tax Accounts EOY" xfId="49300"/>
    <cellStyle name="Normal 35 7 3" xfId="49301"/>
    <cellStyle name="Normal 35 7_Essbase BS Tax Accounts EOY" xfId="49302"/>
    <cellStyle name="Normal 35 8" xfId="49303"/>
    <cellStyle name="Normal 35 8 2" xfId="49304"/>
    <cellStyle name="Normal 35 8 2 2" xfId="49305"/>
    <cellStyle name="Normal 35 8 2_Essbase BS Tax Accounts EOY" xfId="49306"/>
    <cellStyle name="Normal 35 8 3" xfId="49307"/>
    <cellStyle name="Normal 35 8_Essbase BS Tax Accounts EOY" xfId="49308"/>
    <cellStyle name="Normal 35 9" xfId="49309"/>
    <cellStyle name="Normal 35 9 2" xfId="49310"/>
    <cellStyle name="Normal 35 9 2 2" xfId="49311"/>
    <cellStyle name="Normal 35 9 2_Essbase BS Tax Accounts EOY" xfId="49312"/>
    <cellStyle name="Normal 35 9 3" xfId="49313"/>
    <cellStyle name="Normal 35 9_Essbase BS Tax Accounts EOY" xfId="49314"/>
    <cellStyle name="Normal 35_Basis Detail" xfId="49315"/>
    <cellStyle name="Normal 36" xfId="252"/>
    <cellStyle name="Normal 36 10" xfId="49316"/>
    <cellStyle name="Normal 36 11" xfId="49317"/>
    <cellStyle name="Normal 36 2" xfId="49318"/>
    <cellStyle name="Normal 36 2 2" xfId="49319"/>
    <cellStyle name="Normal 36 2 2 2" xfId="49320"/>
    <cellStyle name="Normal 36 2 2 2 2" xfId="49321"/>
    <cellStyle name="Normal 36 2 2 2 3" xfId="49322"/>
    <cellStyle name="Normal 36 2 2 2_Essbase BS Tax Accounts EOY" xfId="49323"/>
    <cellStyle name="Normal 36 2 2 3" xfId="49324"/>
    <cellStyle name="Normal 36 2 2_Essbase BS Tax Accounts EOY" xfId="49325"/>
    <cellStyle name="Normal 36 2 3" xfId="49326"/>
    <cellStyle name="Normal 36 2 3 2" xfId="49327"/>
    <cellStyle name="Normal 36 2 3 2 2" xfId="49328"/>
    <cellStyle name="Normal 36 2 3 2_Essbase BS Tax Accounts EOY" xfId="49329"/>
    <cellStyle name="Normal 36 2 3 3" xfId="49330"/>
    <cellStyle name="Normal 36 2 3_Essbase BS Tax Accounts EOY" xfId="49331"/>
    <cellStyle name="Normal 36 2 4" xfId="49332"/>
    <cellStyle name="Normal 36 2 4 2" xfId="49333"/>
    <cellStyle name="Normal 36 2 4_Essbase BS Tax Accounts EOY" xfId="49334"/>
    <cellStyle name="Normal 36 2 5" xfId="49335"/>
    <cellStyle name="Normal 36 2 6" xfId="49336"/>
    <cellStyle name="Normal 36 2 7" xfId="49337"/>
    <cellStyle name="Normal 36 2 8" xfId="49338"/>
    <cellStyle name="Normal 36 2_Essbase BS Tax Accounts EOY" xfId="49339"/>
    <cellStyle name="Normal 36 3" xfId="49340"/>
    <cellStyle name="Normal 36 3 2" xfId="49341"/>
    <cellStyle name="Normal 36 3 2 2" xfId="49342"/>
    <cellStyle name="Normal 36 3 2 2 2" xfId="49343"/>
    <cellStyle name="Normal 36 3 2 2 2 2" xfId="49344"/>
    <cellStyle name="Normal 36 3 2 2 2 3" xfId="49345"/>
    <cellStyle name="Normal 36 3 2 2 2_Essbase BS Tax Accounts EOY" xfId="49346"/>
    <cellStyle name="Normal 36 3 2 2 3" xfId="49347"/>
    <cellStyle name="Normal 36 3 2 2 4" xfId="49348"/>
    <cellStyle name="Normal 36 3 2 2 5" xfId="49349"/>
    <cellStyle name="Normal 36 3 2 2_Essbase BS Tax Accounts EOY" xfId="49350"/>
    <cellStyle name="Normal 36 3 2 3" xfId="49351"/>
    <cellStyle name="Normal 36 3 2 3 2" xfId="49352"/>
    <cellStyle name="Normal 36 3 2 3 3" xfId="49353"/>
    <cellStyle name="Normal 36 3 2 3_Essbase BS Tax Accounts EOY" xfId="49354"/>
    <cellStyle name="Normal 36 3 2 4" xfId="49355"/>
    <cellStyle name="Normal 36 3 2 5" xfId="49356"/>
    <cellStyle name="Normal 36 3 2 6" xfId="49357"/>
    <cellStyle name="Normal 36 3 2 7" xfId="49358"/>
    <cellStyle name="Normal 36 3 2_Essbase BS Tax Accounts EOY" xfId="49359"/>
    <cellStyle name="Normal 36 3 3" xfId="49360"/>
    <cellStyle name="Normal 36 3 3 2" xfId="49361"/>
    <cellStyle name="Normal 36 3 3 2 2" xfId="49362"/>
    <cellStyle name="Normal 36 3 3 2 3" xfId="49363"/>
    <cellStyle name="Normal 36 3 3 2_Essbase BS Tax Accounts EOY" xfId="49364"/>
    <cellStyle name="Normal 36 3 3 3" xfId="49365"/>
    <cellStyle name="Normal 36 3 3 4" xfId="49366"/>
    <cellStyle name="Normal 36 3 3 5" xfId="49367"/>
    <cellStyle name="Normal 36 3 3_Essbase BS Tax Accounts EOY" xfId="49368"/>
    <cellStyle name="Normal 36 3 4" xfId="49369"/>
    <cellStyle name="Normal 36 3 4 2" xfId="49370"/>
    <cellStyle name="Normal 36 3 4 3" xfId="49371"/>
    <cellStyle name="Normal 36 3 4_Essbase BS Tax Accounts EOY" xfId="49372"/>
    <cellStyle name="Normal 36 3 5" xfId="49373"/>
    <cellStyle name="Normal 36 3 5 2" xfId="49374"/>
    <cellStyle name="Normal 36 3 5_Essbase BS Tax Accounts EOY" xfId="49375"/>
    <cellStyle name="Normal 36 3 6" xfId="49376"/>
    <cellStyle name="Normal 36 3 7" xfId="49377"/>
    <cellStyle name="Normal 36 3 8" xfId="49378"/>
    <cellStyle name="Normal 36 3 9" xfId="49379"/>
    <cellStyle name="Normal 36 3_Essbase BS Tax Accounts EOY" xfId="49380"/>
    <cellStyle name="Normal 36 4" xfId="49381"/>
    <cellStyle name="Normal 36 4 2" xfId="49382"/>
    <cellStyle name="Normal 36 4 2 2" xfId="49383"/>
    <cellStyle name="Normal 36 4 2 2 2" xfId="49384"/>
    <cellStyle name="Normal 36 4 2 2 3" xfId="49385"/>
    <cellStyle name="Normal 36 4 2 2_Essbase BS Tax Accounts EOY" xfId="49386"/>
    <cellStyle name="Normal 36 4 2 3" xfId="49387"/>
    <cellStyle name="Normal 36 4 2 4" xfId="49388"/>
    <cellStyle name="Normal 36 4 2_Essbase BS Tax Accounts EOY" xfId="49389"/>
    <cellStyle name="Normal 36 4 3" xfId="49390"/>
    <cellStyle name="Normal 36 4 3 2" xfId="49391"/>
    <cellStyle name="Normal 36 4 3 3" xfId="49392"/>
    <cellStyle name="Normal 36 4 3_Essbase BS Tax Accounts EOY" xfId="49393"/>
    <cellStyle name="Normal 36 4 4" xfId="49394"/>
    <cellStyle name="Normal 36 4 5" xfId="49395"/>
    <cellStyle name="Normal 36 4 6" xfId="49396"/>
    <cellStyle name="Normal 36 4_Essbase BS Tax Accounts EOY" xfId="49397"/>
    <cellStyle name="Normal 36 5" xfId="49398"/>
    <cellStyle name="Normal 36 5 2" xfId="49399"/>
    <cellStyle name="Normal 36 5 2 2" xfId="49400"/>
    <cellStyle name="Normal 36 5 2_Essbase BS Tax Accounts EOY" xfId="49401"/>
    <cellStyle name="Normal 36 5 3" xfId="49402"/>
    <cellStyle name="Normal 36 5_Essbase BS Tax Accounts EOY" xfId="49403"/>
    <cellStyle name="Normal 36 6" xfId="49404"/>
    <cellStyle name="Normal 36 6 2" xfId="49405"/>
    <cellStyle name="Normal 36 6 2 2" xfId="49406"/>
    <cellStyle name="Normal 36 6 2 3" xfId="49407"/>
    <cellStyle name="Normal 36 6 2_Essbase BS Tax Accounts EOY" xfId="49408"/>
    <cellStyle name="Normal 36 6 3" xfId="49409"/>
    <cellStyle name="Normal 36 6 4" xfId="49410"/>
    <cellStyle name="Normal 36 6_Essbase BS Tax Accounts EOY" xfId="49411"/>
    <cellStyle name="Normal 36 7" xfId="49412"/>
    <cellStyle name="Normal 36 7 2" xfId="49413"/>
    <cellStyle name="Normal 36 7 2 2" xfId="49414"/>
    <cellStyle name="Normal 36 7 2_Essbase BS Tax Accounts EOY" xfId="49415"/>
    <cellStyle name="Normal 36 7 3" xfId="49416"/>
    <cellStyle name="Normal 36 7 4" xfId="49417"/>
    <cellStyle name="Normal 36 7_Essbase BS Tax Accounts EOY" xfId="49418"/>
    <cellStyle name="Normal 36 8" xfId="49419"/>
    <cellStyle name="Normal 36 9" xfId="49420"/>
    <cellStyle name="Normal 36_Basis Detail" xfId="49421"/>
    <cellStyle name="Normal 37" xfId="253"/>
    <cellStyle name="Normal 37 10" xfId="49422"/>
    <cellStyle name="Normal 37 10 2" xfId="49423"/>
    <cellStyle name="Normal 37 10 2 2" xfId="49424"/>
    <cellStyle name="Normal 37 10 2_Essbase BS Tax Accounts EOY" xfId="49425"/>
    <cellStyle name="Normal 37 10 3" xfId="49426"/>
    <cellStyle name="Normal 37 10_Essbase BS Tax Accounts EOY" xfId="49427"/>
    <cellStyle name="Normal 37 11" xfId="49428"/>
    <cellStyle name="Normal 37 11 2" xfId="49429"/>
    <cellStyle name="Normal 37 11 2 2" xfId="49430"/>
    <cellStyle name="Normal 37 11 2 3" xfId="49431"/>
    <cellStyle name="Normal 37 11 2_Essbase BS Tax Accounts EOY" xfId="49432"/>
    <cellStyle name="Normal 37 11 3" xfId="49433"/>
    <cellStyle name="Normal 37 11 4" xfId="49434"/>
    <cellStyle name="Normal 37 11_Essbase BS Tax Accounts EOY" xfId="49435"/>
    <cellStyle name="Normal 37 12" xfId="49436"/>
    <cellStyle name="Normal 37 12 2" xfId="49437"/>
    <cellStyle name="Normal 37 12 2 2" xfId="49438"/>
    <cellStyle name="Normal 37 12 2_Essbase BS Tax Accounts EOY" xfId="49439"/>
    <cellStyle name="Normal 37 12 3" xfId="49440"/>
    <cellStyle name="Normal 37 12 4" xfId="49441"/>
    <cellStyle name="Normal 37 12_Essbase BS Tax Accounts EOY" xfId="49442"/>
    <cellStyle name="Normal 37 13" xfId="49443"/>
    <cellStyle name="Normal 37 14" xfId="49444"/>
    <cellStyle name="Normal 37 15" xfId="49445"/>
    <cellStyle name="Normal 37 16" xfId="49446"/>
    <cellStyle name="Normal 37 2" xfId="49447"/>
    <cellStyle name="Normal 37 2 2" xfId="49448"/>
    <cellStyle name="Normal 37 2 2 2" xfId="49449"/>
    <cellStyle name="Normal 37 2 2 2 2" xfId="49450"/>
    <cellStyle name="Normal 37 2 2 2 3" xfId="49451"/>
    <cellStyle name="Normal 37 2 2 2_Essbase BS Tax Accounts EOY" xfId="49452"/>
    <cellStyle name="Normal 37 2 2 3" xfId="49453"/>
    <cellStyle name="Normal 37 2 2_Essbase BS Tax Accounts EOY" xfId="49454"/>
    <cellStyle name="Normal 37 2 3" xfId="49455"/>
    <cellStyle name="Normal 37 2 3 2" xfId="49456"/>
    <cellStyle name="Normal 37 2 3 2 2" xfId="49457"/>
    <cellStyle name="Normal 37 2 3 2_Essbase BS Tax Accounts EOY" xfId="49458"/>
    <cellStyle name="Normal 37 2 3 3" xfId="49459"/>
    <cellStyle name="Normal 37 2 3_Essbase BS Tax Accounts EOY" xfId="49460"/>
    <cellStyle name="Normal 37 2 4" xfId="49461"/>
    <cellStyle name="Normal 37 2 4 2" xfId="49462"/>
    <cellStyle name="Normal 37 2 4_Essbase BS Tax Accounts EOY" xfId="49463"/>
    <cellStyle name="Normal 37 2 5" xfId="49464"/>
    <cellStyle name="Normal 37 2 6" xfId="49465"/>
    <cellStyle name="Normal 37 2 7" xfId="49466"/>
    <cellStyle name="Normal 37 2 8" xfId="49467"/>
    <cellStyle name="Normal 37 2_Essbase BS Tax Accounts EOY" xfId="49468"/>
    <cellStyle name="Normal 37 3" xfId="49469"/>
    <cellStyle name="Normal 37 3 2" xfId="49470"/>
    <cellStyle name="Normal 37 3 2 2" xfId="49471"/>
    <cellStyle name="Normal 37 3 2 2 2" xfId="49472"/>
    <cellStyle name="Normal 37 3 2 2 2 2" xfId="49473"/>
    <cellStyle name="Normal 37 3 2 2 2 3" xfId="49474"/>
    <cellStyle name="Normal 37 3 2 2 2_Essbase BS Tax Accounts EOY" xfId="49475"/>
    <cellStyle name="Normal 37 3 2 2 3" xfId="49476"/>
    <cellStyle name="Normal 37 3 2 2_Essbase BS Tax Accounts EOY" xfId="49477"/>
    <cellStyle name="Normal 37 3 2 3" xfId="49478"/>
    <cellStyle name="Normal 37 3 2 3 2" xfId="49479"/>
    <cellStyle name="Normal 37 3 2 3 2 2" xfId="49480"/>
    <cellStyle name="Normal 37 3 2 3 2 3" xfId="49481"/>
    <cellStyle name="Normal 37 3 2 3 2_Essbase BS Tax Accounts EOY" xfId="49482"/>
    <cellStyle name="Normal 37 3 2 3 3" xfId="49483"/>
    <cellStyle name="Normal 37 3 2 3 4" xfId="49484"/>
    <cellStyle name="Normal 37 3 2 3 5" xfId="49485"/>
    <cellStyle name="Normal 37 3 2 3_Essbase BS Tax Accounts EOY" xfId="49486"/>
    <cellStyle name="Normal 37 3 2 4" xfId="49487"/>
    <cellStyle name="Normal 37 3 2 4 2" xfId="49488"/>
    <cellStyle name="Normal 37 3 2 4 3" xfId="49489"/>
    <cellStyle name="Normal 37 3 2 4_Essbase BS Tax Accounts EOY" xfId="49490"/>
    <cellStyle name="Normal 37 3 2 5" xfId="49491"/>
    <cellStyle name="Normal 37 3 2 5 2" xfId="49492"/>
    <cellStyle name="Normal 37 3 2 5_Essbase BS Tax Accounts EOY" xfId="49493"/>
    <cellStyle name="Normal 37 3 2 6" xfId="49494"/>
    <cellStyle name="Normal 37 3 2 7" xfId="49495"/>
    <cellStyle name="Normal 37 3 2 8" xfId="49496"/>
    <cellStyle name="Normal 37 3 2_Essbase BS Tax Accounts EOY" xfId="49497"/>
    <cellStyle name="Normal 37 3 3" xfId="49498"/>
    <cellStyle name="Normal 37 3 3 2" xfId="49499"/>
    <cellStyle name="Normal 37 3 3 2 2" xfId="49500"/>
    <cellStyle name="Normal 37 3 3 2_Essbase BS Tax Accounts EOY" xfId="49501"/>
    <cellStyle name="Normal 37 3 3 3" xfId="49502"/>
    <cellStyle name="Normal 37 3 3_Essbase BS Tax Accounts EOY" xfId="49503"/>
    <cellStyle name="Normal 37 3 4" xfId="49504"/>
    <cellStyle name="Normal 37 3 4 2" xfId="49505"/>
    <cellStyle name="Normal 37 3 4 2 2" xfId="49506"/>
    <cellStyle name="Normal 37 3 4 2 3" xfId="49507"/>
    <cellStyle name="Normal 37 3 4 2_Essbase BS Tax Accounts EOY" xfId="49508"/>
    <cellStyle name="Normal 37 3 4 3" xfId="49509"/>
    <cellStyle name="Normal 37 3 4 4" xfId="49510"/>
    <cellStyle name="Normal 37 3 4 5" xfId="49511"/>
    <cellStyle name="Normal 37 3 4_Essbase BS Tax Accounts EOY" xfId="49512"/>
    <cellStyle name="Normal 37 3 5" xfId="49513"/>
    <cellStyle name="Normal 37 3 5 2" xfId="49514"/>
    <cellStyle name="Normal 37 3 5 3" xfId="49515"/>
    <cellStyle name="Normal 37 3 5_Essbase BS Tax Accounts EOY" xfId="49516"/>
    <cellStyle name="Normal 37 3 6" xfId="49517"/>
    <cellStyle name="Normal 37 3 6 2" xfId="49518"/>
    <cellStyle name="Normal 37 3 6_Essbase BS Tax Accounts EOY" xfId="49519"/>
    <cellStyle name="Normal 37 3 7" xfId="49520"/>
    <cellStyle name="Normal 37 3 8" xfId="49521"/>
    <cellStyle name="Normal 37 3 9" xfId="49522"/>
    <cellStyle name="Normal 37 3_Basis Info" xfId="49523"/>
    <cellStyle name="Normal 37 4" xfId="49524"/>
    <cellStyle name="Normal 37 4 2" xfId="49525"/>
    <cellStyle name="Normal 37 4 2 2" xfId="49526"/>
    <cellStyle name="Normal 37 4 2 2 2" xfId="49527"/>
    <cellStyle name="Normal 37 4 2 2 3" xfId="49528"/>
    <cellStyle name="Normal 37 4 2 2_Essbase BS Tax Accounts EOY" xfId="49529"/>
    <cellStyle name="Normal 37 4 2 3" xfId="49530"/>
    <cellStyle name="Normal 37 4 2 4" xfId="49531"/>
    <cellStyle name="Normal 37 4 2_Essbase BS Tax Accounts EOY" xfId="49532"/>
    <cellStyle name="Normal 37 4 3" xfId="49533"/>
    <cellStyle name="Normal 37 4 3 2" xfId="49534"/>
    <cellStyle name="Normal 37 4 3 3" xfId="49535"/>
    <cellStyle name="Normal 37 4 3_Essbase BS Tax Accounts EOY" xfId="49536"/>
    <cellStyle name="Normal 37 4 4" xfId="49537"/>
    <cellStyle name="Normal 37 4 4 2" xfId="49538"/>
    <cellStyle name="Normal 37 4 4_Essbase BS Tax Accounts EOY" xfId="49539"/>
    <cellStyle name="Normal 37 4 5" xfId="49540"/>
    <cellStyle name="Normal 37 4 5 2" xfId="49541"/>
    <cellStyle name="Normal 37 4 5_Essbase BS Tax Accounts EOY" xfId="49542"/>
    <cellStyle name="Normal 37 4 6" xfId="49543"/>
    <cellStyle name="Normal 37 4 7" xfId="49544"/>
    <cellStyle name="Normal 37 4 8" xfId="49545"/>
    <cellStyle name="Normal 37 4_Essbase BS Tax Accounts EOY" xfId="49546"/>
    <cellStyle name="Normal 37 5" xfId="49547"/>
    <cellStyle name="Normal 37 5 2" xfId="49548"/>
    <cellStyle name="Normal 37 5 2 2" xfId="49549"/>
    <cellStyle name="Normal 37 5 2_Essbase BS Tax Accounts EOY" xfId="49550"/>
    <cellStyle name="Normal 37 5 3" xfId="49551"/>
    <cellStyle name="Normal 37 5_Essbase BS Tax Accounts EOY" xfId="49552"/>
    <cellStyle name="Normal 37 6" xfId="49553"/>
    <cellStyle name="Normal 37 6 2" xfId="49554"/>
    <cellStyle name="Normal 37 6 2 2" xfId="49555"/>
    <cellStyle name="Normal 37 6 2_Essbase BS Tax Accounts EOY" xfId="49556"/>
    <cellStyle name="Normal 37 6 3" xfId="49557"/>
    <cellStyle name="Normal 37 6_Essbase BS Tax Accounts EOY" xfId="49558"/>
    <cellStyle name="Normal 37 7" xfId="49559"/>
    <cellStyle name="Normal 37 7 2" xfId="49560"/>
    <cellStyle name="Normal 37 7 2 2" xfId="49561"/>
    <cellStyle name="Normal 37 7 2_Essbase BS Tax Accounts EOY" xfId="49562"/>
    <cellStyle name="Normal 37 7 3" xfId="49563"/>
    <cellStyle name="Normal 37 7_Essbase BS Tax Accounts EOY" xfId="49564"/>
    <cellStyle name="Normal 37 8" xfId="49565"/>
    <cellStyle name="Normal 37 8 2" xfId="49566"/>
    <cellStyle name="Normal 37 8 2 2" xfId="49567"/>
    <cellStyle name="Normal 37 8 2_Essbase BS Tax Accounts EOY" xfId="49568"/>
    <cellStyle name="Normal 37 8 3" xfId="49569"/>
    <cellStyle name="Normal 37 8_Essbase BS Tax Accounts EOY" xfId="49570"/>
    <cellStyle name="Normal 37 9" xfId="49571"/>
    <cellStyle name="Normal 37 9 2" xfId="49572"/>
    <cellStyle name="Normal 37 9 2 2" xfId="49573"/>
    <cellStyle name="Normal 37 9 2_Essbase BS Tax Accounts EOY" xfId="49574"/>
    <cellStyle name="Normal 37 9 3" xfId="49575"/>
    <cellStyle name="Normal 37 9_Essbase BS Tax Accounts EOY" xfId="49576"/>
    <cellStyle name="Normal 37_Basis Detail" xfId="49577"/>
    <cellStyle name="Normal 38" xfId="254"/>
    <cellStyle name="Normal 38 10" xfId="49578"/>
    <cellStyle name="Normal 38 10 2" xfId="49579"/>
    <cellStyle name="Normal 38 10_Essbase BS Tax Accounts EOY" xfId="49580"/>
    <cellStyle name="Normal 38 11" xfId="49581"/>
    <cellStyle name="Normal 38 11 2" xfId="49582"/>
    <cellStyle name="Normal 38 11 2 2" xfId="49583"/>
    <cellStyle name="Normal 38 11 2 3" xfId="49584"/>
    <cellStyle name="Normal 38 11 2_Essbase BS Tax Accounts EOY" xfId="49585"/>
    <cellStyle name="Normal 38 11 3" xfId="49586"/>
    <cellStyle name="Normal 38 11 4" xfId="49587"/>
    <cellStyle name="Normal 38 11_Essbase BS Tax Accounts EOY" xfId="49588"/>
    <cellStyle name="Normal 38 12" xfId="49589"/>
    <cellStyle name="Normal 38 12 2" xfId="49590"/>
    <cellStyle name="Normal 38 12 2 2" xfId="49591"/>
    <cellStyle name="Normal 38 12 2_Essbase BS Tax Accounts EOY" xfId="49592"/>
    <cellStyle name="Normal 38 12 3" xfId="49593"/>
    <cellStyle name="Normal 38 12 4" xfId="49594"/>
    <cellStyle name="Normal 38 12_Essbase BS Tax Accounts EOY" xfId="49595"/>
    <cellStyle name="Normal 38 13" xfId="49596"/>
    <cellStyle name="Normal 38 14" xfId="49597"/>
    <cellStyle name="Normal 38 15" xfId="49598"/>
    <cellStyle name="Normal 38 16" xfId="49599"/>
    <cellStyle name="Normal 38 2" xfId="49600"/>
    <cellStyle name="Normal 38 2 2" xfId="49601"/>
    <cellStyle name="Normal 38 2 2 2" xfId="49602"/>
    <cellStyle name="Normal 38 2 2 2 2" xfId="49603"/>
    <cellStyle name="Normal 38 2 2 2 3" xfId="49604"/>
    <cellStyle name="Normal 38 2 2 2_Essbase BS Tax Accounts EOY" xfId="49605"/>
    <cellStyle name="Normal 38 2 2 3" xfId="49606"/>
    <cellStyle name="Normal 38 2 2_Essbase BS Tax Accounts EOY" xfId="49607"/>
    <cellStyle name="Normal 38 2 3" xfId="49608"/>
    <cellStyle name="Normal 38 2 3 2" xfId="49609"/>
    <cellStyle name="Normal 38 2 3 2 2" xfId="49610"/>
    <cellStyle name="Normal 38 2 3 2_Essbase BS Tax Accounts EOY" xfId="49611"/>
    <cellStyle name="Normal 38 2 3 3" xfId="49612"/>
    <cellStyle name="Normal 38 2 3_Essbase BS Tax Accounts EOY" xfId="49613"/>
    <cellStyle name="Normal 38 2 4" xfId="49614"/>
    <cellStyle name="Normal 38 2 4 2" xfId="49615"/>
    <cellStyle name="Normal 38 2 4_Essbase BS Tax Accounts EOY" xfId="49616"/>
    <cellStyle name="Normal 38 2 5" xfId="49617"/>
    <cellStyle name="Normal 38 2 6" xfId="49618"/>
    <cellStyle name="Normal 38 2 7" xfId="49619"/>
    <cellStyle name="Normal 38 2 8" xfId="49620"/>
    <cellStyle name="Normal 38 2_Essbase BS Tax Accounts EOY" xfId="49621"/>
    <cellStyle name="Normal 38 3" xfId="49622"/>
    <cellStyle name="Normal 38 3 2" xfId="49623"/>
    <cellStyle name="Normal 38 3 2 2" xfId="49624"/>
    <cellStyle name="Normal 38 3 2 2 2" xfId="49625"/>
    <cellStyle name="Normal 38 3 2 2 2 2" xfId="49626"/>
    <cellStyle name="Normal 38 3 2 2 2 3" xfId="49627"/>
    <cellStyle name="Normal 38 3 2 2 2_Essbase BS Tax Accounts EOY" xfId="49628"/>
    <cellStyle name="Normal 38 3 2 2 3" xfId="49629"/>
    <cellStyle name="Normal 38 3 2 2_Essbase BS Tax Accounts EOY" xfId="49630"/>
    <cellStyle name="Normal 38 3 2 3" xfId="49631"/>
    <cellStyle name="Normal 38 3 2 3 2" xfId="49632"/>
    <cellStyle name="Normal 38 3 2 3 2 2" xfId="49633"/>
    <cellStyle name="Normal 38 3 2 3 2 3" xfId="49634"/>
    <cellStyle name="Normal 38 3 2 3 2_Essbase BS Tax Accounts EOY" xfId="49635"/>
    <cellStyle name="Normal 38 3 2 3 3" xfId="49636"/>
    <cellStyle name="Normal 38 3 2 3 4" xfId="49637"/>
    <cellStyle name="Normal 38 3 2 3 5" xfId="49638"/>
    <cellStyle name="Normal 38 3 2 3_Essbase BS Tax Accounts EOY" xfId="49639"/>
    <cellStyle name="Normal 38 3 2 4" xfId="49640"/>
    <cellStyle name="Normal 38 3 2 4 2" xfId="49641"/>
    <cellStyle name="Normal 38 3 2 4 3" xfId="49642"/>
    <cellStyle name="Normal 38 3 2 4_Essbase BS Tax Accounts EOY" xfId="49643"/>
    <cellStyle name="Normal 38 3 2 5" xfId="49644"/>
    <cellStyle name="Normal 38 3 2 5 2" xfId="49645"/>
    <cellStyle name="Normal 38 3 2 5_Essbase BS Tax Accounts EOY" xfId="49646"/>
    <cellStyle name="Normal 38 3 2 6" xfId="49647"/>
    <cellStyle name="Normal 38 3 2 7" xfId="49648"/>
    <cellStyle name="Normal 38 3 2 8" xfId="49649"/>
    <cellStyle name="Normal 38 3 2_Essbase BS Tax Accounts EOY" xfId="49650"/>
    <cellStyle name="Normal 38 3 3" xfId="49651"/>
    <cellStyle name="Normal 38 3 3 2" xfId="49652"/>
    <cellStyle name="Normal 38 3 3 2 2" xfId="49653"/>
    <cellStyle name="Normal 38 3 3 2_Essbase BS Tax Accounts EOY" xfId="49654"/>
    <cellStyle name="Normal 38 3 3 3" xfId="49655"/>
    <cellStyle name="Normal 38 3 3_Essbase BS Tax Accounts EOY" xfId="49656"/>
    <cellStyle name="Normal 38 3 4" xfId="49657"/>
    <cellStyle name="Normal 38 3 4 2" xfId="49658"/>
    <cellStyle name="Normal 38 3 4 2 2" xfId="49659"/>
    <cellStyle name="Normal 38 3 4 2 3" xfId="49660"/>
    <cellStyle name="Normal 38 3 4 2_Essbase BS Tax Accounts EOY" xfId="49661"/>
    <cellStyle name="Normal 38 3 4 3" xfId="49662"/>
    <cellStyle name="Normal 38 3 4 4" xfId="49663"/>
    <cellStyle name="Normal 38 3 4 5" xfId="49664"/>
    <cellStyle name="Normal 38 3 4_Essbase BS Tax Accounts EOY" xfId="49665"/>
    <cellStyle name="Normal 38 3 5" xfId="49666"/>
    <cellStyle name="Normal 38 3 5 2" xfId="49667"/>
    <cellStyle name="Normal 38 3 5 3" xfId="49668"/>
    <cellStyle name="Normal 38 3 5_Essbase BS Tax Accounts EOY" xfId="49669"/>
    <cellStyle name="Normal 38 3 6" xfId="49670"/>
    <cellStyle name="Normal 38 3 6 2" xfId="49671"/>
    <cellStyle name="Normal 38 3 6_Essbase BS Tax Accounts EOY" xfId="49672"/>
    <cellStyle name="Normal 38 3 7" xfId="49673"/>
    <cellStyle name="Normal 38 3 8" xfId="49674"/>
    <cellStyle name="Normal 38 3 9" xfId="49675"/>
    <cellStyle name="Normal 38 3_Basis Info" xfId="49676"/>
    <cellStyle name="Normal 38 4" xfId="49677"/>
    <cellStyle name="Normal 38 4 2" xfId="49678"/>
    <cellStyle name="Normal 38 4 2 2" xfId="49679"/>
    <cellStyle name="Normal 38 4 2 2 2" xfId="49680"/>
    <cellStyle name="Normal 38 4 2 2 3" xfId="49681"/>
    <cellStyle name="Normal 38 4 2 2_Essbase BS Tax Accounts EOY" xfId="49682"/>
    <cellStyle name="Normal 38 4 2 3" xfId="49683"/>
    <cellStyle name="Normal 38 4 2 4" xfId="49684"/>
    <cellStyle name="Normal 38 4 2 5" xfId="49685"/>
    <cellStyle name="Normal 38 4 2_Essbase BS Tax Accounts EOY" xfId="49686"/>
    <cellStyle name="Normal 38 4 3" xfId="49687"/>
    <cellStyle name="Normal 38 4 3 2" xfId="49688"/>
    <cellStyle name="Normal 38 4 3 3" xfId="49689"/>
    <cellStyle name="Normal 38 4 3_Essbase BS Tax Accounts EOY" xfId="49690"/>
    <cellStyle name="Normal 38 4 4" xfId="49691"/>
    <cellStyle name="Normal 38 4 5" xfId="49692"/>
    <cellStyle name="Normal 38 4 6" xfId="49693"/>
    <cellStyle name="Normal 38 4_Essbase BS Tax Accounts EOY" xfId="49694"/>
    <cellStyle name="Normal 38 5" xfId="49695"/>
    <cellStyle name="Normal 38 5 2" xfId="49696"/>
    <cellStyle name="Normal 38 5_Essbase BS Tax Accounts EOY" xfId="49697"/>
    <cellStyle name="Normal 38 6" xfId="49698"/>
    <cellStyle name="Normal 38 6 2" xfId="49699"/>
    <cellStyle name="Normal 38 6_Essbase BS Tax Accounts EOY" xfId="49700"/>
    <cellStyle name="Normal 38 7" xfId="49701"/>
    <cellStyle name="Normal 38 7 2" xfId="49702"/>
    <cellStyle name="Normal 38 7_Essbase BS Tax Accounts EOY" xfId="49703"/>
    <cellStyle name="Normal 38 8" xfId="49704"/>
    <cellStyle name="Normal 38 8 2" xfId="49705"/>
    <cellStyle name="Normal 38 8_Essbase BS Tax Accounts EOY" xfId="49706"/>
    <cellStyle name="Normal 38 9" xfId="49707"/>
    <cellStyle name="Normal 38 9 2" xfId="49708"/>
    <cellStyle name="Normal 38 9_Essbase BS Tax Accounts EOY" xfId="49709"/>
    <cellStyle name="Normal 38_Basis Detail" xfId="49710"/>
    <cellStyle name="Normal 39" xfId="255"/>
    <cellStyle name="Normal 39 10" xfId="49711"/>
    <cellStyle name="Normal 39 10 2" xfId="49712"/>
    <cellStyle name="Normal 39 10_Essbase BS Tax Accounts EOY" xfId="49713"/>
    <cellStyle name="Normal 39 11" xfId="49714"/>
    <cellStyle name="Normal 39 11 2" xfId="49715"/>
    <cellStyle name="Normal 39 11 2 2" xfId="49716"/>
    <cellStyle name="Normal 39 11 2 3" xfId="49717"/>
    <cellStyle name="Normal 39 11 2_Essbase BS Tax Accounts EOY" xfId="49718"/>
    <cellStyle name="Normal 39 11 3" xfId="49719"/>
    <cellStyle name="Normal 39 11 4" xfId="49720"/>
    <cellStyle name="Normal 39 11_Essbase BS Tax Accounts EOY" xfId="49721"/>
    <cellStyle name="Normal 39 12" xfId="49722"/>
    <cellStyle name="Normal 39 12 2" xfId="49723"/>
    <cellStyle name="Normal 39 12 2 2" xfId="49724"/>
    <cellStyle name="Normal 39 12 2_Essbase BS Tax Accounts EOY" xfId="49725"/>
    <cellStyle name="Normal 39 12 3" xfId="49726"/>
    <cellStyle name="Normal 39 12 4" xfId="49727"/>
    <cellStyle name="Normal 39 12_Essbase BS Tax Accounts EOY" xfId="49728"/>
    <cellStyle name="Normal 39 13" xfId="49729"/>
    <cellStyle name="Normal 39 14" xfId="49730"/>
    <cellStyle name="Normal 39 15" xfId="49731"/>
    <cellStyle name="Normal 39 16" xfId="49732"/>
    <cellStyle name="Normal 39 2" xfId="49733"/>
    <cellStyle name="Normal 39 2 2" xfId="49734"/>
    <cellStyle name="Normal 39 2 2 2" xfId="49735"/>
    <cellStyle name="Normal 39 2 2 2 2" xfId="49736"/>
    <cellStyle name="Normal 39 2 2 2 3" xfId="49737"/>
    <cellStyle name="Normal 39 2 2 2_Essbase BS Tax Accounts EOY" xfId="49738"/>
    <cellStyle name="Normal 39 2 2 3" xfId="49739"/>
    <cellStyle name="Normal 39 2 2_Essbase BS Tax Accounts EOY" xfId="49740"/>
    <cellStyle name="Normal 39 2 3" xfId="49741"/>
    <cellStyle name="Normal 39 2 3 2" xfId="49742"/>
    <cellStyle name="Normal 39 2 3 2 2" xfId="49743"/>
    <cellStyle name="Normal 39 2 3 2_Essbase BS Tax Accounts EOY" xfId="49744"/>
    <cellStyle name="Normal 39 2 3 3" xfId="49745"/>
    <cellStyle name="Normal 39 2 3_Essbase BS Tax Accounts EOY" xfId="49746"/>
    <cellStyle name="Normal 39 2 4" xfId="49747"/>
    <cellStyle name="Normal 39 2 4 2" xfId="49748"/>
    <cellStyle name="Normal 39 2 4_Essbase BS Tax Accounts EOY" xfId="49749"/>
    <cellStyle name="Normal 39 2 5" xfId="49750"/>
    <cellStyle name="Normal 39 2 6" xfId="49751"/>
    <cellStyle name="Normal 39 2 7" xfId="49752"/>
    <cellStyle name="Normal 39 2 8" xfId="49753"/>
    <cellStyle name="Normal 39 2_Essbase BS Tax Accounts EOY" xfId="49754"/>
    <cellStyle name="Normal 39 3" xfId="49755"/>
    <cellStyle name="Normal 39 3 2" xfId="49756"/>
    <cellStyle name="Normal 39 3 2 2" xfId="49757"/>
    <cellStyle name="Normal 39 3 2 2 2" xfId="49758"/>
    <cellStyle name="Normal 39 3 2 2 2 2" xfId="49759"/>
    <cellStyle name="Normal 39 3 2 2 2 3" xfId="49760"/>
    <cellStyle name="Normal 39 3 2 2 2_Essbase BS Tax Accounts EOY" xfId="49761"/>
    <cellStyle name="Normal 39 3 2 2 3" xfId="49762"/>
    <cellStyle name="Normal 39 3 2 2_Essbase BS Tax Accounts EOY" xfId="49763"/>
    <cellStyle name="Normal 39 3 2 3" xfId="49764"/>
    <cellStyle name="Normal 39 3 2 3 2" xfId="49765"/>
    <cellStyle name="Normal 39 3 2 3 2 2" xfId="49766"/>
    <cellStyle name="Normal 39 3 2 3 2 3" xfId="49767"/>
    <cellStyle name="Normal 39 3 2 3 2_Essbase BS Tax Accounts EOY" xfId="49768"/>
    <cellStyle name="Normal 39 3 2 3 3" xfId="49769"/>
    <cellStyle name="Normal 39 3 2 3 4" xfId="49770"/>
    <cellStyle name="Normal 39 3 2 3 5" xfId="49771"/>
    <cellStyle name="Normal 39 3 2 3_Essbase BS Tax Accounts EOY" xfId="49772"/>
    <cellStyle name="Normal 39 3 2 4" xfId="49773"/>
    <cellStyle name="Normal 39 3 2 4 2" xfId="49774"/>
    <cellStyle name="Normal 39 3 2 4 3" xfId="49775"/>
    <cellStyle name="Normal 39 3 2 4_Essbase BS Tax Accounts EOY" xfId="49776"/>
    <cellStyle name="Normal 39 3 2 5" xfId="49777"/>
    <cellStyle name="Normal 39 3 2 5 2" xfId="49778"/>
    <cellStyle name="Normal 39 3 2 5_Essbase BS Tax Accounts EOY" xfId="49779"/>
    <cellStyle name="Normal 39 3 2 6" xfId="49780"/>
    <cellStyle name="Normal 39 3 2 7" xfId="49781"/>
    <cellStyle name="Normal 39 3 2 8" xfId="49782"/>
    <cellStyle name="Normal 39 3 2_Essbase BS Tax Accounts EOY" xfId="49783"/>
    <cellStyle name="Normal 39 3 3" xfId="49784"/>
    <cellStyle name="Normal 39 3 3 2" xfId="49785"/>
    <cellStyle name="Normal 39 3 3 2 2" xfId="49786"/>
    <cellStyle name="Normal 39 3 3 2_Essbase BS Tax Accounts EOY" xfId="49787"/>
    <cellStyle name="Normal 39 3 3 3" xfId="49788"/>
    <cellStyle name="Normal 39 3 3_Essbase BS Tax Accounts EOY" xfId="49789"/>
    <cellStyle name="Normal 39 3 4" xfId="49790"/>
    <cellStyle name="Normal 39 3 4 2" xfId="49791"/>
    <cellStyle name="Normal 39 3 4 2 2" xfId="49792"/>
    <cellStyle name="Normal 39 3 4 2 3" xfId="49793"/>
    <cellStyle name="Normal 39 3 4 2_Essbase BS Tax Accounts EOY" xfId="49794"/>
    <cellStyle name="Normal 39 3 4 3" xfId="49795"/>
    <cellStyle name="Normal 39 3 4 4" xfId="49796"/>
    <cellStyle name="Normal 39 3 4 5" xfId="49797"/>
    <cellStyle name="Normal 39 3 4_Essbase BS Tax Accounts EOY" xfId="49798"/>
    <cellStyle name="Normal 39 3 5" xfId="49799"/>
    <cellStyle name="Normal 39 3 5 2" xfId="49800"/>
    <cellStyle name="Normal 39 3 5 3" xfId="49801"/>
    <cellStyle name="Normal 39 3 5_Essbase BS Tax Accounts EOY" xfId="49802"/>
    <cellStyle name="Normal 39 3 6" xfId="49803"/>
    <cellStyle name="Normal 39 3 6 2" xfId="49804"/>
    <cellStyle name="Normal 39 3 6_Essbase BS Tax Accounts EOY" xfId="49805"/>
    <cellStyle name="Normal 39 3 7" xfId="49806"/>
    <cellStyle name="Normal 39 3 8" xfId="49807"/>
    <cellStyle name="Normal 39 3 9" xfId="49808"/>
    <cellStyle name="Normal 39 3_Basis Info" xfId="49809"/>
    <cellStyle name="Normal 39 4" xfId="49810"/>
    <cellStyle name="Normal 39 4 2" xfId="49811"/>
    <cellStyle name="Normal 39 4 2 2" xfId="49812"/>
    <cellStyle name="Normal 39 4 2_Essbase BS Tax Accounts EOY" xfId="49813"/>
    <cellStyle name="Normal 39 4 3" xfId="49814"/>
    <cellStyle name="Normal 39 4 3 2" xfId="49815"/>
    <cellStyle name="Normal 39 4 3 2 2" xfId="49816"/>
    <cellStyle name="Normal 39 4 3 2 3" xfId="49817"/>
    <cellStyle name="Normal 39 4 3 2_Essbase BS Tax Accounts EOY" xfId="49818"/>
    <cellStyle name="Normal 39 4 3 3" xfId="49819"/>
    <cellStyle name="Normal 39 4 3 4" xfId="49820"/>
    <cellStyle name="Normal 39 4 3 5" xfId="49821"/>
    <cellStyle name="Normal 39 4 3_Essbase BS Tax Accounts EOY" xfId="49822"/>
    <cellStyle name="Normal 39 4 4" xfId="49823"/>
    <cellStyle name="Normal 39 4 4 2" xfId="49824"/>
    <cellStyle name="Normal 39 4 4 3" xfId="49825"/>
    <cellStyle name="Normal 39 4 4_Essbase BS Tax Accounts EOY" xfId="49826"/>
    <cellStyle name="Normal 39 4 5" xfId="49827"/>
    <cellStyle name="Normal 39 4 6" xfId="49828"/>
    <cellStyle name="Normal 39 4 7" xfId="49829"/>
    <cellStyle name="Normal 39 4 8" xfId="49830"/>
    <cellStyle name="Normal 39 4_Essbase BS Tax Accounts EOY" xfId="49831"/>
    <cellStyle name="Normal 39 5" xfId="49832"/>
    <cellStyle name="Normal 39 5 2" xfId="49833"/>
    <cellStyle name="Normal 39 5_Essbase BS Tax Accounts EOY" xfId="49834"/>
    <cellStyle name="Normal 39 6" xfId="49835"/>
    <cellStyle name="Normal 39 6 2" xfId="49836"/>
    <cellStyle name="Normal 39 6_Essbase BS Tax Accounts EOY" xfId="49837"/>
    <cellStyle name="Normal 39 7" xfId="49838"/>
    <cellStyle name="Normal 39 7 2" xfId="49839"/>
    <cellStyle name="Normal 39 7_Essbase BS Tax Accounts EOY" xfId="49840"/>
    <cellStyle name="Normal 39 8" xfId="49841"/>
    <cellStyle name="Normal 39 8 2" xfId="49842"/>
    <cellStyle name="Normal 39 8_Essbase BS Tax Accounts EOY" xfId="49843"/>
    <cellStyle name="Normal 39 9" xfId="49844"/>
    <cellStyle name="Normal 39 9 2" xfId="49845"/>
    <cellStyle name="Normal 39 9_Essbase BS Tax Accounts EOY" xfId="49846"/>
    <cellStyle name="Normal 39_Basis Detail" xfId="49847"/>
    <cellStyle name="Normal 4" xfId="85"/>
    <cellStyle name="Normal 4 10" xfId="49848"/>
    <cellStyle name="Normal 4 10 2" xfId="49849"/>
    <cellStyle name="Normal 4 10 3" xfId="49850"/>
    <cellStyle name="Normal 4 10 4" xfId="49851"/>
    <cellStyle name="Normal 4 10_Essbase BS Tax Accounts EOY" xfId="49852"/>
    <cellStyle name="Normal 4 11" xfId="49853"/>
    <cellStyle name="Normal 4 11 2" xfId="49854"/>
    <cellStyle name="Normal 4 12" xfId="49855"/>
    <cellStyle name="Normal 4 13" xfId="58817"/>
    <cellStyle name="Normal 4 14" xfId="58826"/>
    <cellStyle name="Normal 4 2" xfId="49856"/>
    <cellStyle name="Normal 4 2 2" xfId="49857"/>
    <cellStyle name="Normal 4 2 2 2" xfId="49858"/>
    <cellStyle name="Normal 4 2 2 2 2" xfId="49859"/>
    <cellStyle name="Normal 4 2 2 2 2 2" xfId="49860"/>
    <cellStyle name="Normal 4 2 2 2 2_Essbase BS Tax Accounts EOY" xfId="49861"/>
    <cellStyle name="Normal 4 2 2 2 3" xfId="49862"/>
    <cellStyle name="Normal 4 2 2 2 4" xfId="49863"/>
    <cellStyle name="Normal 4 2 2 2_Essbase BS Tax Accounts EOY" xfId="49864"/>
    <cellStyle name="Normal 4 2 2 3" xfId="49865"/>
    <cellStyle name="Normal 4 2 2 3 2" xfId="49866"/>
    <cellStyle name="Normal 4 2 2 3_Essbase BS Tax Accounts EOY" xfId="49867"/>
    <cellStyle name="Normal 4 2 2 4" xfId="49868"/>
    <cellStyle name="Normal 4 2 2 4 2" xfId="49869"/>
    <cellStyle name="Normal 4 2 2 4 2 2" xfId="49870"/>
    <cellStyle name="Normal 4 2 2 4 2_Essbase BS Tax Accounts EOY" xfId="49871"/>
    <cellStyle name="Normal 4 2 2 4 3" xfId="49872"/>
    <cellStyle name="Normal 4 2 2 4_Essbase BS Tax Accounts EOY" xfId="49873"/>
    <cellStyle name="Normal 4 2 2 5" xfId="49874"/>
    <cellStyle name="Normal 4 2 2 6" xfId="49875"/>
    <cellStyle name="Normal 4 2 2_Basis Detail" xfId="49876"/>
    <cellStyle name="Normal 4 2 3" xfId="49877"/>
    <cellStyle name="Normal 4 2 3 2" xfId="49878"/>
    <cellStyle name="Normal 4 2 3 2 2" xfId="49879"/>
    <cellStyle name="Normal 4 2 3 2_Essbase BS Tax Accounts EOY" xfId="49880"/>
    <cellStyle name="Normal 4 2 3 3" xfId="49881"/>
    <cellStyle name="Normal 4 2 3 4" xfId="49882"/>
    <cellStyle name="Normal 4 2 3_Essbase BS Tax Accounts EOY" xfId="49883"/>
    <cellStyle name="Normal 4 2 4" xfId="49884"/>
    <cellStyle name="Normal 4 2 4 2" xfId="49885"/>
    <cellStyle name="Normal 4 2 4_Essbase BS Tax Accounts EOY" xfId="49886"/>
    <cellStyle name="Normal 4 2 5" xfId="49887"/>
    <cellStyle name="Normal 4 2 5 2" xfId="49888"/>
    <cellStyle name="Normal 4 2 5 2 2" xfId="49889"/>
    <cellStyle name="Normal 4 2 5 2_Essbase BS Tax Accounts EOY" xfId="49890"/>
    <cellStyle name="Normal 4 2 5 3" xfId="49891"/>
    <cellStyle name="Normal 4 2 5_Essbase BS Tax Accounts EOY" xfId="49892"/>
    <cellStyle name="Normal 4 2 6" xfId="49893"/>
    <cellStyle name="Normal 4 2 7" xfId="49894"/>
    <cellStyle name="Normal 4 2_10-1 BS" xfId="49895"/>
    <cellStyle name="Normal 4 3" xfId="49896"/>
    <cellStyle name="Normal 4 3 2" xfId="49897"/>
    <cellStyle name="Normal 4 3 2 2" xfId="49898"/>
    <cellStyle name="Normal 4 3 2 2 2" xfId="49899"/>
    <cellStyle name="Normal 4 3 2 2 3" xfId="49900"/>
    <cellStyle name="Normal 4 3 2 2_Essbase BS Tax Accounts EOY" xfId="49901"/>
    <cellStyle name="Normal 4 3 2 3" xfId="49902"/>
    <cellStyle name="Normal 4 3 2_Essbase BS Tax Accounts EOY" xfId="49903"/>
    <cellStyle name="Normal 4 3 3" xfId="49904"/>
    <cellStyle name="Normal 4 3 3 2" xfId="49905"/>
    <cellStyle name="Normal 4 3 3_Essbase BS Tax Accounts EOY" xfId="49906"/>
    <cellStyle name="Normal 4 3 4" xfId="49907"/>
    <cellStyle name="Normal 4 3 4 2" xfId="49908"/>
    <cellStyle name="Normal 4 3 5" xfId="49909"/>
    <cellStyle name="Normal 4 3_Basis Detail" xfId="49910"/>
    <cellStyle name="Normal 4 4" xfId="49911"/>
    <cellStyle name="Normal 4 4 2" xfId="49912"/>
    <cellStyle name="Normal 4 4 2 2" xfId="49913"/>
    <cellStyle name="Normal 4 4 2 2 2" xfId="49914"/>
    <cellStyle name="Normal 4 4 2 2_Essbase BS Tax Accounts EOY" xfId="49915"/>
    <cellStyle name="Normal 4 4 2 3" xfId="49916"/>
    <cellStyle name="Normal 4 4 2 4" xfId="49917"/>
    <cellStyle name="Normal 4 4 2_Essbase BS Tax Accounts EOY" xfId="49918"/>
    <cellStyle name="Normal 4 4 3" xfId="49919"/>
    <cellStyle name="Normal 4 4 3 2" xfId="49920"/>
    <cellStyle name="Normal 4 4 3 3" xfId="49921"/>
    <cellStyle name="Normal 4 4 3_Essbase BS Tax Accounts EOY" xfId="49922"/>
    <cellStyle name="Normal 4 4 4" xfId="49923"/>
    <cellStyle name="Normal 4 4 5" xfId="49924"/>
    <cellStyle name="Normal 4 4 6" xfId="49925"/>
    <cellStyle name="Normal 4 4_Basis Detail" xfId="49926"/>
    <cellStyle name="Normal 4 5" xfId="49927"/>
    <cellStyle name="Normal 4 5 2" xfId="49928"/>
    <cellStyle name="Normal 4 5 2 2" xfId="49929"/>
    <cellStyle name="Normal 4 5 2 2 2" xfId="49930"/>
    <cellStyle name="Normal 4 5 2 2 3" xfId="49931"/>
    <cellStyle name="Normal 4 5 2 2_Essbase BS Tax Accounts EOY" xfId="49932"/>
    <cellStyle name="Normal 4 5 2 3" xfId="49933"/>
    <cellStyle name="Normal 4 5 2 4" xfId="49934"/>
    <cellStyle name="Normal 4 5 2 5" xfId="49935"/>
    <cellStyle name="Normal 4 5 2_Essbase BS Tax Accounts EOY" xfId="49936"/>
    <cellStyle name="Normal 4 5 3" xfId="49937"/>
    <cellStyle name="Normal 4 5 3 2" xfId="49938"/>
    <cellStyle name="Normal 4 5 3 3" xfId="49939"/>
    <cellStyle name="Normal 4 5 3_Essbase BS Tax Accounts EOY" xfId="49940"/>
    <cellStyle name="Normal 4 5 4" xfId="49941"/>
    <cellStyle name="Normal 4 5 4 2" xfId="49942"/>
    <cellStyle name="Normal 4 5 4 3" xfId="49943"/>
    <cellStyle name="Normal 4 5 4_Essbase BS Tax Accounts EOY" xfId="49944"/>
    <cellStyle name="Normal 4 5 5" xfId="49945"/>
    <cellStyle name="Normal 4 5 6" xfId="49946"/>
    <cellStyle name="Normal 4 5 7" xfId="49947"/>
    <cellStyle name="Normal 4 5 8" xfId="49948"/>
    <cellStyle name="Normal 4 6" xfId="49949"/>
    <cellStyle name="Normal 4 6 2" xfId="49950"/>
    <cellStyle name="Normal 4 6 3" xfId="49951"/>
    <cellStyle name="Normal 4 6 3 2" xfId="49952"/>
    <cellStyle name="Normal 4 6 3 3" xfId="49953"/>
    <cellStyle name="Normal 4 6 3_Essbase BS Tax Accounts EOY" xfId="49954"/>
    <cellStyle name="Normal 4 6_Essbase BS Tax Accounts EOY" xfId="49955"/>
    <cellStyle name="Normal 4 7" xfId="49956"/>
    <cellStyle name="Normal 4 7 2" xfId="49957"/>
    <cellStyle name="Normal 4 7 2 2" xfId="49958"/>
    <cellStyle name="Normal 4 7 2_Essbase BS Tax Accounts EOY" xfId="49959"/>
    <cellStyle name="Normal 4 7 3" xfId="49960"/>
    <cellStyle name="Normal 4 7_Essbase BS Tax Accounts EOY" xfId="49961"/>
    <cellStyle name="Normal 4 8" xfId="49962"/>
    <cellStyle name="Normal 4 8 2" xfId="49963"/>
    <cellStyle name="Normal 4 8 3" xfId="49964"/>
    <cellStyle name="Normal 4 8_Essbase BS Tax Accounts EOY" xfId="49965"/>
    <cellStyle name="Normal 4 9" xfId="49966"/>
    <cellStyle name="Normal 4 9 2" xfId="49967"/>
    <cellStyle name="Normal 4 9 3" xfId="49968"/>
    <cellStyle name="Normal 4 9_Essbase BS Tax Accounts EOY" xfId="49969"/>
    <cellStyle name="Normal 4_10-1 BS" xfId="49970"/>
    <cellStyle name="Normal 40" xfId="256"/>
    <cellStyle name="Normal 40 10" xfId="49971"/>
    <cellStyle name="Normal 40 10 2" xfId="49972"/>
    <cellStyle name="Normal 40 10_Essbase BS Tax Accounts EOY" xfId="49973"/>
    <cellStyle name="Normal 40 11" xfId="49974"/>
    <cellStyle name="Normal 40 11 2" xfId="49975"/>
    <cellStyle name="Normal 40 11 2 2" xfId="49976"/>
    <cellStyle name="Normal 40 11 2 3" xfId="49977"/>
    <cellStyle name="Normal 40 11 2_Essbase BS Tax Accounts EOY" xfId="49978"/>
    <cellStyle name="Normal 40 11 3" xfId="49979"/>
    <cellStyle name="Normal 40 11 4" xfId="49980"/>
    <cellStyle name="Normal 40 11_Essbase BS Tax Accounts EOY" xfId="49981"/>
    <cellStyle name="Normal 40 12" xfId="49982"/>
    <cellStyle name="Normal 40 12 2" xfId="49983"/>
    <cellStyle name="Normal 40 12 2 2" xfId="49984"/>
    <cellStyle name="Normal 40 12 2_Essbase BS Tax Accounts EOY" xfId="49985"/>
    <cellStyle name="Normal 40 12 3" xfId="49986"/>
    <cellStyle name="Normal 40 12 4" xfId="49987"/>
    <cellStyle name="Normal 40 12_Essbase BS Tax Accounts EOY" xfId="49988"/>
    <cellStyle name="Normal 40 13" xfId="49989"/>
    <cellStyle name="Normal 40 14" xfId="49990"/>
    <cellStyle name="Normal 40 15" xfId="49991"/>
    <cellStyle name="Normal 40 16" xfId="49992"/>
    <cellStyle name="Normal 40 2" xfId="49993"/>
    <cellStyle name="Normal 40 2 2" xfId="49994"/>
    <cellStyle name="Normal 40 2 2 2" xfId="49995"/>
    <cellStyle name="Normal 40 2 2 2 2" xfId="49996"/>
    <cellStyle name="Normal 40 2 2 2 3" xfId="49997"/>
    <cellStyle name="Normal 40 2 2 2_Essbase BS Tax Accounts EOY" xfId="49998"/>
    <cellStyle name="Normal 40 2 2 3" xfId="49999"/>
    <cellStyle name="Normal 40 2 2_Essbase BS Tax Accounts EOY" xfId="50000"/>
    <cellStyle name="Normal 40 2 3" xfId="50001"/>
    <cellStyle name="Normal 40 2 3 2" xfId="50002"/>
    <cellStyle name="Normal 40 2 3 2 2" xfId="50003"/>
    <cellStyle name="Normal 40 2 3 2_Essbase BS Tax Accounts EOY" xfId="50004"/>
    <cellStyle name="Normal 40 2 3 3" xfId="50005"/>
    <cellStyle name="Normal 40 2 3_Essbase BS Tax Accounts EOY" xfId="50006"/>
    <cellStyle name="Normal 40 2 4" xfId="50007"/>
    <cellStyle name="Normal 40 2 4 2" xfId="50008"/>
    <cellStyle name="Normal 40 2 4_Essbase BS Tax Accounts EOY" xfId="50009"/>
    <cellStyle name="Normal 40 2 5" xfId="50010"/>
    <cellStyle name="Normal 40 2 6" xfId="50011"/>
    <cellStyle name="Normal 40 2 7" xfId="50012"/>
    <cellStyle name="Normal 40 2 8" xfId="50013"/>
    <cellStyle name="Normal 40 2_Essbase BS Tax Accounts EOY" xfId="50014"/>
    <cellStyle name="Normal 40 3" xfId="50015"/>
    <cellStyle name="Normal 40 3 2" xfId="50016"/>
    <cellStyle name="Normal 40 3 2 2" xfId="50017"/>
    <cellStyle name="Normal 40 3 2 2 2" xfId="50018"/>
    <cellStyle name="Normal 40 3 2 2 2 2" xfId="50019"/>
    <cellStyle name="Normal 40 3 2 2 2 3" xfId="50020"/>
    <cellStyle name="Normal 40 3 2 2 2_Essbase BS Tax Accounts EOY" xfId="50021"/>
    <cellStyle name="Normal 40 3 2 2 3" xfId="50022"/>
    <cellStyle name="Normal 40 3 2 2_Essbase BS Tax Accounts EOY" xfId="50023"/>
    <cellStyle name="Normal 40 3 2 3" xfId="50024"/>
    <cellStyle name="Normal 40 3 2 3 2" xfId="50025"/>
    <cellStyle name="Normal 40 3 2 3 2 2" xfId="50026"/>
    <cellStyle name="Normal 40 3 2 3 2 3" xfId="50027"/>
    <cellStyle name="Normal 40 3 2 3 2_Essbase BS Tax Accounts EOY" xfId="50028"/>
    <cellStyle name="Normal 40 3 2 3 3" xfId="50029"/>
    <cellStyle name="Normal 40 3 2 3 4" xfId="50030"/>
    <cellStyle name="Normal 40 3 2 3 5" xfId="50031"/>
    <cellStyle name="Normal 40 3 2 3_Essbase BS Tax Accounts EOY" xfId="50032"/>
    <cellStyle name="Normal 40 3 2 4" xfId="50033"/>
    <cellStyle name="Normal 40 3 2 4 2" xfId="50034"/>
    <cellStyle name="Normal 40 3 2 4 3" xfId="50035"/>
    <cellStyle name="Normal 40 3 2 4_Essbase BS Tax Accounts EOY" xfId="50036"/>
    <cellStyle name="Normal 40 3 2 5" xfId="50037"/>
    <cellStyle name="Normal 40 3 2 5 2" xfId="50038"/>
    <cellStyle name="Normal 40 3 2 5_Essbase BS Tax Accounts EOY" xfId="50039"/>
    <cellStyle name="Normal 40 3 2 6" xfId="50040"/>
    <cellStyle name="Normal 40 3 2 7" xfId="50041"/>
    <cellStyle name="Normal 40 3 2 8" xfId="50042"/>
    <cellStyle name="Normal 40 3 2_Essbase BS Tax Accounts EOY" xfId="50043"/>
    <cellStyle name="Normal 40 3 3" xfId="50044"/>
    <cellStyle name="Normal 40 3 3 2" xfId="50045"/>
    <cellStyle name="Normal 40 3 3 2 2" xfId="50046"/>
    <cellStyle name="Normal 40 3 3 2_Essbase BS Tax Accounts EOY" xfId="50047"/>
    <cellStyle name="Normal 40 3 3 3" xfId="50048"/>
    <cellStyle name="Normal 40 3 3_Essbase BS Tax Accounts EOY" xfId="50049"/>
    <cellStyle name="Normal 40 3 4" xfId="50050"/>
    <cellStyle name="Normal 40 3 4 2" xfId="50051"/>
    <cellStyle name="Normal 40 3 4 2 2" xfId="50052"/>
    <cellStyle name="Normal 40 3 4 2 3" xfId="50053"/>
    <cellStyle name="Normal 40 3 4 2_Essbase BS Tax Accounts EOY" xfId="50054"/>
    <cellStyle name="Normal 40 3 4 3" xfId="50055"/>
    <cellStyle name="Normal 40 3 4 4" xfId="50056"/>
    <cellStyle name="Normal 40 3 4 5" xfId="50057"/>
    <cellStyle name="Normal 40 3 4_Essbase BS Tax Accounts EOY" xfId="50058"/>
    <cellStyle name="Normal 40 3 5" xfId="50059"/>
    <cellStyle name="Normal 40 3 5 2" xfId="50060"/>
    <cellStyle name="Normal 40 3 5 3" xfId="50061"/>
    <cellStyle name="Normal 40 3 5_Essbase BS Tax Accounts EOY" xfId="50062"/>
    <cellStyle name="Normal 40 3 6" xfId="50063"/>
    <cellStyle name="Normal 40 3 6 2" xfId="50064"/>
    <cellStyle name="Normal 40 3 6_Essbase BS Tax Accounts EOY" xfId="50065"/>
    <cellStyle name="Normal 40 3 7" xfId="50066"/>
    <cellStyle name="Normal 40 3 8" xfId="50067"/>
    <cellStyle name="Normal 40 3 9" xfId="50068"/>
    <cellStyle name="Normal 40 3_Basis Info" xfId="50069"/>
    <cellStyle name="Normal 40 4" xfId="50070"/>
    <cellStyle name="Normal 40 4 2" xfId="50071"/>
    <cellStyle name="Normal 40 4 2 2" xfId="50072"/>
    <cellStyle name="Normal 40 4 2_Essbase BS Tax Accounts EOY" xfId="50073"/>
    <cellStyle name="Normal 40 4 3" xfId="50074"/>
    <cellStyle name="Normal 40 4 3 2" xfId="50075"/>
    <cellStyle name="Normal 40 4 3 2 2" xfId="50076"/>
    <cellStyle name="Normal 40 4 3 2 3" xfId="50077"/>
    <cellStyle name="Normal 40 4 3 2_Essbase BS Tax Accounts EOY" xfId="50078"/>
    <cellStyle name="Normal 40 4 3 3" xfId="50079"/>
    <cellStyle name="Normal 40 4 3 4" xfId="50080"/>
    <cellStyle name="Normal 40 4 3 5" xfId="50081"/>
    <cellStyle name="Normal 40 4 3_Essbase BS Tax Accounts EOY" xfId="50082"/>
    <cellStyle name="Normal 40 4 4" xfId="50083"/>
    <cellStyle name="Normal 40 4 4 2" xfId="50084"/>
    <cellStyle name="Normal 40 4 4 3" xfId="50085"/>
    <cellStyle name="Normal 40 4 4_Essbase BS Tax Accounts EOY" xfId="50086"/>
    <cellStyle name="Normal 40 4 5" xfId="50087"/>
    <cellStyle name="Normal 40 4 6" xfId="50088"/>
    <cellStyle name="Normal 40 4 7" xfId="50089"/>
    <cellStyle name="Normal 40 4 8" xfId="50090"/>
    <cellStyle name="Normal 40 4_Essbase BS Tax Accounts EOY" xfId="50091"/>
    <cellStyle name="Normal 40 5" xfId="50092"/>
    <cellStyle name="Normal 40 5 2" xfId="50093"/>
    <cellStyle name="Normal 40 5_Essbase BS Tax Accounts EOY" xfId="50094"/>
    <cellStyle name="Normal 40 6" xfId="50095"/>
    <cellStyle name="Normal 40 6 2" xfId="50096"/>
    <cellStyle name="Normal 40 6_Essbase BS Tax Accounts EOY" xfId="50097"/>
    <cellStyle name="Normal 40 7" xfId="50098"/>
    <cellStyle name="Normal 40 7 2" xfId="50099"/>
    <cellStyle name="Normal 40 7_Essbase BS Tax Accounts EOY" xfId="50100"/>
    <cellStyle name="Normal 40 8" xfId="50101"/>
    <cellStyle name="Normal 40 8 2" xfId="50102"/>
    <cellStyle name="Normal 40 8_Essbase BS Tax Accounts EOY" xfId="50103"/>
    <cellStyle name="Normal 40 9" xfId="50104"/>
    <cellStyle name="Normal 40 9 2" xfId="50105"/>
    <cellStyle name="Normal 40 9_Essbase BS Tax Accounts EOY" xfId="50106"/>
    <cellStyle name="Normal 40_Basis Detail" xfId="50107"/>
    <cellStyle name="Normal 41" xfId="257"/>
    <cellStyle name="Normal 41 10" xfId="50108"/>
    <cellStyle name="Normal 41 10 2" xfId="50109"/>
    <cellStyle name="Normal 41 10_Essbase BS Tax Accounts EOY" xfId="50110"/>
    <cellStyle name="Normal 41 11" xfId="50111"/>
    <cellStyle name="Normal 41 11 2" xfId="50112"/>
    <cellStyle name="Normal 41 11 2 2" xfId="50113"/>
    <cellStyle name="Normal 41 11 2 3" xfId="50114"/>
    <cellStyle name="Normal 41 11 2_Essbase BS Tax Accounts EOY" xfId="50115"/>
    <cellStyle name="Normal 41 11 3" xfId="50116"/>
    <cellStyle name="Normal 41 11 4" xfId="50117"/>
    <cellStyle name="Normal 41 11_Essbase BS Tax Accounts EOY" xfId="50118"/>
    <cellStyle name="Normal 41 12" xfId="50119"/>
    <cellStyle name="Normal 41 12 2" xfId="50120"/>
    <cellStyle name="Normal 41 12 2 2" xfId="50121"/>
    <cellStyle name="Normal 41 12 2_Essbase BS Tax Accounts EOY" xfId="50122"/>
    <cellStyle name="Normal 41 12 3" xfId="50123"/>
    <cellStyle name="Normal 41 12 4" xfId="50124"/>
    <cellStyle name="Normal 41 12_Essbase BS Tax Accounts EOY" xfId="50125"/>
    <cellStyle name="Normal 41 13" xfId="50126"/>
    <cellStyle name="Normal 41 14" xfId="50127"/>
    <cellStyle name="Normal 41 15" xfId="50128"/>
    <cellStyle name="Normal 41 2" xfId="50129"/>
    <cellStyle name="Normal 41 2 10" xfId="50130"/>
    <cellStyle name="Normal 41 2 10 2" xfId="50131"/>
    <cellStyle name="Normal 41 2 10 2 2" xfId="50132"/>
    <cellStyle name="Normal 41 2 10 3" xfId="50133"/>
    <cellStyle name="Normal 41 2 10 4" xfId="50134"/>
    <cellStyle name="Normal 41 2 10_Essbase BS Tax Accounts EOY" xfId="50135"/>
    <cellStyle name="Normal 41 2 11" xfId="50136"/>
    <cellStyle name="Normal 41 2 11 2" xfId="50137"/>
    <cellStyle name="Normal 41 2 11 3" xfId="50138"/>
    <cellStyle name="Normal 41 2 11_Essbase BS Tax Accounts EOY" xfId="50139"/>
    <cellStyle name="Normal 41 2 12" xfId="50140"/>
    <cellStyle name="Normal 41 2 12 2" xfId="50141"/>
    <cellStyle name="Normal 41 2 13" xfId="50142"/>
    <cellStyle name="Normal 41 2 14" xfId="50143"/>
    <cellStyle name="Normal 41 2 15" xfId="50144"/>
    <cellStyle name="Normal 41 2 16" xfId="50145"/>
    <cellStyle name="Normal 41 2 2" xfId="50146"/>
    <cellStyle name="Normal 41 2 2 2" xfId="50147"/>
    <cellStyle name="Normal 41 2 2 2 2" xfId="50148"/>
    <cellStyle name="Normal 41 2 2 2 2 2" xfId="50149"/>
    <cellStyle name="Normal 41 2 2 2 2 3" xfId="50150"/>
    <cellStyle name="Normal 41 2 2 2 2_Essbase BS Tax Accounts EOY" xfId="50151"/>
    <cellStyle name="Normal 41 2 2 2 3" xfId="50152"/>
    <cellStyle name="Normal 41 2 2 2 3 2" xfId="50153"/>
    <cellStyle name="Normal 41 2 2 2 4" xfId="50154"/>
    <cellStyle name="Normal 41 2 2 2 5" xfId="50155"/>
    <cellStyle name="Normal 41 2 2 2_Essbase BS Tax Accounts EOY" xfId="50156"/>
    <cellStyle name="Normal 41 2 2 3" xfId="50157"/>
    <cellStyle name="Normal 41 2 2 3 2" xfId="50158"/>
    <cellStyle name="Normal 41 2 2 3 2 2" xfId="50159"/>
    <cellStyle name="Normal 41 2 2 3 3" xfId="50160"/>
    <cellStyle name="Normal 41 2 2 3 4" xfId="50161"/>
    <cellStyle name="Normal 41 2 2 3_Essbase BS Tax Accounts EOY" xfId="50162"/>
    <cellStyle name="Normal 41 2 2 4" xfId="50163"/>
    <cellStyle name="Normal 41 2 2 4 2" xfId="50164"/>
    <cellStyle name="Normal 41 2 2 5" xfId="50165"/>
    <cellStyle name="Normal 41 2 2 5 2" xfId="50166"/>
    <cellStyle name="Normal 41 2 2 6" xfId="50167"/>
    <cellStyle name="Normal 41 2 2 7" xfId="50168"/>
    <cellStyle name="Normal 41 2 2 8" xfId="50169"/>
    <cellStyle name="Normal 41 2 2_Essbase BS Tax Accounts EOY" xfId="50170"/>
    <cellStyle name="Normal 41 2 3" xfId="50171"/>
    <cellStyle name="Normal 41 2 3 2" xfId="50172"/>
    <cellStyle name="Normal 41 2 3 2 2" xfId="50173"/>
    <cellStyle name="Normal 41 2 3 2 2 2" xfId="50174"/>
    <cellStyle name="Normal 41 2 3 2 2 3" xfId="50175"/>
    <cellStyle name="Normal 41 2 3 2 2_Essbase BS Tax Accounts EOY" xfId="50176"/>
    <cellStyle name="Normal 41 2 3 2 3" xfId="50177"/>
    <cellStyle name="Normal 41 2 3 2 4" xfId="50178"/>
    <cellStyle name="Normal 41 2 3 2_Essbase BS Tax Accounts EOY" xfId="50179"/>
    <cellStyle name="Normal 41 2 3 3" xfId="50180"/>
    <cellStyle name="Normal 41 2 3 3 2" xfId="50181"/>
    <cellStyle name="Normal 41 2 3 3 3" xfId="50182"/>
    <cellStyle name="Normal 41 2 3 3_Essbase BS Tax Accounts EOY" xfId="50183"/>
    <cellStyle name="Normal 41 2 3 4" xfId="50184"/>
    <cellStyle name="Normal 41 2 3 5" xfId="50185"/>
    <cellStyle name="Normal 41 2 3_Essbase BS Tax Accounts EOY" xfId="50186"/>
    <cellStyle name="Normal 41 2 4" xfId="50187"/>
    <cellStyle name="Normal 41 2 4 2" xfId="50188"/>
    <cellStyle name="Normal 41 2 4 2 2" xfId="50189"/>
    <cellStyle name="Normal 41 2 4 2 3" xfId="50190"/>
    <cellStyle name="Normal 41 2 4 2_Essbase BS Tax Accounts EOY" xfId="50191"/>
    <cellStyle name="Normal 41 2 4 3" xfId="50192"/>
    <cellStyle name="Normal 41 2 4 4" xfId="50193"/>
    <cellStyle name="Normal 41 2 4_Essbase BS Tax Accounts EOY" xfId="50194"/>
    <cellStyle name="Normal 41 2 5" xfId="50195"/>
    <cellStyle name="Normal 41 2 5 2" xfId="50196"/>
    <cellStyle name="Normal 41 2 5 2 2" xfId="50197"/>
    <cellStyle name="Normal 41 2 5 2 3" xfId="50198"/>
    <cellStyle name="Normal 41 2 5 2_Essbase BS Tax Accounts EOY" xfId="50199"/>
    <cellStyle name="Normal 41 2 5 3" xfId="50200"/>
    <cellStyle name="Normal 41 2 5 4" xfId="50201"/>
    <cellStyle name="Normal 41 2 5_Essbase BS Tax Accounts EOY" xfId="50202"/>
    <cellStyle name="Normal 41 2 6" xfId="50203"/>
    <cellStyle name="Normal 41 2 6 2" xfId="50204"/>
    <cellStyle name="Normal 41 2 6 2 2" xfId="50205"/>
    <cellStyle name="Normal 41 2 6 2 3" xfId="50206"/>
    <cellStyle name="Normal 41 2 6 2_Essbase BS Tax Accounts EOY" xfId="50207"/>
    <cellStyle name="Normal 41 2 6 3" xfId="50208"/>
    <cellStyle name="Normal 41 2 6 4" xfId="50209"/>
    <cellStyle name="Normal 41 2 6_Essbase BS Tax Accounts EOY" xfId="50210"/>
    <cellStyle name="Normal 41 2 7" xfId="50211"/>
    <cellStyle name="Normal 41 2 7 2" xfId="50212"/>
    <cellStyle name="Normal 41 2 7 2 2" xfId="50213"/>
    <cellStyle name="Normal 41 2 7 3" xfId="50214"/>
    <cellStyle name="Normal 41 2 7 4" xfId="50215"/>
    <cellStyle name="Normal 41 2 7_Essbase BS Tax Accounts EOY" xfId="50216"/>
    <cellStyle name="Normal 41 2 8" xfId="50217"/>
    <cellStyle name="Normal 41 2 8 2" xfId="50218"/>
    <cellStyle name="Normal 41 2 8 2 2" xfId="50219"/>
    <cellStyle name="Normal 41 2 8 3" xfId="50220"/>
    <cellStyle name="Normal 41 2 8 4" xfId="50221"/>
    <cellStyle name="Normal 41 2 8_Essbase BS Tax Accounts EOY" xfId="50222"/>
    <cellStyle name="Normal 41 2 9" xfId="50223"/>
    <cellStyle name="Normal 41 2 9 2" xfId="50224"/>
    <cellStyle name="Normal 41 2 9 2 2" xfId="50225"/>
    <cellStyle name="Normal 41 2 9 3" xfId="50226"/>
    <cellStyle name="Normal 41 2 9 4" xfId="50227"/>
    <cellStyle name="Normal 41 2 9_Essbase BS Tax Accounts EOY" xfId="50228"/>
    <cellStyle name="Normal 41 2_Basis Info" xfId="50229"/>
    <cellStyle name="Normal 41 3" xfId="50230"/>
    <cellStyle name="Normal 41 3 10" xfId="50231"/>
    <cellStyle name="Normal 41 3 10 2" xfId="50232"/>
    <cellStyle name="Normal 41 3 11" xfId="50233"/>
    <cellStyle name="Normal 41 3 11 2" xfId="50234"/>
    <cellStyle name="Normal 41 3 12" xfId="50235"/>
    <cellStyle name="Normal 41 3 13" xfId="50236"/>
    <cellStyle name="Normal 41 3 14" xfId="50237"/>
    <cellStyle name="Normal 41 3 15" xfId="50238"/>
    <cellStyle name="Normal 41 3 2" xfId="50239"/>
    <cellStyle name="Normal 41 3 2 2" xfId="50240"/>
    <cellStyle name="Normal 41 3 2 2 2" xfId="50241"/>
    <cellStyle name="Normal 41 3 2 2 2 2" xfId="50242"/>
    <cellStyle name="Normal 41 3 2 2 2 3" xfId="50243"/>
    <cellStyle name="Normal 41 3 2 2 2_Essbase BS Tax Accounts EOY" xfId="50244"/>
    <cellStyle name="Normal 41 3 2 2 3" xfId="50245"/>
    <cellStyle name="Normal 41 3 2 2 4" xfId="50246"/>
    <cellStyle name="Normal 41 3 2 2_Essbase BS Tax Accounts EOY" xfId="50247"/>
    <cellStyle name="Normal 41 3 2 3" xfId="50248"/>
    <cellStyle name="Normal 41 3 2 3 2" xfId="50249"/>
    <cellStyle name="Normal 41 3 2 3 2 2" xfId="50250"/>
    <cellStyle name="Normal 41 3 2 3 3" xfId="50251"/>
    <cellStyle name="Normal 41 3 2 3 4" xfId="50252"/>
    <cellStyle name="Normal 41 3 2 3_Essbase BS Tax Accounts EOY" xfId="50253"/>
    <cellStyle name="Normal 41 3 2 4" xfId="50254"/>
    <cellStyle name="Normal 41 3 2 4 2" xfId="50255"/>
    <cellStyle name="Normal 41 3 2 5" xfId="50256"/>
    <cellStyle name="Normal 41 3 2 6" xfId="50257"/>
    <cellStyle name="Normal 41 3 2_Essbase BS Tax Accounts EOY" xfId="50258"/>
    <cellStyle name="Normal 41 3 3" xfId="50259"/>
    <cellStyle name="Normal 41 3 3 2" xfId="50260"/>
    <cellStyle name="Normal 41 3 3 2 2" xfId="50261"/>
    <cellStyle name="Normal 41 3 3 2 3" xfId="50262"/>
    <cellStyle name="Normal 41 3 3 2_Essbase BS Tax Accounts EOY" xfId="50263"/>
    <cellStyle name="Normal 41 3 3 3" xfId="50264"/>
    <cellStyle name="Normal 41 3 3 4" xfId="50265"/>
    <cellStyle name="Normal 41 3 3_Essbase BS Tax Accounts EOY" xfId="50266"/>
    <cellStyle name="Normal 41 3 4" xfId="50267"/>
    <cellStyle name="Normal 41 3 4 2" xfId="50268"/>
    <cellStyle name="Normal 41 3 4 2 2" xfId="50269"/>
    <cellStyle name="Normal 41 3 4 2 3" xfId="50270"/>
    <cellStyle name="Normal 41 3 4 2_Essbase BS Tax Accounts EOY" xfId="50271"/>
    <cellStyle name="Normal 41 3 4 3" xfId="50272"/>
    <cellStyle name="Normal 41 3 4 4" xfId="50273"/>
    <cellStyle name="Normal 41 3 4_Essbase BS Tax Accounts EOY" xfId="50274"/>
    <cellStyle name="Normal 41 3 5" xfId="50275"/>
    <cellStyle name="Normal 41 3 5 2" xfId="50276"/>
    <cellStyle name="Normal 41 3 5 2 2" xfId="50277"/>
    <cellStyle name="Normal 41 3 5 2 3" xfId="50278"/>
    <cellStyle name="Normal 41 3 5 2_Essbase BS Tax Accounts EOY" xfId="50279"/>
    <cellStyle name="Normal 41 3 5 3" xfId="50280"/>
    <cellStyle name="Normal 41 3 5 4" xfId="50281"/>
    <cellStyle name="Normal 41 3 5_Essbase BS Tax Accounts EOY" xfId="50282"/>
    <cellStyle name="Normal 41 3 6" xfId="50283"/>
    <cellStyle name="Normal 41 3 6 2" xfId="50284"/>
    <cellStyle name="Normal 41 3 6 2 2" xfId="50285"/>
    <cellStyle name="Normal 41 3 6 3" xfId="50286"/>
    <cellStyle name="Normal 41 3 6 4" xfId="50287"/>
    <cellStyle name="Normal 41 3 6_Essbase BS Tax Accounts EOY" xfId="50288"/>
    <cellStyle name="Normal 41 3 7" xfId="50289"/>
    <cellStyle name="Normal 41 3 7 2" xfId="50290"/>
    <cellStyle name="Normal 41 3 7 2 2" xfId="50291"/>
    <cellStyle name="Normal 41 3 7 3" xfId="50292"/>
    <cellStyle name="Normal 41 3 7 4" xfId="50293"/>
    <cellStyle name="Normal 41 3 7_Essbase BS Tax Accounts EOY" xfId="50294"/>
    <cellStyle name="Normal 41 3 8" xfId="50295"/>
    <cellStyle name="Normal 41 3 8 2" xfId="50296"/>
    <cellStyle name="Normal 41 3 8 2 2" xfId="50297"/>
    <cellStyle name="Normal 41 3 8 3" xfId="50298"/>
    <cellStyle name="Normal 41 3 8 4" xfId="50299"/>
    <cellStyle name="Normal 41 3 8_Essbase BS Tax Accounts EOY" xfId="50300"/>
    <cellStyle name="Normal 41 3 9" xfId="50301"/>
    <cellStyle name="Normal 41 3 9 2" xfId="50302"/>
    <cellStyle name="Normal 41 3 9 2 2" xfId="50303"/>
    <cellStyle name="Normal 41 3 9 3" xfId="50304"/>
    <cellStyle name="Normal 41 3 9 4" xfId="50305"/>
    <cellStyle name="Normal 41 3 9_Essbase BS Tax Accounts EOY" xfId="50306"/>
    <cellStyle name="Normal 41 3_Essbase BS Tax Accounts EOY" xfId="50307"/>
    <cellStyle name="Normal 41 4" xfId="50308"/>
    <cellStyle name="Normal 41 4 2" xfId="50309"/>
    <cellStyle name="Normal 41 4 2 2" xfId="50310"/>
    <cellStyle name="Normal 41 4 2_Essbase BS Tax Accounts EOY" xfId="50311"/>
    <cellStyle name="Normal 41 4 3" xfId="50312"/>
    <cellStyle name="Normal 41 4_Essbase BS Tax Accounts EOY" xfId="50313"/>
    <cellStyle name="Normal 41 5" xfId="50314"/>
    <cellStyle name="Normal 41 5 2" xfId="50315"/>
    <cellStyle name="Normal 41 5_Essbase BS Tax Accounts EOY" xfId="50316"/>
    <cellStyle name="Normal 41 6" xfId="50317"/>
    <cellStyle name="Normal 41 6 2" xfId="50318"/>
    <cellStyle name="Normal 41 6_Essbase BS Tax Accounts EOY" xfId="50319"/>
    <cellStyle name="Normal 41 7" xfId="50320"/>
    <cellStyle name="Normal 41 7 2" xfId="50321"/>
    <cellStyle name="Normal 41 7_Essbase BS Tax Accounts EOY" xfId="50322"/>
    <cellStyle name="Normal 41 8" xfId="50323"/>
    <cellStyle name="Normal 41 8 2" xfId="50324"/>
    <cellStyle name="Normal 41 8_Essbase BS Tax Accounts EOY" xfId="50325"/>
    <cellStyle name="Normal 41 9" xfId="50326"/>
    <cellStyle name="Normal 41 9 2" xfId="50327"/>
    <cellStyle name="Normal 41 9_Essbase BS Tax Accounts EOY" xfId="50328"/>
    <cellStyle name="Normal 41_Basis Detail" xfId="50329"/>
    <cellStyle name="Normal 42" xfId="258"/>
    <cellStyle name="Normal 42 10" xfId="50330"/>
    <cellStyle name="Normal 42 10 2" xfId="50331"/>
    <cellStyle name="Normal 42 10 2 2" xfId="50332"/>
    <cellStyle name="Normal 42 10 3" xfId="50333"/>
    <cellStyle name="Normal 42 10 4" xfId="50334"/>
    <cellStyle name="Normal 42 10_Essbase BS Tax Accounts EOY" xfId="50335"/>
    <cellStyle name="Normal 42 11" xfId="50336"/>
    <cellStyle name="Normal 42 11 2" xfId="50337"/>
    <cellStyle name="Normal 42 11 2 2" xfId="50338"/>
    <cellStyle name="Normal 42 11 3" xfId="50339"/>
    <cellStyle name="Normal 42 11 4" xfId="50340"/>
    <cellStyle name="Normal 42 11_Essbase BS Tax Accounts EOY" xfId="50341"/>
    <cellStyle name="Normal 42 12" xfId="50342"/>
    <cellStyle name="Normal 42 12 2" xfId="50343"/>
    <cellStyle name="Normal 42 13" xfId="50344"/>
    <cellStyle name="Normal 42 13 2" xfId="50345"/>
    <cellStyle name="Normal 42 14" xfId="50346"/>
    <cellStyle name="Normal 42 15" xfId="50347"/>
    <cellStyle name="Normal 42 16" xfId="50348"/>
    <cellStyle name="Normal 42 2" xfId="50349"/>
    <cellStyle name="Normal 42 2 10" xfId="50350"/>
    <cellStyle name="Normal 42 2 10 2" xfId="50351"/>
    <cellStyle name="Normal 42 2 10 2 2" xfId="50352"/>
    <cellStyle name="Normal 42 2 10 3" xfId="50353"/>
    <cellStyle name="Normal 42 2 10 4" xfId="50354"/>
    <cellStyle name="Normal 42 2 10_Essbase BS Tax Accounts EOY" xfId="50355"/>
    <cellStyle name="Normal 42 2 11" xfId="50356"/>
    <cellStyle name="Normal 42 2 11 2" xfId="50357"/>
    <cellStyle name="Normal 42 2 11 3" xfId="50358"/>
    <cellStyle name="Normal 42 2 11_Essbase BS Tax Accounts EOY" xfId="50359"/>
    <cellStyle name="Normal 42 2 12" xfId="50360"/>
    <cellStyle name="Normal 42 2 12 2" xfId="50361"/>
    <cellStyle name="Normal 42 2 13" xfId="50362"/>
    <cellStyle name="Normal 42 2 14" xfId="50363"/>
    <cellStyle name="Normal 42 2 15" xfId="50364"/>
    <cellStyle name="Normal 42 2 16" xfId="50365"/>
    <cellStyle name="Normal 42 2 2" xfId="50366"/>
    <cellStyle name="Normal 42 2 2 2" xfId="50367"/>
    <cellStyle name="Normal 42 2 2 2 2" xfId="50368"/>
    <cellStyle name="Normal 42 2 2 2 2 2" xfId="50369"/>
    <cellStyle name="Normal 42 2 2 2 2 3" xfId="50370"/>
    <cellStyle name="Normal 42 2 2 2 2_Essbase BS Tax Accounts EOY" xfId="50371"/>
    <cellStyle name="Normal 42 2 2 2 3" xfId="50372"/>
    <cellStyle name="Normal 42 2 2 2 3 2" xfId="50373"/>
    <cellStyle name="Normal 42 2 2 2 4" xfId="50374"/>
    <cellStyle name="Normal 42 2 2 2 5" xfId="50375"/>
    <cellStyle name="Normal 42 2 2 2_Essbase BS Tax Accounts EOY" xfId="50376"/>
    <cellStyle name="Normal 42 2 2 3" xfId="50377"/>
    <cellStyle name="Normal 42 2 2 3 2" xfId="50378"/>
    <cellStyle name="Normal 42 2 2 3 2 2" xfId="50379"/>
    <cellStyle name="Normal 42 2 2 3 3" xfId="50380"/>
    <cellStyle name="Normal 42 2 2 3 4" xfId="50381"/>
    <cellStyle name="Normal 42 2 2 3_Essbase BS Tax Accounts EOY" xfId="50382"/>
    <cellStyle name="Normal 42 2 2 4" xfId="50383"/>
    <cellStyle name="Normal 42 2 2 4 2" xfId="50384"/>
    <cellStyle name="Normal 42 2 2 5" xfId="50385"/>
    <cellStyle name="Normal 42 2 2 5 2" xfId="50386"/>
    <cellStyle name="Normal 42 2 2 6" xfId="50387"/>
    <cellStyle name="Normal 42 2 2 7" xfId="50388"/>
    <cellStyle name="Normal 42 2 2 8" xfId="50389"/>
    <cellStyle name="Normal 42 2 2_Essbase BS Tax Accounts EOY" xfId="50390"/>
    <cellStyle name="Normal 42 2 3" xfId="50391"/>
    <cellStyle name="Normal 42 2 3 2" xfId="50392"/>
    <cellStyle name="Normal 42 2 3 2 2" xfId="50393"/>
    <cellStyle name="Normal 42 2 3 2 2 2" xfId="50394"/>
    <cellStyle name="Normal 42 2 3 2 2 3" xfId="50395"/>
    <cellStyle name="Normal 42 2 3 2 2_Essbase BS Tax Accounts EOY" xfId="50396"/>
    <cellStyle name="Normal 42 2 3 2 3" xfId="50397"/>
    <cellStyle name="Normal 42 2 3 2 4" xfId="50398"/>
    <cellStyle name="Normal 42 2 3 2_Essbase BS Tax Accounts EOY" xfId="50399"/>
    <cellStyle name="Normal 42 2 3 3" xfId="50400"/>
    <cellStyle name="Normal 42 2 3 3 2" xfId="50401"/>
    <cellStyle name="Normal 42 2 3 3 3" xfId="50402"/>
    <cellStyle name="Normal 42 2 3 3_Essbase BS Tax Accounts EOY" xfId="50403"/>
    <cellStyle name="Normal 42 2 3 4" xfId="50404"/>
    <cellStyle name="Normal 42 2 3 5" xfId="50405"/>
    <cellStyle name="Normal 42 2 3_Essbase BS Tax Accounts EOY" xfId="50406"/>
    <cellStyle name="Normal 42 2 4" xfId="50407"/>
    <cellStyle name="Normal 42 2 4 2" xfId="50408"/>
    <cellStyle name="Normal 42 2 4 2 2" xfId="50409"/>
    <cellStyle name="Normal 42 2 4 2 3" xfId="50410"/>
    <cellStyle name="Normal 42 2 4 2_Essbase BS Tax Accounts EOY" xfId="50411"/>
    <cellStyle name="Normal 42 2 4 3" xfId="50412"/>
    <cellStyle name="Normal 42 2 4 4" xfId="50413"/>
    <cellStyle name="Normal 42 2 4_Essbase BS Tax Accounts EOY" xfId="50414"/>
    <cellStyle name="Normal 42 2 5" xfId="50415"/>
    <cellStyle name="Normal 42 2 5 2" xfId="50416"/>
    <cellStyle name="Normal 42 2 5 2 2" xfId="50417"/>
    <cellStyle name="Normal 42 2 5 2 3" xfId="50418"/>
    <cellStyle name="Normal 42 2 5 2_Essbase BS Tax Accounts EOY" xfId="50419"/>
    <cellStyle name="Normal 42 2 5 3" xfId="50420"/>
    <cellStyle name="Normal 42 2 5 4" xfId="50421"/>
    <cellStyle name="Normal 42 2 5_Essbase BS Tax Accounts EOY" xfId="50422"/>
    <cellStyle name="Normal 42 2 6" xfId="50423"/>
    <cellStyle name="Normal 42 2 6 2" xfId="50424"/>
    <cellStyle name="Normal 42 2 6 2 2" xfId="50425"/>
    <cellStyle name="Normal 42 2 6 2 3" xfId="50426"/>
    <cellStyle name="Normal 42 2 6 2_Essbase BS Tax Accounts EOY" xfId="50427"/>
    <cellStyle name="Normal 42 2 6 3" xfId="50428"/>
    <cellStyle name="Normal 42 2 6 4" xfId="50429"/>
    <cellStyle name="Normal 42 2 6_Essbase BS Tax Accounts EOY" xfId="50430"/>
    <cellStyle name="Normal 42 2 7" xfId="50431"/>
    <cellStyle name="Normal 42 2 7 2" xfId="50432"/>
    <cellStyle name="Normal 42 2 7 2 2" xfId="50433"/>
    <cellStyle name="Normal 42 2 7 3" xfId="50434"/>
    <cellStyle name="Normal 42 2 7 4" xfId="50435"/>
    <cellStyle name="Normal 42 2 7_Essbase BS Tax Accounts EOY" xfId="50436"/>
    <cellStyle name="Normal 42 2 8" xfId="50437"/>
    <cellStyle name="Normal 42 2 8 2" xfId="50438"/>
    <cellStyle name="Normal 42 2 8 2 2" xfId="50439"/>
    <cellStyle name="Normal 42 2 8 3" xfId="50440"/>
    <cellStyle name="Normal 42 2 8 4" xfId="50441"/>
    <cellStyle name="Normal 42 2 8_Essbase BS Tax Accounts EOY" xfId="50442"/>
    <cellStyle name="Normal 42 2 9" xfId="50443"/>
    <cellStyle name="Normal 42 2 9 2" xfId="50444"/>
    <cellStyle name="Normal 42 2 9 2 2" xfId="50445"/>
    <cellStyle name="Normal 42 2 9 3" xfId="50446"/>
    <cellStyle name="Normal 42 2 9 4" xfId="50447"/>
    <cellStyle name="Normal 42 2 9_Essbase BS Tax Accounts EOY" xfId="50448"/>
    <cellStyle name="Normal 42 2_Basis Info" xfId="50449"/>
    <cellStyle name="Normal 42 3" xfId="50450"/>
    <cellStyle name="Normal 42 3 2" xfId="50451"/>
    <cellStyle name="Normal 42 3 2 2" xfId="50452"/>
    <cellStyle name="Normal 42 3 2 2 2" xfId="50453"/>
    <cellStyle name="Normal 42 3 2 2 3" xfId="50454"/>
    <cellStyle name="Normal 42 3 2 2_Essbase BS Tax Accounts EOY" xfId="50455"/>
    <cellStyle name="Normal 42 3 2 3" xfId="50456"/>
    <cellStyle name="Normal 42 3 2 3 2" xfId="50457"/>
    <cellStyle name="Normal 42 3 2 4" xfId="50458"/>
    <cellStyle name="Normal 42 3 2 5" xfId="50459"/>
    <cellStyle name="Normal 42 3 2 6" xfId="50460"/>
    <cellStyle name="Normal 42 3 2_Essbase BS Tax Accounts EOY" xfId="50461"/>
    <cellStyle name="Normal 42 3 3" xfId="50462"/>
    <cellStyle name="Normal 42 3 3 2" xfId="50463"/>
    <cellStyle name="Normal 42 3 3 2 2" xfId="50464"/>
    <cellStyle name="Normal 42 3 3 3" xfId="50465"/>
    <cellStyle name="Normal 42 3 3 4" xfId="50466"/>
    <cellStyle name="Normal 42 3 3_Essbase BS Tax Accounts EOY" xfId="50467"/>
    <cellStyle name="Normal 42 3 4" xfId="50468"/>
    <cellStyle name="Normal 42 3 4 2" xfId="50469"/>
    <cellStyle name="Normal 42 3 4 3" xfId="50470"/>
    <cellStyle name="Normal 42 3 4_Essbase BS Tax Accounts EOY" xfId="50471"/>
    <cellStyle name="Normal 42 3 5" xfId="50472"/>
    <cellStyle name="Normal 42 3 5 2" xfId="50473"/>
    <cellStyle name="Normal 42 3 6" xfId="50474"/>
    <cellStyle name="Normal 42 3 7" xfId="50475"/>
    <cellStyle name="Normal 42 3 8" xfId="50476"/>
    <cellStyle name="Normal 42 3 9" xfId="50477"/>
    <cellStyle name="Normal 42 3_Essbase BS Tax Accounts EOY" xfId="50478"/>
    <cellStyle name="Normal 42 4" xfId="50479"/>
    <cellStyle name="Normal 42 4 2" xfId="50480"/>
    <cellStyle name="Normal 42 4 2 2" xfId="50481"/>
    <cellStyle name="Normal 42 4 2 2 2" xfId="50482"/>
    <cellStyle name="Normal 42 4 2 2 3" xfId="50483"/>
    <cellStyle name="Normal 42 4 2 2_Essbase BS Tax Accounts EOY" xfId="50484"/>
    <cellStyle name="Normal 42 4 2 3" xfId="50485"/>
    <cellStyle name="Normal 42 4 2 4" xfId="50486"/>
    <cellStyle name="Normal 42 4 2_Essbase BS Tax Accounts EOY" xfId="50487"/>
    <cellStyle name="Normal 42 4 3" xfId="50488"/>
    <cellStyle name="Normal 42 4 3 2" xfId="50489"/>
    <cellStyle name="Normal 42 4 3 3" xfId="50490"/>
    <cellStyle name="Normal 42 4 3_Essbase BS Tax Accounts EOY" xfId="50491"/>
    <cellStyle name="Normal 42 4 4" xfId="50492"/>
    <cellStyle name="Normal 42 4 5" xfId="50493"/>
    <cellStyle name="Normal 42 4 6" xfId="50494"/>
    <cellStyle name="Normal 42 4_Essbase BS Tax Accounts EOY" xfId="50495"/>
    <cellStyle name="Normal 42 5" xfId="50496"/>
    <cellStyle name="Normal 42 5 2" xfId="50497"/>
    <cellStyle name="Normal 42 5 2 2" xfId="50498"/>
    <cellStyle name="Normal 42 5 2 3" xfId="50499"/>
    <cellStyle name="Normal 42 5 2_Essbase BS Tax Accounts EOY" xfId="50500"/>
    <cellStyle name="Normal 42 5 3" xfId="50501"/>
    <cellStyle name="Normal 42 5 4" xfId="50502"/>
    <cellStyle name="Normal 42 5_Essbase BS Tax Accounts EOY" xfId="50503"/>
    <cellStyle name="Normal 42 6" xfId="50504"/>
    <cellStyle name="Normal 42 6 2" xfId="50505"/>
    <cellStyle name="Normal 42 6 2 2" xfId="50506"/>
    <cellStyle name="Normal 42 6 2 3" xfId="50507"/>
    <cellStyle name="Normal 42 6 2_Essbase BS Tax Accounts EOY" xfId="50508"/>
    <cellStyle name="Normal 42 6 3" xfId="50509"/>
    <cellStyle name="Normal 42 6 4" xfId="50510"/>
    <cellStyle name="Normal 42 6_Essbase BS Tax Accounts EOY" xfId="50511"/>
    <cellStyle name="Normal 42 7" xfId="50512"/>
    <cellStyle name="Normal 42 7 2" xfId="50513"/>
    <cellStyle name="Normal 42 7 2 2" xfId="50514"/>
    <cellStyle name="Normal 42 7 2 3" xfId="50515"/>
    <cellStyle name="Normal 42 7 2_Essbase BS Tax Accounts EOY" xfId="50516"/>
    <cellStyle name="Normal 42 7 3" xfId="50517"/>
    <cellStyle name="Normal 42 7 4" xfId="50518"/>
    <cellStyle name="Normal 42 7_Essbase BS Tax Accounts EOY" xfId="50519"/>
    <cellStyle name="Normal 42 8" xfId="50520"/>
    <cellStyle name="Normal 42 8 2" xfId="50521"/>
    <cellStyle name="Normal 42 8 2 2" xfId="50522"/>
    <cellStyle name="Normal 42 8 3" xfId="50523"/>
    <cellStyle name="Normal 42 8 4" xfId="50524"/>
    <cellStyle name="Normal 42 8_Essbase BS Tax Accounts EOY" xfId="50525"/>
    <cellStyle name="Normal 42 9" xfId="50526"/>
    <cellStyle name="Normal 42 9 2" xfId="50527"/>
    <cellStyle name="Normal 42 9 2 2" xfId="50528"/>
    <cellStyle name="Normal 42 9 3" xfId="50529"/>
    <cellStyle name="Normal 42 9 4" xfId="50530"/>
    <cellStyle name="Normal 42 9_Essbase BS Tax Accounts EOY" xfId="50531"/>
    <cellStyle name="Normal 42_Basis Detail" xfId="50532"/>
    <cellStyle name="Normal 43" xfId="259"/>
    <cellStyle name="Normal 43 10" xfId="50533"/>
    <cellStyle name="Normal 43 10 2" xfId="50534"/>
    <cellStyle name="Normal 43 10 2 2" xfId="50535"/>
    <cellStyle name="Normal 43 10 3" xfId="50536"/>
    <cellStyle name="Normal 43 10 4" xfId="50537"/>
    <cellStyle name="Normal 43 10_Essbase BS Tax Accounts EOY" xfId="50538"/>
    <cellStyle name="Normal 43 11" xfId="50539"/>
    <cellStyle name="Normal 43 11 2" xfId="50540"/>
    <cellStyle name="Normal 43 11 2 2" xfId="50541"/>
    <cellStyle name="Normal 43 11 3" xfId="50542"/>
    <cellStyle name="Normal 43 11 4" xfId="50543"/>
    <cellStyle name="Normal 43 11_Essbase BS Tax Accounts EOY" xfId="50544"/>
    <cellStyle name="Normal 43 12" xfId="50545"/>
    <cellStyle name="Normal 43 12 2" xfId="50546"/>
    <cellStyle name="Normal 43 13" xfId="50547"/>
    <cellStyle name="Normal 43 13 2" xfId="50548"/>
    <cellStyle name="Normal 43 14" xfId="50549"/>
    <cellStyle name="Normal 43 15" xfId="50550"/>
    <cellStyle name="Normal 43 16" xfId="50551"/>
    <cellStyle name="Normal 43 2" xfId="50552"/>
    <cellStyle name="Normal 43 2 10" xfId="50553"/>
    <cellStyle name="Normal 43 2 10 2" xfId="50554"/>
    <cellStyle name="Normal 43 2 10 2 2" xfId="50555"/>
    <cellStyle name="Normal 43 2 10 3" xfId="50556"/>
    <cellStyle name="Normal 43 2 10 4" xfId="50557"/>
    <cellStyle name="Normal 43 2 10_Essbase BS Tax Accounts EOY" xfId="50558"/>
    <cellStyle name="Normal 43 2 11" xfId="50559"/>
    <cellStyle name="Normal 43 2 11 2" xfId="50560"/>
    <cellStyle name="Normal 43 2 11 3" xfId="50561"/>
    <cellStyle name="Normal 43 2 11_Essbase BS Tax Accounts EOY" xfId="50562"/>
    <cellStyle name="Normal 43 2 12" xfId="50563"/>
    <cellStyle name="Normal 43 2 12 2" xfId="50564"/>
    <cellStyle name="Normal 43 2 13" xfId="50565"/>
    <cellStyle name="Normal 43 2 14" xfId="50566"/>
    <cellStyle name="Normal 43 2 15" xfId="50567"/>
    <cellStyle name="Normal 43 2 16" xfId="50568"/>
    <cellStyle name="Normal 43 2 17" xfId="50569"/>
    <cellStyle name="Normal 43 2 2" xfId="50570"/>
    <cellStyle name="Normal 43 2 2 2" xfId="50571"/>
    <cellStyle name="Normal 43 2 2 2 2" xfId="50572"/>
    <cellStyle name="Normal 43 2 2 2 2 2" xfId="50573"/>
    <cellStyle name="Normal 43 2 2 2 2 3" xfId="50574"/>
    <cellStyle name="Normal 43 2 2 2 2_Essbase BS Tax Accounts EOY" xfId="50575"/>
    <cellStyle name="Normal 43 2 2 2 3" xfId="50576"/>
    <cellStyle name="Normal 43 2 2 2 3 2" xfId="50577"/>
    <cellStyle name="Normal 43 2 2 2 4" xfId="50578"/>
    <cellStyle name="Normal 43 2 2 2 5" xfId="50579"/>
    <cellStyle name="Normal 43 2 2 2_Essbase BS Tax Accounts EOY" xfId="50580"/>
    <cellStyle name="Normal 43 2 2 3" xfId="50581"/>
    <cellStyle name="Normal 43 2 2 3 2" xfId="50582"/>
    <cellStyle name="Normal 43 2 2 3 2 2" xfId="50583"/>
    <cellStyle name="Normal 43 2 2 3 3" xfId="50584"/>
    <cellStyle name="Normal 43 2 2 3 4" xfId="50585"/>
    <cellStyle name="Normal 43 2 2 3_Essbase BS Tax Accounts EOY" xfId="50586"/>
    <cellStyle name="Normal 43 2 2 4" xfId="50587"/>
    <cellStyle name="Normal 43 2 2 4 2" xfId="50588"/>
    <cellStyle name="Normal 43 2 2 5" xfId="50589"/>
    <cellStyle name="Normal 43 2 2 5 2" xfId="50590"/>
    <cellStyle name="Normal 43 2 2 6" xfId="50591"/>
    <cellStyle name="Normal 43 2 2 7" xfId="50592"/>
    <cellStyle name="Normal 43 2 2 8" xfId="50593"/>
    <cellStyle name="Normal 43 2 2_Essbase BS Tax Accounts EOY" xfId="50594"/>
    <cellStyle name="Normal 43 2 3" xfId="50595"/>
    <cellStyle name="Normal 43 2 3 2" xfId="50596"/>
    <cellStyle name="Normal 43 2 3 2 2" xfId="50597"/>
    <cellStyle name="Normal 43 2 3 2 2 2" xfId="50598"/>
    <cellStyle name="Normal 43 2 3 2 2 3" xfId="50599"/>
    <cellStyle name="Normal 43 2 3 2 2_Essbase BS Tax Accounts EOY" xfId="50600"/>
    <cellStyle name="Normal 43 2 3 2 3" xfId="50601"/>
    <cellStyle name="Normal 43 2 3 2 4" xfId="50602"/>
    <cellStyle name="Normal 43 2 3 2_Essbase BS Tax Accounts EOY" xfId="50603"/>
    <cellStyle name="Normal 43 2 3 3" xfId="50604"/>
    <cellStyle name="Normal 43 2 3 3 2" xfId="50605"/>
    <cellStyle name="Normal 43 2 3 3 3" xfId="50606"/>
    <cellStyle name="Normal 43 2 3 3_Essbase BS Tax Accounts EOY" xfId="50607"/>
    <cellStyle name="Normal 43 2 3 4" xfId="50608"/>
    <cellStyle name="Normal 43 2 3 5" xfId="50609"/>
    <cellStyle name="Normal 43 2 3_Essbase BS Tax Accounts EOY" xfId="50610"/>
    <cellStyle name="Normal 43 2 4" xfId="50611"/>
    <cellStyle name="Normal 43 2 4 2" xfId="50612"/>
    <cellStyle name="Normal 43 2 4 2 2" xfId="50613"/>
    <cellStyle name="Normal 43 2 4 2 3" xfId="50614"/>
    <cellStyle name="Normal 43 2 4 2_Essbase BS Tax Accounts EOY" xfId="50615"/>
    <cellStyle name="Normal 43 2 4 3" xfId="50616"/>
    <cellStyle name="Normal 43 2 4 4" xfId="50617"/>
    <cellStyle name="Normal 43 2 4_Essbase BS Tax Accounts EOY" xfId="50618"/>
    <cellStyle name="Normal 43 2 5" xfId="50619"/>
    <cellStyle name="Normal 43 2 5 2" xfId="50620"/>
    <cellStyle name="Normal 43 2 5 2 2" xfId="50621"/>
    <cellStyle name="Normal 43 2 5 2 3" xfId="50622"/>
    <cellStyle name="Normal 43 2 5 2_Essbase BS Tax Accounts EOY" xfId="50623"/>
    <cellStyle name="Normal 43 2 5 3" xfId="50624"/>
    <cellStyle name="Normal 43 2 5 4" xfId="50625"/>
    <cellStyle name="Normal 43 2 5_Essbase BS Tax Accounts EOY" xfId="50626"/>
    <cellStyle name="Normal 43 2 6" xfId="50627"/>
    <cellStyle name="Normal 43 2 6 2" xfId="50628"/>
    <cellStyle name="Normal 43 2 6 2 2" xfId="50629"/>
    <cellStyle name="Normal 43 2 6 2 3" xfId="50630"/>
    <cellStyle name="Normal 43 2 6 2_Essbase BS Tax Accounts EOY" xfId="50631"/>
    <cellStyle name="Normal 43 2 6 3" xfId="50632"/>
    <cellStyle name="Normal 43 2 6 4" xfId="50633"/>
    <cellStyle name="Normal 43 2 6_Essbase BS Tax Accounts EOY" xfId="50634"/>
    <cellStyle name="Normal 43 2 7" xfId="50635"/>
    <cellStyle name="Normal 43 2 7 2" xfId="50636"/>
    <cellStyle name="Normal 43 2 7 2 2" xfId="50637"/>
    <cellStyle name="Normal 43 2 7 3" xfId="50638"/>
    <cellStyle name="Normal 43 2 7 4" xfId="50639"/>
    <cellStyle name="Normal 43 2 7_Essbase BS Tax Accounts EOY" xfId="50640"/>
    <cellStyle name="Normal 43 2 8" xfId="50641"/>
    <cellStyle name="Normal 43 2 8 2" xfId="50642"/>
    <cellStyle name="Normal 43 2 8 2 2" xfId="50643"/>
    <cellStyle name="Normal 43 2 8 3" xfId="50644"/>
    <cellStyle name="Normal 43 2 8 4" xfId="50645"/>
    <cellStyle name="Normal 43 2 8_Essbase BS Tax Accounts EOY" xfId="50646"/>
    <cellStyle name="Normal 43 2 9" xfId="50647"/>
    <cellStyle name="Normal 43 2 9 2" xfId="50648"/>
    <cellStyle name="Normal 43 2 9 2 2" xfId="50649"/>
    <cellStyle name="Normal 43 2 9 3" xfId="50650"/>
    <cellStyle name="Normal 43 2 9 4" xfId="50651"/>
    <cellStyle name="Normal 43 2 9_Essbase BS Tax Accounts EOY" xfId="50652"/>
    <cellStyle name="Normal 43 2_Basis Info" xfId="50653"/>
    <cellStyle name="Normal 43 3" xfId="50654"/>
    <cellStyle name="Normal 43 3 2" xfId="50655"/>
    <cellStyle name="Normal 43 3 2 2" xfId="50656"/>
    <cellStyle name="Normal 43 3 2 2 2" xfId="50657"/>
    <cellStyle name="Normal 43 3 2 2 3" xfId="50658"/>
    <cellStyle name="Normal 43 3 2 2_Essbase BS Tax Accounts EOY" xfId="50659"/>
    <cellStyle name="Normal 43 3 2 3" xfId="50660"/>
    <cellStyle name="Normal 43 3 2 3 2" xfId="50661"/>
    <cellStyle name="Normal 43 3 2 4" xfId="50662"/>
    <cellStyle name="Normal 43 3 2 5" xfId="50663"/>
    <cellStyle name="Normal 43 3 2 6" xfId="50664"/>
    <cellStyle name="Normal 43 3 2_Essbase BS Tax Accounts EOY" xfId="50665"/>
    <cellStyle name="Normal 43 3 3" xfId="50666"/>
    <cellStyle name="Normal 43 3 3 2" xfId="50667"/>
    <cellStyle name="Normal 43 3 3 2 2" xfId="50668"/>
    <cellStyle name="Normal 43 3 3 3" xfId="50669"/>
    <cellStyle name="Normal 43 3 3 4" xfId="50670"/>
    <cellStyle name="Normal 43 3 3_Essbase BS Tax Accounts EOY" xfId="50671"/>
    <cellStyle name="Normal 43 3 4" xfId="50672"/>
    <cellStyle name="Normal 43 3 4 2" xfId="50673"/>
    <cellStyle name="Normal 43 3 4 3" xfId="50674"/>
    <cellStyle name="Normal 43 3 4_Essbase BS Tax Accounts EOY" xfId="50675"/>
    <cellStyle name="Normal 43 3 5" xfId="50676"/>
    <cellStyle name="Normal 43 3 5 2" xfId="50677"/>
    <cellStyle name="Normal 43 3 6" xfId="50678"/>
    <cellStyle name="Normal 43 3 7" xfId="50679"/>
    <cellStyle name="Normal 43 3 8" xfId="50680"/>
    <cellStyle name="Normal 43 3 9" xfId="50681"/>
    <cellStyle name="Normal 43 3_Essbase BS Tax Accounts EOY" xfId="50682"/>
    <cellStyle name="Normal 43 4" xfId="50683"/>
    <cellStyle name="Normal 43 4 2" xfId="50684"/>
    <cellStyle name="Normal 43 4 2 2" xfId="50685"/>
    <cellStyle name="Normal 43 4 2 2 2" xfId="50686"/>
    <cellStyle name="Normal 43 4 2 2 3" xfId="50687"/>
    <cellStyle name="Normal 43 4 2 2_Essbase BS Tax Accounts EOY" xfId="50688"/>
    <cellStyle name="Normal 43 4 2 3" xfId="50689"/>
    <cellStyle name="Normal 43 4 2 4" xfId="50690"/>
    <cellStyle name="Normal 43 4 2_Essbase BS Tax Accounts EOY" xfId="50691"/>
    <cellStyle name="Normal 43 4 3" xfId="50692"/>
    <cellStyle name="Normal 43 4 3 2" xfId="50693"/>
    <cellStyle name="Normal 43 4 3 3" xfId="50694"/>
    <cellStyle name="Normal 43 4 3_Essbase BS Tax Accounts EOY" xfId="50695"/>
    <cellStyle name="Normal 43 4 4" xfId="50696"/>
    <cellStyle name="Normal 43 4 5" xfId="50697"/>
    <cellStyle name="Normal 43 4 6" xfId="50698"/>
    <cellStyle name="Normal 43 4_Essbase BS Tax Accounts EOY" xfId="50699"/>
    <cellStyle name="Normal 43 5" xfId="50700"/>
    <cellStyle name="Normal 43 5 2" xfId="50701"/>
    <cellStyle name="Normal 43 5 2 2" xfId="50702"/>
    <cellStyle name="Normal 43 5 2 3" xfId="50703"/>
    <cellStyle name="Normal 43 5 2_Essbase BS Tax Accounts EOY" xfId="50704"/>
    <cellStyle name="Normal 43 5 3" xfId="50705"/>
    <cellStyle name="Normal 43 5 4" xfId="50706"/>
    <cellStyle name="Normal 43 5_Essbase BS Tax Accounts EOY" xfId="50707"/>
    <cellStyle name="Normal 43 6" xfId="50708"/>
    <cellStyle name="Normal 43 6 2" xfId="50709"/>
    <cellStyle name="Normal 43 6 2 2" xfId="50710"/>
    <cellStyle name="Normal 43 6 2 3" xfId="50711"/>
    <cellStyle name="Normal 43 6 2_Essbase BS Tax Accounts EOY" xfId="50712"/>
    <cellStyle name="Normal 43 6 3" xfId="50713"/>
    <cellStyle name="Normal 43 6 4" xfId="50714"/>
    <cellStyle name="Normal 43 6_Essbase BS Tax Accounts EOY" xfId="50715"/>
    <cellStyle name="Normal 43 7" xfId="50716"/>
    <cellStyle name="Normal 43 7 2" xfId="50717"/>
    <cellStyle name="Normal 43 7 2 2" xfId="50718"/>
    <cellStyle name="Normal 43 7 2 3" xfId="50719"/>
    <cellStyle name="Normal 43 7 2_Essbase BS Tax Accounts EOY" xfId="50720"/>
    <cellStyle name="Normal 43 7 3" xfId="50721"/>
    <cellStyle name="Normal 43 7 4" xfId="50722"/>
    <cellStyle name="Normal 43 7_Essbase BS Tax Accounts EOY" xfId="50723"/>
    <cellStyle name="Normal 43 8" xfId="50724"/>
    <cellStyle name="Normal 43 8 2" xfId="50725"/>
    <cellStyle name="Normal 43 8 2 2" xfId="50726"/>
    <cellStyle name="Normal 43 8 3" xfId="50727"/>
    <cellStyle name="Normal 43 8 4" xfId="50728"/>
    <cellStyle name="Normal 43 8_Essbase BS Tax Accounts EOY" xfId="50729"/>
    <cellStyle name="Normal 43 9" xfId="50730"/>
    <cellStyle name="Normal 43 9 2" xfId="50731"/>
    <cellStyle name="Normal 43 9 2 2" xfId="50732"/>
    <cellStyle name="Normal 43 9 3" xfId="50733"/>
    <cellStyle name="Normal 43 9 4" xfId="50734"/>
    <cellStyle name="Normal 43 9_Essbase BS Tax Accounts EOY" xfId="50735"/>
    <cellStyle name="Normal 43_Basis Detail" xfId="50736"/>
    <cellStyle name="Normal 44" xfId="260"/>
    <cellStyle name="Normal 44 10" xfId="50737"/>
    <cellStyle name="Normal 44 10 2" xfId="50738"/>
    <cellStyle name="Normal 44 10 2 2" xfId="50739"/>
    <cellStyle name="Normal 44 10 3" xfId="50740"/>
    <cellStyle name="Normal 44 10 4" xfId="50741"/>
    <cellStyle name="Normal 44 10_Essbase BS Tax Accounts EOY" xfId="50742"/>
    <cellStyle name="Normal 44 11" xfId="50743"/>
    <cellStyle name="Normal 44 11 2" xfId="50744"/>
    <cellStyle name="Normal 44 11 2 2" xfId="50745"/>
    <cellStyle name="Normal 44 11 3" xfId="50746"/>
    <cellStyle name="Normal 44 11 4" xfId="50747"/>
    <cellStyle name="Normal 44 11_Essbase BS Tax Accounts EOY" xfId="50748"/>
    <cellStyle name="Normal 44 12" xfId="50749"/>
    <cellStyle name="Normal 44 12 2" xfId="50750"/>
    <cellStyle name="Normal 44 13" xfId="50751"/>
    <cellStyle name="Normal 44 13 2" xfId="50752"/>
    <cellStyle name="Normal 44 14" xfId="50753"/>
    <cellStyle name="Normal 44 15" xfId="50754"/>
    <cellStyle name="Normal 44 16" xfId="50755"/>
    <cellStyle name="Normal 44 17" xfId="50756"/>
    <cellStyle name="Normal 44 18" xfId="50757"/>
    <cellStyle name="Normal 44 2" xfId="50758"/>
    <cellStyle name="Normal 44 2 10" xfId="50759"/>
    <cellStyle name="Normal 44 2 10 2" xfId="50760"/>
    <cellStyle name="Normal 44 2 10 2 2" xfId="50761"/>
    <cellStyle name="Normal 44 2 10 3" xfId="50762"/>
    <cellStyle name="Normal 44 2 10 4" xfId="50763"/>
    <cellStyle name="Normal 44 2 10_Essbase BS Tax Accounts EOY" xfId="50764"/>
    <cellStyle name="Normal 44 2 11" xfId="50765"/>
    <cellStyle name="Normal 44 2 11 2" xfId="50766"/>
    <cellStyle name="Normal 44 2 11 3" xfId="50767"/>
    <cellStyle name="Normal 44 2 11_Essbase BS Tax Accounts EOY" xfId="50768"/>
    <cellStyle name="Normal 44 2 12" xfId="50769"/>
    <cellStyle name="Normal 44 2 12 2" xfId="50770"/>
    <cellStyle name="Normal 44 2 13" xfId="50771"/>
    <cellStyle name="Normal 44 2 14" xfId="50772"/>
    <cellStyle name="Normal 44 2 15" xfId="50773"/>
    <cellStyle name="Normal 44 2 16" xfId="50774"/>
    <cellStyle name="Normal 44 2 17" xfId="50775"/>
    <cellStyle name="Normal 44 2 2" xfId="50776"/>
    <cellStyle name="Normal 44 2 2 2" xfId="50777"/>
    <cellStyle name="Normal 44 2 2 2 2" xfId="50778"/>
    <cellStyle name="Normal 44 2 2 2 2 2" xfId="50779"/>
    <cellStyle name="Normal 44 2 2 2 2 3" xfId="50780"/>
    <cellStyle name="Normal 44 2 2 2 2_Essbase BS Tax Accounts EOY" xfId="50781"/>
    <cellStyle name="Normal 44 2 2 2 3" xfId="50782"/>
    <cellStyle name="Normal 44 2 2 2 3 2" xfId="50783"/>
    <cellStyle name="Normal 44 2 2 2 4" xfId="50784"/>
    <cellStyle name="Normal 44 2 2 2 5" xfId="50785"/>
    <cellStyle name="Normal 44 2 2 2_Essbase BS Tax Accounts EOY" xfId="50786"/>
    <cellStyle name="Normal 44 2 2 3" xfId="50787"/>
    <cellStyle name="Normal 44 2 2 3 2" xfId="50788"/>
    <cellStyle name="Normal 44 2 2 3 2 2" xfId="50789"/>
    <cellStyle name="Normal 44 2 2 3 3" xfId="50790"/>
    <cellStyle name="Normal 44 2 2 3 4" xfId="50791"/>
    <cellStyle name="Normal 44 2 2 3_Essbase BS Tax Accounts EOY" xfId="50792"/>
    <cellStyle name="Normal 44 2 2 4" xfId="50793"/>
    <cellStyle name="Normal 44 2 2 4 2" xfId="50794"/>
    <cellStyle name="Normal 44 2 2 5" xfId="50795"/>
    <cellStyle name="Normal 44 2 2 5 2" xfId="50796"/>
    <cellStyle name="Normal 44 2 2 6" xfId="50797"/>
    <cellStyle name="Normal 44 2 2 7" xfId="50798"/>
    <cellStyle name="Normal 44 2 2 8" xfId="50799"/>
    <cellStyle name="Normal 44 2 2_Essbase BS Tax Accounts EOY" xfId="50800"/>
    <cellStyle name="Normal 44 2 3" xfId="50801"/>
    <cellStyle name="Normal 44 2 3 2" xfId="50802"/>
    <cellStyle name="Normal 44 2 3 2 2" xfId="50803"/>
    <cellStyle name="Normal 44 2 3 2 2 2" xfId="50804"/>
    <cellStyle name="Normal 44 2 3 2 2 3" xfId="50805"/>
    <cellStyle name="Normal 44 2 3 2 2_Essbase BS Tax Accounts EOY" xfId="50806"/>
    <cellStyle name="Normal 44 2 3 2 3" xfId="50807"/>
    <cellStyle name="Normal 44 2 3 2 4" xfId="50808"/>
    <cellStyle name="Normal 44 2 3 2_Essbase BS Tax Accounts EOY" xfId="50809"/>
    <cellStyle name="Normal 44 2 3 3" xfId="50810"/>
    <cellStyle name="Normal 44 2 3 3 2" xfId="50811"/>
    <cellStyle name="Normal 44 2 3 3 3" xfId="50812"/>
    <cellStyle name="Normal 44 2 3 3_Essbase BS Tax Accounts EOY" xfId="50813"/>
    <cellStyle name="Normal 44 2 3 4" xfId="50814"/>
    <cellStyle name="Normal 44 2 3 5" xfId="50815"/>
    <cellStyle name="Normal 44 2 3_Essbase BS Tax Accounts EOY" xfId="50816"/>
    <cellStyle name="Normal 44 2 4" xfId="50817"/>
    <cellStyle name="Normal 44 2 4 2" xfId="50818"/>
    <cellStyle name="Normal 44 2 4 2 2" xfId="50819"/>
    <cellStyle name="Normal 44 2 4 2 3" xfId="50820"/>
    <cellStyle name="Normal 44 2 4 2_Essbase BS Tax Accounts EOY" xfId="50821"/>
    <cellStyle name="Normal 44 2 4 3" xfId="50822"/>
    <cellStyle name="Normal 44 2 4 4" xfId="50823"/>
    <cellStyle name="Normal 44 2 4_Essbase BS Tax Accounts EOY" xfId="50824"/>
    <cellStyle name="Normal 44 2 5" xfId="50825"/>
    <cellStyle name="Normal 44 2 5 2" xfId="50826"/>
    <cellStyle name="Normal 44 2 5 2 2" xfId="50827"/>
    <cellStyle name="Normal 44 2 5 2 3" xfId="50828"/>
    <cellStyle name="Normal 44 2 5 2_Essbase BS Tax Accounts EOY" xfId="50829"/>
    <cellStyle name="Normal 44 2 5 3" xfId="50830"/>
    <cellStyle name="Normal 44 2 5 4" xfId="50831"/>
    <cellStyle name="Normal 44 2 5_Essbase BS Tax Accounts EOY" xfId="50832"/>
    <cellStyle name="Normal 44 2 6" xfId="50833"/>
    <cellStyle name="Normal 44 2 6 2" xfId="50834"/>
    <cellStyle name="Normal 44 2 6 2 2" xfId="50835"/>
    <cellStyle name="Normal 44 2 6 2 3" xfId="50836"/>
    <cellStyle name="Normal 44 2 6 2_Essbase BS Tax Accounts EOY" xfId="50837"/>
    <cellStyle name="Normal 44 2 6 3" xfId="50838"/>
    <cellStyle name="Normal 44 2 6 4" xfId="50839"/>
    <cellStyle name="Normal 44 2 6_Essbase BS Tax Accounts EOY" xfId="50840"/>
    <cellStyle name="Normal 44 2 7" xfId="50841"/>
    <cellStyle name="Normal 44 2 7 2" xfId="50842"/>
    <cellStyle name="Normal 44 2 7 2 2" xfId="50843"/>
    <cellStyle name="Normal 44 2 7 3" xfId="50844"/>
    <cellStyle name="Normal 44 2 7 4" xfId="50845"/>
    <cellStyle name="Normal 44 2 7_Essbase BS Tax Accounts EOY" xfId="50846"/>
    <cellStyle name="Normal 44 2 8" xfId="50847"/>
    <cellStyle name="Normal 44 2 8 2" xfId="50848"/>
    <cellStyle name="Normal 44 2 8 2 2" xfId="50849"/>
    <cellStyle name="Normal 44 2 8 3" xfId="50850"/>
    <cellStyle name="Normal 44 2 8 4" xfId="50851"/>
    <cellStyle name="Normal 44 2 8_Essbase BS Tax Accounts EOY" xfId="50852"/>
    <cellStyle name="Normal 44 2 9" xfId="50853"/>
    <cellStyle name="Normal 44 2 9 2" xfId="50854"/>
    <cellStyle name="Normal 44 2 9 2 2" xfId="50855"/>
    <cellStyle name="Normal 44 2 9 3" xfId="50856"/>
    <cellStyle name="Normal 44 2 9 4" xfId="50857"/>
    <cellStyle name="Normal 44 2 9_Essbase BS Tax Accounts EOY" xfId="50858"/>
    <cellStyle name="Normal 44 2_Basis Info" xfId="50859"/>
    <cellStyle name="Normal 44 3" xfId="50860"/>
    <cellStyle name="Normal 44 3 2" xfId="50861"/>
    <cellStyle name="Normal 44 3 2 2" xfId="50862"/>
    <cellStyle name="Normal 44 3 2 2 2" xfId="50863"/>
    <cellStyle name="Normal 44 3 2 2 3" xfId="50864"/>
    <cellStyle name="Normal 44 3 2 2_Essbase BS Tax Accounts EOY" xfId="50865"/>
    <cellStyle name="Normal 44 3 2 3" xfId="50866"/>
    <cellStyle name="Normal 44 3 2 3 2" xfId="50867"/>
    <cellStyle name="Normal 44 3 2 4" xfId="50868"/>
    <cellStyle name="Normal 44 3 2 5" xfId="50869"/>
    <cellStyle name="Normal 44 3 2_Essbase BS Tax Accounts EOY" xfId="50870"/>
    <cellStyle name="Normal 44 3 3" xfId="50871"/>
    <cellStyle name="Normal 44 3 3 2" xfId="50872"/>
    <cellStyle name="Normal 44 3 3 2 2" xfId="50873"/>
    <cellStyle name="Normal 44 3 3 3" xfId="50874"/>
    <cellStyle name="Normal 44 3 3 4" xfId="50875"/>
    <cellStyle name="Normal 44 3 3_Essbase BS Tax Accounts EOY" xfId="50876"/>
    <cellStyle name="Normal 44 3 4" xfId="50877"/>
    <cellStyle name="Normal 44 3 4 2" xfId="50878"/>
    <cellStyle name="Normal 44 3 4 3" xfId="50879"/>
    <cellStyle name="Normal 44 3 4_Essbase BS Tax Accounts EOY" xfId="50880"/>
    <cellStyle name="Normal 44 3 5" xfId="50881"/>
    <cellStyle name="Normal 44 3 5 2" xfId="50882"/>
    <cellStyle name="Normal 44 3 6" xfId="50883"/>
    <cellStyle name="Normal 44 3 7" xfId="50884"/>
    <cellStyle name="Normal 44 3 8" xfId="50885"/>
    <cellStyle name="Normal 44 3_Essbase BS Tax Accounts EOY" xfId="50886"/>
    <cellStyle name="Normal 44 4" xfId="50887"/>
    <cellStyle name="Normal 44 4 2" xfId="50888"/>
    <cellStyle name="Normal 44 4 2 2" xfId="50889"/>
    <cellStyle name="Normal 44 4 2 2 2" xfId="50890"/>
    <cellStyle name="Normal 44 4 2 2 3" xfId="50891"/>
    <cellStyle name="Normal 44 4 2 2_Essbase BS Tax Accounts EOY" xfId="50892"/>
    <cellStyle name="Normal 44 4 2 3" xfId="50893"/>
    <cellStyle name="Normal 44 4 2 4" xfId="50894"/>
    <cellStyle name="Normal 44 4 2_Essbase BS Tax Accounts EOY" xfId="50895"/>
    <cellStyle name="Normal 44 4 3" xfId="50896"/>
    <cellStyle name="Normal 44 4 3 2" xfId="50897"/>
    <cellStyle name="Normal 44 4 3 3" xfId="50898"/>
    <cellStyle name="Normal 44 4 3_Essbase BS Tax Accounts EOY" xfId="50899"/>
    <cellStyle name="Normal 44 4 4" xfId="50900"/>
    <cellStyle name="Normal 44 4 5" xfId="50901"/>
    <cellStyle name="Normal 44 4_Essbase BS Tax Accounts EOY" xfId="50902"/>
    <cellStyle name="Normal 44 5" xfId="50903"/>
    <cellStyle name="Normal 44 5 2" xfId="50904"/>
    <cellStyle name="Normal 44 5 2 2" xfId="50905"/>
    <cellStyle name="Normal 44 5 2 3" xfId="50906"/>
    <cellStyle name="Normal 44 5 2_Essbase BS Tax Accounts EOY" xfId="50907"/>
    <cellStyle name="Normal 44 5 3" xfId="50908"/>
    <cellStyle name="Normal 44 5 4" xfId="50909"/>
    <cellStyle name="Normal 44 5_Essbase BS Tax Accounts EOY" xfId="50910"/>
    <cellStyle name="Normal 44 6" xfId="50911"/>
    <cellStyle name="Normal 44 6 2" xfId="50912"/>
    <cellStyle name="Normal 44 6 2 2" xfId="50913"/>
    <cellStyle name="Normal 44 6 2 3" xfId="50914"/>
    <cellStyle name="Normal 44 6 2_Essbase BS Tax Accounts EOY" xfId="50915"/>
    <cellStyle name="Normal 44 6 3" xfId="50916"/>
    <cellStyle name="Normal 44 6 4" xfId="50917"/>
    <cellStyle name="Normal 44 6_Essbase BS Tax Accounts EOY" xfId="50918"/>
    <cellStyle name="Normal 44 7" xfId="50919"/>
    <cellStyle name="Normal 44 7 2" xfId="50920"/>
    <cellStyle name="Normal 44 7 2 2" xfId="50921"/>
    <cellStyle name="Normal 44 7 2 3" xfId="50922"/>
    <cellStyle name="Normal 44 7 2_Essbase BS Tax Accounts EOY" xfId="50923"/>
    <cellStyle name="Normal 44 7 3" xfId="50924"/>
    <cellStyle name="Normal 44 7 4" xfId="50925"/>
    <cellStyle name="Normal 44 7_Essbase BS Tax Accounts EOY" xfId="50926"/>
    <cellStyle name="Normal 44 8" xfId="50927"/>
    <cellStyle name="Normal 44 8 2" xfId="50928"/>
    <cellStyle name="Normal 44 8 2 2" xfId="50929"/>
    <cellStyle name="Normal 44 8 3" xfId="50930"/>
    <cellStyle name="Normal 44 8 4" xfId="50931"/>
    <cellStyle name="Normal 44 8_Essbase BS Tax Accounts EOY" xfId="50932"/>
    <cellStyle name="Normal 44 9" xfId="50933"/>
    <cellStyle name="Normal 44 9 2" xfId="50934"/>
    <cellStyle name="Normal 44 9 2 2" xfId="50935"/>
    <cellStyle name="Normal 44 9 3" xfId="50936"/>
    <cellStyle name="Normal 44 9 4" xfId="50937"/>
    <cellStyle name="Normal 44 9_Essbase BS Tax Accounts EOY" xfId="50938"/>
    <cellStyle name="Normal 44_Basis Detail" xfId="50939"/>
    <cellStyle name="Normal 45" xfId="261"/>
    <cellStyle name="Normal 45 10" xfId="50940"/>
    <cellStyle name="Normal 45 11" xfId="50941"/>
    <cellStyle name="Normal 45 12" xfId="50942"/>
    <cellStyle name="Normal 45 2" xfId="50943"/>
    <cellStyle name="Normal 45 2 2" xfId="50944"/>
    <cellStyle name="Normal 45 2 2 2" xfId="50945"/>
    <cellStyle name="Normal 45 2 2 2 2" xfId="50946"/>
    <cellStyle name="Normal 45 2 2 2 2 2" xfId="50947"/>
    <cellStyle name="Normal 45 2 2 2 2 3" xfId="50948"/>
    <cellStyle name="Normal 45 2 2 2 2_Essbase BS Tax Accounts EOY" xfId="50949"/>
    <cellStyle name="Normal 45 2 2 2 3" xfId="50950"/>
    <cellStyle name="Normal 45 2 2 2 4" xfId="50951"/>
    <cellStyle name="Normal 45 2 2 2 5" xfId="50952"/>
    <cellStyle name="Normal 45 2 2 2_Essbase BS Tax Accounts EOY" xfId="50953"/>
    <cellStyle name="Normal 45 2 2 3" xfId="50954"/>
    <cellStyle name="Normal 45 2 2 3 2" xfId="50955"/>
    <cellStyle name="Normal 45 2 2 3 3" xfId="50956"/>
    <cellStyle name="Normal 45 2 2 3_Essbase BS Tax Accounts EOY" xfId="50957"/>
    <cellStyle name="Normal 45 2 2 4" xfId="50958"/>
    <cellStyle name="Normal 45 2 2 5" xfId="50959"/>
    <cellStyle name="Normal 45 2 2 6" xfId="50960"/>
    <cellStyle name="Normal 45 2 2_Essbase BS Tax Accounts EOY" xfId="50961"/>
    <cellStyle name="Normal 45 2 3" xfId="50962"/>
    <cellStyle name="Normal 45 2 3 2" xfId="50963"/>
    <cellStyle name="Normal 45 2 3_Essbase BS Tax Accounts EOY" xfId="50964"/>
    <cellStyle name="Normal 45 2 4" xfId="50965"/>
    <cellStyle name="Normal 45 2 4 2" xfId="50966"/>
    <cellStyle name="Normal 45 2 4 2 2" xfId="50967"/>
    <cellStyle name="Normal 45 2 4 2 3" xfId="50968"/>
    <cellStyle name="Normal 45 2 4 2_Essbase BS Tax Accounts EOY" xfId="50969"/>
    <cellStyle name="Normal 45 2 4 3" xfId="50970"/>
    <cellStyle name="Normal 45 2 4 4" xfId="50971"/>
    <cellStyle name="Normal 45 2 4 5" xfId="50972"/>
    <cellStyle name="Normal 45 2 4_Essbase BS Tax Accounts EOY" xfId="50973"/>
    <cellStyle name="Normal 45 2 5" xfId="50974"/>
    <cellStyle name="Normal 45 2 5 2" xfId="50975"/>
    <cellStyle name="Normal 45 2 5 3" xfId="50976"/>
    <cellStyle name="Normal 45 2 5_Essbase BS Tax Accounts EOY" xfId="50977"/>
    <cellStyle name="Normal 45 2 6" xfId="50978"/>
    <cellStyle name="Normal 45 2 7" xfId="50979"/>
    <cellStyle name="Normal 45 2 7 2" xfId="50980"/>
    <cellStyle name="Normal 45 2 7 3" xfId="50981"/>
    <cellStyle name="Normal 45 2 7_Essbase BS Tax Accounts EOY" xfId="50982"/>
    <cellStyle name="Normal 45 2 8" xfId="50983"/>
    <cellStyle name="Normal 45 2 9" xfId="50984"/>
    <cellStyle name="Normal 45 2_Basis Info" xfId="50985"/>
    <cellStyle name="Normal 45 3" xfId="50986"/>
    <cellStyle name="Normal 45 3 2" xfId="50987"/>
    <cellStyle name="Normal 45 3 2 2" xfId="50988"/>
    <cellStyle name="Normal 45 3 2 2 2" xfId="50989"/>
    <cellStyle name="Normal 45 3 2 2 3" xfId="50990"/>
    <cellStyle name="Normal 45 3 2 2_Essbase BS Tax Accounts EOY" xfId="50991"/>
    <cellStyle name="Normal 45 3 2 3" xfId="50992"/>
    <cellStyle name="Normal 45 3 2_Essbase BS Tax Accounts EOY" xfId="50993"/>
    <cellStyle name="Normal 45 3 3" xfId="50994"/>
    <cellStyle name="Normal 45 3 3 2" xfId="50995"/>
    <cellStyle name="Normal 45 3 3 2 2" xfId="50996"/>
    <cellStyle name="Normal 45 3 3 2 3" xfId="50997"/>
    <cellStyle name="Normal 45 3 3 2_Essbase BS Tax Accounts EOY" xfId="50998"/>
    <cellStyle name="Normal 45 3 3 3" xfId="50999"/>
    <cellStyle name="Normal 45 3 3 4" xfId="51000"/>
    <cellStyle name="Normal 45 3 3 5" xfId="51001"/>
    <cellStyle name="Normal 45 3 3_Essbase BS Tax Accounts EOY" xfId="51002"/>
    <cellStyle name="Normal 45 3 4" xfId="51003"/>
    <cellStyle name="Normal 45 3 4 2" xfId="51004"/>
    <cellStyle name="Normal 45 3 4 3" xfId="51005"/>
    <cellStyle name="Normal 45 3 4_Essbase BS Tax Accounts EOY" xfId="51006"/>
    <cellStyle name="Normal 45 3 5" xfId="51007"/>
    <cellStyle name="Normal 45 3 5 2" xfId="51008"/>
    <cellStyle name="Normal 45 3 5_Essbase BS Tax Accounts EOY" xfId="51009"/>
    <cellStyle name="Normal 45 3 6" xfId="51010"/>
    <cellStyle name="Normal 45 3 7" xfId="51011"/>
    <cellStyle name="Normal 45 3 8" xfId="51012"/>
    <cellStyle name="Normal 45 3_Essbase BS Tax Accounts EOY" xfId="51013"/>
    <cellStyle name="Normal 45 4" xfId="51014"/>
    <cellStyle name="Normal 45 4 2" xfId="51015"/>
    <cellStyle name="Normal 45 4_Essbase BS Tax Accounts EOY" xfId="51016"/>
    <cellStyle name="Normal 45 5" xfId="51017"/>
    <cellStyle name="Normal 45 5 2" xfId="51018"/>
    <cellStyle name="Normal 45 5 2 2" xfId="51019"/>
    <cellStyle name="Normal 45 5 2 3" xfId="51020"/>
    <cellStyle name="Normal 45 5 2_Essbase BS Tax Accounts EOY" xfId="51021"/>
    <cellStyle name="Normal 45 5 3" xfId="51022"/>
    <cellStyle name="Normal 45 5 4" xfId="51023"/>
    <cellStyle name="Normal 45 5 5" xfId="51024"/>
    <cellStyle name="Normal 45 5_Essbase BS Tax Accounts EOY" xfId="51025"/>
    <cellStyle name="Normal 45 6" xfId="51026"/>
    <cellStyle name="Normal 45 6 2" xfId="51027"/>
    <cellStyle name="Normal 45 6 2 2" xfId="51028"/>
    <cellStyle name="Normal 45 6 2_Essbase BS Tax Accounts EOY" xfId="51029"/>
    <cellStyle name="Normal 45 6 3" xfId="51030"/>
    <cellStyle name="Normal 45 6 4" xfId="51031"/>
    <cellStyle name="Normal 45 6 5" xfId="51032"/>
    <cellStyle name="Normal 45 6_Essbase BS Tax Accounts EOY" xfId="51033"/>
    <cellStyle name="Normal 45 7" xfId="51034"/>
    <cellStyle name="Normal 45 8" xfId="51035"/>
    <cellStyle name="Normal 45 9" xfId="51036"/>
    <cellStyle name="Normal 45_Basis Detail" xfId="51037"/>
    <cellStyle name="Normal 46" xfId="262"/>
    <cellStyle name="Normal 46 10" xfId="51038"/>
    <cellStyle name="Normal 46 11" xfId="51039"/>
    <cellStyle name="Normal 46 12" xfId="51040"/>
    <cellStyle name="Normal 46 2" xfId="51041"/>
    <cellStyle name="Normal 46 2 2" xfId="51042"/>
    <cellStyle name="Normal 46 2 2 2" xfId="51043"/>
    <cellStyle name="Normal 46 2 2 2 2" xfId="51044"/>
    <cellStyle name="Normal 46 2 2 2 2 2" xfId="51045"/>
    <cellStyle name="Normal 46 2 2 2 2 3" xfId="51046"/>
    <cellStyle name="Normal 46 2 2 2 2_Essbase BS Tax Accounts EOY" xfId="51047"/>
    <cellStyle name="Normal 46 2 2 2 3" xfId="51048"/>
    <cellStyle name="Normal 46 2 2 2 4" xfId="51049"/>
    <cellStyle name="Normal 46 2 2 2 5" xfId="51050"/>
    <cellStyle name="Normal 46 2 2 2_Essbase BS Tax Accounts EOY" xfId="51051"/>
    <cellStyle name="Normal 46 2 2 3" xfId="51052"/>
    <cellStyle name="Normal 46 2 2 3 2" xfId="51053"/>
    <cellStyle name="Normal 46 2 2 3 3" xfId="51054"/>
    <cellStyle name="Normal 46 2 2 3_Essbase BS Tax Accounts EOY" xfId="51055"/>
    <cellStyle name="Normal 46 2 2 4" xfId="51056"/>
    <cellStyle name="Normal 46 2 2 5" xfId="51057"/>
    <cellStyle name="Normal 46 2 2 6" xfId="51058"/>
    <cellStyle name="Normal 46 2 2_Essbase BS Tax Accounts EOY" xfId="51059"/>
    <cellStyle name="Normal 46 2 3" xfId="51060"/>
    <cellStyle name="Normal 46 2 3 2" xfId="51061"/>
    <cellStyle name="Normal 46 2 3_Essbase BS Tax Accounts EOY" xfId="51062"/>
    <cellStyle name="Normal 46 2 4" xfId="51063"/>
    <cellStyle name="Normal 46 2 4 2" xfId="51064"/>
    <cellStyle name="Normal 46 2 4 2 2" xfId="51065"/>
    <cellStyle name="Normal 46 2 4 2 3" xfId="51066"/>
    <cellStyle name="Normal 46 2 4 2_Essbase BS Tax Accounts EOY" xfId="51067"/>
    <cellStyle name="Normal 46 2 4 3" xfId="51068"/>
    <cellStyle name="Normal 46 2 4 4" xfId="51069"/>
    <cellStyle name="Normal 46 2 4 5" xfId="51070"/>
    <cellStyle name="Normal 46 2 4_Essbase BS Tax Accounts EOY" xfId="51071"/>
    <cellStyle name="Normal 46 2 5" xfId="51072"/>
    <cellStyle name="Normal 46 2 5 2" xfId="51073"/>
    <cellStyle name="Normal 46 2 5 3" xfId="51074"/>
    <cellStyle name="Normal 46 2 5_Essbase BS Tax Accounts EOY" xfId="51075"/>
    <cellStyle name="Normal 46 2 6" xfId="51076"/>
    <cellStyle name="Normal 46 2 7" xfId="51077"/>
    <cellStyle name="Normal 46 2 7 2" xfId="51078"/>
    <cellStyle name="Normal 46 2 7 3" xfId="51079"/>
    <cellStyle name="Normal 46 2 7_Essbase BS Tax Accounts EOY" xfId="51080"/>
    <cellStyle name="Normal 46 2 8" xfId="51081"/>
    <cellStyle name="Normal 46 2 9" xfId="51082"/>
    <cellStyle name="Normal 46 2_Basis Info" xfId="51083"/>
    <cellStyle name="Normal 46 3" xfId="51084"/>
    <cellStyle name="Normal 46 3 2" xfId="51085"/>
    <cellStyle name="Normal 46 3 2 2" xfId="51086"/>
    <cellStyle name="Normal 46 3 2 2 2" xfId="51087"/>
    <cellStyle name="Normal 46 3 2 2 3" xfId="51088"/>
    <cellStyle name="Normal 46 3 2 2_Essbase BS Tax Accounts EOY" xfId="51089"/>
    <cellStyle name="Normal 46 3 2 3" xfId="51090"/>
    <cellStyle name="Normal 46 3 2_Essbase BS Tax Accounts EOY" xfId="51091"/>
    <cellStyle name="Normal 46 3 3" xfId="51092"/>
    <cellStyle name="Normal 46 3 3 2" xfId="51093"/>
    <cellStyle name="Normal 46 3 3 2 2" xfId="51094"/>
    <cellStyle name="Normal 46 3 3 2 3" xfId="51095"/>
    <cellStyle name="Normal 46 3 3 2_Essbase BS Tax Accounts EOY" xfId="51096"/>
    <cellStyle name="Normal 46 3 3 3" xfId="51097"/>
    <cellStyle name="Normal 46 3 3 4" xfId="51098"/>
    <cellStyle name="Normal 46 3 3 5" xfId="51099"/>
    <cellStyle name="Normal 46 3 3_Essbase BS Tax Accounts EOY" xfId="51100"/>
    <cellStyle name="Normal 46 3 4" xfId="51101"/>
    <cellStyle name="Normal 46 3 4 2" xfId="51102"/>
    <cellStyle name="Normal 46 3 4 3" xfId="51103"/>
    <cellStyle name="Normal 46 3 4_Essbase BS Tax Accounts EOY" xfId="51104"/>
    <cellStyle name="Normal 46 3 5" xfId="51105"/>
    <cellStyle name="Normal 46 3 5 2" xfId="51106"/>
    <cellStyle name="Normal 46 3 5_Essbase BS Tax Accounts EOY" xfId="51107"/>
    <cellStyle name="Normal 46 3 6" xfId="51108"/>
    <cellStyle name="Normal 46 3 7" xfId="51109"/>
    <cellStyle name="Normal 46 3 8" xfId="51110"/>
    <cellStyle name="Normal 46 3_Essbase BS Tax Accounts EOY" xfId="51111"/>
    <cellStyle name="Normal 46 4" xfId="51112"/>
    <cellStyle name="Normal 46 4 2" xfId="51113"/>
    <cellStyle name="Normal 46 4_Essbase BS Tax Accounts EOY" xfId="51114"/>
    <cellStyle name="Normal 46 5" xfId="51115"/>
    <cellStyle name="Normal 46 5 2" xfId="51116"/>
    <cellStyle name="Normal 46 5 2 2" xfId="51117"/>
    <cellStyle name="Normal 46 5 2 3" xfId="51118"/>
    <cellStyle name="Normal 46 5 2_Essbase BS Tax Accounts EOY" xfId="51119"/>
    <cellStyle name="Normal 46 5 3" xfId="51120"/>
    <cellStyle name="Normal 46 5 4" xfId="51121"/>
    <cellStyle name="Normal 46 5 5" xfId="51122"/>
    <cellStyle name="Normal 46 5_Essbase BS Tax Accounts EOY" xfId="51123"/>
    <cellStyle name="Normal 46 6" xfId="51124"/>
    <cellStyle name="Normal 46 6 2" xfId="51125"/>
    <cellStyle name="Normal 46 6 2 2" xfId="51126"/>
    <cellStyle name="Normal 46 6 2_Essbase BS Tax Accounts EOY" xfId="51127"/>
    <cellStyle name="Normal 46 6 3" xfId="51128"/>
    <cellStyle name="Normal 46 6 4" xfId="51129"/>
    <cellStyle name="Normal 46 6 5" xfId="51130"/>
    <cellStyle name="Normal 46 6_Essbase BS Tax Accounts EOY" xfId="51131"/>
    <cellStyle name="Normal 46 7" xfId="51132"/>
    <cellStyle name="Normal 46 8" xfId="51133"/>
    <cellStyle name="Normal 46 9" xfId="51134"/>
    <cellStyle name="Normal 46_Basis Detail" xfId="51135"/>
    <cellStyle name="Normal 47" xfId="263"/>
    <cellStyle name="Normal 47 2" xfId="51136"/>
    <cellStyle name="Normal 47 2 2" xfId="51137"/>
    <cellStyle name="Normal 47 2 2 2" xfId="51138"/>
    <cellStyle name="Normal 47 2 2_Essbase BS Tax Accounts EOY" xfId="51139"/>
    <cellStyle name="Normal 47 2 3" xfId="51140"/>
    <cellStyle name="Normal 47 2 4" xfId="51141"/>
    <cellStyle name="Normal 47 2_Essbase BS Tax Accounts EOY" xfId="51142"/>
    <cellStyle name="Normal 47 3" xfId="51143"/>
    <cellStyle name="Normal 47 3 2" xfId="51144"/>
    <cellStyle name="Normal 47 3 2 2" xfId="51145"/>
    <cellStyle name="Normal 47 3 2_Essbase BS Tax Accounts EOY" xfId="51146"/>
    <cellStyle name="Normal 47 3 3" xfId="51147"/>
    <cellStyle name="Normal 47 3 4" xfId="51148"/>
    <cellStyle name="Normal 47 3_Essbase BS Tax Accounts EOY" xfId="51149"/>
    <cellStyle name="Normal 47 4" xfId="51150"/>
    <cellStyle name="Normal 47 4 2" xfId="51151"/>
    <cellStyle name="Normal 47 4_Essbase BS Tax Accounts EOY" xfId="51152"/>
    <cellStyle name="Normal 47 5" xfId="51153"/>
    <cellStyle name="Normal 47 6" xfId="51154"/>
    <cellStyle name="Normal 47 7" xfId="51155"/>
    <cellStyle name="Normal 47 8" xfId="51156"/>
    <cellStyle name="Normal 47 9" xfId="51157"/>
    <cellStyle name="Normal 47_Basis Detail" xfId="51158"/>
    <cellStyle name="Normal 48" xfId="264"/>
    <cellStyle name="Normal 48 2" xfId="51159"/>
    <cellStyle name="Normal 48 2 2" xfId="51160"/>
    <cellStyle name="Normal 48 2 2 2" xfId="51161"/>
    <cellStyle name="Normal 48 2 2_Essbase BS Tax Accounts EOY" xfId="51162"/>
    <cellStyle name="Normal 48 2 3" xfId="51163"/>
    <cellStyle name="Normal 48 2 4" xfId="51164"/>
    <cellStyle name="Normal 48 2_Essbase BS Tax Accounts EOY" xfId="51165"/>
    <cellStyle name="Normal 48 3" xfId="51166"/>
    <cellStyle name="Normal 48 3 2" xfId="51167"/>
    <cellStyle name="Normal 48 3 2 2" xfId="51168"/>
    <cellStyle name="Normal 48 3 2_Essbase BS Tax Accounts EOY" xfId="51169"/>
    <cellStyle name="Normal 48 3 3" xfId="51170"/>
    <cellStyle name="Normal 48 3 4" xfId="51171"/>
    <cellStyle name="Normal 48 3_Essbase BS Tax Accounts EOY" xfId="51172"/>
    <cellStyle name="Normal 48 4" xfId="51173"/>
    <cellStyle name="Normal 48 4 2" xfId="51174"/>
    <cellStyle name="Normal 48 4_Essbase BS Tax Accounts EOY" xfId="51175"/>
    <cellStyle name="Normal 48 5" xfId="51176"/>
    <cellStyle name="Normal 48 6" xfId="51177"/>
    <cellStyle name="Normal 48 7" xfId="51178"/>
    <cellStyle name="Normal 48 8" xfId="51179"/>
    <cellStyle name="Normal 48 9" xfId="51180"/>
    <cellStyle name="Normal 48_Basis Detail" xfId="51181"/>
    <cellStyle name="Normal 49" xfId="265"/>
    <cellStyle name="Normal 49 2" xfId="51182"/>
    <cellStyle name="Normal 49 2 2" xfId="51183"/>
    <cellStyle name="Normal 49 2_Essbase BS Tax Accounts EOY" xfId="51184"/>
    <cellStyle name="Normal 49 3" xfId="51185"/>
    <cellStyle name="Normal 49 3 2" xfId="51186"/>
    <cellStyle name="Normal 49 3 2 2" xfId="51187"/>
    <cellStyle name="Normal 49 3 2_Essbase BS Tax Accounts EOY" xfId="51188"/>
    <cellStyle name="Normal 49 3 3" xfId="51189"/>
    <cellStyle name="Normal 49 3 4" xfId="51190"/>
    <cellStyle name="Normal 49 3_Essbase BS Tax Accounts EOY" xfId="51191"/>
    <cellStyle name="Normal 49 4" xfId="51192"/>
    <cellStyle name="Normal 49 4 2" xfId="51193"/>
    <cellStyle name="Normal 49 4_Essbase BS Tax Accounts EOY" xfId="51194"/>
    <cellStyle name="Normal 49 5" xfId="51195"/>
    <cellStyle name="Normal 49 6" xfId="51196"/>
    <cellStyle name="Normal 49 7" xfId="51197"/>
    <cellStyle name="Normal 49 8" xfId="51198"/>
    <cellStyle name="Normal 49 9" xfId="51199"/>
    <cellStyle name="Normal 49_Essbase BS Tax Accounts EOY" xfId="51200"/>
    <cellStyle name="Normal 5" xfId="86"/>
    <cellStyle name="Normal 5 10" xfId="51201"/>
    <cellStyle name="Normal 5 10 2" xfId="51202"/>
    <cellStyle name="Normal 5 10 2 2" xfId="51203"/>
    <cellStyle name="Normal 5 10 2 2 2" xfId="51204"/>
    <cellStyle name="Normal 5 10 2 2 3" xfId="51205"/>
    <cellStyle name="Normal 5 10 2 2_Essbase BS Tax Accounts EOY" xfId="51206"/>
    <cellStyle name="Normal 5 10 2 3" xfId="51207"/>
    <cellStyle name="Normal 5 10 2 4" xfId="51208"/>
    <cellStyle name="Normal 5 10 2_Essbase BS Tax Accounts EOY" xfId="51209"/>
    <cellStyle name="Normal 5 10 3" xfId="51210"/>
    <cellStyle name="Normal 5 10 3 2" xfId="51211"/>
    <cellStyle name="Normal 5 10 3 3" xfId="51212"/>
    <cellStyle name="Normal 5 10 3_Essbase BS Tax Accounts EOY" xfId="51213"/>
    <cellStyle name="Normal 5 10 4" xfId="51214"/>
    <cellStyle name="Normal 5 10 5" xfId="51215"/>
    <cellStyle name="Normal 5 10 6" xfId="51216"/>
    <cellStyle name="Normal 5 10_Essbase BS Tax Accounts EOY" xfId="51217"/>
    <cellStyle name="Normal 5 11" xfId="51218"/>
    <cellStyle name="Normal 5 11 2" xfId="51219"/>
    <cellStyle name="Normal 5 11 2 2" xfId="51220"/>
    <cellStyle name="Normal 5 11 3" xfId="51221"/>
    <cellStyle name="Normal 5 11 4" xfId="51222"/>
    <cellStyle name="Normal 5 11 5" xfId="51223"/>
    <cellStyle name="Normal 5 11 6" xfId="51224"/>
    <cellStyle name="Normal 5 11_Essbase BS Tax Accounts EOY" xfId="51225"/>
    <cellStyle name="Normal 5 12" xfId="51226"/>
    <cellStyle name="Normal 5 12 2" xfId="51227"/>
    <cellStyle name="Normal 5 12 2 2" xfId="51228"/>
    <cellStyle name="Normal 5 12 3" xfId="51229"/>
    <cellStyle name="Normal 5 12 4" xfId="51230"/>
    <cellStyle name="Normal 5 12 5" xfId="51231"/>
    <cellStyle name="Normal 5 12_Essbase BS Tax Accounts EOY" xfId="51232"/>
    <cellStyle name="Normal 5 13" xfId="51233"/>
    <cellStyle name="Normal 5 13 2" xfId="51234"/>
    <cellStyle name="Normal 5 13 3" xfId="51235"/>
    <cellStyle name="Normal 5 13 4" xfId="51236"/>
    <cellStyle name="Normal 5 13_Essbase BS Tax Accounts EOY" xfId="51237"/>
    <cellStyle name="Normal 5 14" xfId="51238"/>
    <cellStyle name="Normal 5 15" xfId="51239"/>
    <cellStyle name="Normal 5 16" xfId="51240"/>
    <cellStyle name="Normal 5 17" xfId="58818"/>
    <cellStyle name="Normal 5 18" xfId="58827"/>
    <cellStyle name="Normal 5 2" xfId="51241"/>
    <cellStyle name="Normal 5 2 2" xfId="51242"/>
    <cellStyle name="Normal 5 2 2 2" xfId="51243"/>
    <cellStyle name="Normal 5 2 2 2 2" xfId="51244"/>
    <cellStyle name="Normal 5 2 2 2 2 2" xfId="51245"/>
    <cellStyle name="Normal 5 2 2 2 2_Essbase BS Tax Accounts EOY" xfId="51246"/>
    <cellStyle name="Normal 5 2 2 2 3" xfId="51247"/>
    <cellStyle name="Normal 5 2 2 3" xfId="51248"/>
    <cellStyle name="Normal 5 2 2 3 2" xfId="51249"/>
    <cellStyle name="Normal 5 2 2 3 2 2" xfId="51250"/>
    <cellStyle name="Normal 5 2 2 3 2_Essbase BS Tax Accounts EOY" xfId="51251"/>
    <cellStyle name="Normal 5 2 2 3_Essbase BS Tax Accounts EOY" xfId="51252"/>
    <cellStyle name="Normal 5 2 2 4" xfId="51253"/>
    <cellStyle name="Normal 5 2 2 4 2" xfId="51254"/>
    <cellStyle name="Normal 5 2 2 4_Essbase BS Tax Accounts EOY" xfId="51255"/>
    <cellStyle name="Normal 5 2 2 5" xfId="51256"/>
    <cellStyle name="Normal 5 2 2 6" xfId="51257"/>
    <cellStyle name="Normal 5 2 3" xfId="51258"/>
    <cellStyle name="Normal 5 2 3 2" xfId="51259"/>
    <cellStyle name="Normal 5 2 3 2 2" xfId="51260"/>
    <cellStyle name="Normal 5 2 3 2 3" xfId="51261"/>
    <cellStyle name="Normal 5 2 3 2_Essbase BS Tax Accounts EOY" xfId="51262"/>
    <cellStyle name="Normal 5 2 3 3" xfId="51263"/>
    <cellStyle name="Normal 5 2 3_Essbase BS Tax Accounts EOY" xfId="51264"/>
    <cellStyle name="Normal 5 2 4" xfId="51265"/>
    <cellStyle name="Normal 5 2 4 2" xfId="51266"/>
    <cellStyle name="Normal 5 2 4 3" xfId="51267"/>
    <cellStyle name="Normal 5 2 4 4" xfId="51268"/>
    <cellStyle name="Normal 5 2 4 5" xfId="51269"/>
    <cellStyle name="Normal 5 2 4_Essbase BS Tax Accounts EOY" xfId="51270"/>
    <cellStyle name="Normal 5 2 5" xfId="51271"/>
    <cellStyle name="Normal 5 2 5 2" xfId="51272"/>
    <cellStyle name="Normal 5 2 5 2 2" xfId="51273"/>
    <cellStyle name="Normal 5 2 5 3" xfId="51274"/>
    <cellStyle name="Normal 5 2 5 4" xfId="51275"/>
    <cellStyle name="Normal 5 2 5_Essbase BS Tax Accounts EOY" xfId="51276"/>
    <cellStyle name="Normal 5 2 6" xfId="51277"/>
    <cellStyle name="Normal 5 2 6 2" xfId="51278"/>
    <cellStyle name="Normal 5 2 6 2 2" xfId="51279"/>
    <cellStyle name="Normal 5 2 6 3" xfId="51280"/>
    <cellStyle name="Normal 5 2 7" xfId="51281"/>
    <cellStyle name="Normal 5 2 7 2" xfId="51282"/>
    <cellStyle name="Normal 5 2 7 2 2" xfId="51283"/>
    <cellStyle name="Normal 5 2 7 3" xfId="51284"/>
    <cellStyle name="Normal 5 2 8" xfId="51285"/>
    <cellStyle name="Normal 5 2 8 2" xfId="51286"/>
    <cellStyle name="Normal 5 2_Cap Software Basis Adj" xfId="51287"/>
    <cellStyle name="Normal 5 3" xfId="51288"/>
    <cellStyle name="Normal 5 3 10" xfId="51289"/>
    <cellStyle name="Normal 5 3 10 2" xfId="51290"/>
    <cellStyle name="Normal 5 3 10 2 2" xfId="51291"/>
    <cellStyle name="Normal 5 3 10 3" xfId="51292"/>
    <cellStyle name="Normal 5 3 10 4" xfId="51293"/>
    <cellStyle name="Normal 5 3 10_Essbase BS Tax Accounts EOY" xfId="51294"/>
    <cellStyle name="Normal 5 3 11" xfId="51295"/>
    <cellStyle name="Normal 5 3 11 2" xfId="51296"/>
    <cellStyle name="Normal 5 3 11 3" xfId="51297"/>
    <cellStyle name="Normal 5 3 11_Essbase BS Tax Accounts EOY" xfId="51298"/>
    <cellStyle name="Normal 5 3 12" xfId="51299"/>
    <cellStyle name="Normal 5 3 13" xfId="51300"/>
    <cellStyle name="Normal 5 3 13 2" xfId="51301"/>
    <cellStyle name="Normal 5 3 13 3" xfId="51302"/>
    <cellStyle name="Normal 5 3 13_Essbase BS Tax Accounts EOY" xfId="51303"/>
    <cellStyle name="Normal 5 3 14" xfId="51304"/>
    <cellStyle name="Normal 5 3 15" xfId="51305"/>
    <cellStyle name="Normal 5 3 2" xfId="51306"/>
    <cellStyle name="Normal 5 3 2 10" xfId="51307"/>
    <cellStyle name="Normal 5 3 2 10 2" xfId="51308"/>
    <cellStyle name="Normal 5 3 2 11" xfId="51309"/>
    <cellStyle name="Normal 5 3 2 12" xfId="51310"/>
    <cellStyle name="Normal 5 3 2 13" xfId="51311"/>
    <cellStyle name="Normal 5 3 2 14" xfId="51312"/>
    <cellStyle name="Normal 5 3 2 2" xfId="51313"/>
    <cellStyle name="Normal 5 3 2 2 10" xfId="51314"/>
    <cellStyle name="Normal 5 3 2 2 11" xfId="51315"/>
    <cellStyle name="Normal 5 3 2 2 2" xfId="51316"/>
    <cellStyle name="Normal 5 3 2 2 2 2" xfId="51317"/>
    <cellStyle name="Normal 5 3 2 2 2 2 2" xfId="51318"/>
    <cellStyle name="Normal 5 3 2 2 2 2 2 2" xfId="51319"/>
    <cellStyle name="Normal 5 3 2 2 2 2 2 3" xfId="51320"/>
    <cellStyle name="Normal 5 3 2 2 2 2 2_Essbase BS Tax Accounts EOY" xfId="51321"/>
    <cellStyle name="Normal 5 3 2 2 2 2 3" xfId="51322"/>
    <cellStyle name="Normal 5 3 2 2 2 2 4" xfId="51323"/>
    <cellStyle name="Normal 5 3 2 2 2 2_Essbase BS Tax Accounts EOY" xfId="51324"/>
    <cellStyle name="Normal 5 3 2 2 2 3" xfId="51325"/>
    <cellStyle name="Normal 5 3 2 2 2 3 2" xfId="51326"/>
    <cellStyle name="Normal 5 3 2 2 2 3 2 2" xfId="51327"/>
    <cellStyle name="Normal 5 3 2 2 2 3 3" xfId="51328"/>
    <cellStyle name="Normal 5 3 2 2 2 3 4" xfId="51329"/>
    <cellStyle name="Normal 5 3 2 2 2 3_Essbase BS Tax Accounts EOY" xfId="51330"/>
    <cellStyle name="Normal 5 3 2 2 2 4" xfId="51331"/>
    <cellStyle name="Normal 5 3 2 2 2 4 2" xfId="51332"/>
    <cellStyle name="Normal 5 3 2 2 2 5" xfId="51333"/>
    <cellStyle name="Normal 5 3 2 2 2 6" xfId="51334"/>
    <cellStyle name="Normal 5 3 2 2 2_Essbase BS Tax Accounts EOY" xfId="51335"/>
    <cellStyle name="Normal 5 3 2 2 3" xfId="51336"/>
    <cellStyle name="Normal 5 3 2 2 3 2" xfId="51337"/>
    <cellStyle name="Normal 5 3 2 2 3 2 2" xfId="51338"/>
    <cellStyle name="Normal 5 3 2 2 3 2 3" xfId="51339"/>
    <cellStyle name="Normal 5 3 2 2 3 2_Essbase BS Tax Accounts EOY" xfId="51340"/>
    <cellStyle name="Normal 5 3 2 2 3 3" xfId="51341"/>
    <cellStyle name="Normal 5 3 2 2 3 4" xfId="51342"/>
    <cellStyle name="Normal 5 3 2 2 3_Essbase BS Tax Accounts EOY" xfId="51343"/>
    <cellStyle name="Normal 5 3 2 2 4" xfId="51344"/>
    <cellStyle name="Normal 5 3 2 2 4 2" xfId="51345"/>
    <cellStyle name="Normal 5 3 2 2 4 2 2" xfId="51346"/>
    <cellStyle name="Normal 5 3 2 2 4 2 3" xfId="51347"/>
    <cellStyle name="Normal 5 3 2 2 4 2_Essbase BS Tax Accounts EOY" xfId="51348"/>
    <cellStyle name="Normal 5 3 2 2 4 3" xfId="51349"/>
    <cellStyle name="Normal 5 3 2 2 4 4" xfId="51350"/>
    <cellStyle name="Normal 5 3 2 2 4_Essbase BS Tax Accounts EOY" xfId="51351"/>
    <cellStyle name="Normal 5 3 2 2 5" xfId="51352"/>
    <cellStyle name="Normal 5 3 2 2 5 2" xfId="51353"/>
    <cellStyle name="Normal 5 3 2 2 5 2 2" xfId="51354"/>
    <cellStyle name="Normal 5 3 2 2 5 3" xfId="51355"/>
    <cellStyle name="Normal 5 3 2 2 5 4" xfId="51356"/>
    <cellStyle name="Normal 5 3 2 2 5_Essbase BS Tax Accounts EOY" xfId="51357"/>
    <cellStyle name="Normal 5 3 2 2 6" xfId="51358"/>
    <cellStyle name="Normal 5 3 2 2 6 2" xfId="51359"/>
    <cellStyle name="Normal 5 3 2 2 6 2 2" xfId="51360"/>
    <cellStyle name="Normal 5 3 2 2 6 3" xfId="51361"/>
    <cellStyle name="Normal 5 3 2 2 6 4" xfId="51362"/>
    <cellStyle name="Normal 5 3 2 2 6_Essbase BS Tax Accounts EOY" xfId="51363"/>
    <cellStyle name="Normal 5 3 2 2 7" xfId="51364"/>
    <cellStyle name="Normal 5 3 2 2 7 2" xfId="51365"/>
    <cellStyle name="Normal 5 3 2 2 7 2 2" xfId="51366"/>
    <cellStyle name="Normal 5 3 2 2 7 3" xfId="51367"/>
    <cellStyle name="Normal 5 3 2 2 7 4" xfId="51368"/>
    <cellStyle name="Normal 5 3 2 2 7_Essbase BS Tax Accounts EOY" xfId="51369"/>
    <cellStyle name="Normal 5 3 2 2 8" xfId="51370"/>
    <cellStyle name="Normal 5 3 2 2 8 2" xfId="51371"/>
    <cellStyle name="Normal 5 3 2 2 8 2 2" xfId="51372"/>
    <cellStyle name="Normal 5 3 2 2 8 3" xfId="51373"/>
    <cellStyle name="Normal 5 3 2 2 8 4" xfId="51374"/>
    <cellStyle name="Normal 5 3 2 2 8_Essbase BS Tax Accounts EOY" xfId="51375"/>
    <cellStyle name="Normal 5 3 2 2 9" xfId="51376"/>
    <cellStyle name="Normal 5 3 2 2 9 2" xfId="51377"/>
    <cellStyle name="Normal 5 3 2 2_Essbase BS Tax Accounts EOY" xfId="51378"/>
    <cellStyle name="Normal 5 3 2 3" xfId="51379"/>
    <cellStyle name="Normal 5 3 2 3 2" xfId="51380"/>
    <cellStyle name="Normal 5 3 2 3 2 2" xfId="51381"/>
    <cellStyle name="Normal 5 3 2 3 2 2 2" xfId="51382"/>
    <cellStyle name="Normal 5 3 2 3 2 2 3" xfId="51383"/>
    <cellStyle name="Normal 5 3 2 3 2 2_Essbase BS Tax Accounts EOY" xfId="51384"/>
    <cellStyle name="Normal 5 3 2 3 2 3" xfId="51385"/>
    <cellStyle name="Normal 5 3 2 3 2 4" xfId="51386"/>
    <cellStyle name="Normal 5 3 2 3 2_Essbase BS Tax Accounts EOY" xfId="51387"/>
    <cellStyle name="Normal 5 3 2 3 3" xfId="51388"/>
    <cellStyle name="Normal 5 3 2 3 3 2" xfId="51389"/>
    <cellStyle name="Normal 5 3 2 3 3 2 2" xfId="51390"/>
    <cellStyle name="Normal 5 3 2 3 3 3" xfId="51391"/>
    <cellStyle name="Normal 5 3 2 3 3 4" xfId="51392"/>
    <cellStyle name="Normal 5 3 2 3 3_Essbase BS Tax Accounts EOY" xfId="51393"/>
    <cellStyle name="Normal 5 3 2 3 4" xfId="51394"/>
    <cellStyle name="Normal 5 3 2 3 4 2" xfId="51395"/>
    <cellStyle name="Normal 5 3 2 3 5" xfId="51396"/>
    <cellStyle name="Normal 5 3 2 3 6" xfId="51397"/>
    <cellStyle name="Normal 5 3 2 3_Essbase BS Tax Accounts EOY" xfId="51398"/>
    <cellStyle name="Normal 5 3 2 4" xfId="51399"/>
    <cellStyle name="Normal 5 3 2 4 2" xfId="51400"/>
    <cellStyle name="Normal 5 3 2 4 2 2" xfId="51401"/>
    <cellStyle name="Normal 5 3 2 4 2 3" xfId="51402"/>
    <cellStyle name="Normal 5 3 2 4 2_Essbase BS Tax Accounts EOY" xfId="51403"/>
    <cellStyle name="Normal 5 3 2 4 3" xfId="51404"/>
    <cellStyle name="Normal 5 3 2 4 4" xfId="51405"/>
    <cellStyle name="Normal 5 3 2 4_Essbase BS Tax Accounts EOY" xfId="51406"/>
    <cellStyle name="Normal 5 3 2 5" xfId="51407"/>
    <cellStyle name="Normal 5 3 2 5 2" xfId="51408"/>
    <cellStyle name="Normal 5 3 2 5 2 2" xfId="51409"/>
    <cellStyle name="Normal 5 3 2 5 2 3" xfId="51410"/>
    <cellStyle name="Normal 5 3 2 5 2_Essbase BS Tax Accounts EOY" xfId="51411"/>
    <cellStyle name="Normal 5 3 2 5 3" xfId="51412"/>
    <cellStyle name="Normal 5 3 2 5 4" xfId="51413"/>
    <cellStyle name="Normal 5 3 2 5_Essbase BS Tax Accounts EOY" xfId="51414"/>
    <cellStyle name="Normal 5 3 2 6" xfId="51415"/>
    <cellStyle name="Normal 5 3 2 6 2" xfId="51416"/>
    <cellStyle name="Normal 5 3 2 6 2 2" xfId="51417"/>
    <cellStyle name="Normal 5 3 2 6 3" xfId="51418"/>
    <cellStyle name="Normal 5 3 2 6 4" xfId="51419"/>
    <cellStyle name="Normal 5 3 2 6_Essbase BS Tax Accounts EOY" xfId="51420"/>
    <cellStyle name="Normal 5 3 2 7" xfId="51421"/>
    <cellStyle name="Normal 5 3 2 7 2" xfId="51422"/>
    <cellStyle name="Normal 5 3 2 7 2 2" xfId="51423"/>
    <cellStyle name="Normal 5 3 2 7 3" xfId="51424"/>
    <cellStyle name="Normal 5 3 2 7 4" xfId="51425"/>
    <cellStyle name="Normal 5 3 2 7_Essbase BS Tax Accounts EOY" xfId="51426"/>
    <cellStyle name="Normal 5 3 2 8" xfId="51427"/>
    <cellStyle name="Normal 5 3 2 8 2" xfId="51428"/>
    <cellStyle name="Normal 5 3 2 8 2 2" xfId="51429"/>
    <cellStyle name="Normal 5 3 2 8 3" xfId="51430"/>
    <cellStyle name="Normal 5 3 2 8 4" xfId="51431"/>
    <cellStyle name="Normal 5 3 2 8_Essbase BS Tax Accounts EOY" xfId="51432"/>
    <cellStyle name="Normal 5 3 2 9" xfId="51433"/>
    <cellStyle name="Normal 5 3 2 9 2" xfId="51434"/>
    <cellStyle name="Normal 5 3 2 9 2 2" xfId="51435"/>
    <cellStyle name="Normal 5 3 2 9 3" xfId="51436"/>
    <cellStyle name="Normal 5 3 2 9 4" xfId="51437"/>
    <cellStyle name="Normal 5 3 2 9_Essbase BS Tax Accounts EOY" xfId="51438"/>
    <cellStyle name="Normal 5 3 2_Basis Detail" xfId="51439"/>
    <cellStyle name="Normal 5 3 3" xfId="51440"/>
    <cellStyle name="Normal 5 3 3 10" xfId="51441"/>
    <cellStyle name="Normal 5 3 3 11" xfId="51442"/>
    <cellStyle name="Normal 5 3 3 12" xfId="51443"/>
    <cellStyle name="Normal 5 3 3 13" xfId="51444"/>
    <cellStyle name="Normal 5 3 3 2" xfId="51445"/>
    <cellStyle name="Normal 5 3 3 2 2" xfId="51446"/>
    <cellStyle name="Normal 5 3 3 2 2 2" xfId="51447"/>
    <cellStyle name="Normal 5 3 3 2 2 2 2" xfId="51448"/>
    <cellStyle name="Normal 5 3 3 2 2 2 3" xfId="51449"/>
    <cellStyle name="Normal 5 3 3 2 2 2_Essbase BS Tax Accounts EOY" xfId="51450"/>
    <cellStyle name="Normal 5 3 3 2 2 3" xfId="51451"/>
    <cellStyle name="Normal 5 3 3 2 2 4" xfId="51452"/>
    <cellStyle name="Normal 5 3 3 2 2_Essbase BS Tax Accounts EOY" xfId="51453"/>
    <cellStyle name="Normal 5 3 3 2 3" xfId="51454"/>
    <cellStyle name="Normal 5 3 3 2 3 2" xfId="51455"/>
    <cellStyle name="Normal 5 3 3 2 3 2 2" xfId="51456"/>
    <cellStyle name="Normal 5 3 3 2 3 3" xfId="51457"/>
    <cellStyle name="Normal 5 3 3 2 3 4" xfId="51458"/>
    <cellStyle name="Normal 5 3 3 2 3_Essbase BS Tax Accounts EOY" xfId="51459"/>
    <cellStyle name="Normal 5 3 3 2 4" xfId="51460"/>
    <cellStyle name="Normal 5 3 3 2 4 2" xfId="51461"/>
    <cellStyle name="Normal 5 3 3 2 5" xfId="51462"/>
    <cellStyle name="Normal 5 3 3 2 6" xfId="51463"/>
    <cellStyle name="Normal 5 3 3 2_Essbase BS Tax Accounts EOY" xfId="51464"/>
    <cellStyle name="Normal 5 3 3 3" xfId="51465"/>
    <cellStyle name="Normal 5 3 3 3 2" xfId="51466"/>
    <cellStyle name="Normal 5 3 3 3 2 2" xfId="51467"/>
    <cellStyle name="Normal 5 3 3 3 2 3" xfId="51468"/>
    <cellStyle name="Normal 5 3 3 3 2_Essbase BS Tax Accounts EOY" xfId="51469"/>
    <cellStyle name="Normal 5 3 3 3 3" xfId="51470"/>
    <cellStyle name="Normal 5 3 3 3 4" xfId="51471"/>
    <cellStyle name="Normal 5 3 3 3_Essbase BS Tax Accounts EOY" xfId="51472"/>
    <cellStyle name="Normal 5 3 3 4" xfId="51473"/>
    <cellStyle name="Normal 5 3 3 4 2" xfId="51474"/>
    <cellStyle name="Normal 5 3 3 4 2 2" xfId="51475"/>
    <cellStyle name="Normal 5 3 3 4 2 3" xfId="51476"/>
    <cellStyle name="Normal 5 3 3 4 2_Essbase BS Tax Accounts EOY" xfId="51477"/>
    <cellStyle name="Normal 5 3 3 4 3" xfId="51478"/>
    <cellStyle name="Normal 5 3 3 4 4" xfId="51479"/>
    <cellStyle name="Normal 5 3 3 4_Essbase BS Tax Accounts EOY" xfId="51480"/>
    <cellStyle name="Normal 5 3 3 5" xfId="51481"/>
    <cellStyle name="Normal 5 3 3 5 2" xfId="51482"/>
    <cellStyle name="Normal 5 3 3 5 2 2" xfId="51483"/>
    <cellStyle name="Normal 5 3 3 5 3" xfId="51484"/>
    <cellStyle name="Normal 5 3 3 5 4" xfId="51485"/>
    <cellStyle name="Normal 5 3 3 6" xfId="51486"/>
    <cellStyle name="Normal 5 3 3 6 2" xfId="51487"/>
    <cellStyle name="Normal 5 3 3 6 2 2" xfId="51488"/>
    <cellStyle name="Normal 5 3 3 6 3" xfId="51489"/>
    <cellStyle name="Normal 5 3 3 6 4" xfId="51490"/>
    <cellStyle name="Normal 5 3 3 6_Essbase BS Tax Accounts EOY" xfId="51491"/>
    <cellStyle name="Normal 5 3 3 7" xfId="51492"/>
    <cellStyle name="Normal 5 3 3 7 2" xfId="51493"/>
    <cellStyle name="Normal 5 3 3 7 2 2" xfId="51494"/>
    <cellStyle name="Normal 5 3 3 7 3" xfId="51495"/>
    <cellStyle name="Normal 5 3 3 7 4" xfId="51496"/>
    <cellStyle name="Normal 5 3 3 7_Essbase BS Tax Accounts EOY" xfId="51497"/>
    <cellStyle name="Normal 5 3 3 8" xfId="51498"/>
    <cellStyle name="Normal 5 3 3 8 2" xfId="51499"/>
    <cellStyle name="Normal 5 3 3 8 2 2" xfId="51500"/>
    <cellStyle name="Normal 5 3 3 8 3" xfId="51501"/>
    <cellStyle name="Normal 5 3 3 8 4" xfId="51502"/>
    <cellStyle name="Normal 5 3 3 8_Essbase BS Tax Accounts EOY" xfId="51503"/>
    <cellStyle name="Normal 5 3 3 9" xfId="51504"/>
    <cellStyle name="Normal 5 3 3 9 2" xfId="51505"/>
    <cellStyle name="Normal 5 3 3 9 3" xfId="51506"/>
    <cellStyle name="Normal 5 3 3 9_Essbase BS Tax Accounts EOY" xfId="51507"/>
    <cellStyle name="Normal 5 3 4" xfId="51508"/>
    <cellStyle name="Normal 5 3 4 2" xfId="51509"/>
    <cellStyle name="Normal 5 3 4 2 2" xfId="51510"/>
    <cellStyle name="Normal 5 3 4 2 2 2" xfId="51511"/>
    <cellStyle name="Normal 5 3 4 2 2 3" xfId="51512"/>
    <cellStyle name="Normal 5 3 4 2 2_Essbase BS Tax Accounts EOY" xfId="51513"/>
    <cellStyle name="Normal 5 3 4 2 3" xfId="51514"/>
    <cellStyle name="Normal 5 3 4 2 4" xfId="51515"/>
    <cellStyle name="Normal 5 3 4 2_Essbase BS Tax Accounts EOY" xfId="51516"/>
    <cellStyle name="Normal 5 3 4 3" xfId="51517"/>
    <cellStyle name="Normal 5 3 4 3 2" xfId="51518"/>
    <cellStyle name="Normal 5 3 4 3 2 2" xfId="51519"/>
    <cellStyle name="Normal 5 3 4 3 3" xfId="51520"/>
    <cellStyle name="Normal 5 3 4 3 4" xfId="51521"/>
    <cellStyle name="Normal 5 3 4 3_Essbase BS Tax Accounts EOY" xfId="51522"/>
    <cellStyle name="Normal 5 3 4 4" xfId="51523"/>
    <cellStyle name="Normal 5 3 4 4 2" xfId="51524"/>
    <cellStyle name="Normal 5 3 4 5" xfId="51525"/>
    <cellStyle name="Normal 5 3 4 6" xfId="51526"/>
    <cellStyle name="Normal 5 3 4 7" xfId="51527"/>
    <cellStyle name="Normal 5 3 4 8" xfId="51528"/>
    <cellStyle name="Normal 5 3 4_Essbase BS Tax Accounts EOY" xfId="51529"/>
    <cellStyle name="Normal 5 3 5" xfId="51530"/>
    <cellStyle name="Normal 5 3 5 2" xfId="51531"/>
    <cellStyle name="Normal 5 3 5 2 2" xfId="51532"/>
    <cellStyle name="Normal 5 3 5 2 3" xfId="51533"/>
    <cellStyle name="Normal 5 3 5 2_Essbase BS Tax Accounts EOY" xfId="51534"/>
    <cellStyle name="Normal 5 3 5 3" xfId="51535"/>
    <cellStyle name="Normal 5 3 5 4" xfId="51536"/>
    <cellStyle name="Normal 5 3 5 5" xfId="51537"/>
    <cellStyle name="Normal 5 3 5_Essbase BS Tax Accounts EOY" xfId="51538"/>
    <cellStyle name="Normal 5 3 6" xfId="51539"/>
    <cellStyle name="Normal 5 3 6 2" xfId="51540"/>
    <cellStyle name="Normal 5 3 6 2 2" xfId="51541"/>
    <cellStyle name="Normal 5 3 6 2 3" xfId="51542"/>
    <cellStyle name="Normal 5 3 6 2_Essbase BS Tax Accounts EOY" xfId="51543"/>
    <cellStyle name="Normal 5 3 6 3" xfId="51544"/>
    <cellStyle name="Normal 5 3 6 4" xfId="51545"/>
    <cellStyle name="Normal 5 3 6_Essbase BS Tax Accounts EOY" xfId="51546"/>
    <cellStyle name="Normal 5 3 7" xfId="51547"/>
    <cellStyle name="Normal 5 3 7 2" xfId="51548"/>
    <cellStyle name="Normal 5 3 7 2 2" xfId="51549"/>
    <cellStyle name="Normal 5 3 7 2 3" xfId="51550"/>
    <cellStyle name="Normal 5 3 7 2_Essbase BS Tax Accounts EOY" xfId="51551"/>
    <cellStyle name="Normal 5 3 7 3" xfId="51552"/>
    <cellStyle name="Normal 5 3 7 4" xfId="51553"/>
    <cellStyle name="Normal 5 3 7_Essbase BS Tax Accounts EOY" xfId="51554"/>
    <cellStyle name="Normal 5 3 8" xfId="51555"/>
    <cellStyle name="Normal 5 3 8 2" xfId="51556"/>
    <cellStyle name="Normal 5 3 8 2 2" xfId="51557"/>
    <cellStyle name="Normal 5 3 8 3" xfId="51558"/>
    <cellStyle name="Normal 5 3 8 4" xfId="51559"/>
    <cellStyle name="Normal 5 3 8_Essbase BS Tax Accounts EOY" xfId="51560"/>
    <cellStyle name="Normal 5 3 9" xfId="51561"/>
    <cellStyle name="Normal 5 3 9 2" xfId="51562"/>
    <cellStyle name="Normal 5 3 9 2 2" xfId="51563"/>
    <cellStyle name="Normal 5 3 9 3" xfId="51564"/>
    <cellStyle name="Normal 5 3 9 4" xfId="51565"/>
    <cellStyle name="Normal 5 3 9_Essbase BS Tax Accounts EOY" xfId="51566"/>
    <cellStyle name="Normal 5 3_Basis Detail" xfId="51567"/>
    <cellStyle name="Normal 5 4" xfId="51568"/>
    <cellStyle name="Normal 5 4 10" xfId="51569"/>
    <cellStyle name="Normal 5 4 10 2" xfId="51570"/>
    <cellStyle name="Normal 5 4 10 2 2" xfId="51571"/>
    <cellStyle name="Normal 5 4 10 3" xfId="51572"/>
    <cellStyle name="Normal 5 4 10 4" xfId="51573"/>
    <cellStyle name="Normal 5 4 10_Essbase BS Tax Accounts EOY" xfId="51574"/>
    <cellStyle name="Normal 5 4 11" xfId="51575"/>
    <cellStyle name="Normal 5 4 11 2" xfId="51576"/>
    <cellStyle name="Normal 5 4 11 3" xfId="51577"/>
    <cellStyle name="Normal 5 4 11_Essbase BS Tax Accounts EOY" xfId="51578"/>
    <cellStyle name="Normal 5 4 12" xfId="51579"/>
    <cellStyle name="Normal 5 4 12 2" xfId="51580"/>
    <cellStyle name="Normal 5 4 12 3" xfId="51581"/>
    <cellStyle name="Normal 5 4 12_Essbase BS Tax Accounts EOY" xfId="51582"/>
    <cellStyle name="Normal 5 4 13" xfId="51583"/>
    <cellStyle name="Normal 5 4 13 2" xfId="51584"/>
    <cellStyle name="Normal 5 4 13 3" xfId="51585"/>
    <cellStyle name="Normal 5 4 13_Essbase BS Tax Accounts EOY" xfId="51586"/>
    <cellStyle name="Normal 5 4 14" xfId="51587"/>
    <cellStyle name="Normal 5 4 15" xfId="51588"/>
    <cellStyle name="Normal 5 4 16" xfId="51589"/>
    <cellStyle name="Normal 5 4 17" xfId="51590"/>
    <cellStyle name="Normal 5 4 2" xfId="51591"/>
    <cellStyle name="Normal 5 4 2 10" xfId="51592"/>
    <cellStyle name="Normal 5 4 2 10 2" xfId="51593"/>
    <cellStyle name="Normal 5 4 2 11" xfId="51594"/>
    <cellStyle name="Normal 5 4 2 12" xfId="51595"/>
    <cellStyle name="Normal 5 4 2 13" xfId="51596"/>
    <cellStyle name="Normal 5 4 2 2" xfId="51597"/>
    <cellStyle name="Normal 5 4 2 2 10" xfId="51598"/>
    <cellStyle name="Normal 5 4 2 2 11" xfId="51599"/>
    <cellStyle name="Normal 5 4 2 2 12" xfId="51600"/>
    <cellStyle name="Normal 5 4 2 2 2" xfId="51601"/>
    <cellStyle name="Normal 5 4 2 2 2 2" xfId="51602"/>
    <cellStyle name="Normal 5 4 2 2 2 2 2" xfId="51603"/>
    <cellStyle name="Normal 5 4 2 2 2 2 2 2" xfId="51604"/>
    <cellStyle name="Normal 5 4 2 2 2 2 2 3" xfId="51605"/>
    <cellStyle name="Normal 5 4 2 2 2 2 2_Essbase BS Tax Accounts EOY" xfId="51606"/>
    <cellStyle name="Normal 5 4 2 2 2 2 3" xfId="51607"/>
    <cellStyle name="Normal 5 4 2 2 2 2 4" xfId="51608"/>
    <cellStyle name="Normal 5 4 2 2 2 2_Essbase BS Tax Accounts EOY" xfId="51609"/>
    <cellStyle name="Normal 5 4 2 2 2 3" xfId="51610"/>
    <cellStyle name="Normal 5 4 2 2 2 3 2" xfId="51611"/>
    <cellStyle name="Normal 5 4 2 2 2 3 2 2" xfId="51612"/>
    <cellStyle name="Normal 5 4 2 2 2 3 3" xfId="51613"/>
    <cellStyle name="Normal 5 4 2 2 2 3 4" xfId="51614"/>
    <cellStyle name="Normal 5 4 2 2 2 3_Essbase BS Tax Accounts EOY" xfId="51615"/>
    <cellStyle name="Normal 5 4 2 2 2 4" xfId="51616"/>
    <cellStyle name="Normal 5 4 2 2 2 4 2" xfId="51617"/>
    <cellStyle name="Normal 5 4 2 2 2 5" xfId="51618"/>
    <cellStyle name="Normal 5 4 2 2 2 6" xfId="51619"/>
    <cellStyle name="Normal 5 4 2 2 2_Essbase BS Tax Accounts EOY" xfId="51620"/>
    <cellStyle name="Normal 5 4 2 2 3" xfId="51621"/>
    <cellStyle name="Normal 5 4 2 2 3 2" xfId="51622"/>
    <cellStyle name="Normal 5 4 2 2 3 2 2" xfId="51623"/>
    <cellStyle name="Normal 5 4 2 2 3 2 3" xfId="51624"/>
    <cellStyle name="Normal 5 4 2 2 3 2_Essbase BS Tax Accounts EOY" xfId="51625"/>
    <cellStyle name="Normal 5 4 2 2 3 3" xfId="51626"/>
    <cellStyle name="Normal 5 4 2 2 3 4" xfId="51627"/>
    <cellStyle name="Normal 5 4 2 2 3_Essbase BS Tax Accounts EOY" xfId="51628"/>
    <cellStyle name="Normal 5 4 2 2 4" xfId="51629"/>
    <cellStyle name="Normal 5 4 2 2 4 2" xfId="51630"/>
    <cellStyle name="Normal 5 4 2 2 4 2 2" xfId="51631"/>
    <cellStyle name="Normal 5 4 2 2 4 3" xfId="51632"/>
    <cellStyle name="Normal 5 4 2 2 4 4" xfId="51633"/>
    <cellStyle name="Normal 5 4 2 2 4_Essbase BS Tax Accounts EOY" xfId="51634"/>
    <cellStyle name="Normal 5 4 2 2 5" xfId="51635"/>
    <cellStyle name="Normal 5 4 2 2 5 2" xfId="51636"/>
    <cellStyle name="Normal 5 4 2 2 5 2 2" xfId="51637"/>
    <cellStyle name="Normal 5 4 2 2 5 3" xfId="51638"/>
    <cellStyle name="Normal 5 4 2 2 5 4" xfId="51639"/>
    <cellStyle name="Normal 5 4 2 2 5_Essbase BS Tax Accounts EOY" xfId="51640"/>
    <cellStyle name="Normal 5 4 2 2 6" xfId="51641"/>
    <cellStyle name="Normal 5 4 2 2 6 2" xfId="51642"/>
    <cellStyle name="Normal 5 4 2 2 6 2 2" xfId="51643"/>
    <cellStyle name="Normal 5 4 2 2 6 3" xfId="51644"/>
    <cellStyle name="Normal 5 4 2 2 6 4" xfId="51645"/>
    <cellStyle name="Normal 5 4 2 2 6_Essbase BS Tax Accounts EOY" xfId="51646"/>
    <cellStyle name="Normal 5 4 2 2 7" xfId="51647"/>
    <cellStyle name="Normal 5 4 2 2 7 2" xfId="51648"/>
    <cellStyle name="Normal 5 4 2 2 7 2 2" xfId="51649"/>
    <cellStyle name="Normal 5 4 2 2 7 3" xfId="51650"/>
    <cellStyle name="Normal 5 4 2 2 7 4" xfId="51651"/>
    <cellStyle name="Normal 5 4 2 2 7_Essbase BS Tax Accounts EOY" xfId="51652"/>
    <cellStyle name="Normal 5 4 2 2 8" xfId="51653"/>
    <cellStyle name="Normal 5 4 2 2 8 2" xfId="51654"/>
    <cellStyle name="Normal 5 4 2 2 8 2 2" xfId="51655"/>
    <cellStyle name="Normal 5 4 2 2 8 3" xfId="51656"/>
    <cellStyle name="Normal 5 4 2 2 8 4" xfId="51657"/>
    <cellStyle name="Normal 5 4 2 2 8_Essbase BS Tax Accounts EOY" xfId="51658"/>
    <cellStyle name="Normal 5 4 2 2 9" xfId="51659"/>
    <cellStyle name="Normal 5 4 2 2 9 2" xfId="51660"/>
    <cellStyle name="Normal 5 4 2 2_Essbase BS Tax Accounts EOY" xfId="51661"/>
    <cellStyle name="Normal 5 4 2 3" xfId="51662"/>
    <cellStyle name="Normal 5 4 2 3 2" xfId="51663"/>
    <cellStyle name="Normal 5 4 2 3 2 2" xfId="51664"/>
    <cellStyle name="Normal 5 4 2 3 2 2 2" xfId="51665"/>
    <cellStyle name="Normal 5 4 2 3 2 2 3" xfId="51666"/>
    <cellStyle name="Normal 5 4 2 3 2 2_Essbase BS Tax Accounts EOY" xfId="51667"/>
    <cellStyle name="Normal 5 4 2 3 2 3" xfId="51668"/>
    <cellStyle name="Normal 5 4 2 3 2 4" xfId="51669"/>
    <cellStyle name="Normal 5 4 2 3 2_Essbase BS Tax Accounts EOY" xfId="51670"/>
    <cellStyle name="Normal 5 4 2 3 3" xfId="51671"/>
    <cellStyle name="Normal 5 4 2 3 3 2" xfId="51672"/>
    <cellStyle name="Normal 5 4 2 3 3 2 2" xfId="51673"/>
    <cellStyle name="Normal 5 4 2 3 3 3" xfId="51674"/>
    <cellStyle name="Normal 5 4 2 3 3 4" xfId="51675"/>
    <cellStyle name="Normal 5 4 2 3 3_Essbase BS Tax Accounts EOY" xfId="51676"/>
    <cellStyle name="Normal 5 4 2 3 4" xfId="51677"/>
    <cellStyle name="Normal 5 4 2 3 4 2" xfId="51678"/>
    <cellStyle name="Normal 5 4 2 3 5" xfId="51679"/>
    <cellStyle name="Normal 5 4 2 3 6" xfId="51680"/>
    <cellStyle name="Normal 5 4 2 3_Essbase BS Tax Accounts EOY" xfId="51681"/>
    <cellStyle name="Normal 5 4 2 4" xfId="51682"/>
    <cellStyle name="Normal 5 4 2 4 2" xfId="51683"/>
    <cellStyle name="Normal 5 4 2 4 2 2" xfId="51684"/>
    <cellStyle name="Normal 5 4 2 4 2 3" xfId="51685"/>
    <cellStyle name="Normal 5 4 2 4 2_Essbase BS Tax Accounts EOY" xfId="51686"/>
    <cellStyle name="Normal 5 4 2 4 3" xfId="51687"/>
    <cellStyle name="Normal 5 4 2 4 4" xfId="51688"/>
    <cellStyle name="Normal 5 4 2 4_Essbase BS Tax Accounts EOY" xfId="51689"/>
    <cellStyle name="Normal 5 4 2 5" xfId="51690"/>
    <cellStyle name="Normal 5 4 2 5 2" xfId="51691"/>
    <cellStyle name="Normal 5 4 2 5 2 2" xfId="51692"/>
    <cellStyle name="Normal 5 4 2 5 3" xfId="51693"/>
    <cellStyle name="Normal 5 4 2 5 4" xfId="51694"/>
    <cellStyle name="Normal 5 4 2 5_Essbase BS Tax Accounts EOY" xfId="51695"/>
    <cellStyle name="Normal 5 4 2 6" xfId="51696"/>
    <cellStyle name="Normal 5 4 2 6 2" xfId="51697"/>
    <cellStyle name="Normal 5 4 2 6 2 2" xfId="51698"/>
    <cellStyle name="Normal 5 4 2 6 3" xfId="51699"/>
    <cellStyle name="Normal 5 4 2 6 4" xfId="51700"/>
    <cellStyle name="Normal 5 4 2 6_Essbase BS Tax Accounts EOY" xfId="51701"/>
    <cellStyle name="Normal 5 4 2 7" xfId="51702"/>
    <cellStyle name="Normal 5 4 2 7 2" xfId="51703"/>
    <cellStyle name="Normal 5 4 2 7 2 2" xfId="51704"/>
    <cellStyle name="Normal 5 4 2 7 3" xfId="51705"/>
    <cellStyle name="Normal 5 4 2 7 4" xfId="51706"/>
    <cellStyle name="Normal 5 4 2 7_Essbase BS Tax Accounts EOY" xfId="51707"/>
    <cellStyle name="Normal 5 4 2 8" xfId="51708"/>
    <cellStyle name="Normal 5 4 2 8 2" xfId="51709"/>
    <cellStyle name="Normal 5 4 2 8 2 2" xfId="51710"/>
    <cellStyle name="Normal 5 4 2 8 3" xfId="51711"/>
    <cellStyle name="Normal 5 4 2 8 4" xfId="51712"/>
    <cellStyle name="Normal 5 4 2 8_Essbase BS Tax Accounts EOY" xfId="51713"/>
    <cellStyle name="Normal 5 4 2 9" xfId="51714"/>
    <cellStyle name="Normal 5 4 2 9 2" xfId="51715"/>
    <cellStyle name="Normal 5 4 2 9 2 2" xfId="51716"/>
    <cellStyle name="Normal 5 4 2 9 3" xfId="51717"/>
    <cellStyle name="Normal 5 4 2 9 4" xfId="51718"/>
    <cellStyle name="Normal 5 4 2 9_Essbase BS Tax Accounts EOY" xfId="51719"/>
    <cellStyle name="Normal 5 4 2_Essbase BS Tax Accounts EOY" xfId="51720"/>
    <cellStyle name="Normal 5 4 3" xfId="51721"/>
    <cellStyle name="Normal 5 4 3 10" xfId="51722"/>
    <cellStyle name="Normal 5 4 3 11" xfId="51723"/>
    <cellStyle name="Normal 5 4 3 12" xfId="51724"/>
    <cellStyle name="Normal 5 4 3 2" xfId="51725"/>
    <cellStyle name="Normal 5 4 3 2 2" xfId="51726"/>
    <cellStyle name="Normal 5 4 3 2 2 2" xfId="51727"/>
    <cellStyle name="Normal 5 4 3 2 2 2 2" xfId="51728"/>
    <cellStyle name="Normal 5 4 3 2 2 2 3" xfId="51729"/>
    <cellStyle name="Normal 5 4 3 2 2 2_Essbase BS Tax Accounts EOY" xfId="51730"/>
    <cellStyle name="Normal 5 4 3 2 2 3" xfId="51731"/>
    <cellStyle name="Normal 5 4 3 2 2 4" xfId="51732"/>
    <cellStyle name="Normal 5 4 3 2 2_Essbase BS Tax Accounts EOY" xfId="51733"/>
    <cellStyle name="Normal 5 4 3 2 3" xfId="51734"/>
    <cellStyle name="Normal 5 4 3 2 3 2" xfId="51735"/>
    <cellStyle name="Normal 5 4 3 2 3 2 2" xfId="51736"/>
    <cellStyle name="Normal 5 4 3 2 3 3" xfId="51737"/>
    <cellStyle name="Normal 5 4 3 2 3 4" xfId="51738"/>
    <cellStyle name="Normal 5 4 3 2 3_Essbase BS Tax Accounts EOY" xfId="51739"/>
    <cellStyle name="Normal 5 4 3 2 4" xfId="51740"/>
    <cellStyle name="Normal 5 4 3 2 4 2" xfId="51741"/>
    <cellStyle name="Normal 5 4 3 2 5" xfId="51742"/>
    <cellStyle name="Normal 5 4 3 2 6" xfId="51743"/>
    <cellStyle name="Normal 5 4 3 2_Essbase BS Tax Accounts EOY" xfId="51744"/>
    <cellStyle name="Normal 5 4 3 3" xfId="51745"/>
    <cellStyle name="Normal 5 4 3 3 2" xfId="51746"/>
    <cellStyle name="Normal 5 4 3 3 2 2" xfId="51747"/>
    <cellStyle name="Normal 5 4 3 3 2 3" xfId="51748"/>
    <cellStyle name="Normal 5 4 3 3 2_Essbase BS Tax Accounts EOY" xfId="51749"/>
    <cellStyle name="Normal 5 4 3 3 3" xfId="51750"/>
    <cellStyle name="Normal 5 4 3 3 4" xfId="51751"/>
    <cellStyle name="Normal 5 4 3 3_Essbase BS Tax Accounts EOY" xfId="51752"/>
    <cellStyle name="Normal 5 4 3 4" xfId="51753"/>
    <cellStyle name="Normal 5 4 3 4 2" xfId="51754"/>
    <cellStyle name="Normal 5 4 3 4 2 2" xfId="51755"/>
    <cellStyle name="Normal 5 4 3 4 3" xfId="51756"/>
    <cellStyle name="Normal 5 4 3 4 4" xfId="51757"/>
    <cellStyle name="Normal 5 4 3 4_Essbase BS Tax Accounts EOY" xfId="51758"/>
    <cellStyle name="Normal 5 4 3 5" xfId="51759"/>
    <cellStyle name="Normal 5 4 3 5 2" xfId="51760"/>
    <cellStyle name="Normal 5 4 3 5 2 2" xfId="51761"/>
    <cellStyle name="Normal 5 4 3 5 3" xfId="51762"/>
    <cellStyle name="Normal 5 4 3 5 4" xfId="51763"/>
    <cellStyle name="Normal 5 4 3 5_Essbase BS Tax Accounts EOY" xfId="51764"/>
    <cellStyle name="Normal 5 4 3 6" xfId="51765"/>
    <cellStyle name="Normal 5 4 3 6 2" xfId="51766"/>
    <cellStyle name="Normal 5 4 3 6 2 2" xfId="51767"/>
    <cellStyle name="Normal 5 4 3 6 3" xfId="51768"/>
    <cellStyle name="Normal 5 4 3 6 4" xfId="51769"/>
    <cellStyle name="Normal 5 4 3 6_Essbase BS Tax Accounts EOY" xfId="51770"/>
    <cellStyle name="Normal 5 4 3 7" xfId="51771"/>
    <cellStyle name="Normal 5 4 3 7 2" xfId="51772"/>
    <cellStyle name="Normal 5 4 3 7 2 2" xfId="51773"/>
    <cellStyle name="Normal 5 4 3 7 3" xfId="51774"/>
    <cellStyle name="Normal 5 4 3 7 4" xfId="51775"/>
    <cellStyle name="Normal 5 4 3 7_Essbase BS Tax Accounts EOY" xfId="51776"/>
    <cellStyle name="Normal 5 4 3 8" xfId="51777"/>
    <cellStyle name="Normal 5 4 3 8 2" xfId="51778"/>
    <cellStyle name="Normal 5 4 3 8 2 2" xfId="51779"/>
    <cellStyle name="Normal 5 4 3 8 3" xfId="51780"/>
    <cellStyle name="Normal 5 4 3 8 4" xfId="51781"/>
    <cellStyle name="Normal 5 4 3 8_Essbase BS Tax Accounts EOY" xfId="51782"/>
    <cellStyle name="Normal 5 4 3 9" xfId="51783"/>
    <cellStyle name="Normal 5 4 3 9 2" xfId="51784"/>
    <cellStyle name="Normal 5 4 3_Essbase BS Tax Accounts EOY" xfId="51785"/>
    <cellStyle name="Normal 5 4 4" xfId="51786"/>
    <cellStyle name="Normal 5 4 4 2" xfId="51787"/>
    <cellStyle name="Normal 5 4 4 2 2" xfId="51788"/>
    <cellStyle name="Normal 5 4 4 2 2 2" xfId="51789"/>
    <cellStyle name="Normal 5 4 4 2 2 3" xfId="51790"/>
    <cellStyle name="Normal 5 4 4 2 2_Essbase BS Tax Accounts EOY" xfId="51791"/>
    <cellStyle name="Normal 5 4 4 2 3" xfId="51792"/>
    <cellStyle name="Normal 5 4 4 2 4" xfId="51793"/>
    <cellStyle name="Normal 5 4 4 2_Essbase BS Tax Accounts EOY" xfId="51794"/>
    <cellStyle name="Normal 5 4 4 3" xfId="51795"/>
    <cellStyle name="Normal 5 4 4 3 2" xfId="51796"/>
    <cellStyle name="Normal 5 4 4 3 2 2" xfId="51797"/>
    <cellStyle name="Normal 5 4 4 3 3" xfId="51798"/>
    <cellStyle name="Normal 5 4 4 3 4" xfId="51799"/>
    <cellStyle name="Normal 5 4 4 3_Essbase BS Tax Accounts EOY" xfId="51800"/>
    <cellStyle name="Normal 5 4 4 4" xfId="51801"/>
    <cellStyle name="Normal 5 4 4 4 2" xfId="51802"/>
    <cellStyle name="Normal 5 4 4 5" xfId="51803"/>
    <cellStyle name="Normal 5 4 4 6" xfId="51804"/>
    <cellStyle name="Normal 5 4 4_Essbase BS Tax Accounts EOY" xfId="51805"/>
    <cellStyle name="Normal 5 4 5" xfId="51806"/>
    <cellStyle name="Normal 5 4 5 2" xfId="51807"/>
    <cellStyle name="Normal 5 4 5 2 2" xfId="51808"/>
    <cellStyle name="Normal 5 4 5 2 3" xfId="51809"/>
    <cellStyle name="Normal 5 4 5 2_Essbase BS Tax Accounts EOY" xfId="51810"/>
    <cellStyle name="Normal 5 4 5 3" xfId="51811"/>
    <cellStyle name="Normal 5 4 5 4" xfId="51812"/>
    <cellStyle name="Normal 5 4 5_Essbase BS Tax Accounts EOY" xfId="51813"/>
    <cellStyle name="Normal 5 4 6" xfId="51814"/>
    <cellStyle name="Normal 5 4 6 2" xfId="51815"/>
    <cellStyle name="Normal 5 4 6 2 2" xfId="51816"/>
    <cellStyle name="Normal 5 4 6 2 3" xfId="51817"/>
    <cellStyle name="Normal 5 4 6 2_Essbase BS Tax Accounts EOY" xfId="51818"/>
    <cellStyle name="Normal 5 4 6 3" xfId="51819"/>
    <cellStyle name="Normal 5 4 6 4" xfId="51820"/>
    <cellStyle name="Normal 5 4 6_Essbase BS Tax Accounts EOY" xfId="51821"/>
    <cellStyle name="Normal 5 4 7" xfId="51822"/>
    <cellStyle name="Normal 5 4 7 2" xfId="51823"/>
    <cellStyle name="Normal 5 4 7 2 2" xfId="51824"/>
    <cellStyle name="Normal 5 4 7 2 3" xfId="51825"/>
    <cellStyle name="Normal 5 4 7 2_Essbase BS Tax Accounts EOY" xfId="51826"/>
    <cellStyle name="Normal 5 4 7 3" xfId="51827"/>
    <cellStyle name="Normal 5 4 7 4" xfId="51828"/>
    <cellStyle name="Normal 5 4 7_Essbase BS Tax Accounts EOY" xfId="51829"/>
    <cellStyle name="Normal 5 4 8" xfId="51830"/>
    <cellStyle name="Normal 5 4 8 2" xfId="51831"/>
    <cellStyle name="Normal 5 4 8 2 2" xfId="51832"/>
    <cellStyle name="Normal 5 4 8 3" xfId="51833"/>
    <cellStyle name="Normal 5 4 8 4" xfId="51834"/>
    <cellStyle name="Normal 5 4 8_Essbase BS Tax Accounts EOY" xfId="51835"/>
    <cellStyle name="Normal 5 4 9" xfId="51836"/>
    <cellStyle name="Normal 5 4 9 2" xfId="51837"/>
    <cellStyle name="Normal 5 4 9 2 2" xfId="51838"/>
    <cellStyle name="Normal 5 4 9 3" xfId="51839"/>
    <cellStyle name="Normal 5 4 9 4" xfId="51840"/>
    <cellStyle name="Normal 5 4 9_Essbase BS Tax Accounts EOY" xfId="51841"/>
    <cellStyle name="Normal 5 4_Basis Detail" xfId="51842"/>
    <cellStyle name="Normal 5 5" xfId="51843"/>
    <cellStyle name="Normal 5 5 2" xfId="51844"/>
    <cellStyle name="Normal 5 5 2 2" xfId="51845"/>
    <cellStyle name="Normal 5 5 2 2 2" xfId="51846"/>
    <cellStyle name="Normal 5 5 2 2_Essbase BS Tax Accounts EOY" xfId="51847"/>
    <cellStyle name="Normal 5 5 2 3" xfId="51848"/>
    <cellStyle name="Normal 5 5 2_Essbase BS Tax Accounts EOY" xfId="51849"/>
    <cellStyle name="Normal 5 5 3" xfId="51850"/>
    <cellStyle name="Normal 5 5 3 2" xfId="51851"/>
    <cellStyle name="Normal 5 5 3_Essbase BS Tax Accounts EOY" xfId="51852"/>
    <cellStyle name="Normal 5 5 4" xfId="51853"/>
    <cellStyle name="Normal 5 5 5" xfId="51854"/>
    <cellStyle name="Normal 5 6" xfId="51855"/>
    <cellStyle name="Normal 5 6 2" xfId="51856"/>
    <cellStyle name="Normal 5 6 2 2" xfId="51857"/>
    <cellStyle name="Normal 5 6 2_Essbase BS Tax Accounts EOY" xfId="51858"/>
    <cellStyle name="Normal 5 6 3" xfId="51859"/>
    <cellStyle name="Normal 5 6_Essbase BS Tax Accounts EOY" xfId="51860"/>
    <cellStyle name="Normal 5 7" xfId="51861"/>
    <cellStyle name="Normal 5 7 2" xfId="51862"/>
    <cellStyle name="Normal 5 7 2 2" xfId="51863"/>
    <cellStyle name="Normal 5 7 2_Essbase BS Tax Accounts EOY" xfId="51864"/>
    <cellStyle name="Normal 5 7 3" xfId="51865"/>
    <cellStyle name="Normal 5 7_Essbase BS Tax Accounts EOY" xfId="51866"/>
    <cellStyle name="Normal 5 8" xfId="51867"/>
    <cellStyle name="Normal 5 8 2" xfId="51868"/>
    <cellStyle name="Normal 5 8 2 2" xfId="51869"/>
    <cellStyle name="Normal 5 8 2 2 2" xfId="51870"/>
    <cellStyle name="Normal 5 8 2 2 3" xfId="51871"/>
    <cellStyle name="Normal 5 8 2 2_Essbase BS Tax Accounts EOY" xfId="51872"/>
    <cellStyle name="Normal 5 8 2 3" xfId="51873"/>
    <cellStyle name="Normal 5 8 2_Essbase BS Tax Accounts EOY" xfId="51874"/>
    <cellStyle name="Normal 5 8 3" xfId="51875"/>
    <cellStyle name="Normal 5 8 4" xfId="51876"/>
    <cellStyle name="Normal 5 8 4 2" xfId="51877"/>
    <cellStyle name="Normal 5 8 4 3" xfId="51878"/>
    <cellStyle name="Normal 5 8 4_Essbase BS Tax Accounts EOY" xfId="51879"/>
    <cellStyle name="Normal 5 8_Essbase BS Tax Accounts EOY" xfId="51880"/>
    <cellStyle name="Normal 5 9" xfId="51881"/>
    <cellStyle name="Normal 5 9 2" xfId="51882"/>
    <cellStyle name="Normal 5 9 2 2" xfId="51883"/>
    <cellStyle name="Normal 5 9 2 2 2" xfId="51884"/>
    <cellStyle name="Normal 5 9 2 2 3" xfId="51885"/>
    <cellStyle name="Normal 5 9 2 2_Essbase BS Tax Accounts EOY" xfId="51886"/>
    <cellStyle name="Normal 5 9 2 3" xfId="51887"/>
    <cellStyle name="Normal 5 9 2_Essbase BS Tax Accounts EOY" xfId="51888"/>
    <cellStyle name="Normal 5 9 3" xfId="51889"/>
    <cellStyle name="Normal 5 9 4" xfId="51890"/>
    <cellStyle name="Normal 5 9 4 2" xfId="51891"/>
    <cellStyle name="Normal 5 9 4 3" xfId="51892"/>
    <cellStyle name="Normal 5 9 4_Essbase BS Tax Accounts EOY" xfId="51893"/>
    <cellStyle name="Normal 5 9 5" xfId="51894"/>
    <cellStyle name="Normal 5_060" xfId="51895"/>
    <cellStyle name="Normal 50" xfId="266"/>
    <cellStyle name="Normal 50 2" xfId="51896"/>
    <cellStyle name="Normal 50 2 2" xfId="51897"/>
    <cellStyle name="Normal 50 2 2 2" xfId="51898"/>
    <cellStyle name="Normal 50 2 2 2 2" xfId="51899"/>
    <cellStyle name="Normal 50 2 2 2 3" xfId="51900"/>
    <cellStyle name="Normal 50 2 2 2_Essbase BS Tax Accounts EOY" xfId="51901"/>
    <cellStyle name="Normal 50 2 2 3" xfId="51902"/>
    <cellStyle name="Normal 50 2 2 4" xfId="51903"/>
    <cellStyle name="Normal 50 2 2 5" xfId="51904"/>
    <cellStyle name="Normal 50 2 2_Essbase BS Tax Accounts EOY" xfId="51905"/>
    <cellStyle name="Normal 50 2 3" xfId="51906"/>
    <cellStyle name="Normal 50 2 3 2" xfId="51907"/>
    <cellStyle name="Normal 50 2 3 3" xfId="51908"/>
    <cellStyle name="Normal 50 2 3_Essbase BS Tax Accounts EOY" xfId="51909"/>
    <cellStyle name="Normal 50 2 4" xfId="51910"/>
    <cellStyle name="Normal 50 2 5" xfId="51911"/>
    <cellStyle name="Normal 50 2 6" xfId="51912"/>
    <cellStyle name="Normal 50 2_Essbase BS Tax Accounts EOY" xfId="51913"/>
    <cellStyle name="Normal 50 3" xfId="51914"/>
    <cellStyle name="Normal 50 3 2" xfId="51915"/>
    <cellStyle name="Normal 50 3_Essbase BS Tax Accounts EOY" xfId="51916"/>
    <cellStyle name="Normal 50 4" xfId="51917"/>
    <cellStyle name="Normal 50 4 2" xfId="51918"/>
    <cellStyle name="Normal 50 4 2 2" xfId="51919"/>
    <cellStyle name="Normal 50 4 2 3" xfId="51920"/>
    <cellStyle name="Normal 50 4 2_Essbase BS Tax Accounts EOY" xfId="51921"/>
    <cellStyle name="Normal 50 4 3" xfId="51922"/>
    <cellStyle name="Normal 50 4 4" xfId="51923"/>
    <cellStyle name="Normal 50 4 5" xfId="51924"/>
    <cellStyle name="Normal 50 4_Essbase BS Tax Accounts EOY" xfId="51925"/>
    <cellStyle name="Normal 50 5" xfId="51926"/>
    <cellStyle name="Normal 50 5 2" xfId="51927"/>
    <cellStyle name="Normal 50 5 3" xfId="51928"/>
    <cellStyle name="Normal 50 5_Essbase BS Tax Accounts EOY" xfId="51929"/>
    <cellStyle name="Normal 50 6" xfId="51930"/>
    <cellStyle name="Normal 50 7" xfId="51931"/>
    <cellStyle name="Normal 50 7 2" xfId="51932"/>
    <cellStyle name="Normal 50 7 3" xfId="51933"/>
    <cellStyle name="Normal 50 7_Essbase BS Tax Accounts EOY" xfId="51934"/>
    <cellStyle name="Normal 50 8" xfId="51935"/>
    <cellStyle name="Normal 50 9" xfId="51936"/>
    <cellStyle name="Normal 50_Basis Info" xfId="51937"/>
    <cellStyle name="Normal 51" xfId="267"/>
    <cellStyle name="Normal 51 2" xfId="51938"/>
    <cellStyle name="Normal 51 2 2" xfId="51939"/>
    <cellStyle name="Normal 51 2 2 2" xfId="51940"/>
    <cellStyle name="Normal 51 2 2 2 2" xfId="51941"/>
    <cellStyle name="Normal 51 2 2 2 3" xfId="51942"/>
    <cellStyle name="Normal 51 2 2 2_Essbase BS Tax Accounts EOY" xfId="51943"/>
    <cellStyle name="Normal 51 2 2 3" xfId="51944"/>
    <cellStyle name="Normal 51 2 2 4" xfId="51945"/>
    <cellStyle name="Normal 51 2 2 5" xfId="51946"/>
    <cellStyle name="Normal 51 2 2_Essbase BS Tax Accounts EOY" xfId="51947"/>
    <cellStyle name="Normal 51 2 3" xfId="51948"/>
    <cellStyle name="Normal 51 2 3 2" xfId="51949"/>
    <cellStyle name="Normal 51 2 3 3" xfId="51950"/>
    <cellStyle name="Normal 51 2 3_Essbase BS Tax Accounts EOY" xfId="51951"/>
    <cellStyle name="Normal 51 2 4" xfId="51952"/>
    <cellStyle name="Normal 51 2 5" xfId="51953"/>
    <cellStyle name="Normal 51 2 6" xfId="51954"/>
    <cellStyle name="Normal 51 2_Essbase BS Tax Accounts EOY" xfId="51955"/>
    <cellStyle name="Normal 51 3" xfId="51956"/>
    <cellStyle name="Normal 51 3 2" xfId="51957"/>
    <cellStyle name="Normal 51 3_Essbase BS Tax Accounts EOY" xfId="51958"/>
    <cellStyle name="Normal 51 4" xfId="51959"/>
    <cellStyle name="Normal 51 4 2" xfId="51960"/>
    <cellStyle name="Normal 51 4 2 2" xfId="51961"/>
    <cellStyle name="Normal 51 4 2 3" xfId="51962"/>
    <cellStyle name="Normal 51 4 2_Essbase BS Tax Accounts EOY" xfId="51963"/>
    <cellStyle name="Normal 51 4 3" xfId="51964"/>
    <cellStyle name="Normal 51 4 4" xfId="51965"/>
    <cellStyle name="Normal 51 4 5" xfId="51966"/>
    <cellStyle name="Normal 51 4_Essbase BS Tax Accounts EOY" xfId="51967"/>
    <cellStyle name="Normal 51 5" xfId="51968"/>
    <cellStyle name="Normal 51 5 2" xfId="51969"/>
    <cellStyle name="Normal 51 5 3" xfId="51970"/>
    <cellStyle name="Normal 51 5_Essbase BS Tax Accounts EOY" xfId="51971"/>
    <cellStyle name="Normal 51 6" xfId="51972"/>
    <cellStyle name="Normal 51 7" xfId="51973"/>
    <cellStyle name="Normal 51 7 2" xfId="51974"/>
    <cellStyle name="Normal 51 7 3" xfId="51975"/>
    <cellStyle name="Normal 51 7_Essbase BS Tax Accounts EOY" xfId="51976"/>
    <cellStyle name="Normal 51 8" xfId="51977"/>
    <cellStyle name="Normal 51 9" xfId="51978"/>
    <cellStyle name="Normal 51_Basis Info" xfId="51979"/>
    <cellStyle name="Normal 52" xfId="268"/>
    <cellStyle name="Normal 52 2" xfId="51980"/>
    <cellStyle name="Normal 52 2 2" xfId="51981"/>
    <cellStyle name="Normal 52 2 2 2" xfId="51982"/>
    <cellStyle name="Normal 52 2 2 2 2" xfId="51983"/>
    <cellStyle name="Normal 52 2 2 2 3" xfId="51984"/>
    <cellStyle name="Normal 52 2 2 2_Essbase BS Tax Accounts EOY" xfId="51985"/>
    <cellStyle name="Normal 52 2 2 3" xfId="51986"/>
    <cellStyle name="Normal 52 2 2 4" xfId="51987"/>
    <cellStyle name="Normal 52 2 2 5" xfId="51988"/>
    <cellStyle name="Normal 52 2 2_Essbase BS Tax Accounts EOY" xfId="51989"/>
    <cellStyle name="Normal 52 2 3" xfId="51990"/>
    <cellStyle name="Normal 52 2 3 2" xfId="51991"/>
    <cellStyle name="Normal 52 2 3 3" xfId="51992"/>
    <cellStyle name="Normal 52 2 3_Essbase BS Tax Accounts EOY" xfId="51993"/>
    <cellStyle name="Normal 52 2 4" xfId="51994"/>
    <cellStyle name="Normal 52 2 5" xfId="51995"/>
    <cellStyle name="Normal 52 2 6" xfId="51996"/>
    <cellStyle name="Normal 52 2_Essbase BS Tax Accounts EOY" xfId="51997"/>
    <cellStyle name="Normal 52 3" xfId="51998"/>
    <cellStyle name="Normal 52 3 2" xfId="51999"/>
    <cellStyle name="Normal 52 3_Essbase BS Tax Accounts EOY" xfId="52000"/>
    <cellStyle name="Normal 52 4" xfId="52001"/>
    <cellStyle name="Normal 52 4 2" xfId="52002"/>
    <cellStyle name="Normal 52 4 2 2" xfId="52003"/>
    <cellStyle name="Normal 52 4 2 3" xfId="52004"/>
    <cellStyle name="Normal 52 4 2_Essbase BS Tax Accounts EOY" xfId="52005"/>
    <cellStyle name="Normal 52 4 3" xfId="52006"/>
    <cellStyle name="Normal 52 4 4" xfId="52007"/>
    <cellStyle name="Normal 52 4 5" xfId="52008"/>
    <cellStyle name="Normal 52 4_Essbase BS Tax Accounts EOY" xfId="52009"/>
    <cellStyle name="Normal 52 5" xfId="52010"/>
    <cellStyle name="Normal 52 5 2" xfId="52011"/>
    <cellStyle name="Normal 52 5 3" xfId="52012"/>
    <cellStyle name="Normal 52 5_Essbase BS Tax Accounts EOY" xfId="52013"/>
    <cellStyle name="Normal 52 6" xfId="52014"/>
    <cellStyle name="Normal 52 7" xfId="52015"/>
    <cellStyle name="Normal 52 7 2" xfId="52016"/>
    <cellStyle name="Normal 52 7 3" xfId="52017"/>
    <cellStyle name="Normal 52 7_Essbase BS Tax Accounts EOY" xfId="52018"/>
    <cellStyle name="Normal 52 8" xfId="52019"/>
    <cellStyle name="Normal 52 9" xfId="52020"/>
    <cellStyle name="Normal 52_Basis Info" xfId="52021"/>
    <cellStyle name="Normal 53" xfId="269"/>
    <cellStyle name="Normal 53 2" xfId="52022"/>
    <cellStyle name="Normal 53 2 2" xfId="52023"/>
    <cellStyle name="Normal 53 2 2 2" xfId="52024"/>
    <cellStyle name="Normal 53 2 2 3" xfId="52025"/>
    <cellStyle name="Normal 53 2 2_Essbase BS Tax Accounts EOY" xfId="52026"/>
    <cellStyle name="Normal 53 2 3" xfId="52027"/>
    <cellStyle name="Normal 53 2 4" xfId="52028"/>
    <cellStyle name="Normal 53 2_Essbase BS Tax Accounts EOY" xfId="52029"/>
    <cellStyle name="Normal 53 3" xfId="52030"/>
    <cellStyle name="Normal 53 3 2" xfId="52031"/>
    <cellStyle name="Normal 53 3 3" xfId="52032"/>
    <cellStyle name="Normal 53 3_Essbase BS Tax Accounts EOY" xfId="52033"/>
    <cellStyle name="Normal 53 4" xfId="52034"/>
    <cellStyle name="Normal 53 5" xfId="52035"/>
    <cellStyle name="Normal 53 6" xfId="52036"/>
    <cellStyle name="Normal 53 7" xfId="52037"/>
    <cellStyle name="Normal 53_Essbase BS Tax Accounts EOY" xfId="52038"/>
    <cellStyle name="Normal 54" xfId="270"/>
    <cellStyle name="Normal 54 2" xfId="52039"/>
    <cellStyle name="Normal 54 2 2" xfId="52040"/>
    <cellStyle name="Normal 54 2 2 2" xfId="52041"/>
    <cellStyle name="Normal 54 2 2 3" xfId="52042"/>
    <cellStyle name="Normal 54 2 2_Essbase BS Tax Accounts EOY" xfId="52043"/>
    <cellStyle name="Normal 54 2 3" xfId="52044"/>
    <cellStyle name="Normal 54 2 4" xfId="52045"/>
    <cellStyle name="Normal 54 2_Essbase BS Tax Accounts EOY" xfId="52046"/>
    <cellStyle name="Normal 54 3" xfId="52047"/>
    <cellStyle name="Normal 54 3 2" xfId="52048"/>
    <cellStyle name="Normal 54 3 2 2" xfId="52049"/>
    <cellStyle name="Normal 54 3 2 3" xfId="52050"/>
    <cellStyle name="Normal 54 3 2_Essbase BS Tax Accounts EOY" xfId="52051"/>
    <cellStyle name="Normal 54 3 3" xfId="52052"/>
    <cellStyle name="Normal 54 3 4" xfId="52053"/>
    <cellStyle name="Normal 54 3 5" xfId="52054"/>
    <cellStyle name="Normal 54 3_Essbase BS Tax Accounts EOY" xfId="52055"/>
    <cellStyle name="Normal 54 4" xfId="52056"/>
    <cellStyle name="Normal 54 4 2" xfId="52057"/>
    <cellStyle name="Normal 54 4 3" xfId="52058"/>
    <cellStyle name="Normal 54 4_Essbase BS Tax Accounts EOY" xfId="52059"/>
    <cellStyle name="Normal 54 5" xfId="52060"/>
    <cellStyle name="Normal 54 5 2" xfId="52061"/>
    <cellStyle name="Normal 54 5_Essbase BS Tax Accounts EOY" xfId="52062"/>
    <cellStyle name="Normal 54 6" xfId="52063"/>
    <cellStyle name="Normal 54 7" xfId="52064"/>
    <cellStyle name="Normal 54 7 2" xfId="52065"/>
    <cellStyle name="Normal 54 7 3" xfId="52066"/>
    <cellStyle name="Normal 54 7_Essbase BS Tax Accounts EOY" xfId="52067"/>
    <cellStyle name="Normal 54 8" xfId="52068"/>
    <cellStyle name="Normal 54 9" xfId="52069"/>
    <cellStyle name="Normal 54_Essbase BS Tax Accounts EOY" xfId="52070"/>
    <cellStyle name="Normal 55" xfId="271"/>
    <cellStyle name="Normal 55 10" xfId="52071"/>
    <cellStyle name="Normal 55 10 2" xfId="52072"/>
    <cellStyle name="Normal 55 10 3" xfId="52073"/>
    <cellStyle name="Normal 55 10_Essbase BS Tax Accounts EOY" xfId="52074"/>
    <cellStyle name="Normal 55 11" xfId="52075"/>
    <cellStyle name="Normal 55 11 2" xfId="52076"/>
    <cellStyle name="Normal 55 12" xfId="52077"/>
    <cellStyle name="Normal 55 13" xfId="52078"/>
    <cellStyle name="Normal 55 14" xfId="52079"/>
    <cellStyle name="Normal 55 15" xfId="52080"/>
    <cellStyle name="Normal 55 16" xfId="52081"/>
    <cellStyle name="Normal 55 2" xfId="52082"/>
    <cellStyle name="Normal 55 2 2" xfId="52083"/>
    <cellStyle name="Normal 55 2 2 2" xfId="52084"/>
    <cellStyle name="Normal 55 2 2 2 2" xfId="52085"/>
    <cellStyle name="Normal 55 2 2 2 3" xfId="52086"/>
    <cellStyle name="Normal 55 2 2 2_Essbase BS Tax Accounts EOY" xfId="52087"/>
    <cellStyle name="Normal 55 2 2 3" xfId="52088"/>
    <cellStyle name="Normal 55 2 2 4" xfId="52089"/>
    <cellStyle name="Normal 55 2 2_Essbase BS Tax Accounts EOY" xfId="52090"/>
    <cellStyle name="Normal 55 2 3" xfId="52091"/>
    <cellStyle name="Normal 55 2 3 2" xfId="52092"/>
    <cellStyle name="Normal 55 2 3 2 2" xfId="52093"/>
    <cellStyle name="Normal 55 2 3 3" xfId="52094"/>
    <cellStyle name="Normal 55 2 3 4" xfId="52095"/>
    <cellStyle name="Normal 55 2 3_Essbase BS Tax Accounts EOY" xfId="52096"/>
    <cellStyle name="Normal 55 2 4" xfId="52097"/>
    <cellStyle name="Normal 55 2 4 2" xfId="52098"/>
    <cellStyle name="Normal 55 2 5" xfId="52099"/>
    <cellStyle name="Normal 55 2 6" xfId="52100"/>
    <cellStyle name="Normal 55 2 7" xfId="52101"/>
    <cellStyle name="Normal 55 2 8" xfId="52102"/>
    <cellStyle name="Normal 55 2_Essbase BS Tax Accounts EOY" xfId="52103"/>
    <cellStyle name="Normal 55 3" xfId="52104"/>
    <cellStyle name="Normal 55 3 2" xfId="52105"/>
    <cellStyle name="Normal 55 3 2 2" xfId="52106"/>
    <cellStyle name="Normal 55 3 2 3" xfId="52107"/>
    <cellStyle name="Normal 55 3 2_Essbase BS Tax Accounts EOY" xfId="52108"/>
    <cellStyle name="Normal 55 3 3" xfId="52109"/>
    <cellStyle name="Normal 55 3 4" xfId="52110"/>
    <cellStyle name="Normal 55 3_Essbase BS Tax Accounts EOY" xfId="52111"/>
    <cellStyle name="Normal 55 4" xfId="52112"/>
    <cellStyle name="Normal 55 4 2" xfId="52113"/>
    <cellStyle name="Normal 55 4 2 2" xfId="52114"/>
    <cellStyle name="Normal 55 4 2 3" xfId="52115"/>
    <cellStyle name="Normal 55 4 2_Essbase BS Tax Accounts EOY" xfId="52116"/>
    <cellStyle name="Normal 55 4 3" xfId="52117"/>
    <cellStyle name="Normal 55 4 4" xfId="52118"/>
    <cellStyle name="Normal 55 4_Essbase BS Tax Accounts EOY" xfId="52119"/>
    <cellStyle name="Normal 55 5" xfId="52120"/>
    <cellStyle name="Normal 55 5 2" xfId="52121"/>
    <cellStyle name="Normal 55 5 2 2" xfId="52122"/>
    <cellStyle name="Normal 55 5 2 3" xfId="52123"/>
    <cellStyle name="Normal 55 5 2_Essbase BS Tax Accounts EOY" xfId="52124"/>
    <cellStyle name="Normal 55 5 3" xfId="52125"/>
    <cellStyle name="Normal 55 5 4" xfId="52126"/>
    <cellStyle name="Normal 55 5_Essbase BS Tax Accounts EOY" xfId="52127"/>
    <cellStyle name="Normal 55 6" xfId="52128"/>
    <cellStyle name="Normal 55 6 2" xfId="52129"/>
    <cellStyle name="Normal 55 6 2 2" xfId="52130"/>
    <cellStyle name="Normal 55 6 3" xfId="52131"/>
    <cellStyle name="Normal 55 6 4" xfId="52132"/>
    <cellStyle name="Normal 55 6_Essbase BS Tax Accounts EOY" xfId="52133"/>
    <cellStyle name="Normal 55 7" xfId="52134"/>
    <cellStyle name="Normal 55 7 2" xfId="52135"/>
    <cellStyle name="Normal 55 7 2 2" xfId="52136"/>
    <cellStyle name="Normal 55 7 3" xfId="52137"/>
    <cellStyle name="Normal 55 7 4" xfId="52138"/>
    <cellStyle name="Normal 55 7_Essbase BS Tax Accounts EOY" xfId="52139"/>
    <cellStyle name="Normal 55 8" xfId="52140"/>
    <cellStyle name="Normal 55 8 2" xfId="52141"/>
    <cellStyle name="Normal 55 8 2 2" xfId="52142"/>
    <cellStyle name="Normal 55 8 3" xfId="52143"/>
    <cellStyle name="Normal 55 8 4" xfId="52144"/>
    <cellStyle name="Normal 55 8_Essbase BS Tax Accounts EOY" xfId="52145"/>
    <cellStyle name="Normal 55 9" xfId="52146"/>
    <cellStyle name="Normal 55 9 2" xfId="52147"/>
    <cellStyle name="Normal 55 9 2 2" xfId="52148"/>
    <cellStyle name="Normal 55 9 3" xfId="52149"/>
    <cellStyle name="Normal 55 9 4" xfId="52150"/>
    <cellStyle name="Normal 55 9_Essbase BS Tax Accounts EOY" xfId="52151"/>
    <cellStyle name="Normal 55_Essbase BS Tax Accounts EOY" xfId="52152"/>
    <cellStyle name="Normal 56" xfId="272"/>
    <cellStyle name="Normal 56 2" xfId="52153"/>
    <cellStyle name="Normal 56 2 2" xfId="52154"/>
    <cellStyle name="Normal 56 2 2 2" xfId="52155"/>
    <cellStyle name="Normal 56 2 2 3" xfId="52156"/>
    <cellStyle name="Normal 56 2 2_Essbase BS Tax Accounts EOY" xfId="52157"/>
    <cellStyle name="Normal 56 2 3" xfId="52158"/>
    <cellStyle name="Normal 56 2 4" xfId="52159"/>
    <cellStyle name="Normal 56 2_Essbase BS Tax Accounts EOY" xfId="52160"/>
    <cellStyle name="Normal 56 3" xfId="52161"/>
    <cellStyle name="Normal 56 3 2" xfId="52162"/>
    <cellStyle name="Normal 56 3 2 2" xfId="52163"/>
    <cellStyle name="Normal 56 3 2 3" xfId="52164"/>
    <cellStyle name="Normal 56 3 2_Essbase BS Tax Accounts EOY" xfId="52165"/>
    <cellStyle name="Normal 56 3 3" xfId="52166"/>
    <cellStyle name="Normal 56 3 4" xfId="52167"/>
    <cellStyle name="Normal 56 3 5" xfId="52168"/>
    <cellStyle name="Normal 56 3_Essbase BS Tax Accounts EOY" xfId="52169"/>
    <cellStyle name="Normal 56 4" xfId="52170"/>
    <cellStyle name="Normal 56 4 2" xfId="52171"/>
    <cellStyle name="Normal 56 4 3" xfId="52172"/>
    <cellStyle name="Normal 56 4_Essbase BS Tax Accounts EOY" xfId="52173"/>
    <cellStyle name="Normal 56 5" xfId="52174"/>
    <cellStyle name="Normal 56 5 2" xfId="52175"/>
    <cellStyle name="Normal 56 5_Essbase BS Tax Accounts EOY" xfId="52176"/>
    <cellStyle name="Normal 56 6" xfId="52177"/>
    <cellStyle name="Normal 56 7" xfId="52178"/>
    <cellStyle name="Normal 56 7 2" xfId="52179"/>
    <cellStyle name="Normal 56 7 3" xfId="52180"/>
    <cellStyle name="Normal 56 7_Essbase BS Tax Accounts EOY" xfId="52181"/>
    <cellStyle name="Normal 56 8" xfId="52182"/>
    <cellStyle name="Normal 56 9" xfId="52183"/>
    <cellStyle name="Normal 56_Essbase BS Tax Accounts EOY" xfId="52184"/>
    <cellStyle name="Normal 57" xfId="273"/>
    <cellStyle name="Normal 57 2" xfId="52185"/>
    <cellStyle name="Normal 57 2 2" xfId="52186"/>
    <cellStyle name="Normal 57 2 2 2" xfId="52187"/>
    <cellStyle name="Normal 57 2 2_Essbase BS Tax Accounts EOY" xfId="52188"/>
    <cellStyle name="Normal 57 2 3" xfId="52189"/>
    <cellStyle name="Normal 57 2 4" xfId="52190"/>
    <cellStyle name="Normal 57 2 5" xfId="52191"/>
    <cellStyle name="Normal 57 2_Essbase BS Tax Accounts EOY" xfId="52192"/>
    <cellStyle name="Normal 57 3" xfId="52193"/>
    <cellStyle name="Normal 57 3 2" xfId="52194"/>
    <cellStyle name="Normal 57 3 2 2" xfId="52195"/>
    <cellStyle name="Normal 57 3 2_Essbase BS Tax Accounts EOY" xfId="52196"/>
    <cellStyle name="Normal 57 3 3" xfId="52197"/>
    <cellStyle name="Normal 57 3 4" xfId="52198"/>
    <cellStyle name="Normal 57 3_Essbase BS Tax Accounts EOY" xfId="52199"/>
    <cellStyle name="Normal 57 4" xfId="52200"/>
    <cellStyle name="Normal 57 5" xfId="52201"/>
    <cellStyle name="Normal 57 6" xfId="52202"/>
    <cellStyle name="Normal 57 7" xfId="52203"/>
    <cellStyle name="Normal 57_Essbase BS Tax Accounts EOY" xfId="52204"/>
    <cellStyle name="Normal 58" xfId="274"/>
    <cellStyle name="Normal 58 2" xfId="52205"/>
    <cellStyle name="Normal 58 2 2" xfId="52206"/>
    <cellStyle name="Normal 58 2 2 2" xfId="52207"/>
    <cellStyle name="Normal 58 2 2_Essbase BS Tax Accounts EOY" xfId="52208"/>
    <cellStyle name="Normal 58 2 3" xfId="52209"/>
    <cellStyle name="Normal 58 2_Essbase BS Tax Accounts EOY" xfId="52210"/>
    <cellStyle name="Normal 58 3" xfId="52211"/>
    <cellStyle name="Normal 58 4" xfId="52212"/>
    <cellStyle name="Normal 58 5" xfId="52213"/>
    <cellStyle name="Normal 58_Essbase BS Tax Accounts EOY" xfId="52214"/>
    <cellStyle name="Normal 59" xfId="275"/>
    <cellStyle name="Normal 59 2" xfId="52215"/>
    <cellStyle name="Normal 59 2 2" xfId="52216"/>
    <cellStyle name="Normal 59 2 2 2" xfId="52217"/>
    <cellStyle name="Normal 59 2_Essbase BS Tax Accounts EOY" xfId="52218"/>
    <cellStyle name="Normal 59 3" xfId="52219"/>
    <cellStyle name="Normal 59 3 2" xfId="52220"/>
    <cellStyle name="Normal 59 3 2 2" xfId="52221"/>
    <cellStyle name="Normal 59 3 3" xfId="52222"/>
    <cellStyle name="Normal 59 3 4" xfId="52223"/>
    <cellStyle name="Normal 59 3_Essbase BS Tax Accounts EOY" xfId="52224"/>
    <cellStyle name="Normal 59 4" xfId="52225"/>
    <cellStyle name="Normal 59 4 2" xfId="52226"/>
    <cellStyle name="Normal 59 4 2 2" xfId="52227"/>
    <cellStyle name="Normal 59 4 3" xfId="52228"/>
    <cellStyle name="Normal 59 4 4" xfId="52229"/>
    <cellStyle name="Normal 59 4_Essbase BS Tax Accounts EOY" xfId="52230"/>
    <cellStyle name="Normal 59 5" xfId="52231"/>
    <cellStyle name="Normal 59 5 2" xfId="52232"/>
    <cellStyle name="Normal 59 5 2 2" xfId="52233"/>
    <cellStyle name="Normal 59 5 3" xfId="52234"/>
    <cellStyle name="Normal 59 6" xfId="52235"/>
    <cellStyle name="Normal 59 6 2" xfId="52236"/>
    <cellStyle name="Normal 59 7" xfId="52237"/>
    <cellStyle name="Normal 59_Essbase BS Tax Accounts EOY" xfId="52238"/>
    <cellStyle name="Normal 6" xfId="87"/>
    <cellStyle name="Normal 6 10" xfId="52239"/>
    <cellStyle name="Normal 6 10 2" xfId="52240"/>
    <cellStyle name="Normal 6 10 2 2" xfId="52241"/>
    <cellStyle name="Normal 6 10 3" xfId="52242"/>
    <cellStyle name="Normal 6 10 4" xfId="52243"/>
    <cellStyle name="Normal 6 10_Essbase BS Tax Accounts EOY" xfId="52244"/>
    <cellStyle name="Normal 6 11" xfId="52245"/>
    <cellStyle name="Normal 6 11 2" xfId="52246"/>
    <cellStyle name="Normal 6 11 2 2" xfId="52247"/>
    <cellStyle name="Normal 6 11 3" xfId="52248"/>
    <cellStyle name="Normal 6 12" xfId="52249"/>
    <cellStyle name="Normal 6 12 2" xfId="52250"/>
    <cellStyle name="Normal 6 12 2 2" xfId="52251"/>
    <cellStyle name="Normal 6 12 3" xfId="52252"/>
    <cellStyle name="Normal 6 13" xfId="52253"/>
    <cellStyle name="Normal 6 13 2" xfId="52254"/>
    <cellStyle name="Normal 6 14" xfId="52255"/>
    <cellStyle name="Normal 6 15" xfId="58823"/>
    <cellStyle name="Normal 6 16" xfId="58830"/>
    <cellStyle name="Normal 6 2" xfId="52256"/>
    <cellStyle name="Normal 6 2 2" xfId="52257"/>
    <cellStyle name="Normal 6 2 2 2" xfId="52258"/>
    <cellStyle name="Normal 6 2 2 2 2" xfId="52259"/>
    <cellStyle name="Normal 6 2 2 2 3" xfId="52260"/>
    <cellStyle name="Normal 6 2 2 2_Essbase BS Tax Accounts EOY" xfId="52261"/>
    <cellStyle name="Normal 6 2 2 3" xfId="52262"/>
    <cellStyle name="Normal 6 2 2_Essbase BS Tax Accounts EOY" xfId="52263"/>
    <cellStyle name="Normal 6 2 3" xfId="52264"/>
    <cellStyle name="Normal 6 2 3 2" xfId="52265"/>
    <cellStyle name="Normal 6 2 3 3" xfId="52266"/>
    <cellStyle name="Normal 6 2 3_Essbase BS Tax Accounts EOY" xfId="52267"/>
    <cellStyle name="Normal 6 2 4" xfId="52268"/>
    <cellStyle name="Normal 6 2 5" xfId="52269"/>
    <cellStyle name="Normal 6 2_Basis Detail" xfId="52270"/>
    <cellStyle name="Normal 6 3" xfId="52271"/>
    <cellStyle name="Normal 6 3 2" xfId="52272"/>
    <cellStyle name="Normal 6 3 2 2" xfId="52273"/>
    <cellStyle name="Normal 6 3 2 2 2" xfId="52274"/>
    <cellStyle name="Normal 6 3 2 2_Essbase BS Tax Accounts EOY" xfId="52275"/>
    <cellStyle name="Normal 6 3 2 3" xfId="52276"/>
    <cellStyle name="Normal 6 3 2 4" xfId="52277"/>
    <cellStyle name="Normal 6 3 2_Essbase BS Tax Accounts EOY" xfId="52278"/>
    <cellStyle name="Normal 6 3 3" xfId="52279"/>
    <cellStyle name="Normal 6 3 3 2" xfId="52280"/>
    <cellStyle name="Normal 6 3 3_Essbase BS Tax Accounts EOY" xfId="52281"/>
    <cellStyle name="Normal 6 3 4" xfId="52282"/>
    <cellStyle name="Normal 6 3 4 2" xfId="52283"/>
    <cellStyle name="Normal 6 3 4 2 2" xfId="52284"/>
    <cellStyle name="Normal 6 3 4 2_Essbase BS Tax Accounts EOY" xfId="52285"/>
    <cellStyle name="Normal 6 3 4 3" xfId="52286"/>
    <cellStyle name="Normal 6 3 4 4" xfId="52287"/>
    <cellStyle name="Normal 6 3 4_Essbase BS Tax Accounts EOY" xfId="52288"/>
    <cellStyle name="Normal 6 3 5" xfId="52289"/>
    <cellStyle name="Normal 6 3 6" xfId="52290"/>
    <cellStyle name="Normal 6 3_Basis Detail" xfId="52291"/>
    <cellStyle name="Normal 6 4" xfId="52292"/>
    <cellStyle name="Normal 6 4 10" xfId="52293"/>
    <cellStyle name="Normal 6 4 10 2" xfId="52294"/>
    <cellStyle name="Normal 6 4 10 2 2" xfId="52295"/>
    <cellStyle name="Normal 6 4 10 3" xfId="52296"/>
    <cellStyle name="Normal 6 4 10 4" xfId="52297"/>
    <cellStyle name="Normal 6 4 10_Essbase BS Tax Accounts EOY" xfId="52298"/>
    <cellStyle name="Normal 6 4 11" xfId="52299"/>
    <cellStyle name="Normal 6 4 11 2" xfId="52300"/>
    <cellStyle name="Normal 6 4 11 3" xfId="52301"/>
    <cellStyle name="Normal 6 4 11_Essbase BS Tax Accounts EOY" xfId="52302"/>
    <cellStyle name="Normal 6 4 12" xfId="52303"/>
    <cellStyle name="Normal 6 4 13" xfId="52304"/>
    <cellStyle name="Normal 6 4 2" xfId="52305"/>
    <cellStyle name="Normal 6 4 2 10" xfId="52306"/>
    <cellStyle name="Normal 6 4 2 11" xfId="52307"/>
    <cellStyle name="Normal 6 4 2 12" xfId="52308"/>
    <cellStyle name="Normal 6 4 2 2" xfId="52309"/>
    <cellStyle name="Normal 6 4 2 2 2" xfId="52310"/>
    <cellStyle name="Normal 6 4 2 2 2 2" xfId="52311"/>
    <cellStyle name="Normal 6 4 2 2 2 2 2" xfId="52312"/>
    <cellStyle name="Normal 6 4 2 2 2 2 3" xfId="52313"/>
    <cellStyle name="Normal 6 4 2 2 2 2_Essbase BS Tax Accounts EOY" xfId="52314"/>
    <cellStyle name="Normal 6 4 2 2 2 3" xfId="52315"/>
    <cellStyle name="Normal 6 4 2 2 2 4" xfId="52316"/>
    <cellStyle name="Normal 6 4 2 2 2_Essbase BS Tax Accounts EOY" xfId="52317"/>
    <cellStyle name="Normal 6 4 2 2 3" xfId="52318"/>
    <cellStyle name="Normal 6 4 2 2 3 2" xfId="52319"/>
    <cellStyle name="Normal 6 4 2 2 3 2 2" xfId="52320"/>
    <cellStyle name="Normal 6 4 2 2 3 3" xfId="52321"/>
    <cellStyle name="Normal 6 4 2 2 3 4" xfId="52322"/>
    <cellStyle name="Normal 6 4 2 2 3_Essbase BS Tax Accounts EOY" xfId="52323"/>
    <cellStyle name="Normal 6 4 2 2 4" xfId="52324"/>
    <cellStyle name="Normal 6 4 2 2 4 2" xfId="52325"/>
    <cellStyle name="Normal 6 4 2 2 5" xfId="52326"/>
    <cellStyle name="Normal 6 4 2 2 6" xfId="52327"/>
    <cellStyle name="Normal 6 4 2 2_Essbase BS Tax Accounts EOY" xfId="52328"/>
    <cellStyle name="Normal 6 4 2 3" xfId="52329"/>
    <cellStyle name="Normal 6 4 2 3 2" xfId="52330"/>
    <cellStyle name="Normal 6 4 2 3 2 2" xfId="52331"/>
    <cellStyle name="Normal 6 4 2 3 2 3" xfId="52332"/>
    <cellStyle name="Normal 6 4 2 3 2_Essbase BS Tax Accounts EOY" xfId="52333"/>
    <cellStyle name="Normal 6 4 2 3 3" xfId="52334"/>
    <cellStyle name="Normal 6 4 2 3 4" xfId="52335"/>
    <cellStyle name="Normal 6 4 2 3_Essbase BS Tax Accounts EOY" xfId="52336"/>
    <cellStyle name="Normal 6 4 2 4" xfId="52337"/>
    <cellStyle name="Normal 6 4 2 4 2" xfId="52338"/>
    <cellStyle name="Normal 6 4 2 4 2 2" xfId="52339"/>
    <cellStyle name="Normal 6 4 2 4 3" xfId="52340"/>
    <cellStyle name="Normal 6 4 2 4 4" xfId="52341"/>
    <cellStyle name="Normal 6 4 2 4_Essbase BS Tax Accounts EOY" xfId="52342"/>
    <cellStyle name="Normal 6 4 2 5" xfId="52343"/>
    <cellStyle name="Normal 6 4 2 5 2" xfId="52344"/>
    <cellStyle name="Normal 6 4 2 5 2 2" xfId="52345"/>
    <cellStyle name="Normal 6 4 2 5 3" xfId="52346"/>
    <cellStyle name="Normal 6 4 2 5 4" xfId="52347"/>
    <cellStyle name="Normal 6 4 2 5_Essbase BS Tax Accounts EOY" xfId="52348"/>
    <cellStyle name="Normal 6 4 2 6" xfId="52349"/>
    <cellStyle name="Normal 6 4 2 6 2" xfId="52350"/>
    <cellStyle name="Normal 6 4 2 6 2 2" xfId="52351"/>
    <cellStyle name="Normal 6 4 2 6 3" xfId="52352"/>
    <cellStyle name="Normal 6 4 2 6 4" xfId="52353"/>
    <cellStyle name="Normal 6 4 2 6_Essbase BS Tax Accounts EOY" xfId="52354"/>
    <cellStyle name="Normal 6 4 2 7" xfId="52355"/>
    <cellStyle name="Normal 6 4 2 7 2" xfId="52356"/>
    <cellStyle name="Normal 6 4 2 7 2 2" xfId="52357"/>
    <cellStyle name="Normal 6 4 2 7 3" xfId="52358"/>
    <cellStyle name="Normal 6 4 2 7 4" xfId="52359"/>
    <cellStyle name="Normal 6 4 2 7_Essbase BS Tax Accounts EOY" xfId="52360"/>
    <cellStyle name="Normal 6 4 2 8" xfId="52361"/>
    <cellStyle name="Normal 6 4 2 8 2" xfId="52362"/>
    <cellStyle name="Normal 6 4 2 8 2 2" xfId="52363"/>
    <cellStyle name="Normal 6 4 2 8 3" xfId="52364"/>
    <cellStyle name="Normal 6 4 2 8 4" xfId="52365"/>
    <cellStyle name="Normal 6 4 2 8_Essbase BS Tax Accounts EOY" xfId="52366"/>
    <cellStyle name="Normal 6 4 2 9" xfId="52367"/>
    <cellStyle name="Normal 6 4 2 9 2" xfId="52368"/>
    <cellStyle name="Normal 6 4 2_Essbase BS Tax Accounts EOY" xfId="52369"/>
    <cellStyle name="Normal 6 4 3" xfId="52370"/>
    <cellStyle name="Normal 6 4 3 2" xfId="52371"/>
    <cellStyle name="Normal 6 4 3 2 2" xfId="52372"/>
    <cellStyle name="Normal 6 4 3 2 3" xfId="52373"/>
    <cellStyle name="Normal 6 4 3 2_Essbase BS Tax Accounts EOY" xfId="52374"/>
    <cellStyle name="Normal 6 4 3 3" xfId="52375"/>
    <cellStyle name="Normal 6 4 3_Essbase BS Tax Accounts EOY" xfId="52376"/>
    <cellStyle name="Normal 6 4 4" xfId="52377"/>
    <cellStyle name="Normal 6 4 4 2" xfId="52378"/>
    <cellStyle name="Normal 6 4 4 2 2" xfId="52379"/>
    <cellStyle name="Normal 6 4 4 2 2 2" xfId="52380"/>
    <cellStyle name="Normal 6 4 4 2 2 3" xfId="52381"/>
    <cellStyle name="Normal 6 4 4 2 2_Essbase BS Tax Accounts EOY" xfId="52382"/>
    <cellStyle name="Normal 6 4 4 2 3" xfId="52383"/>
    <cellStyle name="Normal 6 4 4 2 4" xfId="52384"/>
    <cellStyle name="Normal 6 4 4 2_Essbase BS Tax Accounts EOY" xfId="52385"/>
    <cellStyle name="Normal 6 4 4 3" xfId="52386"/>
    <cellStyle name="Normal 6 4 4 3 2" xfId="52387"/>
    <cellStyle name="Normal 6 4 4 3 2 2" xfId="52388"/>
    <cellStyle name="Normal 6 4 4 3 3" xfId="52389"/>
    <cellStyle name="Normal 6 4 4 3 4" xfId="52390"/>
    <cellStyle name="Normal 6 4 4 3_Essbase BS Tax Accounts EOY" xfId="52391"/>
    <cellStyle name="Normal 6 4 4 4" xfId="52392"/>
    <cellStyle name="Normal 6 4 4 4 2" xfId="52393"/>
    <cellStyle name="Normal 6 4 4 5" xfId="52394"/>
    <cellStyle name="Normal 6 4 4 6" xfId="52395"/>
    <cellStyle name="Normal 6 4 4_Essbase BS Tax Accounts EOY" xfId="52396"/>
    <cellStyle name="Normal 6 4 5" xfId="52397"/>
    <cellStyle name="Normal 6 4 5 2" xfId="52398"/>
    <cellStyle name="Normal 6 4 5 2 2" xfId="52399"/>
    <cellStyle name="Normal 6 4 5 2 3" xfId="52400"/>
    <cellStyle name="Normal 6 4 5 2_Essbase BS Tax Accounts EOY" xfId="52401"/>
    <cellStyle name="Normal 6 4 5 3" xfId="52402"/>
    <cellStyle name="Normal 6 4 5 4" xfId="52403"/>
    <cellStyle name="Normal 6 4 5 5" xfId="52404"/>
    <cellStyle name="Normal 6 4 5_Essbase BS Tax Accounts EOY" xfId="52405"/>
    <cellStyle name="Normal 6 4 6" xfId="52406"/>
    <cellStyle name="Normal 6 4 6 2" xfId="52407"/>
    <cellStyle name="Normal 6 4 6 2 2" xfId="52408"/>
    <cellStyle name="Normal 6 4 6 2 3" xfId="52409"/>
    <cellStyle name="Normal 6 4 6 2_Essbase BS Tax Accounts EOY" xfId="52410"/>
    <cellStyle name="Normal 6 4 6 3" xfId="52411"/>
    <cellStyle name="Normal 6 4 6 4" xfId="52412"/>
    <cellStyle name="Normal 6 4 6_Essbase BS Tax Accounts EOY" xfId="52413"/>
    <cellStyle name="Normal 6 4 7" xfId="52414"/>
    <cellStyle name="Normal 6 4 7 2" xfId="52415"/>
    <cellStyle name="Normal 6 4 7 2 2" xfId="52416"/>
    <cellStyle name="Normal 6 4 7 3" xfId="52417"/>
    <cellStyle name="Normal 6 4 7 4" xfId="52418"/>
    <cellStyle name="Normal 6 4 8" xfId="52419"/>
    <cellStyle name="Normal 6 4 8 2" xfId="52420"/>
    <cellStyle name="Normal 6 4 8 2 2" xfId="52421"/>
    <cellStyle name="Normal 6 4 8 3" xfId="52422"/>
    <cellStyle name="Normal 6 4 8 4" xfId="52423"/>
    <cellStyle name="Normal 6 4 8_Essbase BS Tax Accounts EOY" xfId="52424"/>
    <cellStyle name="Normal 6 4 9" xfId="52425"/>
    <cellStyle name="Normal 6 4 9 2" xfId="52426"/>
    <cellStyle name="Normal 6 4 9 2 2" xfId="52427"/>
    <cellStyle name="Normal 6 4 9 3" xfId="52428"/>
    <cellStyle name="Normal 6 4 9 4" xfId="52429"/>
    <cellStyle name="Normal 6 4 9_Essbase BS Tax Accounts EOY" xfId="52430"/>
    <cellStyle name="Normal 6 4_Basis Detail" xfId="52431"/>
    <cellStyle name="Normal 6 5" xfId="52432"/>
    <cellStyle name="Normal 6 5 2" xfId="52433"/>
    <cellStyle name="Normal 6 5 2 2" xfId="52434"/>
    <cellStyle name="Normal 6 5 2 2 2" xfId="52435"/>
    <cellStyle name="Normal 6 5 2 2_Essbase BS Tax Accounts EOY" xfId="52436"/>
    <cellStyle name="Normal 6 5 2 3" xfId="52437"/>
    <cellStyle name="Normal 6 5 2_Essbase BS Tax Accounts EOY" xfId="52438"/>
    <cellStyle name="Normal 6 5 3" xfId="52439"/>
    <cellStyle name="Normal 6 5 3 2" xfId="52440"/>
    <cellStyle name="Normal 6 5 3_Essbase BS Tax Accounts EOY" xfId="52441"/>
    <cellStyle name="Normal 6 5 4" xfId="52442"/>
    <cellStyle name="Normal 6 5_Basis Detail" xfId="52443"/>
    <cellStyle name="Normal 6 6" xfId="52444"/>
    <cellStyle name="Normal 6 6 2" xfId="52445"/>
    <cellStyle name="Normal 6 6 2 2" xfId="52446"/>
    <cellStyle name="Normal 6 6 2 3" xfId="52447"/>
    <cellStyle name="Normal 6 6 2_Essbase BS Tax Accounts EOY" xfId="52448"/>
    <cellStyle name="Normal 6 6 3" xfId="52449"/>
    <cellStyle name="Normal 6 6_Essbase BS Tax Accounts EOY" xfId="52450"/>
    <cellStyle name="Normal 6 7" xfId="52451"/>
    <cellStyle name="Normal 6 7 2" xfId="52452"/>
    <cellStyle name="Normal 6 7 2 2" xfId="52453"/>
    <cellStyle name="Normal 6 7 2 3" xfId="52454"/>
    <cellStyle name="Normal 6 7 3" xfId="52455"/>
    <cellStyle name="Normal 6 7 4" xfId="52456"/>
    <cellStyle name="Normal 6 7 5" xfId="52457"/>
    <cellStyle name="Normal 6 7_Essbase BS Tax Accounts EOY" xfId="52458"/>
    <cellStyle name="Normal 6 8" xfId="52459"/>
    <cellStyle name="Normal 6 8 2" xfId="52460"/>
    <cellStyle name="Normal 6 8 2 2" xfId="52461"/>
    <cellStyle name="Normal 6 8 3" xfId="52462"/>
    <cellStyle name="Normal 6 8 4" xfId="52463"/>
    <cellStyle name="Normal 6 8 5" xfId="52464"/>
    <cellStyle name="Normal 6 8_Essbase BS Tax Accounts EOY" xfId="52465"/>
    <cellStyle name="Normal 6 9" xfId="52466"/>
    <cellStyle name="Normal 6 9 2" xfId="52467"/>
    <cellStyle name="Normal 6 9 2 2" xfId="52468"/>
    <cellStyle name="Normal 6 9 3" xfId="52469"/>
    <cellStyle name="Normal 6 9 4" xfId="52470"/>
    <cellStyle name="Normal 6 9_Essbase BS Tax Accounts EOY" xfId="52471"/>
    <cellStyle name="Normal 6_10-1 BS" xfId="52472"/>
    <cellStyle name="Normal 60" xfId="276"/>
    <cellStyle name="Normal 60 2" xfId="52473"/>
    <cellStyle name="Normal 60 2 2" xfId="52474"/>
    <cellStyle name="Normal 60 2 2 2" xfId="52475"/>
    <cellStyle name="Normal 60 2_Essbase BS Tax Accounts EOY" xfId="52476"/>
    <cellStyle name="Normal 60 3" xfId="52477"/>
    <cellStyle name="Normal 60 3 2" xfId="52478"/>
    <cellStyle name="Normal 60 3 2 2" xfId="52479"/>
    <cellStyle name="Normal 60 3 3" xfId="52480"/>
    <cellStyle name="Normal 60 3 4" xfId="52481"/>
    <cellStyle name="Normal 60 3_Essbase BS Tax Accounts EOY" xfId="52482"/>
    <cellStyle name="Normal 60 4" xfId="52483"/>
    <cellStyle name="Normal 60 4 2" xfId="52484"/>
    <cellStyle name="Normal 60 4 2 2" xfId="52485"/>
    <cellStyle name="Normal 60 4 3" xfId="52486"/>
    <cellStyle name="Normal 60 4 4" xfId="52487"/>
    <cellStyle name="Normal 60 4_Essbase BS Tax Accounts EOY" xfId="52488"/>
    <cellStyle name="Normal 60 5" xfId="52489"/>
    <cellStyle name="Normal 60 5 2" xfId="52490"/>
    <cellStyle name="Normal 60 5 2 2" xfId="52491"/>
    <cellStyle name="Normal 60 5 3" xfId="52492"/>
    <cellStyle name="Normal 60 6" xfId="52493"/>
    <cellStyle name="Normal 60 6 2" xfId="52494"/>
    <cellStyle name="Normal 60 7" xfId="52495"/>
    <cellStyle name="Normal 60_Essbase BS Tax Accounts EOY" xfId="52496"/>
    <cellStyle name="Normal 61" xfId="277"/>
    <cellStyle name="Normal 61 2" xfId="52497"/>
    <cellStyle name="Normal 61 2 2" xfId="52498"/>
    <cellStyle name="Normal 61 2 2 2" xfId="52499"/>
    <cellStyle name="Normal 61 2_Essbase BS Tax Accounts EOY" xfId="52500"/>
    <cellStyle name="Normal 61 3" xfId="52501"/>
    <cellStyle name="Normal 61 3 2" xfId="52502"/>
    <cellStyle name="Normal 61 3 2 2" xfId="52503"/>
    <cellStyle name="Normal 61 3 3" xfId="52504"/>
    <cellStyle name="Normal 61 3 4" xfId="52505"/>
    <cellStyle name="Normal 61 3_Essbase BS Tax Accounts EOY" xfId="52506"/>
    <cellStyle name="Normal 61 4" xfId="52507"/>
    <cellStyle name="Normal 61 4 2" xfId="52508"/>
    <cellStyle name="Normal 61 4 2 2" xfId="52509"/>
    <cellStyle name="Normal 61 4 3" xfId="52510"/>
    <cellStyle name="Normal 61 4 4" xfId="52511"/>
    <cellStyle name="Normal 61 4_Essbase BS Tax Accounts EOY" xfId="52512"/>
    <cellStyle name="Normal 61 5" xfId="52513"/>
    <cellStyle name="Normal 61 5 2" xfId="52514"/>
    <cellStyle name="Normal 61 5 2 2" xfId="52515"/>
    <cellStyle name="Normal 61 5 3" xfId="52516"/>
    <cellStyle name="Normal 61 6" xfId="52517"/>
    <cellStyle name="Normal 61 6 2" xfId="52518"/>
    <cellStyle name="Normal 61 7" xfId="52519"/>
    <cellStyle name="Normal 61_Essbase BS Tax Accounts EOY" xfId="52520"/>
    <cellStyle name="Normal 62" xfId="278"/>
    <cellStyle name="Normal 62 2" xfId="52521"/>
    <cellStyle name="Normal 62 2 2" xfId="52522"/>
    <cellStyle name="Normal 62 2 2 2" xfId="52523"/>
    <cellStyle name="Normal 62 2_Essbase BS Tax Accounts EOY" xfId="52524"/>
    <cellStyle name="Normal 62 3" xfId="52525"/>
    <cellStyle name="Normal 62 3 2" xfId="52526"/>
    <cellStyle name="Normal 62 3 2 2" xfId="52527"/>
    <cellStyle name="Normal 62 3 3" xfId="52528"/>
    <cellStyle name="Normal 62 4" xfId="52529"/>
    <cellStyle name="Normal 62 4 2" xfId="52530"/>
    <cellStyle name="Normal 62 5" xfId="52531"/>
    <cellStyle name="Normal 62_Essbase BS Tax Accounts EOY" xfId="52532"/>
    <cellStyle name="Normal 63" xfId="279"/>
    <cellStyle name="Normal 63 2" xfId="52533"/>
    <cellStyle name="Normal 63 2 2" xfId="52534"/>
    <cellStyle name="Normal 63 2 2 2" xfId="52535"/>
    <cellStyle name="Normal 63 2_Essbase BS Tax Accounts EOY" xfId="52536"/>
    <cellStyle name="Normal 63 3" xfId="52537"/>
    <cellStyle name="Normal 63 3 2" xfId="52538"/>
    <cellStyle name="Normal 63 3 2 2" xfId="52539"/>
    <cellStyle name="Normal 63 3 3" xfId="52540"/>
    <cellStyle name="Normal 63 4" xfId="52541"/>
    <cellStyle name="Normal 63 4 2" xfId="52542"/>
    <cellStyle name="Normal 63 5" xfId="52543"/>
    <cellStyle name="Normal 63_Essbase BS Tax Accounts EOY" xfId="52544"/>
    <cellStyle name="Normal 64" xfId="280"/>
    <cellStyle name="Normal 64 2" xfId="52545"/>
    <cellStyle name="Normal 64 2 2" xfId="52546"/>
    <cellStyle name="Normal 64 2 3" xfId="52547"/>
    <cellStyle name="Normal 64 2_Essbase BS Tax Accounts EOY" xfId="52548"/>
    <cellStyle name="Normal 64 3" xfId="52549"/>
    <cellStyle name="Normal 64 3 2" xfId="52550"/>
    <cellStyle name="Normal 64 4" xfId="52551"/>
    <cellStyle name="Normal 64 5" xfId="52552"/>
    <cellStyle name="Normal 64 6" xfId="52553"/>
    <cellStyle name="Normal 64_Essbase BS Tax Accounts EOY" xfId="52554"/>
    <cellStyle name="Normal 65" xfId="281"/>
    <cellStyle name="Normal 65 2" xfId="52555"/>
    <cellStyle name="Normal 65 2 2" xfId="52556"/>
    <cellStyle name="Normal 65 2_Essbase BS Tax Accounts EOY" xfId="52557"/>
    <cellStyle name="Normal 65 3" xfId="52558"/>
    <cellStyle name="Normal 65 3 2" xfId="52559"/>
    <cellStyle name="Normal 65 4" xfId="52560"/>
    <cellStyle name="Normal 65 5" xfId="52561"/>
    <cellStyle name="Normal 65_Essbase BS Tax Accounts EOY" xfId="52562"/>
    <cellStyle name="Normal 66" xfId="282"/>
    <cellStyle name="Normal 66 2" xfId="52563"/>
    <cellStyle name="Normal 66 2 2" xfId="52564"/>
    <cellStyle name="Normal 66 2_Essbase BS Tax Accounts EOY" xfId="52565"/>
    <cellStyle name="Normal 66 3" xfId="52566"/>
    <cellStyle name="Normal 66 3 2" xfId="52567"/>
    <cellStyle name="Normal 66 4" xfId="52568"/>
    <cellStyle name="Normal 66 5" xfId="52569"/>
    <cellStyle name="Normal 66_Essbase BS Tax Accounts EOY" xfId="52570"/>
    <cellStyle name="Normal 67" xfId="283"/>
    <cellStyle name="Normal 67 2" xfId="52571"/>
    <cellStyle name="Normal 67 2 2" xfId="52572"/>
    <cellStyle name="Normal 67 2_Essbase BS Tax Accounts EOY" xfId="52573"/>
    <cellStyle name="Normal 67 3" xfId="52574"/>
    <cellStyle name="Normal 67 3 2" xfId="52575"/>
    <cellStyle name="Normal 67 4" xfId="52576"/>
    <cellStyle name="Normal 67 5" xfId="52577"/>
    <cellStyle name="Normal 67_Essbase BS Tax Accounts EOY" xfId="52578"/>
    <cellStyle name="Normal 68" xfId="284"/>
    <cellStyle name="Normal 68 2" xfId="52579"/>
    <cellStyle name="Normal 68 2 2" xfId="52580"/>
    <cellStyle name="Normal 68 2 2 2" xfId="52581"/>
    <cellStyle name="Normal 68 2 2 3" xfId="52582"/>
    <cellStyle name="Normal 68 2 2_Essbase BS Tax Accounts EOY" xfId="52583"/>
    <cellStyle name="Normal 68 2 3" xfId="52584"/>
    <cellStyle name="Normal 68 2 4" xfId="52585"/>
    <cellStyle name="Normal 68 2_Essbase BS Tax Accounts EOY" xfId="52586"/>
    <cellStyle name="Normal 68 3" xfId="52587"/>
    <cellStyle name="Normal 68 3 2" xfId="52588"/>
    <cellStyle name="Normal 68 3 3" xfId="52589"/>
    <cellStyle name="Normal 68 3_Essbase BS Tax Accounts EOY" xfId="52590"/>
    <cellStyle name="Normal 68 4" xfId="52591"/>
    <cellStyle name="Normal 68 5" xfId="52592"/>
    <cellStyle name="Normal 68 5 2" xfId="52593"/>
    <cellStyle name="Normal 68 5 3" xfId="52594"/>
    <cellStyle name="Normal 68 5_Essbase BS Tax Accounts EOY" xfId="52595"/>
    <cellStyle name="Normal 68 6" xfId="52596"/>
    <cellStyle name="Normal 68_Essbase BS Tax Accounts EOY" xfId="52597"/>
    <cellStyle name="Normal 69" xfId="285"/>
    <cellStyle name="Normal 69 2" xfId="52598"/>
    <cellStyle name="Normal 69 2 2" xfId="52599"/>
    <cellStyle name="Normal 69 2 2 2" xfId="52600"/>
    <cellStyle name="Normal 69 2 2 3" xfId="52601"/>
    <cellStyle name="Normal 69 2 2_Essbase BS Tax Accounts EOY" xfId="52602"/>
    <cellStyle name="Normal 69 2 3" xfId="52603"/>
    <cellStyle name="Normal 69 2 4" xfId="52604"/>
    <cellStyle name="Normal 69 2_Essbase BS Tax Accounts EOY" xfId="52605"/>
    <cellStyle name="Normal 69 3" xfId="52606"/>
    <cellStyle name="Normal 69 3 2" xfId="52607"/>
    <cellStyle name="Normal 69 3_Essbase BS Tax Accounts EOY" xfId="52608"/>
    <cellStyle name="Normal 69 4" xfId="52609"/>
    <cellStyle name="Normal 69 4 2" xfId="52610"/>
    <cellStyle name="Normal 69 5" xfId="52611"/>
    <cellStyle name="Normal 69 5 2" xfId="52612"/>
    <cellStyle name="Normal 69 5 3" xfId="52613"/>
    <cellStyle name="Normal 69 5_Essbase BS Tax Accounts EOY" xfId="52614"/>
    <cellStyle name="Normal 69 6" xfId="52615"/>
    <cellStyle name="Normal 69 7" xfId="52616"/>
    <cellStyle name="Normal 69_Essbase BS Tax Accounts EOY" xfId="52617"/>
    <cellStyle name="Normal 7" xfId="88"/>
    <cellStyle name="Normal 7 10" xfId="52618"/>
    <cellStyle name="Normal 7 10 2" xfId="52619"/>
    <cellStyle name="Normal 7 10 3" xfId="52620"/>
    <cellStyle name="Normal 7 10_Essbase BS Tax Accounts EOY" xfId="52621"/>
    <cellStyle name="Normal 7 11" xfId="52622"/>
    <cellStyle name="Normal 7 12" xfId="52623"/>
    <cellStyle name="Normal 7 13" xfId="52624"/>
    <cellStyle name="Normal 7 14" xfId="52625"/>
    <cellStyle name="Normal 7 2" xfId="52626"/>
    <cellStyle name="Normal 7 2 2" xfId="52627"/>
    <cellStyle name="Normal 7 2 2 2" xfId="52628"/>
    <cellStyle name="Normal 7 2 2 2 2" xfId="52629"/>
    <cellStyle name="Normal 7 2 2 2 2 2" xfId="52630"/>
    <cellStyle name="Normal 7 2 2 2 2_Essbase BS Tax Accounts EOY" xfId="52631"/>
    <cellStyle name="Normal 7 2 2 2 3" xfId="52632"/>
    <cellStyle name="Normal 7 2 2 2_Essbase BS Tax Accounts EOY" xfId="52633"/>
    <cellStyle name="Normal 7 2 2 3" xfId="52634"/>
    <cellStyle name="Normal 7 2 2 3 2" xfId="52635"/>
    <cellStyle name="Normal 7 2 2 3_Essbase BS Tax Accounts EOY" xfId="52636"/>
    <cellStyle name="Normal 7 2 2 4" xfId="52637"/>
    <cellStyle name="Normal 7 2 2 5" xfId="52638"/>
    <cellStyle name="Normal 7 2 2 6" xfId="52639"/>
    <cellStyle name="Normal 7 2 2 7" xfId="52640"/>
    <cellStyle name="Normal 7 2 2 8" xfId="52641"/>
    <cellStyle name="Normal 7 2 3" xfId="52642"/>
    <cellStyle name="Normal 7 2 3 2" xfId="52643"/>
    <cellStyle name="Normal 7 2 3 2 2" xfId="52644"/>
    <cellStyle name="Normal 7 2 3 2_Essbase BS Tax Accounts EOY" xfId="52645"/>
    <cellStyle name="Normal 7 2 3 3" xfId="52646"/>
    <cellStyle name="Normal 7 2 3_Essbase BS Tax Accounts EOY" xfId="52647"/>
    <cellStyle name="Normal 7 2 4" xfId="52648"/>
    <cellStyle name="Normal 7 2 4 2" xfId="52649"/>
    <cellStyle name="Normal 7 2 4 3" xfId="52650"/>
    <cellStyle name="Normal 7 2 4_Essbase BS Tax Accounts EOY" xfId="52651"/>
    <cellStyle name="Normal 7 2 5" xfId="52652"/>
    <cellStyle name="Normal 7 2 6" xfId="52653"/>
    <cellStyle name="Normal 7 2_Basis Detail" xfId="52654"/>
    <cellStyle name="Normal 7 3" xfId="52655"/>
    <cellStyle name="Normal 7 3 2" xfId="52656"/>
    <cellStyle name="Normal 7 3 2 2" xfId="52657"/>
    <cellStyle name="Normal 7 3 2_Essbase BS Tax Accounts EOY" xfId="52658"/>
    <cellStyle name="Normal 7 3 3" xfId="52659"/>
    <cellStyle name="Normal 7 3 3 2" xfId="52660"/>
    <cellStyle name="Normal 7 3 3 2 2" xfId="52661"/>
    <cellStyle name="Normal 7 3 3 2_Essbase BS Tax Accounts EOY" xfId="52662"/>
    <cellStyle name="Normal 7 3 3 3" xfId="52663"/>
    <cellStyle name="Normal 7 3 3_Essbase BS Tax Accounts EOY" xfId="52664"/>
    <cellStyle name="Normal 7 3 4" xfId="52665"/>
    <cellStyle name="Normal 7 3 5" xfId="52666"/>
    <cellStyle name="Normal 7 3 6" xfId="52667"/>
    <cellStyle name="Normal 7 3 7" xfId="52668"/>
    <cellStyle name="Normal 7 3_Essbase BS Tax Accounts EOY" xfId="52669"/>
    <cellStyle name="Normal 7 4" xfId="52670"/>
    <cellStyle name="Normal 7 4 10" xfId="52671"/>
    <cellStyle name="Normal 7 4 10 2" xfId="52672"/>
    <cellStyle name="Normal 7 4 10 2 2" xfId="52673"/>
    <cellStyle name="Normal 7 4 10 3" xfId="52674"/>
    <cellStyle name="Normal 7 4 10 4" xfId="52675"/>
    <cellStyle name="Normal 7 4 10_Essbase BS Tax Accounts EOY" xfId="52676"/>
    <cellStyle name="Normal 7 4 11" xfId="52677"/>
    <cellStyle name="Normal 7 4 11 2" xfId="52678"/>
    <cellStyle name="Normal 7 4 12" xfId="52679"/>
    <cellStyle name="Normal 7 4 13" xfId="52680"/>
    <cellStyle name="Normal 7 4 2" xfId="52681"/>
    <cellStyle name="Normal 7 4 2 10" xfId="52682"/>
    <cellStyle name="Normal 7 4 2 11" xfId="52683"/>
    <cellStyle name="Normal 7 4 2 2" xfId="52684"/>
    <cellStyle name="Normal 7 4 2 2 2" xfId="52685"/>
    <cellStyle name="Normal 7 4 2 2 2 2" xfId="52686"/>
    <cellStyle name="Normal 7 4 2 2 2 2 2" xfId="52687"/>
    <cellStyle name="Normal 7 4 2 2 2 2 3" xfId="52688"/>
    <cellStyle name="Normal 7 4 2 2 2 2_Essbase BS Tax Accounts EOY" xfId="52689"/>
    <cellStyle name="Normal 7 4 2 2 2 3" xfId="52690"/>
    <cellStyle name="Normal 7 4 2 2 2 4" xfId="52691"/>
    <cellStyle name="Normal 7 4 2 2 2_Essbase BS Tax Accounts EOY" xfId="52692"/>
    <cellStyle name="Normal 7 4 2 2 3" xfId="52693"/>
    <cellStyle name="Normal 7 4 2 2 3 2" xfId="52694"/>
    <cellStyle name="Normal 7 4 2 2 3 2 2" xfId="52695"/>
    <cellStyle name="Normal 7 4 2 2 3 3" xfId="52696"/>
    <cellStyle name="Normal 7 4 2 2 3 4" xfId="52697"/>
    <cellStyle name="Normal 7 4 2 2 3_Essbase BS Tax Accounts EOY" xfId="52698"/>
    <cellStyle name="Normal 7 4 2 2 4" xfId="52699"/>
    <cellStyle name="Normal 7 4 2 2 4 2" xfId="52700"/>
    <cellStyle name="Normal 7 4 2 2 5" xfId="52701"/>
    <cellStyle name="Normal 7 4 2 2 6" xfId="52702"/>
    <cellStyle name="Normal 7 4 2 2_Essbase BS Tax Accounts EOY" xfId="52703"/>
    <cellStyle name="Normal 7 4 2 3" xfId="52704"/>
    <cellStyle name="Normal 7 4 2 3 2" xfId="52705"/>
    <cellStyle name="Normal 7 4 2 3 2 2" xfId="52706"/>
    <cellStyle name="Normal 7 4 2 3 2 3" xfId="52707"/>
    <cellStyle name="Normal 7 4 2 3 2_Essbase BS Tax Accounts EOY" xfId="52708"/>
    <cellStyle name="Normal 7 4 2 3 3" xfId="52709"/>
    <cellStyle name="Normal 7 4 2 3 4" xfId="52710"/>
    <cellStyle name="Normal 7 4 2 3_Essbase BS Tax Accounts EOY" xfId="52711"/>
    <cellStyle name="Normal 7 4 2 4" xfId="52712"/>
    <cellStyle name="Normal 7 4 2 4 2" xfId="52713"/>
    <cellStyle name="Normal 7 4 2 4 2 2" xfId="52714"/>
    <cellStyle name="Normal 7 4 2 4 2 3" xfId="52715"/>
    <cellStyle name="Normal 7 4 2 4 2_Essbase BS Tax Accounts EOY" xfId="52716"/>
    <cellStyle name="Normal 7 4 2 4 3" xfId="52717"/>
    <cellStyle name="Normal 7 4 2 4 4" xfId="52718"/>
    <cellStyle name="Normal 7 4 2 4_Essbase BS Tax Accounts EOY" xfId="52719"/>
    <cellStyle name="Normal 7 4 2 5" xfId="52720"/>
    <cellStyle name="Normal 7 4 2 5 2" xfId="52721"/>
    <cellStyle name="Normal 7 4 2 5 2 2" xfId="52722"/>
    <cellStyle name="Normal 7 4 2 5 3" xfId="52723"/>
    <cellStyle name="Normal 7 4 2 5 4" xfId="52724"/>
    <cellStyle name="Normal 7 4 2 5_Essbase BS Tax Accounts EOY" xfId="52725"/>
    <cellStyle name="Normal 7 4 2 6" xfId="52726"/>
    <cellStyle name="Normal 7 4 2 6 2" xfId="52727"/>
    <cellStyle name="Normal 7 4 2 6 2 2" xfId="52728"/>
    <cellStyle name="Normal 7 4 2 6 3" xfId="52729"/>
    <cellStyle name="Normal 7 4 2 6 4" xfId="52730"/>
    <cellStyle name="Normal 7 4 2 6_Essbase BS Tax Accounts EOY" xfId="52731"/>
    <cellStyle name="Normal 7 4 2 7" xfId="52732"/>
    <cellStyle name="Normal 7 4 2 7 2" xfId="52733"/>
    <cellStyle name="Normal 7 4 2 7 2 2" xfId="52734"/>
    <cellStyle name="Normal 7 4 2 7 3" xfId="52735"/>
    <cellStyle name="Normal 7 4 2 7 4" xfId="52736"/>
    <cellStyle name="Normal 7 4 2 7_Essbase BS Tax Accounts EOY" xfId="52737"/>
    <cellStyle name="Normal 7 4 2 8" xfId="52738"/>
    <cellStyle name="Normal 7 4 2 8 2" xfId="52739"/>
    <cellStyle name="Normal 7 4 2 8 2 2" xfId="52740"/>
    <cellStyle name="Normal 7 4 2 8 3" xfId="52741"/>
    <cellStyle name="Normal 7 4 2 8 4" xfId="52742"/>
    <cellStyle name="Normal 7 4 2 8_Essbase BS Tax Accounts EOY" xfId="52743"/>
    <cellStyle name="Normal 7 4 2 9" xfId="52744"/>
    <cellStyle name="Normal 7 4 2 9 2" xfId="52745"/>
    <cellStyle name="Normal 7 4 2_Essbase BS Tax Accounts EOY" xfId="52746"/>
    <cellStyle name="Normal 7 4 3" xfId="52747"/>
    <cellStyle name="Normal 7 4 3 2" xfId="52748"/>
    <cellStyle name="Normal 7 4 3 2 2" xfId="52749"/>
    <cellStyle name="Normal 7 4 3 2 3" xfId="52750"/>
    <cellStyle name="Normal 7 4 3 2_Essbase BS Tax Accounts EOY" xfId="52751"/>
    <cellStyle name="Normal 7 4 3 3" xfId="52752"/>
    <cellStyle name="Normal 7 4 3_Essbase BS Tax Accounts EOY" xfId="52753"/>
    <cellStyle name="Normal 7 4 4" xfId="52754"/>
    <cellStyle name="Normal 7 4 4 2" xfId="52755"/>
    <cellStyle name="Normal 7 4 4 2 2" xfId="52756"/>
    <cellStyle name="Normal 7 4 4 2 2 2" xfId="52757"/>
    <cellStyle name="Normal 7 4 4 2 2 3" xfId="52758"/>
    <cellStyle name="Normal 7 4 4 2 2_Essbase BS Tax Accounts EOY" xfId="52759"/>
    <cellStyle name="Normal 7 4 4 2 3" xfId="52760"/>
    <cellStyle name="Normal 7 4 4 2 4" xfId="52761"/>
    <cellStyle name="Normal 7 4 4 2_Essbase BS Tax Accounts EOY" xfId="52762"/>
    <cellStyle name="Normal 7 4 4 3" xfId="52763"/>
    <cellStyle name="Normal 7 4 4 3 2" xfId="52764"/>
    <cellStyle name="Normal 7 4 4 3 2 2" xfId="52765"/>
    <cellStyle name="Normal 7 4 4 3 3" xfId="52766"/>
    <cellStyle name="Normal 7 4 4 3 4" xfId="52767"/>
    <cellStyle name="Normal 7 4 4 3_Essbase BS Tax Accounts EOY" xfId="52768"/>
    <cellStyle name="Normal 7 4 4 4" xfId="52769"/>
    <cellStyle name="Normal 7 4 4 4 2" xfId="52770"/>
    <cellStyle name="Normal 7 4 4 5" xfId="52771"/>
    <cellStyle name="Normal 7 4 4 6" xfId="52772"/>
    <cellStyle name="Normal 7 4 4_Essbase BS Tax Accounts EOY" xfId="52773"/>
    <cellStyle name="Normal 7 4 5" xfId="52774"/>
    <cellStyle name="Normal 7 4 5 2" xfId="52775"/>
    <cellStyle name="Normal 7 4 5 2 2" xfId="52776"/>
    <cellStyle name="Normal 7 4 5 2 3" xfId="52777"/>
    <cellStyle name="Normal 7 4 5 2_Essbase BS Tax Accounts EOY" xfId="52778"/>
    <cellStyle name="Normal 7 4 5 3" xfId="52779"/>
    <cellStyle name="Normal 7 4 5 4" xfId="52780"/>
    <cellStyle name="Normal 7 4 5_Essbase BS Tax Accounts EOY" xfId="52781"/>
    <cellStyle name="Normal 7 4 6" xfId="52782"/>
    <cellStyle name="Normal 7 4 6 2" xfId="52783"/>
    <cellStyle name="Normal 7 4 6 2 2" xfId="52784"/>
    <cellStyle name="Normal 7 4 6 3" xfId="52785"/>
    <cellStyle name="Normal 7 4 6 4" xfId="52786"/>
    <cellStyle name="Normal 7 4 6_Essbase BS Tax Accounts EOY" xfId="52787"/>
    <cellStyle name="Normal 7 4 7" xfId="52788"/>
    <cellStyle name="Normal 7 4 7 2" xfId="52789"/>
    <cellStyle name="Normal 7 4 7 2 2" xfId="52790"/>
    <cellStyle name="Normal 7 4 7 3" xfId="52791"/>
    <cellStyle name="Normal 7 4 7 4" xfId="52792"/>
    <cellStyle name="Normal 7 4 7_Essbase BS Tax Accounts EOY" xfId="52793"/>
    <cellStyle name="Normal 7 4 8" xfId="52794"/>
    <cellStyle name="Normal 7 4 8 2" xfId="52795"/>
    <cellStyle name="Normal 7 4 8 2 2" xfId="52796"/>
    <cellStyle name="Normal 7 4 8 3" xfId="52797"/>
    <cellStyle name="Normal 7 4 8 4" xfId="52798"/>
    <cellStyle name="Normal 7 4 8_Essbase BS Tax Accounts EOY" xfId="52799"/>
    <cellStyle name="Normal 7 4 9" xfId="52800"/>
    <cellStyle name="Normal 7 4 9 2" xfId="52801"/>
    <cellStyle name="Normal 7 4 9 2 2" xfId="52802"/>
    <cellStyle name="Normal 7 4 9 3" xfId="52803"/>
    <cellStyle name="Normal 7 4 9 4" xfId="52804"/>
    <cellStyle name="Normal 7 4 9_Essbase BS Tax Accounts EOY" xfId="52805"/>
    <cellStyle name="Normal 7 4_Basis Detail" xfId="52806"/>
    <cellStyle name="Normal 7 5" xfId="52807"/>
    <cellStyle name="Normal 7 5 2" xfId="52808"/>
    <cellStyle name="Normal 7 5 2 2" xfId="52809"/>
    <cellStyle name="Normal 7 5 2 2 2" xfId="52810"/>
    <cellStyle name="Normal 7 5 2 2_Essbase BS Tax Accounts EOY" xfId="52811"/>
    <cellStyle name="Normal 7 5 2 3" xfId="52812"/>
    <cellStyle name="Normal 7 5 2_Essbase BS Tax Accounts EOY" xfId="52813"/>
    <cellStyle name="Normal 7 5 3" xfId="52814"/>
    <cellStyle name="Normal 7 5 3 2" xfId="52815"/>
    <cellStyle name="Normal 7 5 3_Essbase BS Tax Accounts EOY" xfId="52816"/>
    <cellStyle name="Normal 7 5 4" xfId="52817"/>
    <cellStyle name="Normal 7 5 5" xfId="52818"/>
    <cellStyle name="Normal 7 5 6" xfId="52819"/>
    <cellStyle name="Normal 7 5 7" xfId="52820"/>
    <cellStyle name="Normal 7 6" xfId="52821"/>
    <cellStyle name="Normal 7 6 2" xfId="52822"/>
    <cellStyle name="Normal 7 6 2 2" xfId="52823"/>
    <cellStyle name="Normal 7 6 2 2 2" xfId="52824"/>
    <cellStyle name="Normal 7 6 2 2_Essbase BS Tax Accounts EOY" xfId="52825"/>
    <cellStyle name="Normal 7 6 2 3" xfId="52826"/>
    <cellStyle name="Normal 7 6 2_Essbase BS Tax Accounts EOY" xfId="52827"/>
    <cellStyle name="Normal 7 6 3" xfId="52828"/>
    <cellStyle name="Normal 7 6 3 2" xfId="52829"/>
    <cellStyle name="Normal 7 6 3_Essbase BS Tax Accounts EOY" xfId="52830"/>
    <cellStyle name="Normal 7 6 4" xfId="52831"/>
    <cellStyle name="Normal 7 6_Basis Detail" xfId="52832"/>
    <cellStyle name="Normal 7 7" xfId="52833"/>
    <cellStyle name="Normal 7 7 2" xfId="52834"/>
    <cellStyle name="Normal 7 7 2 2" xfId="52835"/>
    <cellStyle name="Normal 7 7 2_Essbase BS Tax Accounts EOY" xfId="52836"/>
    <cellStyle name="Normal 7 7 3" xfId="52837"/>
    <cellStyle name="Normal 7 7 4" xfId="52838"/>
    <cellStyle name="Normal 7 7_Essbase BS Tax Accounts EOY" xfId="52839"/>
    <cellStyle name="Normal 7 8" xfId="52840"/>
    <cellStyle name="Normal 7 8 2" xfId="52841"/>
    <cellStyle name="Normal 7 8 3" xfId="52842"/>
    <cellStyle name="Normal 7 8_Essbase BS Tax Accounts EOY" xfId="52843"/>
    <cellStyle name="Normal 7 9" xfId="52844"/>
    <cellStyle name="Normal 7 9 2" xfId="52845"/>
    <cellStyle name="Normal 7 9 3" xfId="52846"/>
    <cellStyle name="Normal 7 9_Essbase BS Tax Accounts EOY" xfId="52847"/>
    <cellStyle name="Normal 7_10-1 BS" xfId="52848"/>
    <cellStyle name="Normal 70" xfId="286"/>
    <cellStyle name="Normal 70 2" xfId="52849"/>
    <cellStyle name="Normal 70 2 2" xfId="52850"/>
    <cellStyle name="Normal 70 2 2 2" xfId="52851"/>
    <cellStyle name="Normal 70 2 2 3" xfId="52852"/>
    <cellStyle name="Normal 70 2 2_Essbase BS Tax Accounts EOY" xfId="52853"/>
    <cellStyle name="Normal 70 2 3" xfId="52854"/>
    <cellStyle name="Normal 70 2 4" xfId="52855"/>
    <cellStyle name="Normal 70 2 5" xfId="52856"/>
    <cellStyle name="Normal 70 2_Essbase BS Tax Accounts EOY" xfId="52857"/>
    <cellStyle name="Normal 70 3" xfId="52858"/>
    <cellStyle name="Normal 70 3 2" xfId="52859"/>
    <cellStyle name="Normal 70 3 3" xfId="52860"/>
    <cellStyle name="Normal 70 3_Essbase BS Tax Accounts EOY" xfId="52861"/>
    <cellStyle name="Normal 70 4" xfId="52862"/>
    <cellStyle name="Normal 70 5" xfId="52863"/>
    <cellStyle name="Normal 70 5 2" xfId="52864"/>
    <cellStyle name="Normal 70 5 3" xfId="52865"/>
    <cellStyle name="Normal 70 5_Essbase BS Tax Accounts EOY" xfId="52866"/>
    <cellStyle name="Normal 70 6" xfId="52867"/>
    <cellStyle name="Normal 70 7" xfId="52868"/>
    <cellStyle name="Normal 70_Essbase BS Tax Accounts EOY" xfId="52869"/>
    <cellStyle name="Normal 71" xfId="287"/>
    <cellStyle name="Normal 71 2" xfId="52870"/>
    <cellStyle name="Normal 71 2 2" xfId="52871"/>
    <cellStyle name="Normal 71 2 2 2" xfId="52872"/>
    <cellStyle name="Normal 71 2 2 3" xfId="52873"/>
    <cellStyle name="Normal 71 2 2_Essbase BS Tax Accounts EOY" xfId="52874"/>
    <cellStyle name="Normal 71 2 3" xfId="52875"/>
    <cellStyle name="Normal 71 2 4" xfId="52876"/>
    <cellStyle name="Normal 71 2 5" xfId="52877"/>
    <cellStyle name="Normal 71 2_Essbase BS Tax Accounts EOY" xfId="52878"/>
    <cellStyle name="Normal 71 3" xfId="52879"/>
    <cellStyle name="Normal 71 3 2" xfId="52880"/>
    <cellStyle name="Normal 71 3 3" xfId="52881"/>
    <cellStyle name="Normal 71 3_Essbase BS Tax Accounts EOY" xfId="52882"/>
    <cellStyle name="Normal 71 4" xfId="52883"/>
    <cellStyle name="Normal 71 5" xfId="52884"/>
    <cellStyle name="Normal 71 5 2" xfId="52885"/>
    <cellStyle name="Normal 71 5 3" xfId="52886"/>
    <cellStyle name="Normal 71 5_Essbase BS Tax Accounts EOY" xfId="52887"/>
    <cellStyle name="Normal 71 6" xfId="52888"/>
    <cellStyle name="Normal 71 7" xfId="52889"/>
    <cellStyle name="Normal 71_Essbase BS Tax Accounts EOY" xfId="52890"/>
    <cellStyle name="Normal 72" xfId="288"/>
    <cellStyle name="Normal 72 2" xfId="52891"/>
    <cellStyle name="Normal 72 2 2" xfId="52892"/>
    <cellStyle name="Normal 72 2 2 2" xfId="52893"/>
    <cellStyle name="Normal 72 2 2 3" xfId="52894"/>
    <cellStyle name="Normal 72 2 2_Essbase BS Tax Accounts EOY" xfId="52895"/>
    <cellStyle name="Normal 72 2 3" xfId="52896"/>
    <cellStyle name="Normal 72 2 4" xfId="52897"/>
    <cellStyle name="Normal 72 2 5" xfId="52898"/>
    <cellStyle name="Normal 72 2_Essbase BS Tax Accounts EOY" xfId="52899"/>
    <cellStyle name="Normal 72 3" xfId="52900"/>
    <cellStyle name="Normal 72 3 2" xfId="52901"/>
    <cellStyle name="Normal 72 3 3" xfId="52902"/>
    <cellStyle name="Normal 72 3_Essbase BS Tax Accounts EOY" xfId="52903"/>
    <cellStyle name="Normal 72 4" xfId="52904"/>
    <cellStyle name="Normal 72 5" xfId="52905"/>
    <cellStyle name="Normal 72 5 2" xfId="52906"/>
    <cellStyle name="Normal 72 5 3" xfId="52907"/>
    <cellStyle name="Normal 72 5_Essbase BS Tax Accounts EOY" xfId="52908"/>
    <cellStyle name="Normal 72 6" xfId="52909"/>
    <cellStyle name="Normal 72 7" xfId="52910"/>
    <cellStyle name="Normal 72_Essbase BS Tax Accounts EOY" xfId="52911"/>
    <cellStyle name="Normal 73" xfId="289"/>
    <cellStyle name="Normal 73 2" xfId="52912"/>
    <cellStyle name="Normal 73 2 2" xfId="52913"/>
    <cellStyle name="Normal 73 2 2 2" xfId="52914"/>
    <cellStyle name="Normal 73 2 2 3" xfId="52915"/>
    <cellStyle name="Normal 73 2 2_Essbase BS Tax Accounts EOY" xfId="52916"/>
    <cellStyle name="Normal 73 2 3" xfId="52917"/>
    <cellStyle name="Normal 73 2 4" xfId="52918"/>
    <cellStyle name="Normal 73 2 5" xfId="52919"/>
    <cellStyle name="Normal 73 2_Essbase BS Tax Accounts EOY" xfId="52920"/>
    <cellStyle name="Normal 73 3" xfId="52921"/>
    <cellStyle name="Normal 73 3 2" xfId="52922"/>
    <cellStyle name="Normal 73 3 3" xfId="52923"/>
    <cellStyle name="Normal 73 3_Essbase BS Tax Accounts EOY" xfId="52924"/>
    <cellStyle name="Normal 73 4" xfId="52925"/>
    <cellStyle name="Normal 73 5" xfId="52926"/>
    <cellStyle name="Normal 73 5 2" xfId="52927"/>
    <cellStyle name="Normal 73 5 3" xfId="52928"/>
    <cellStyle name="Normal 73 5_Essbase BS Tax Accounts EOY" xfId="52929"/>
    <cellStyle name="Normal 73 6" xfId="52930"/>
    <cellStyle name="Normal 73 7" xfId="52931"/>
    <cellStyle name="Normal 73_Essbase BS Tax Accounts EOY" xfId="52932"/>
    <cellStyle name="Normal 74" xfId="290"/>
    <cellStyle name="Normal 74 2" xfId="52933"/>
    <cellStyle name="Normal 74 2 2" xfId="52934"/>
    <cellStyle name="Normal 74 2 2 2" xfId="52935"/>
    <cellStyle name="Normal 74 2 2 3" xfId="52936"/>
    <cellStyle name="Normal 74 2 2_Essbase BS Tax Accounts EOY" xfId="52937"/>
    <cellStyle name="Normal 74 2 3" xfId="52938"/>
    <cellStyle name="Normal 74 2 4" xfId="52939"/>
    <cellStyle name="Normal 74 2 5" xfId="52940"/>
    <cellStyle name="Normal 74 2_Essbase BS Tax Accounts EOY" xfId="52941"/>
    <cellStyle name="Normal 74 3" xfId="52942"/>
    <cellStyle name="Normal 74 3 2" xfId="52943"/>
    <cellStyle name="Normal 74 3 3" xfId="52944"/>
    <cellStyle name="Normal 74 3_Essbase BS Tax Accounts EOY" xfId="52945"/>
    <cellStyle name="Normal 74 4" xfId="52946"/>
    <cellStyle name="Normal 74 5" xfId="52947"/>
    <cellStyle name="Normal 74 5 2" xfId="52948"/>
    <cellStyle name="Normal 74 5 3" xfId="52949"/>
    <cellStyle name="Normal 74 5_Essbase BS Tax Accounts EOY" xfId="52950"/>
    <cellStyle name="Normal 74 6" xfId="52951"/>
    <cellStyle name="Normal 74 7" xfId="52952"/>
    <cellStyle name="Normal 74_Essbase BS Tax Accounts EOY" xfId="52953"/>
    <cellStyle name="Normal 75" xfId="291"/>
    <cellStyle name="Normal 75 2" xfId="52954"/>
    <cellStyle name="Normal 75 2 2" xfId="52955"/>
    <cellStyle name="Normal 75 2 2 2" xfId="52956"/>
    <cellStyle name="Normal 75 2 2 3" xfId="52957"/>
    <cellStyle name="Normal 75 2 2_Essbase BS Tax Accounts EOY" xfId="52958"/>
    <cellStyle name="Normal 75 2 3" xfId="52959"/>
    <cellStyle name="Normal 75 2 4" xfId="52960"/>
    <cellStyle name="Normal 75 2 5" xfId="52961"/>
    <cellStyle name="Normal 75 2_Essbase BS Tax Accounts EOY" xfId="52962"/>
    <cellStyle name="Normal 75 3" xfId="52963"/>
    <cellStyle name="Normal 75 3 2" xfId="52964"/>
    <cellStyle name="Normal 75 3 3" xfId="52965"/>
    <cellStyle name="Normal 75 3 4" xfId="52966"/>
    <cellStyle name="Normal 75 3_Essbase BS Tax Accounts EOY" xfId="52967"/>
    <cellStyle name="Normal 75 4" xfId="52968"/>
    <cellStyle name="Normal 75 5" xfId="52969"/>
    <cellStyle name="Normal 75 5 2" xfId="52970"/>
    <cellStyle name="Normal 75 5 3" xfId="52971"/>
    <cellStyle name="Normal 75 5_Essbase BS Tax Accounts EOY" xfId="52972"/>
    <cellStyle name="Normal 75 6" xfId="52973"/>
    <cellStyle name="Normal 75 7" xfId="52974"/>
    <cellStyle name="Normal 75_Essbase BS Tax Accounts EOY" xfId="52975"/>
    <cellStyle name="Normal 76" xfId="292"/>
    <cellStyle name="Normal 76 2" xfId="52976"/>
    <cellStyle name="Normal 76 2 2" xfId="52977"/>
    <cellStyle name="Normal 76 2 2 2" xfId="52978"/>
    <cellStyle name="Normal 76 2 2 3" xfId="52979"/>
    <cellStyle name="Normal 76 2 2_Essbase BS Tax Accounts EOY" xfId="52980"/>
    <cellStyle name="Normal 76 2 3" xfId="52981"/>
    <cellStyle name="Normal 76 2 4" xfId="52982"/>
    <cellStyle name="Normal 76 2 5" xfId="52983"/>
    <cellStyle name="Normal 76 2_Essbase BS Tax Accounts EOY" xfId="52984"/>
    <cellStyle name="Normal 76 3" xfId="52985"/>
    <cellStyle name="Normal 76 3 2" xfId="52986"/>
    <cellStyle name="Normal 76 3 3" xfId="52987"/>
    <cellStyle name="Normal 76 3 4" xfId="52988"/>
    <cellStyle name="Normal 76 3_Essbase BS Tax Accounts EOY" xfId="52989"/>
    <cellStyle name="Normal 76 4" xfId="52990"/>
    <cellStyle name="Normal 76 5" xfId="52991"/>
    <cellStyle name="Normal 76 5 2" xfId="52992"/>
    <cellStyle name="Normal 76 5 3" xfId="52993"/>
    <cellStyle name="Normal 76 5_Essbase BS Tax Accounts EOY" xfId="52994"/>
    <cellStyle name="Normal 76 6" xfId="52995"/>
    <cellStyle name="Normal 76 7" xfId="52996"/>
    <cellStyle name="Normal 76_Essbase BS Tax Accounts EOY" xfId="52997"/>
    <cellStyle name="Normal 77" xfId="293"/>
    <cellStyle name="Normal 77 2" xfId="52998"/>
    <cellStyle name="Normal 77 2 2" xfId="52999"/>
    <cellStyle name="Normal 77 2 2 2" xfId="53000"/>
    <cellStyle name="Normal 77 2 2 3" xfId="53001"/>
    <cellStyle name="Normal 77 2 2_Essbase BS Tax Accounts EOY" xfId="53002"/>
    <cellStyle name="Normal 77 2 3" xfId="53003"/>
    <cellStyle name="Normal 77 2 4" xfId="53004"/>
    <cellStyle name="Normal 77 2 5" xfId="53005"/>
    <cellStyle name="Normal 77 2_Essbase BS Tax Accounts EOY" xfId="53006"/>
    <cellStyle name="Normal 77 3" xfId="53007"/>
    <cellStyle name="Normal 77 3 2" xfId="53008"/>
    <cellStyle name="Normal 77 3 3" xfId="53009"/>
    <cellStyle name="Normal 77 3 4" xfId="53010"/>
    <cellStyle name="Normal 77 3_Essbase BS Tax Accounts EOY" xfId="53011"/>
    <cellStyle name="Normal 77 4" xfId="53012"/>
    <cellStyle name="Normal 77 5" xfId="53013"/>
    <cellStyle name="Normal 77 5 2" xfId="53014"/>
    <cellStyle name="Normal 77 5 3" xfId="53015"/>
    <cellStyle name="Normal 77 5_Essbase BS Tax Accounts EOY" xfId="53016"/>
    <cellStyle name="Normal 77 6" xfId="53017"/>
    <cellStyle name="Normal 77 7" xfId="53018"/>
    <cellStyle name="Normal 77_Essbase BS Tax Accounts EOY" xfId="53019"/>
    <cellStyle name="Normal 78" xfId="294"/>
    <cellStyle name="Normal 78 2" xfId="53020"/>
    <cellStyle name="Normal 78 2 2" xfId="53021"/>
    <cellStyle name="Normal 78 2 2 2" xfId="53022"/>
    <cellStyle name="Normal 78 2 2 3" xfId="53023"/>
    <cellStyle name="Normal 78 2 2_Essbase BS Tax Accounts EOY" xfId="53024"/>
    <cellStyle name="Normal 78 2 3" xfId="53025"/>
    <cellStyle name="Normal 78 2 4" xfId="53026"/>
    <cellStyle name="Normal 78 2 5" xfId="53027"/>
    <cellStyle name="Normal 78 2_Essbase BS Tax Accounts EOY" xfId="53028"/>
    <cellStyle name="Normal 78 3" xfId="53029"/>
    <cellStyle name="Normal 78 3 2" xfId="53030"/>
    <cellStyle name="Normal 78 3 3" xfId="53031"/>
    <cellStyle name="Normal 78 3_Essbase BS Tax Accounts EOY" xfId="53032"/>
    <cellStyle name="Normal 78 4" xfId="53033"/>
    <cellStyle name="Normal 78 5" xfId="53034"/>
    <cellStyle name="Normal 78 5 2" xfId="53035"/>
    <cellStyle name="Normal 78 5 3" xfId="53036"/>
    <cellStyle name="Normal 78 5_Essbase BS Tax Accounts EOY" xfId="53037"/>
    <cellStyle name="Normal 78 6" xfId="53038"/>
    <cellStyle name="Normal 78 7" xfId="53039"/>
    <cellStyle name="Normal 78_Essbase BS Tax Accounts EOY" xfId="53040"/>
    <cellStyle name="Normal 79" xfId="295"/>
    <cellStyle name="Normal 79 2" xfId="53041"/>
    <cellStyle name="Normal 79 2 2" xfId="53042"/>
    <cellStyle name="Normal 79 2 2 2" xfId="53043"/>
    <cellStyle name="Normal 79 2 2 3" xfId="53044"/>
    <cellStyle name="Normal 79 2 2_Essbase BS Tax Accounts EOY" xfId="53045"/>
    <cellStyle name="Normal 79 2 3" xfId="53046"/>
    <cellStyle name="Normal 79 2 4" xfId="53047"/>
    <cellStyle name="Normal 79 2 5" xfId="53048"/>
    <cellStyle name="Normal 79 2_Essbase BS Tax Accounts EOY" xfId="53049"/>
    <cellStyle name="Normal 79 3" xfId="53050"/>
    <cellStyle name="Normal 79 3 2" xfId="53051"/>
    <cellStyle name="Normal 79 3 3" xfId="53052"/>
    <cellStyle name="Normal 79 3_Essbase BS Tax Accounts EOY" xfId="53053"/>
    <cellStyle name="Normal 79 4" xfId="53054"/>
    <cellStyle name="Normal 79 5" xfId="53055"/>
    <cellStyle name="Normal 79 5 2" xfId="53056"/>
    <cellStyle name="Normal 79 5 3" xfId="53057"/>
    <cellStyle name="Normal 79 5_Essbase BS Tax Accounts EOY" xfId="53058"/>
    <cellStyle name="Normal 79 6" xfId="53059"/>
    <cellStyle name="Normal 79 7" xfId="53060"/>
    <cellStyle name="Normal 79_Essbase BS Tax Accounts EOY" xfId="53061"/>
    <cellStyle name="Normal 8" xfId="89"/>
    <cellStyle name="Normal 8 10" xfId="53062"/>
    <cellStyle name="Normal 8 10 2" xfId="53063"/>
    <cellStyle name="Normal 8 10 3" xfId="53064"/>
    <cellStyle name="Normal 8 10_Essbase BS Tax Accounts EOY" xfId="53065"/>
    <cellStyle name="Normal 8 11" xfId="53066"/>
    <cellStyle name="Normal 8 12" xfId="53067"/>
    <cellStyle name="Normal 8 13" xfId="53068"/>
    <cellStyle name="Normal 8 14" xfId="53069"/>
    <cellStyle name="Normal 8 2" xfId="53070"/>
    <cellStyle name="Normal 8 2 2" xfId="53071"/>
    <cellStyle name="Normal 8 2 2 2" xfId="53072"/>
    <cellStyle name="Normal 8 2 2 2 2" xfId="53073"/>
    <cellStyle name="Normal 8 2 2 2 2 2" xfId="53074"/>
    <cellStyle name="Normal 8 2 2 2 2_Essbase BS Tax Accounts EOY" xfId="53075"/>
    <cellStyle name="Normal 8 2 2 2 3" xfId="53076"/>
    <cellStyle name="Normal 8 2 2 2_Essbase BS Tax Accounts EOY" xfId="53077"/>
    <cellStyle name="Normal 8 2 2 3" xfId="53078"/>
    <cellStyle name="Normal 8 2 2 3 2" xfId="53079"/>
    <cellStyle name="Normal 8 2 2 3_Essbase BS Tax Accounts EOY" xfId="53080"/>
    <cellStyle name="Normal 8 2 2 4" xfId="53081"/>
    <cellStyle name="Normal 8 2 2 5" xfId="53082"/>
    <cellStyle name="Normal 8 2 2 6" xfId="53083"/>
    <cellStyle name="Normal 8 2 2 7" xfId="53084"/>
    <cellStyle name="Normal 8 2 2 8" xfId="53085"/>
    <cellStyle name="Normal 8 2 3" xfId="53086"/>
    <cellStyle name="Normal 8 2 3 2" xfId="53087"/>
    <cellStyle name="Normal 8 2 3 2 2" xfId="53088"/>
    <cellStyle name="Normal 8 2 3 2_Essbase BS Tax Accounts EOY" xfId="53089"/>
    <cellStyle name="Normal 8 2 3 3" xfId="53090"/>
    <cellStyle name="Normal 8 2 3_Essbase BS Tax Accounts EOY" xfId="53091"/>
    <cellStyle name="Normal 8 2 4" xfId="53092"/>
    <cellStyle name="Normal 8 2 4 2" xfId="53093"/>
    <cellStyle name="Normal 8 2 4 3" xfId="53094"/>
    <cellStyle name="Normal 8 2 4_Essbase BS Tax Accounts EOY" xfId="53095"/>
    <cellStyle name="Normal 8 2 5" xfId="53096"/>
    <cellStyle name="Normal 8 2 6" xfId="53097"/>
    <cellStyle name="Normal 8 2_Basis Detail" xfId="53098"/>
    <cellStyle name="Normal 8 3" xfId="53099"/>
    <cellStyle name="Normal 8 3 2" xfId="53100"/>
    <cellStyle name="Normal 8 3 2 2" xfId="53101"/>
    <cellStyle name="Normal 8 3 2_Essbase BS Tax Accounts EOY" xfId="53102"/>
    <cellStyle name="Normal 8 3 3" xfId="53103"/>
    <cellStyle name="Normal 8 3 3 2" xfId="53104"/>
    <cellStyle name="Normal 8 3 3 2 2" xfId="53105"/>
    <cellStyle name="Normal 8 3 3 2_Essbase BS Tax Accounts EOY" xfId="53106"/>
    <cellStyle name="Normal 8 3 3 3" xfId="53107"/>
    <cellStyle name="Normal 8 3 3_Essbase BS Tax Accounts EOY" xfId="53108"/>
    <cellStyle name="Normal 8 3 4" xfId="53109"/>
    <cellStyle name="Normal 8 3 5" xfId="53110"/>
    <cellStyle name="Normal 8 3 6" xfId="53111"/>
    <cellStyle name="Normal 8 3 7" xfId="53112"/>
    <cellStyle name="Normal 8 3_Essbase BS Tax Accounts EOY" xfId="53113"/>
    <cellStyle name="Normal 8 4" xfId="53114"/>
    <cellStyle name="Normal 8 4 2" xfId="53115"/>
    <cellStyle name="Normal 8 4 2 2" xfId="53116"/>
    <cellStyle name="Normal 8 4 2 2 2" xfId="53117"/>
    <cellStyle name="Normal 8 4 2 2 3" xfId="53118"/>
    <cellStyle name="Normal 8 4 2 2_Essbase BS Tax Accounts EOY" xfId="53119"/>
    <cellStyle name="Normal 8 4 2 3" xfId="53120"/>
    <cellStyle name="Normal 8 4 2_Essbase BS Tax Accounts EOY" xfId="53121"/>
    <cellStyle name="Normal 8 4 3" xfId="53122"/>
    <cellStyle name="Normal 8 4 3 2" xfId="53123"/>
    <cellStyle name="Normal 8 4 3_Essbase BS Tax Accounts EOY" xfId="53124"/>
    <cellStyle name="Normal 8 4 4" xfId="53125"/>
    <cellStyle name="Normal 8 4 5" xfId="53126"/>
    <cellStyle name="Normal 8 4 6" xfId="53127"/>
    <cellStyle name="Normal 8 4_Basis Detail" xfId="53128"/>
    <cellStyle name="Normal 8 5" xfId="53129"/>
    <cellStyle name="Normal 8 5 2" xfId="53130"/>
    <cellStyle name="Normal 8 5 2 2" xfId="53131"/>
    <cellStyle name="Normal 8 5 2 2 2" xfId="53132"/>
    <cellStyle name="Normal 8 5 2 2_Essbase BS Tax Accounts EOY" xfId="53133"/>
    <cellStyle name="Normal 8 5 2 3" xfId="53134"/>
    <cellStyle name="Normal 8 5 2_Essbase BS Tax Accounts EOY" xfId="53135"/>
    <cellStyle name="Normal 8 5 3" xfId="53136"/>
    <cellStyle name="Normal 8 5 3 2" xfId="53137"/>
    <cellStyle name="Normal 8 5 3_Essbase BS Tax Accounts EOY" xfId="53138"/>
    <cellStyle name="Normal 8 5 4" xfId="53139"/>
    <cellStyle name="Normal 8 5 5" xfId="53140"/>
    <cellStyle name="Normal 8 5 6" xfId="53141"/>
    <cellStyle name="Normal 8 5 7" xfId="53142"/>
    <cellStyle name="Normal 8 6" xfId="53143"/>
    <cellStyle name="Normal 8 6 2" xfId="53144"/>
    <cellStyle name="Normal 8 6 2 2" xfId="53145"/>
    <cellStyle name="Normal 8 6 2 2 2" xfId="53146"/>
    <cellStyle name="Normal 8 6 2 2_Essbase BS Tax Accounts EOY" xfId="53147"/>
    <cellStyle name="Normal 8 6 2 3" xfId="53148"/>
    <cellStyle name="Normal 8 6 2_Essbase BS Tax Accounts EOY" xfId="53149"/>
    <cellStyle name="Normal 8 6 3" xfId="53150"/>
    <cellStyle name="Normal 8 6 3 2" xfId="53151"/>
    <cellStyle name="Normal 8 6 3_Essbase BS Tax Accounts EOY" xfId="53152"/>
    <cellStyle name="Normal 8 6 4" xfId="53153"/>
    <cellStyle name="Normal 8 6_Basis Detail" xfId="53154"/>
    <cellStyle name="Normal 8 7" xfId="53155"/>
    <cellStyle name="Normal 8 7 2" xfId="53156"/>
    <cellStyle name="Normal 8 7 2 2" xfId="53157"/>
    <cellStyle name="Normal 8 7 2_Essbase BS Tax Accounts EOY" xfId="53158"/>
    <cellStyle name="Normal 8 7 3" xfId="53159"/>
    <cellStyle name="Normal 8 7 4" xfId="53160"/>
    <cellStyle name="Normal 8 7_Essbase BS Tax Accounts EOY" xfId="53161"/>
    <cellStyle name="Normal 8 8" xfId="53162"/>
    <cellStyle name="Normal 8 8 2" xfId="53163"/>
    <cellStyle name="Normal 8 8 3" xfId="53164"/>
    <cellStyle name="Normal 8 8_Essbase BS Tax Accounts EOY" xfId="53165"/>
    <cellStyle name="Normal 8 9" xfId="53166"/>
    <cellStyle name="Normal 8 9 2" xfId="53167"/>
    <cellStyle name="Normal 8 9 3" xfId="53168"/>
    <cellStyle name="Normal 8 9_Essbase BS Tax Accounts EOY" xfId="53169"/>
    <cellStyle name="Normal 8_10-1 BS" xfId="53170"/>
    <cellStyle name="Normal 80" xfId="296"/>
    <cellStyle name="Normal 80 2" xfId="53171"/>
    <cellStyle name="Normal 80 2 2" xfId="53172"/>
    <cellStyle name="Normal 80 2 2 2" xfId="53173"/>
    <cellStyle name="Normal 80 2 2 3" xfId="53174"/>
    <cellStyle name="Normal 80 2 2_Essbase BS Tax Accounts EOY" xfId="53175"/>
    <cellStyle name="Normal 80 2 3" xfId="53176"/>
    <cellStyle name="Normal 80 2 4" xfId="53177"/>
    <cellStyle name="Normal 80 2 5" xfId="53178"/>
    <cellStyle name="Normal 80 2_Essbase BS Tax Accounts EOY" xfId="53179"/>
    <cellStyle name="Normal 80 3" xfId="53180"/>
    <cellStyle name="Normal 80 3 2" xfId="53181"/>
    <cellStyle name="Normal 80 3 3" xfId="53182"/>
    <cellStyle name="Normal 80 3_Essbase BS Tax Accounts EOY" xfId="53183"/>
    <cellStyle name="Normal 80 4" xfId="53184"/>
    <cellStyle name="Normal 80 5" xfId="53185"/>
    <cellStyle name="Normal 80 5 2" xfId="53186"/>
    <cellStyle name="Normal 80 5 3" xfId="53187"/>
    <cellStyle name="Normal 80 5_Essbase BS Tax Accounts EOY" xfId="53188"/>
    <cellStyle name="Normal 80 6" xfId="53189"/>
    <cellStyle name="Normal 80 7" xfId="53190"/>
    <cellStyle name="Normal 80_Essbase BS Tax Accounts EOY" xfId="53191"/>
    <cellStyle name="Normal 81" xfId="297"/>
    <cellStyle name="Normal 81 2" xfId="53192"/>
    <cellStyle name="Normal 81 2 2" xfId="53193"/>
    <cellStyle name="Normal 81 2_Essbase BS Tax Accounts EOY" xfId="53194"/>
    <cellStyle name="Normal 81 3" xfId="53195"/>
    <cellStyle name="Normal 81 4" xfId="53196"/>
    <cellStyle name="Normal 81 5" xfId="53197"/>
    <cellStyle name="Normal 81_Essbase BS Tax Accounts EOY" xfId="53198"/>
    <cellStyle name="Normal 82" xfId="298"/>
    <cellStyle name="Normal 82 2" xfId="53199"/>
    <cellStyle name="Normal 82 2 2" xfId="53200"/>
    <cellStyle name="Normal 82 2 3" xfId="53201"/>
    <cellStyle name="Normal 82 2 4" xfId="53202"/>
    <cellStyle name="Normal 82 2_Essbase BS Tax Accounts EOY" xfId="53203"/>
    <cellStyle name="Normal 82 3" xfId="53204"/>
    <cellStyle name="Normal 82 4" xfId="53205"/>
    <cellStyle name="Normal 82 4 2" xfId="53206"/>
    <cellStyle name="Normal 82 4_Essbase BS Tax Accounts EOY" xfId="53207"/>
    <cellStyle name="Normal 82 5" xfId="53208"/>
    <cellStyle name="Normal 82 6" xfId="53209"/>
    <cellStyle name="Normal 82_Essbase BS Tax Accounts EOY" xfId="53210"/>
    <cellStyle name="Normal 83" xfId="299"/>
    <cellStyle name="Normal 83 2" xfId="53211"/>
    <cellStyle name="Normal 83 2 2" xfId="53212"/>
    <cellStyle name="Normal 83 2 3" xfId="53213"/>
    <cellStyle name="Normal 83 2 4" xfId="53214"/>
    <cellStyle name="Normal 83 2_Essbase BS Tax Accounts EOY" xfId="53215"/>
    <cellStyle name="Normal 83 3" xfId="53216"/>
    <cellStyle name="Normal 83 4" xfId="53217"/>
    <cellStyle name="Normal 83 4 2" xfId="53218"/>
    <cellStyle name="Normal 83 4_Essbase BS Tax Accounts EOY" xfId="53219"/>
    <cellStyle name="Normal 83 5" xfId="53220"/>
    <cellStyle name="Normal 83 6" xfId="53221"/>
    <cellStyle name="Normal 83_Essbase BS Tax Accounts EOY" xfId="53222"/>
    <cellStyle name="Normal 84" xfId="300"/>
    <cellStyle name="Normal 84 2" xfId="53223"/>
    <cellStyle name="Normal 84 2 2" xfId="53224"/>
    <cellStyle name="Normal 84 2 3" xfId="53225"/>
    <cellStyle name="Normal 84 2 4" xfId="53226"/>
    <cellStyle name="Normal 84 2_Essbase BS Tax Accounts EOY" xfId="53227"/>
    <cellStyle name="Normal 84 3" xfId="53228"/>
    <cellStyle name="Normal 84 4" xfId="53229"/>
    <cellStyle name="Normal 84 4 2" xfId="53230"/>
    <cellStyle name="Normal 84 4_Essbase BS Tax Accounts EOY" xfId="53231"/>
    <cellStyle name="Normal 84 5" xfId="53232"/>
    <cellStyle name="Normal 84 6" xfId="53233"/>
    <cellStyle name="Normal 84_Essbase BS Tax Accounts EOY" xfId="53234"/>
    <cellStyle name="Normal 85" xfId="301"/>
    <cellStyle name="Normal 85 2" xfId="53235"/>
    <cellStyle name="Normal 85 2 2" xfId="53236"/>
    <cellStyle name="Normal 85 2_Essbase BS Tax Accounts EOY" xfId="53237"/>
    <cellStyle name="Normal 85 3" xfId="53238"/>
    <cellStyle name="Normal 85 4" xfId="53239"/>
    <cellStyle name="Normal 85_Essbase BS Tax Accounts EOY" xfId="53240"/>
    <cellStyle name="Normal 86" xfId="302"/>
    <cellStyle name="Normal 86 2" xfId="53241"/>
    <cellStyle name="Normal 86 2 2" xfId="53242"/>
    <cellStyle name="Normal 86 2_Essbase BS Tax Accounts EOY" xfId="53243"/>
    <cellStyle name="Normal 86 3" xfId="53244"/>
    <cellStyle name="Normal 86 4" xfId="53245"/>
    <cellStyle name="Normal 86_Essbase BS Tax Accounts EOY" xfId="53246"/>
    <cellStyle name="Normal 87" xfId="303"/>
    <cellStyle name="Normal 87 2" xfId="53247"/>
    <cellStyle name="Normal 87 2 2" xfId="53248"/>
    <cellStyle name="Normal 87 2_Essbase BS Tax Accounts EOY" xfId="53249"/>
    <cellStyle name="Normal 87 3" xfId="53250"/>
    <cellStyle name="Normal 87 4" xfId="53251"/>
    <cellStyle name="Normal 87_Essbase BS Tax Accounts EOY" xfId="53252"/>
    <cellStyle name="Normal 88" xfId="304"/>
    <cellStyle name="Normal 88 2" xfId="53253"/>
    <cellStyle name="Normal 88 2 2" xfId="53254"/>
    <cellStyle name="Normal 88 2_Essbase BS Tax Accounts EOY" xfId="53255"/>
    <cellStyle name="Normal 88 3" xfId="53256"/>
    <cellStyle name="Normal 88 4" xfId="53257"/>
    <cellStyle name="Normal 88_Essbase BS Tax Accounts EOY" xfId="53258"/>
    <cellStyle name="Normal 89" xfId="305"/>
    <cellStyle name="Normal 89 2" xfId="53259"/>
    <cellStyle name="Normal 89 2 2" xfId="53260"/>
    <cellStyle name="Normal 89 2_Essbase BS Tax Accounts EOY" xfId="53261"/>
    <cellStyle name="Normal 89 3" xfId="53262"/>
    <cellStyle name="Normal 89 4" xfId="53263"/>
    <cellStyle name="Normal 89_Essbase BS Tax Accounts EOY" xfId="53264"/>
    <cellStyle name="Normal 9" xfId="90"/>
    <cellStyle name="Normal 9 10" xfId="53265"/>
    <cellStyle name="Normal 9 11" xfId="53266"/>
    <cellStyle name="Normal 9 12" xfId="53267"/>
    <cellStyle name="Normal 9 13" xfId="53268"/>
    <cellStyle name="Normal 9 2" xfId="53269"/>
    <cellStyle name="Normal 9 2 2" xfId="53270"/>
    <cellStyle name="Normal 9 2 2 2" xfId="53271"/>
    <cellStyle name="Normal 9 2 2 2 2" xfId="53272"/>
    <cellStyle name="Normal 9 2 2 2 2 2" xfId="53273"/>
    <cellStyle name="Normal 9 2 2 2 2_Essbase BS Tax Accounts EOY" xfId="53274"/>
    <cellStyle name="Normal 9 2 2 2 3" xfId="53275"/>
    <cellStyle name="Normal 9 2 2 2_Essbase BS Tax Accounts EOY" xfId="53276"/>
    <cellStyle name="Normal 9 2 2 3" xfId="53277"/>
    <cellStyle name="Normal 9 2 2 3 2" xfId="53278"/>
    <cellStyle name="Normal 9 2 2 3_Essbase BS Tax Accounts EOY" xfId="53279"/>
    <cellStyle name="Normal 9 2 2 4" xfId="53280"/>
    <cellStyle name="Normal 9 2 2 5" xfId="53281"/>
    <cellStyle name="Normal 9 2 2 6" xfId="53282"/>
    <cellStyle name="Normal 9 2 2 7" xfId="53283"/>
    <cellStyle name="Normal 9 2 2 8" xfId="53284"/>
    <cellStyle name="Normal 9 2 3" xfId="53285"/>
    <cellStyle name="Normal 9 2 3 2" xfId="53286"/>
    <cellStyle name="Normal 9 2 3 2 2" xfId="53287"/>
    <cellStyle name="Normal 9 2 3 2_Essbase BS Tax Accounts EOY" xfId="53288"/>
    <cellStyle name="Normal 9 2 3 3" xfId="53289"/>
    <cellStyle name="Normal 9 2 3_Essbase BS Tax Accounts EOY" xfId="53290"/>
    <cellStyle name="Normal 9 2 4" xfId="53291"/>
    <cellStyle name="Normal 9 2 4 2" xfId="53292"/>
    <cellStyle name="Normal 9 2 4 3" xfId="53293"/>
    <cellStyle name="Normal 9 2 4_Essbase BS Tax Accounts EOY" xfId="53294"/>
    <cellStyle name="Normal 9 2 5" xfId="53295"/>
    <cellStyle name="Normal 9 2 6" xfId="53296"/>
    <cellStyle name="Normal 9 2_Basis Detail" xfId="53297"/>
    <cellStyle name="Normal 9 3" xfId="53298"/>
    <cellStyle name="Normal 9 3 2" xfId="53299"/>
    <cellStyle name="Normal 9 3 2 2" xfId="53300"/>
    <cellStyle name="Normal 9 3 2_Essbase BS Tax Accounts EOY" xfId="53301"/>
    <cellStyle name="Normal 9 3 3" xfId="53302"/>
    <cellStyle name="Normal 9 3 3 2" xfId="53303"/>
    <cellStyle name="Normal 9 3 3 2 2" xfId="53304"/>
    <cellStyle name="Normal 9 3 3 2_Essbase BS Tax Accounts EOY" xfId="53305"/>
    <cellStyle name="Normal 9 3 3 3" xfId="53306"/>
    <cellStyle name="Normal 9 3 3_Essbase BS Tax Accounts EOY" xfId="53307"/>
    <cellStyle name="Normal 9 3 4" xfId="53308"/>
    <cellStyle name="Normal 9 3 5" xfId="53309"/>
    <cellStyle name="Normal 9 3 6" xfId="53310"/>
    <cellStyle name="Normal 9 3 7" xfId="53311"/>
    <cellStyle name="Normal 9 3_Essbase BS Tax Accounts EOY" xfId="53312"/>
    <cellStyle name="Normal 9 4" xfId="53313"/>
    <cellStyle name="Normal 9 4 2" xfId="53314"/>
    <cellStyle name="Normal 9 4 2 2" xfId="53315"/>
    <cellStyle name="Normal 9 4 2 2 2" xfId="53316"/>
    <cellStyle name="Normal 9 4 2 2 3" xfId="53317"/>
    <cellStyle name="Normal 9 4 2 2_Essbase BS Tax Accounts EOY" xfId="53318"/>
    <cellStyle name="Normal 9 4 2 3" xfId="53319"/>
    <cellStyle name="Normal 9 4 2_Essbase BS Tax Accounts EOY" xfId="53320"/>
    <cellStyle name="Normal 9 4 3" xfId="53321"/>
    <cellStyle name="Normal 9 4 3 2" xfId="53322"/>
    <cellStyle name="Normal 9 4 3_Essbase BS Tax Accounts EOY" xfId="53323"/>
    <cellStyle name="Normal 9 4 4" xfId="53324"/>
    <cellStyle name="Normal 9 4 5" xfId="53325"/>
    <cellStyle name="Normal 9 4 6" xfId="53326"/>
    <cellStyle name="Normal 9 4_Basis Detail" xfId="53327"/>
    <cellStyle name="Normal 9 5" xfId="53328"/>
    <cellStyle name="Normal 9 5 2" xfId="53329"/>
    <cellStyle name="Normal 9 5 2 2" xfId="53330"/>
    <cellStyle name="Normal 9 5 2 2 2" xfId="53331"/>
    <cellStyle name="Normal 9 5 2 2_Essbase BS Tax Accounts EOY" xfId="53332"/>
    <cellStyle name="Normal 9 5 2 3" xfId="53333"/>
    <cellStyle name="Normal 9 5 2_Essbase BS Tax Accounts EOY" xfId="53334"/>
    <cellStyle name="Normal 9 5 3" xfId="53335"/>
    <cellStyle name="Normal 9 5 3 2" xfId="53336"/>
    <cellStyle name="Normal 9 5 3_Essbase BS Tax Accounts EOY" xfId="53337"/>
    <cellStyle name="Normal 9 5 4" xfId="53338"/>
    <cellStyle name="Normal 9 5 5" xfId="53339"/>
    <cellStyle name="Normal 9 5 6" xfId="53340"/>
    <cellStyle name="Normal 9 5 7" xfId="53341"/>
    <cellStyle name="Normal 9 6" xfId="53342"/>
    <cellStyle name="Normal 9 6 2" xfId="53343"/>
    <cellStyle name="Normal 9 6 2 2" xfId="53344"/>
    <cellStyle name="Normal 9 6 2_Essbase BS Tax Accounts EOY" xfId="53345"/>
    <cellStyle name="Normal 9 6 3" xfId="53346"/>
    <cellStyle name="Normal 9 6_Essbase BS Tax Accounts EOY" xfId="53347"/>
    <cellStyle name="Normal 9 7" xfId="53348"/>
    <cellStyle name="Normal 9 7 2" xfId="53349"/>
    <cellStyle name="Normal 9 7_Essbase BS Tax Accounts EOY" xfId="53350"/>
    <cellStyle name="Normal 9 8" xfId="53351"/>
    <cellStyle name="Normal 9 8 2" xfId="53352"/>
    <cellStyle name="Normal 9 8 3" xfId="53353"/>
    <cellStyle name="Normal 9 8_Essbase BS Tax Accounts EOY" xfId="53354"/>
    <cellStyle name="Normal 9 9" xfId="53355"/>
    <cellStyle name="Normal 9 9 2" xfId="53356"/>
    <cellStyle name="Normal 9 9 3" xfId="53357"/>
    <cellStyle name="Normal 9 9_Essbase BS Tax Accounts EOY" xfId="53358"/>
    <cellStyle name="Normal 9_Basis Detail" xfId="53359"/>
    <cellStyle name="Normal 90" xfId="306"/>
    <cellStyle name="Normal 90 2" xfId="53360"/>
    <cellStyle name="Normal 90 2 2" xfId="53361"/>
    <cellStyle name="Normal 90 2_Essbase BS Tax Accounts EOY" xfId="53362"/>
    <cellStyle name="Normal 90 3" xfId="53363"/>
    <cellStyle name="Normal 90_Essbase BS Tax Accounts EOY" xfId="53364"/>
    <cellStyle name="Normal 91" xfId="307"/>
    <cellStyle name="Normal 91 2" xfId="53365"/>
    <cellStyle name="Normal 91 2 2" xfId="53366"/>
    <cellStyle name="Normal 91 2 3" xfId="53367"/>
    <cellStyle name="Normal 91 2 4" xfId="53368"/>
    <cellStyle name="Normal 91 2_Essbase BS Tax Accounts EOY" xfId="53369"/>
    <cellStyle name="Normal 91 3" xfId="53370"/>
    <cellStyle name="Normal 91 4" xfId="53371"/>
    <cellStyle name="Normal 91 5" xfId="53372"/>
    <cellStyle name="Normal 91_Essbase BS Tax Accounts EOY" xfId="53373"/>
    <cellStyle name="Normal 92" xfId="308"/>
    <cellStyle name="Normal 92 2" xfId="53374"/>
    <cellStyle name="Normal 92 2 2" xfId="53375"/>
    <cellStyle name="Normal 92 2 3" xfId="53376"/>
    <cellStyle name="Normal 92 2 4" xfId="53377"/>
    <cellStyle name="Normal 92 2_Essbase BS Tax Accounts EOY" xfId="53378"/>
    <cellStyle name="Normal 92 3" xfId="53379"/>
    <cellStyle name="Normal 92 4" xfId="53380"/>
    <cellStyle name="Normal 92 5" xfId="53381"/>
    <cellStyle name="Normal 92_Essbase BS Tax Accounts EOY" xfId="53382"/>
    <cellStyle name="Normal 93" xfId="309"/>
    <cellStyle name="Normal 93 2" xfId="53383"/>
    <cellStyle name="Normal 93 2 2" xfId="53384"/>
    <cellStyle name="Normal 93 2 3" xfId="53385"/>
    <cellStyle name="Normal 93 2 4" xfId="53386"/>
    <cellStyle name="Normal 93 2_Essbase BS Tax Accounts EOY" xfId="53387"/>
    <cellStyle name="Normal 93 3" xfId="53388"/>
    <cellStyle name="Normal 93 4" xfId="53389"/>
    <cellStyle name="Normal 93 5" xfId="53390"/>
    <cellStyle name="Normal 93_Essbase BS Tax Accounts EOY" xfId="53391"/>
    <cellStyle name="Normal 94" xfId="310"/>
    <cellStyle name="Normal 94 2" xfId="53392"/>
    <cellStyle name="Normal 94 2 2" xfId="53393"/>
    <cellStyle name="Normal 94 2 3" xfId="53394"/>
    <cellStyle name="Normal 94 2 4" xfId="53395"/>
    <cellStyle name="Normal 94 2_Essbase BS Tax Accounts EOY" xfId="53396"/>
    <cellStyle name="Normal 94 3" xfId="53397"/>
    <cellStyle name="Normal 94 4" xfId="53398"/>
    <cellStyle name="Normal 94 5" xfId="53399"/>
    <cellStyle name="Normal 94_Essbase BS Tax Accounts EOY" xfId="53400"/>
    <cellStyle name="Normal 95" xfId="311"/>
    <cellStyle name="Normal 95 2" xfId="53401"/>
    <cellStyle name="Normal 95 2 2" xfId="53402"/>
    <cellStyle name="Normal 95 2 3" xfId="53403"/>
    <cellStyle name="Normal 95 2 4" xfId="53404"/>
    <cellStyle name="Normal 95 2_Essbase BS Tax Accounts EOY" xfId="53405"/>
    <cellStyle name="Normal 95 3" xfId="53406"/>
    <cellStyle name="Normal 95 4" xfId="53407"/>
    <cellStyle name="Normal 95 5" xfId="53408"/>
    <cellStyle name="Normal 95_Essbase BS Tax Accounts EOY" xfId="53409"/>
    <cellStyle name="Normal 96" xfId="312"/>
    <cellStyle name="Normal 96 2" xfId="53410"/>
    <cellStyle name="Normal 96 2 2" xfId="53411"/>
    <cellStyle name="Normal 96 2 3" xfId="53412"/>
    <cellStyle name="Normal 96 2 4" xfId="53413"/>
    <cellStyle name="Normal 96 2_Essbase BS Tax Accounts EOY" xfId="53414"/>
    <cellStyle name="Normal 96 3" xfId="53415"/>
    <cellStyle name="Normal 96 4" xfId="53416"/>
    <cellStyle name="Normal 96 5" xfId="53417"/>
    <cellStyle name="Normal 96_Essbase BS Tax Accounts EOY" xfId="53418"/>
    <cellStyle name="Normal 97" xfId="313"/>
    <cellStyle name="Normal 97 2" xfId="53419"/>
    <cellStyle name="Normal 97_Essbase BS Tax Accounts EOY" xfId="53420"/>
    <cellStyle name="Normal 98" xfId="314"/>
    <cellStyle name="Normal 98 2" xfId="53421"/>
    <cellStyle name="Normal 98_Essbase BS Tax Accounts EOY" xfId="53422"/>
    <cellStyle name="Normal 99" xfId="315"/>
    <cellStyle name="Normal 99 2" xfId="53423"/>
    <cellStyle name="Normal 99_Essbase BS Tax Accounts EOY" xfId="53424"/>
    <cellStyle name="Normal_2017 Project Details" xfId="58807"/>
    <cellStyle name="Normal_FY 2008 Margin Model CO" xfId="91"/>
    <cellStyle name="Normal_Kentucky - CCS98 as filed" xfId="92"/>
    <cellStyle name="Normal_Sheet7" xfId="58805"/>
    <cellStyle name="Note" xfId="93" builtinId="10" customBuiltin="1"/>
    <cellStyle name="Note 10" xfId="53425"/>
    <cellStyle name="Note 10 10" xfId="53426"/>
    <cellStyle name="Note 10 2" xfId="53427"/>
    <cellStyle name="Note 10 2 2" xfId="53428"/>
    <cellStyle name="Note 10 2 2 2" xfId="53429"/>
    <cellStyle name="Note 10 2 2 2 2" xfId="53430"/>
    <cellStyle name="Note 10 2 2 2 3" xfId="53431"/>
    <cellStyle name="Note 10 2 2 2_Essbase BS Tax Accounts EOY" xfId="53432"/>
    <cellStyle name="Note 10 2 2 3" xfId="53433"/>
    <cellStyle name="Note 10 2 2_Essbase BS Tax Accounts EOY" xfId="53434"/>
    <cellStyle name="Note 10 2 3" xfId="53435"/>
    <cellStyle name="Note 10 2 3 2" xfId="53436"/>
    <cellStyle name="Note 10 2 3 3" xfId="53437"/>
    <cellStyle name="Note 10 2 3_Essbase BS Tax Accounts EOY" xfId="53438"/>
    <cellStyle name="Note 10 2 4" xfId="53439"/>
    <cellStyle name="Note 10 2_Essbase BS Tax Accounts EOY" xfId="53440"/>
    <cellStyle name="Note 10 3" xfId="53441"/>
    <cellStyle name="Note 10 3 2" xfId="53442"/>
    <cellStyle name="Note 10 3 2 2" xfId="53443"/>
    <cellStyle name="Note 10 3 2 2 2" xfId="53444"/>
    <cellStyle name="Note 10 3 2 2 3" xfId="53445"/>
    <cellStyle name="Note 10 3 2 2_Essbase BS Tax Accounts EOY" xfId="53446"/>
    <cellStyle name="Note 10 3 2 3" xfId="53447"/>
    <cellStyle name="Note 10 3 2_Essbase BS Tax Accounts EOY" xfId="53448"/>
    <cellStyle name="Note 10 3 3" xfId="53449"/>
    <cellStyle name="Note 10 3 3 2" xfId="53450"/>
    <cellStyle name="Note 10 3 3 3" xfId="53451"/>
    <cellStyle name="Note 10 3 3_Essbase BS Tax Accounts EOY" xfId="53452"/>
    <cellStyle name="Note 10 3 4" xfId="53453"/>
    <cellStyle name="Note 10 3 4 2" xfId="53454"/>
    <cellStyle name="Note 10 3 4 3" xfId="53455"/>
    <cellStyle name="Note 10 3 4_Essbase BS Tax Accounts EOY" xfId="53456"/>
    <cellStyle name="Note 10 3 5" xfId="53457"/>
    <cellStyle name="Note 10 3 6" xfId="53458"/>
    <cellStyle name="Note 10 3_Essbase BS Tax Accounts EOY" xfId="53459"/>
    <cellStyle name="Note 10 4" xfId="53460"/>
    <cellStyle name="Note 10 4 2" xfId="53461"/>
    <cellStyle name="Note 10 4 2 2" xfId="53462"/>
    <cellStyle name="Note 10 4 2 3" xfId="53463"/>
    <cellStyle name="Note 10 4 2_Essbase BS Tax Accounts EOY" xfId="53464"/>
    <cellStyle name="Note 10 4 3" xfId="53465"/>
    <cellStyle name="Note 10 4 4" xfId="53466"/>
    <cellStyle name="Note 10 4_Essbase BS Tax Accounts EOY" xfId="53467"/>
    <cellStyle name="Note 10 5" xfId="53468"/>
    <cellStyle name="Note 10 5 2" xfId="53469"/>
    <cellStyle name="Note 10 5 3" xfId="53470"/>
    <cellStyle name="Note 10 5_Essbase BS Tax Accounts EOY" xfId="53471"/>
    <cellStyle name="Note 10 6" xfId="53472"/>
    <cellStyle name="Note 10 6 2" xfId="53473"/>
    <cellStyle name="Note 10 6 3" xfId="53474"/>
    <cellStyle name="Note 10 6 4" xfId="53475"/>
    <cellStyle name="Note 10 6_Essbase BS Tax Accounts EOY" xfId="53476"/>
    <cellStyle name="Note 10 7" xfId="53477"/>
    <cellStyle name="Note 10 7 2" xfId="53478"/>
    <cellStyle name="Note 10 7 3" xfId="53479"/>
    <cellStyle name="Note 10 7 4" xfId="53480"/>
    <cellStyle name="Note 10 7_Essbase BS Tax Accounts EOY" xfId="53481"/>
    <cellStyle name="Note 10 8" xfId="53482"/>
    <cellStyle name="Note 10 9" xfId="53483"/>
    <cellStyle name="Note 10_Essbase BS Tax Accounts EOY" xfId="53484"/>
    <cellStyle name="Note 11" xfId="53485"/>
    <cellStyle name="Note 11 10" xfId="53486"/>
    <cellStyle name="Note 11 2" xfId="53487"/>
    <cellStyle name="Note 11 2 2" xfId="53488"/>
    <cellStyle name="Note 11 2 2 2" xfId="53489"/>
    <cellStyle name="Note 11 2 2 2 2" xfId="53490"/>
    <cellStyle name="Note 11 2 2 2 3" xfId="53491"/>
    <cellStyle name="Note 11 2 2 2_Essbase BS Tax Accounts EOY" xfId="53492"/>
    <cellStyle name="Note 11 2 2 3" xfId="53493"/>
    <cellStyle name="Note 11 2 2_Essbase BS Tax Accounts EOY" xfId="53494"/>
    <cellStyle name="Note 11 2 3" xfId="53495"/>
    <cellStyle name="Note 11 2 3 2" xfId="53496"/>
    <cellStyle name="Note 11 2 3 3" xfId="53497"/>
    <cellStyle name="Note 11 2 3_Essbase BS Tax Accounts EOY" xfId="53498"/>
    <cellStyle name="Note 11 2 4" xfId="53499"/>
    <cellStyle name="Note 11 2_Essbase BS Tax Accounts EOY" xfId="53500"/>
    <cellStyle name="Note 11 3" xfId="53501"/>
    <cellStyle name="Note 11 3 2" xfId="53502"/>
    <cellStyle name="Note 11 3 2 2" xfId="53503"/>
    <cellStyle name="Note 11 3 2 2 2" xfId="53504"/>
    <cellStyle name="Note 11 3 2 2 3" xfId="53505"/>
    <cellStyle name="Note 11 3 2 2_Essbase BS Tax Accounts EOY" xfId="53506"/>
    <cellStyle name="Note 11 3 2 3" xfId="53507"/>
    <cellStyle name="Note 11 3 2_Essbase BS Tax Accounts EOY" xfId="53508"/>
    <cellStyle name="Note 11 3 3" xfId="53509"/>
    <cellStyle name="Note 11 3 3 2" xfId="53510"/>
    <cellStyle name="Note 11 3 3 3" xfId="53511"/>
    <cellStyle name="Note 11 3 3_Essbase BS Tax Accounts EOY" xfId="53512"/>
    <cellStyle name="Note 11 3 4" xfId="53513"/>
    <cellStyle name="Note 11 3 4 2" xfId="53514"/>
    <cellStyle name="Note 11 3 4 3" xfId="53515"/>
    <cellStyle name="Note 11 3 4_Essbase BS Tax Accounts EOY" xfId="53516"/>
    <cellStyle name="Note 11 3 5" xfId="53517"/>
    <cellStyle name="Note 11 3 6" xfId="53518"/>
    <cellStyle name="Note 11 3_Essbase BS Tax Accounts EOY" xfId="53519"/>
    <cellStyle name="Note 11 4" xfId="53520"/>
    <cellStyle name="Note 11 4 2" xfId="53521"/>
    <cellStyle name="Note 11 4 2 2" xfId="53522"/>
    <cellStyle name="Note 11 4 2 3" xfId="53523"/>
    <cellStyle name="Note 11 4 2_Essbase BS Tax Accounts EOY" xfId="53524"/>
    <cellStyle name="Note 11 4 3" xfId="53525"/>
    <cellStyle name="Note 11 4 4" xfId="53526"/>
    <cellStyle name="Note 11 4_Essbase BS Tax Accounts EOY" xfId="53527"/>
    <cellStyle name="Note 11 5" xfId="53528"/>
    <cellStyle name="Note 11 5 2" xfId="53529"/>
    <cellStyle name="Note 11 5 3" xfId="53530"/>
    <cellStyle name="Note 11 5_Essbase BS Tax Accounts EOY" xfId="53531"/>
    <cellStyle name="Note 11 6" xfId="53532"/>
    <cellStyle name="Note 11 7" xfId="53533"/>
    <cellStyle name="Note 11 7 2" xfId="53534"/>
    <cellStyle name="Note 11 8" xfId="53535"/>
    <cellStyle name="Note 11 9" xfId="53536"/>
    <cellStyle name="Note 11_Essbase BS Tax Accounts EOY" xfId="53537"/>
    <cellStyle name="Note 12" xfId="53538"/>
    <cellStyle name="Note 12 10" xfId="53539"/>
    <cellStyle name="Note 12 2" xfId="53540"/>
    <cellStyle name="Note 12 2 2" xfId="53541"/>
    <cellStyle name="Note 12 2 2 2" xfId="53542"/>
    <cellStyle name="Note 12 2 2 2 2" xfId="53543"/>
    <cellStyle name="Note 12 2 2 2 3" xfId="53544"/>
    <cellStyle name="Note 12 2 2 2_Essbase BS Tax Accounts EOY" xfId="53545"/>
    <cellStyle name="Note 12 2 2 3" xfId="53546"/>
    <cellStyle name="Note 12 2 2_Essbase BS Tax Accounts EOY" xfId="53547"/>
    <cellStyle name="Note 12 2 3" xfId="53548"/>
    <cellStyle name="Note 12 2 3 2" xfId="53549"/>
    <cellStyle name="Note 12 2 3 3" xfId="53550"/>
    <cellStyle name="Note 12 2 3_Essbase BS Tax Accounts EOY" xfId="53551"/>
    <cellStyle name="Note 12 2 4" xfId="53552"/>
    <cellStyle name="Note 12 2_Essbase BS Tax Accounts EOY" xfId="53553"/>
    <cellStyle name="Note 12 3" xfId="53554"/>
    <cellStyle name="Note 12 3 2" xfId="53555"/>
    <cellStyle name="Note 12 3 2 2" xfId="53556"/>
    <cellStyle name="Note 12 3 2 2 2" xfId="53557"/>
    <cellStyle name="Note 12 3 2 2 3" xfId="53558"/>
    <cellStyle name="Note 12 3 2 2_Essbase BS Tax Accounts EOY" xfId="53559"/>
    <cellStyle name="Note 12 3 2 3" xfId="53560"/>
    <cellStyle name="Note 12 3 2_Essbase BS Tax Accounts EOY" xfId="53561"/>
    <cellStyle name="Note 12 3 3" xfId="53562"/>
    <cellStyle name="Note 12 3 3 2" xfId="53563"/>
    <cellStyle name="Note 12 3 3 3" xfId="53564"/>
    <cellStyle name="Note 12 3 3_Essbase BS Tax Accounts EOY" xfId="53565"/>
    <cellStyle name="Note 12 3 4" xfId="53566"/>
    <cellStyle name="Note 12 3 4 2" xfId="53567"/>
    <cellStyle name="Note 12 3 4 3" xfId="53568"/>
    <cellStyle name="Note 12 3 4_Essbase BS Tax Accounts EOY" xfId="53569"/>
    <cellStyle name="Note 12 3 5" xfId="53570"/>
    <cellStyle name="Note 12 3 6" xfId="53571"/>
    <cellStyle name="Note 12 3_Essbase BS Tax Accounts EOY" xfId="53572"/>
    <cellStyle name="Note 12 4" xfId="53573"/>
    <cellStyle name="Note 12 4 2" xfId="53574"/>
    <cellStyle name="Note 12 4 2 2" xfId="53575"/>
    <cellStyle name="Note 12 4 2 3" xfId="53576"/>
    <cellStyle name="Note 12 4 2_Essbase BS Tax Accounts EOY" xfId="53577"/>
    <cellStyle name="Note 12 4 3" xfId="53578"/>
    <cellStyle name="Note 12 4 4" xfId="53579"/>
    <cellStyle name="Note 12 4_Essbase BS Tax Accounts EOY" xfId="53580"/>
    <cellStyle name="Note 12 5" xfId="53581"/>
    <cellStyle name="Note 12 5 2" xfId="53582"/>
    <cellStyle name="Note 12 5 3" xfId="53583"/>
    <cellStyle name="Note 12 5_Essbase BS Tax Accounts EOY" xfId="53584"/>
    <cellStyle name="Note 12 6" xfId="53585"/>
    <cellStyle name="Note 12 7" xfId="53586"/>
    <cellStyle name="Note 12 7 2" xfId="53587"/>
    <cellStyle name="Note 12 8" xfId="53588"/>
    <cellStyle name="Note 12 9" xfId="53589"/>
    <cellStyle name="Note 12_Essbase BS Tax Accounts EOY" xfId="53590"/>
    <cellStyle name="Note 13" xfId="53591"/>
    <cellStyle name="Note 13 10" xfId="53592"/>
    <cellStyle name="Note 13 2" xfId="53593"/>
    <cellStyle name="Note 13 2 2" xfId="53594"/>
    <cellStyle name="Note 13 2 2 2" xfId="53595"/>
    <cellStyle name="Note 13 2 2 2 2" xfId="53596"/>
    <cellStyle name="Note 13 2 2 2 3" xfId="53597"/>
    <cellStyle name="Note 13 2 2 2_Essbase BS Tax Accounts EOY" xfId="53598"/>
    <cellStyle name="Note 13 2 2 3" xfId="53599"/>
    <cellStyle name="Note 13 2 2_Essbase BS Tax Accounts EOY" xfId="53600"/>
    <cellStyle name="Note 13 2 3" xfId="53601"/>
    <cellStyle name="Note 13 2 3 2" xfId="53602"/>
    <cellStyle name="Note 13 2 3 3" xfId="53603"/>
    <cellStyle name="Note 13 2 3_Essbase BS Tax Accounts EOY" xfId="53604"/>
    <cellStyle name="Note 13 2 4" xfId="53605"/>
    <cellStyle name="Note 13 2_Essbase BS Tax Accounts EOY" xfId="53606"/>
    <cellStyle name="Note 13 3" xfId="53607"/>
    <cellStyle name="Note 13 3 2" xfId="53608"/>
    <cellStyle name="Note 13 3 2 2" xfId="53609"/>
    <cellStyle name="Note 13 3 2 2 2" xfId="53610"/>
    <cellStyle name="Note 13 3 2 2 3" xfId="53611"/>
    <cellStyle name="Note 13 3 2 2_Essbase BS Tax Accounts EOY" xfId="53612"/>
    <cellStyle name="Note 13 3 2 3" xfId="53613"/>
    <cellStyle name="Note 13 3 2_Essbase BS Tax Accounts EOY" xfId="53614"/>
    <cellStyle name="Note 13 3 3" xfId="53615"/>
    <cellStyle name="Note 13 3 3 2" xfId="53616"/>
    <cellStyle name="Note 13 3 3 3" xfId="53617"/>
    <cellStyle name="Note 13 3 3_Essbase BS Tax Accounts EOY" xfId="53618"/>
    <cellStyle name="Note 13 3 4" xfId="53619"/>
    <cellStyle name="Note 13 3 4 2" xfId="53620"/>
    <cellStyle name="Note 13 3 4 3" xfId="53621"/>
    <cellStyle name="Note 13 3 4_Essbase BS Tax Accounts EOY" xfId="53622"/>
    <cellStyle name="Note 13 3 5" xfId="53623"/>
    <cellStyle name="Note 13 3 6" xfId="53624"/>
    <cellStyle name="Note 13 3_Essbase BS Tax Accounts EOY" xfId="53625"/>
    <cellStyle name="Note 13 4" xfId="53626"/>
    <cellStyle name="Note 13 4 2" xfId="53627"/>
    <cellStyle name="Note 13 4 2 2" xfId="53628"/>
    <cellStyle name="Note 13 4 2 3" xfId="53629"/>
    <cellStyle name="Note 13 4 2_Essbase BS Tax Accounts EOY" xfId="53630"/>
    <cellStyle name="Note 13 4 3" xfId="53631"/>
    <cellStyle name="Note 13 4 4" xfId="53632"/>
    <cellStyle name="Note 13 4_Essbase BS Tax Accounts EOY" xfId="53633"/>
    <cellStyle name="Note 13 5" xfId="53634"/>
    <cellStyle name="Note 13 5 2" xfId="53635"/>
    <cellStyle name="Note 13 5 3" xfId="53636"/>
    <cellStyle name="Note 13 5_Essbase BS Tax Accounts EOY" xfId="53637"/>
    <cellStyle name="Note 13 6" xfId="53638"/>
    <cellStyle name="Note 13 7" xfId="53639"/>
    <cellStyle name="Note 13 7 2" xfId="53640"/>
    <cellStyle name="Note 13 8" xfId="53641"/>
    <cellStyle name="Note 13 9" xfId="53642"/>
    <cellStyle name="Note 13_Essbase BS Tax Accounts EOY" xfId="53643"/>
    <cellStyle name="Note 14" xfId="53644"/>
    <cellStyle name="Note 14 10" xfId="53645"/>
    <cellStyle name="Note 14 2" xfId="53646"/>
    <cellStyle name="Note 14 2 2" xfId="53647"/>
    <cellStyle name="Note 14 2 2 2" xfId="53648"/>
    <cellStyle name="Note 14 2 2 2 2" xfId="53649"/>
    <cellStyle name="Note 14 2 2 2 3" xfId="53650"/>
    <cellStyle name="Note 14 2 2 2_Essbase BS Tax Accounts EOY" xfId="53651"/>
    <cellStyle name="Note 14 2 2 3" xfId="53652"/>
    <cellStyle name="Note 14 2 2_Essbase BS Tax Accounts EOY" xfId="53653"/>
    <cellStyle name="Note 14 2 3" xfId="53654"/>
    <cellStyle name="Note 14 2 3 2" xfId="53655"/>
    <cellStyle name="Note 14 2 3 3" xfId="53656"/>
    <cellStyle name="Note 14 2 3_Essbase BS Tax Accounts EOY" xfId="53657"/>
    <cellStyle name="Note 14 2 4" xfId="53658"/>
    <cellStyle name="Note 14 2_Essbase BS Tax Accounts EOY" xfId="53659"/>
    <cellStyle name="Note 14 3" xfId="53660"/>
    <cellStyle name="Note 14 3 2" xfId="53661"/>
    <cellStyle name="Note 14 3 2 2" xfId="53662"/>
    <cellStyle name="Note 14 3 2 2 2" xfId="53663"/>
    <cellStyle name="Note 14 3 2 2 3" xfId="53664"/>
    <cellStyle name="Note 14 3 2 2_Essbase BS Tax Accounts EOY" xfId="53665"/>
    <cellStyle name="Note 14 3 2 3" xfId="53666"/>
    <cellStyle name="Note 14 3 2_Essbase BS Tax Accounts EOY" xfId="53667"/>
    <cellStyle name="Note 14 3 3" xfId="53668"/>
    <cellStyle name="Note 14 3 3 2" xfId="53669"/>
    <cellStyle name="Note 14 3 3 3" xfId="53670"/>
    <cellStyle name="Note 14 3 3_Essbase BS Tax Accounts EOY" xfId="53671"/>
    <cellStyle name="Note 14 3 4" xfId="53672"/>
    <cellStyle name="Note 14 3 4 2" xfId="53673"/>
    <cellStyle name="Note 14 3 4 3" xfId="53674"/>
    <cellStyle name="Note 14 3 4_Essbase BS Tax Accounts EOY" xfId="53675"/>
    <cellStyle name="Note 14 3 5" xfId="53676"/>
    <cellStyle name="Note 14 3 6" xfId="53677"/>
    <cellStyle name="Note 14 3_Essbase BS Tax Accounts EOY" xfId="53678"/>
    <cellStyle name="Note 14 4" xfId="53679"/>
    <cellStyle name="Note 14 4 2" xfId="53680"/>
    <cellStyle name="Note 14 4 2 2" xfId="53681"/>
    <cellStyle name="Note 14 4 2 3" xfId="53682"/>
    <cellStyle name="Note 14 4 2_Essbase BS Tax Accounts EOY" xfId="53683"/>
    <cellStyle name="Note 14 4 3" xfId="53684"/>
    <cellStyle name="Note 14 4 4" xfId="53685"/>
    <cellStyle name="Note 14 4_Essbase BS Tax Accounts EOY" xfId="53686"/>
    <cellStyle name="Note 14 5" xfId="53687"/>
    <cellStyle name="Note 14 5 2" xfId="53688"/>
    <cellStyle name="Note 14 5 3" xfId="53689"/>
    <cellStyle name="Note 14 5_Essbase BS Tax Accounts EOY" xfId="53690"/>
    <cellStyle name="Note 14 6" xfId="53691"/>
    <cellStyle name="Note 14 7" xfId="53692"/>
    <cellStyle name="Note 14 7 2" xfId="53693"/>
    <cellStyle name="Note 14 8" xfId="53694"/>
    <cellStyle name="Note 14 9" xfId="53695"/>
    <cellStyle name="Note 14_Essbase BS Tax Accounts EOY" xfId="53696"/>
    <cellStyle name="Note 15" xfId="53697"/>
    <cellStyle name="Note 15 10" xfId="53698"/>
    <cellStyle name="Note 15 2" xfId="53699"/>
    <cellStyle name="Note 15 2 2" xfId="53700"/>
    <cellStyle name="Note 15 2 2 2" xfId="53701"/>
    <cellStyle name="Note 15 2 2 2 2" xfId="53702"/>
    <cellStyle name="Note 15 2 2 2 3" xfId="53703"/>
    <cellStyle name="Note 15 2 2 2_Essbase BS Tax Accounts EOY" xfId="53704"/>
    <cellStyle name="Note 15 2 2 3" xfId="53705"/>
    <cellStyle name="Note 15 2 2_Essbase BS Tax Accounts EOY" xfId="53706"/>
    <cellStyle name="Note 15 2 3" xfId="53707"/>
    <cellStyle name="Note 15 2 3 2" xfId="53708"/>
    <cellStyle name="Note 15 2 3 3" xfId="53709"/>
    <cellStyle name="Note 15 2 3_Essbase BS Tax Accounts EOY" xfId="53710"/>
    <cellStyle name="Note 15 2 4" xfId="53711"/>
    <cellStyle name="Note 15 2_Essbase BS Tax Accounts EOY" xfId="53712"/>
    <cellStyle name="Note 15 3" xfId="53713"/>
    <cellStyle name="Note 15 3 2" xfId="53714"/>
    <cellStyle name="Note 15 3 2 2" xfId="53715"/>
    <cellStyle name="Note 15 3 2 2 2" xfId="53716"/>
    <cellStyle name="Note 15 3 2 2 3" xfId="53717"/>
    <cellStyle name="Note 15 3 2 2_Essbase BS Tax Accounts EOY" xfId="53718"/>
    <cellStyle name="Note 15 3 2 3" xfId="53719"/>
    <cellStyle name="Note 15 3 2_Essbase BS Tax Accounts EOY" xfId="53720"/>
    <cellStyle name="Note 15 3 3" xfId="53721"/>
    <cellStyle name="Note 15 3 3 2" xfId="53722"/>
    <cellStyle name="Note 15 3 3 3" xfId="53723"/>
    <cellStyle name="Note 15 3 3_Essbase BS Tax Accounts EOY" xfId="53724"/>
    <cellStyle name="Note 15 3 4" xfId="53725"/>
    <cellStyle name="Note 15 3 4 2" xfId="53726"/>
    <cellStyle name="Note 15 3 4 3" xfId="53727"/>
    <cellStyle name="Note 15 3 4_Essbase BS Tax Accounts EOY" xfId="53728"/>
    <cellStyle name="Note 15 3 5" xfId="53729"/>
    <cellStyle name="Note 15 3 6" xfId="53730"/>
    <cellStyle name="Note 15 3_Essbase BS Tax Accounts EOY" xfId="53731"/>
    <cellStyle name="Note 15 4" xfId="53732"/>
    <cellStyle name="Note 15 4 2" xfId="53733"/>
    <cellStyle name="Note 15 4 2 2" xfId="53734"/>
    <cellStyle name="Note 15 4 2 3" xfId="53735"/>
    <cellStyle name="Note 15 4 2_Essbase BS Tax Accounts EOY" xfId="53736"/>
    <cellStyle name="Note 15 4 3" xfId="53737"/>
    <cellStyle name="Note 15 4 4" xfId="53738"/>
    <cellStyle name="Note 15 4_Essbase BS Tax Accounts EOY" xfId="53739"/>
    <cellStyle name="Note 15 5" xfId="53740"/>
    <cellStyle name="Note 15 5 2" xfId="53741"/>
    <cellStyle name="Note 15 5 3" xfId="53742"/>
    <cellStyle name="Note 15 5_Essbase BS Tax Accounts EOY" xfId="53743"/>
    <cellStyle name="Note 15 6" xfId="53744"/>
    <cellStyle name="Note 15 7" xfId="53745"/>
    <cellStyle name="Note 15 7 2" xfId="53746"/>
    <cellStyle name="Note 15 8" xfId="53747"/>
    <cellStyle name="Note 15 9" xfId="53748"/>
    <cellStyle name="Note 15_Essbase BS Tax Accounts EOY" xfId="53749"/>
    <cellStyle name="Note 16" xfId="53750"/>
    <cellStyle name="Note 16 10" xfId="53751"/>
    <cellStyle name="Note 16 2" xfId="53752"/>
    <cellStyle name="Note 16 2 2" xfId="53753"/>
    <cellStyle name="Note 16 2 2 2" xfId="53754"/>
    <cellStyle name="Note 16 2 2 2 2" xfId="53755"/>
    <cellStyle name="Note 16 2 2 2 3" xfId="53756"/>
    <cellStyle name="Note 16 2 2 2_Essbase BS Tax Accounts EOY" xfId="53757"/>
    <cellStyle name="Note 16 2 2 3" xfId="53758"/>
    <cellStyle name="Note 16 2 2_Essbase BS Tax Accounts EOY" xfId="53759"/>
    <cellStyle name="Note 16 2 3" xfId="53760"/>
    <cellStyle name="Note 16 2 3 2" xfId="53761"/>
    <cellStyle name="Note 16 2 3 3" xfId="53762"/>
    <cellStyle name="Note 16 2 3_Essbase BS Tax Accounts EOY" xfId="53763"/>
    <cellStyle name="Note 16 2 4" xfId="53764"/>
    <cellStyle name="Note 16 2_Essbase BS Tax Accounts EOY" xfId="53765"/>
    <cellStyle name="Note 16 3" xfId="53766"/>
    <cellStyle name="Note 16 3 2" xfId="53767"/>
    <cellStyle name="Note 16 3 2 2" xfId="53768"/>
    <cellStyle name="Note 16 3 2 2 2" xfId="53769"/>
    <cellStyle name="Note 16 3 2 2 3" xfId="53770"/>
    <cellStyle name="Note 16 3 2 2_Essbase BS Tax Accounts EOY" xfId="53771"/>
    <cellStyle name="Note 16 3 2 3" xfId="53772"/>
    <cellStyle name="Note 16 3 2_Essbase BS Tax Accounts EOY" xfId="53773"/>
    <cellStyle name="Note 16 3 3" xfId="53774"/>
    <cellStyle name="Note 16 3 3 2" xfId="53775"/>
    <cellStyle name="Note 16 3 3 3" xfId="53776"/>
    <cellStyle name="Note 16 3 3_Essbase BS Tax Accounts EOY" xfId="53777"/>
    <cellStyle name="Note 16 3 4" xfId="53778"/>
    <cellStyle name="Note 16 3 4 2" xfId="53779"/>
    <cellStyle name="Note 16 3 4 3" xfId="53780"/>
    <cellStyle name="Note 16 3 4_Essbase BS Tax Accounts EOY" xfId="53781"/>
    <cellStyle name="Note 16 3 5" xfId="53782"/>
    <cellStyle name="Note 16 3 6" xfId="53783"/>
    <cellStyle name="Note 16 3_Essbase BS Tax Accounts EOY" xfId="53784"/>
    <cellStyle name="Note 16 4" xfId="53785"/>
    <cellStyle name="Note 16 4 2" xfId="53786"/>
    <cellStyle name="Note 16 4 2 2" xfId="53787"/>
    <cellStyle name="Note 16 4 2 3" xfId="53788"/>
    <cellStyle name="Note 16 4 2_Essbase BS Tax Accounts EOY" xfId="53789"/>
    <cellStyle name="Note 16 4 3" xfId="53790"/>
    <cellStyle name="Note 16 4 4" xfId="53791"/>
    <cellStyle name="Note 16 4_Essbase BS Tax Accounts EOY" xfId="53792"/>
    <cellStyle name="Note 16 5" xfId="53793"/>
    <cellStyle name="Note 16 5 2" xfId="53794"/>
    <cellStyle name="Note 16 5 3" xfId="53795"/>
    <cellStyle name="Note 16 5_Essbase BS Tax Accounts EOY" xfId="53796"/>
    <cellStyle name="Note 16 6" xfId="53797"/>
    <cellStyle name="Note 16 7" xfId="53798"/>
    <cellStyle name="Note 16 7 2" xfId="53799"/>
    <cellStyle name="Note 16 8" xfId="53800"/>
    <cellStyle name="Note 16 9" xfId="53801"/>
    <cellStyle name="Note 16_Essbase BS Tax Accounts EOY" xfId="53802"/>
    <cellStyle name="Note 17" xfId="53803"/>
    <cellStyle name="Note 17 10" xfId="53804"/>
    <cellStyle name="Note 17 2" xfId="53805"/>
    <cellStyle name="Note 17 2 2" xfId="53806"/>
    <cellStyle name="Note 17 2 2 2" xfId="53807"/>
    <cellStyle name="Note 17 2 2 2 2" xfId="53808"/>
    <cellStyle name="Note 17 2 2 2 3" xfId="53809"/>
    <cellStyle name="Note 17 2 2 2_Essbase BS Tax Accounts EOY" xfId="53810"/>
    <cellStyle name="Note 17 2 2 3" xfId="53811"/>
    <cellStyle name="Note 17 2 2_Essbase BS Tax Accounts EOY" xfId="53812"/>
    <cellStyle name="Note 17 2 3" xfId="53813"/>
    <cellStyle name="Note 17 2 3 2" xfId="53814"/>
    <cellStyle name="Note 17 2 3 3" xfId="53815"/>
    <cellStyle name="Note 17 2 3_Essbase BS Tax Accounts EOY" xfId="53816"/>
    <cellStyle name="Note 17 2 4" xfId="53817"/>
    <cellStyle name="Note 17 2_Essbase BS Tax Accounts EOY" xfId="53818"/>
    <cellStyle name="Note 17 3" xfId="53819"/>
    <cellStyle name="Note 17 3 2" xfId="53820"/>
    <cellStyle name="Note 17 3 2 2" xfId="53821"/>
    <cellStyle name="Note 17 3 2 2 2" xfId="53822"/>
    <cellStyle name="Note 17 3 2 2 3" xfId="53823"/>
    <cellStyle name="Note 17 3 2 2_Essbase BS Tax Accounts EOY" xfId="53824"/>
    <cellStyle name="Note 17 3 2 3" xfId="53825"/>
    <cellStyle name="Note 17 3 2_Essbase BS Tax Accounts EOY" xfId="53826"/>
    <cellStyle name="Note 17 3 3" xfId="53827"/>
    <cellStyle name="Note 17 3 3 2" xfId="53828"/>
    <cellStyle name="Note 17 3 3 3" xfId="53829"/>
    <cellStyle name="Note 17 3 3_Essbase BS Tax Accounts EOY" xfId="53830"/>
    <cellStyle name="Note 17 3 4" xfId="53831"/>
    <cellStyle name="Note 17 3 4 2" xfId="53832"/>
    <cellStyle name="Note 17 3 4 3" xfId="53833"/>
    <cellStyle name="Note 17 3 4_Essbase BS Tax Accounts EOY" xfId="53834"/>
    <cellStyle name="Note 17 3 5" xfId="53835"/>
    <cellStyle name="Note 17 3 6" xfId="53836"/>
    <cellStyle name="Note 17 3_Essbase BS Tax Accounts EOY" xfId="53837"/>
    <cellStyle name="Note 17 4" xfId="53838"/>
    <cellStyle name="Note 17 4 2" xfId="53839"/>
    <cellStyle name="Note 17 4 2 2" xfId="53840"/>
    <cellStyle name="Note 17 4 2 3" xfId="53841"/>
    <cellStyle name="Note 17 4 2_Essbase BS Tax Accounts EOY" xfId="53842"/>
    <cellStyle name="Note 17 4 3" xfId="53843"/>
    <cellStyle name="Note 17 4 4" xfId="53844"/>
    <cellStyle name="Note 17 4_Essbase BS Tax Accounts EOY" xfId="53845"/>
    <cellStyle name="Note 17 5" xfId="53846"/>
    <cellStyle name="Note 17 5 2" xfId="53847"/>
    <cellStyle name="Note 17 5 3" xfId="53848"/>
    <cellStyle name="Note 17 5_Essbase BS Tax Accounts EOY" xfId="53849"/>
    <cellStyle name="Note 17 6" xfId="53850"/>
    <cellStyle name="Note 17 7" xfId="53851"/>
    <cellStyle name="Note 17 7 2" xfId="53852"/>
    <cellStyle name="Note 17 8" xfId="53853"/>
    <cellStyle name="Note 17 9" xfId="53854"/>
    <cellStyle name="Note 17_Essbase BS Tax Accounts EOY" xfId="53855"/>
    <cellStyle name="Note 18" xfId="53856"/>
    <cellStyle name="Note 18 10" xfId="53857"/>
    <cellStyle name="Note 18 2" xfId="53858"/>
    <cellStyle name="Note 18 2 2" xfId="53859"/>
    <cellStyle name="Note 18 2 2 2" xfId="53860"/>
    <cellStyle name="Note 18 2 2 2 2" xfId="53861"/>
    <cellStyle name="Note 18 2 2 2 3" xfId="53862"/>
    <cellStyle name="Note 18 2 2 2_Essbase BS Tax Accounts EOY" xfId="53863"/>
    <cellStyle name="Note 18 2 2 3" xfId="53864"/>
    <cellStyle name="Note 18 2 2_Essbase BS Tax Accounts EOY" xfId="53865"/>
    <cellStyle name="Note 18 2 3" xfId="53866"/>
    <cellStyle name="Note 18 2 3 2" xfId="53867"/>
    <cellStyle name="Note 18 2 3 3" xfId="53868"/>
    <cellStyle name="Note 18 2 3_Essbase BS Tax Accounts EOY" xfId="53869"/>
    <cellStyle name="Note 18 2 4" xfId="53870"/>
    <cellStyle name="Note 18 2_Essbase BS Tax Accounts EOY" xfId="53871"/>
    <cellStyle name="Note 18 3" xfId="53872"/>
    <cellStyle name="Note 18 3 2" xfId="53873"/>
    <cellStyle name="Note 18 3 2 2" xfId="53874"/>
    <cellStyle name="Note 18 3 2 2 2" xfId="53875"/>
    <cellStyle name="Note 18 3 2 2 3" xfId="53876"/>
    <cellStyle name="Note 18 3 2 2_Essbase BS Tax Accounts EOY" xfId="53877"/>
    <cellStyle name="Note 18 3 2 3" xfId="53878"/>
    <cellStyle name="Note 18 3 2_Essbase BS Tax Accounts EOY" xfId="53879"/>
    <cellStyle name="Note 18 3 3" xfId="53880"/>
    <cellStyle name="Note 18 3 3 2" xfId="53881"/>
    <cellStyle name="Note 18 3 3 3" xfId="53882"/>
    <cellStyle name="Note 18 3 3_Essbase BS Tax Accounts EOY" xfId="53883"/>
    <cellStyle name="Note 18 3 4" xfId="53884"/>
    <cellStyle name="Note 18 3 4 2" xfId="53885"/>
    <cellStyle name="Note 18 3 4 3" xfId="53886"/>
    <cellStyle name="Note 18 3 4_Essbase BS Tax Accounts EOY" xfId="53887"/>
    <cellStyle name="Note 18 3 5" xfId="53888"/>
    <cellStyle name="Note 18 3 6" xfId="53889"/>
    <cellStyle name="Note 18 3_Essbase BS Tax Accounts EOY" xfId="53890"/>
    <cellStyle name="Note 18 4" xfId="53891"/>
    <cellStyle name="Note 18 4 2" xfId="53892"/>
    <cellStyle name="Note 18 4 2 2" xfId="53893"/>
    <cellStyle name="Note 18 4 2 3" xfId="53894"/>
    <cellStyle name="Note 18 4 2_Essbase BS Tax Accounts EOY" xfId="53895"/>
    <cellStyle name="Note 18 4 3" xfId="53896"/>
    <cellStyle name="Note 18 4 4" xfId="53897"/>
    <cellStyle name="Note 18 4_Essbase BS Tax Accounts EOY" xfId="53898"/>
    <cellStyle name="Note 18 5" xfId="53899"/>
    <cellStyle name="Note 18 5 2" xfId="53900"/>
    <cellStyle name="Note 18 5 3" xfId="53901"/>
    <cellStyle name="Note 18 5_Essbase BS Tax Accounts EOY" xfId="53902"/>
    <cellStyle name="Note 18 6" xfId="53903"/>
    <cellStyle name="Note 18 7" xfId="53904"/>
    <cellStyle name="Note 18 7 2" xfId="53905"/>
    <cellStyle name="Note 18 8" xfId="53906"/>
    <cellStyle name="Note 18 9" xfId="53907"/>
    <cellStyle name="Note 18_Essbase BS Tax Accounts EOY" xfId="53908"/>
    <cellStyle name="Note 19" xfId="53909"/>
    <cellStyle name="Note 19 10" xfId="53910"/>
    <cellStyle name="Note 19 2" xfId="53911"/>
    <cellStyle name="Note 19 2 2" xfId="53912"/>
    <cellStyle name="Note 19 2 2 2" xfId="53913"/>
    <cellStyle name="Note 19 2 2 2 2" xfId="53914"/>
    <cellStyle name="Note 19 2 2 2 3" xfId="53915"/>
    <cellStyle name="Note 19 2 2 2_Essbase BS Tax Accounts EOY" xfId="53916"/>
    <cellStyle name="Note 19 2 2 3" xfId="53917"/>
    <cellStyle name="Note 19 2 2_Essbase BS Tax Accounts EOY" xfId="53918"/>
    <cellStyle name="Note 19 2 3" xfId="53919"/>
    <cellStyle name="Note 19 2 3 2" xfId="53920"/>
    <cellStyle name="Note 19 2 3 3" xfId="53921"/>
    <cellStyle name="Note 19 2 3_Essbase BS Tax Accounts EOY" xfId="53922"/>
    <cellStyle name="Note 19 2 4" xfId="53923"/>
    <cellStyle name="Note 19 2_Essbase BS Tax Accounts EOY" xfId="53924"/>
    <cellStyle name="Note 19 3" xfId="53925"/>
    <cellStyle name="Note 19 3 2" xfId="53926"/>
    <cellStyle name="Note 19 3 2 2" xfId="53927"/>
    <cellStyle name="Note 19 3 2 2 2" xfId="53928"/>
    <cellStyle name="Note 19 3 2 2 3" xfId="53929"/>
    <cellStyle name="Note 19 3 2 2_Essbase BS Tax Accounts EOY" xfId="53930"/>
    <cellStyle name="Note 19 3 2 3" xfId="53931"/>
    <cellStyle name="Note 19 3 2_Essbase BS Tax Accounts EOY" xfId="53932"/>
    <cellStyle name="Note 19 3 3" xfId="53933"/>
    <cellStyle name="Note 19 3 3 2" xfId="53934"/>
    <cellStyle name="Note 19 3 3 3" xfId="53935"/>
    <cellStyle name="Note 19 3 3_Essbase BS Tax Accounts EOY" xfId="53936"/>
    <cellStyle name="Note 19 3 4" xfId="53937"/>
    <cellStyle name="Note 19 3 4 2" xfId="53938"/>
    <cellStyle name="Note 19 3 4 3" xfId="53939"/>
    <cellStyle name="Note 19 3 4_Essbase BS Tax Accounts EOY" xfId="53940"/>
    <cellStyle name="Note 19 3 5" xfId="53941"/>
    <cellStyle name="Note 19 3 6" xfId="53942"/>
    <cellStyle name="Note 19 3_Essbase BS Tax Accounts EOY" xfId="53943"/>
    <cellStyle name="Note 19 4" xfId="53944"/>
    <cellStyle name="Note 19 4 2" xfId="53945"/>
    <cellStyle name="Note 19 4 2 2" xfId="53946"/>
    <cellStyle name="Note 19 4 2 3" xfId="53947"/>
    <cellStyle name="Note 19 4 2_Essbase BS Tax Accounts EOY" xfId="53948"/>
    <cellStyle name="Note 19 4 3" xfId="53949"/>
    <cellStyle name="Note 19 4 4" xfId="53950"/>
    <cellStyle name="Note 19 4_Essbase BS Tax Accounts EOY" xfId="53951"/>
    <cellStyle name="Note 19 5" xfId="53952"/>
    <cellStyle name="Note 19 5 2" xfId="53953"/>
    <cellStyle name="Note 19 5 3" xfId="53954"/>
    <cellStyle name="Note 19 5_Essbase BS Tax Accounts EOY" xfId="53955"/>
    <cellStyle name="Note 19 6" xfId="53956"/>
    <cellStyle name="Note 19 7" xfId="53957"/>
    <cellStyle name="Note 19 7 2" xfId="53958"/>
    <cellStyle name="Note 19 8" xfId="53959"/>
    <cellStyle name="Note 19 9" xfId="53960"/>
    <cellStyle name="Note 19_Essbase BS Tax Accounts EOY" xfId="53961"/>
    <cellStyle name="Note 2" xfId="330"/>
    <cellStyle name="Note 2 10" xfId="53962"/>
    <cellStyle name="Note 2 10 2" xfId="53963"/>
    <cellStyle name="Note 2 10 2 2" xfId="53964"/>
    <cellStyle name="Note 2 10 2_Essbase BS Tax Accounts EOY" xfId="53965"/>
    <cellStyle name="Note 2 10_Essbase BS Tax Accounts EOY" xfId="53966"/>
    <cellStyle name="Note 2 11" xfId="53967"/>
    <cellStyle name="Note 2 11 2" xfId="53968"/>
    <cellStyle name="Note 2 11 2 2" xfId="53969"/>
    <cellStyle name="Note 2 11 2_Essbase BS Tax Accounts EOY" xfId="53970"/>
    <cellStyle name="Note 2 11 3" xfId="53971"/>
    <cellStyle name="Note 2 11_Essbase BS Tax Accounts EOY" xfId="53972"/>
    <cellStyle name="Note 2 12" xfId="53973"/>
    <cellStyle name="Note 2 12 2" xfId="53974"/>
    <cellStyle name="Note 2 12 2 2" xfId="53975"/>
    <cellStyle name="Note 2 12 2 3" xfId="53976"/>
    <cellStyle name="Note 2 12 2_Essbase BS Tax Accounts EOY" xfId="53977"/>
    <cellStyle name="Note 2 12 3" xfId="53978"/>
    <cellStyle name="Note 2 12 4" xfId="53979"/>
    <cellStyle name="Note 2 12_Essbase BS Tax Accounts EOY" xfId="53980"/>
    <cellStyle name="Note 2 13" xfId="53981"/>
    <cellStyle name="Note 2 13 2" xfId="53982"/>
    <cellStyle name="Note 2 13 2 2" xfId="53983"/>
    <cellStyle name="Note 2 13 2_Essbase BS Tax Accounts EOY" xfId="53984"/>
    <cellStyle name="Note 2 13_Essbase BS Tax Accounts EOY" xfId="53985"/>
    <cellStyle name="Note 2 14" xfId="53986"/>
    <cellStyle name="Note 2 14 2" xfId="53987"/>
    <cellStyle name="Note 2 14_Essbase BS Tax Accounts EOY" xfId="53988"/>
    <cellStyle name="Note 2 15" xfId="53989"/>
    <cellStyle name="Note 2 15 2" xfId="53990"/>
    <cellStyle name="Note 2 15 3" xfId="53991"/>
    <cellStyle name="Note 2 15_Essbase BS Tax Accounts EOY" xfId="53992"/>
    <cellStyle name="Note 2 16" xfId="53993"/>
    <cellStyle name="Note 2 17" xfId="53994"/>
    <cellStyle name="Note 2 18" xfId="53995"/>
    <cellStyle name="Note 2 19" xfId="53996"/>
    <cellStyle name="Note 2 2" xfId="53997"/>
    <cellStyle name="Note 2 2 10" xfId="53998"/>
    <cellStyle name="Note 2 2 10 2" xfId="53999"/>
    <cellStyle name="Note 2 2 10 2 2" xfId="54000"/>
    <cellStyle name="Note 2 2 10 2_Essbase BS Tax Accounts EOY" xfId="54001"/>
    <cellStyle name="Note 2 2 10 3" xfId="54002"/>
    <cellStyle name="Note 2 2 10_Essbase BS Tax Accounts EOY" xfId="54003"/>
    <cellStyle name="Note 2 2 11" xfId="54004"/>
    <cellStyle name="Note 2 2 11 2" xfId="54005"/>
    <cellStyle name="Note 2 2 11 2 2" xfId="54006"/>
    <cellStyle name="Note 2 2 11 2 3" xfId="54007"/>
    <cellStyle name="Note 2 2 11 2_Essbase BS Tax Accounts EOY" xfId="54008"/>
    <cellStyle name="Note 2 2 11 3" xfId="54009"/>
    <cellStyle name="Note 2 2 11 4" xfId="54010"/>
    <cellStyle name="Note 2 2 11_Essbase BS Tax Accounts EOY" xfId="54011"/>
    <cellStyle name="Note 2 2 12" xfId="54012"/>
    <cellStyle name="Note 2 2 12 2" xfId="54013"/>
    <cellStyle name="Note 2 2 12 2 2" xfId="54014"/>
    <cellStyle name="Note 2 2 12 2_Essbase BS Tax Accounts EOY" xfId="54015"/>
    <cellStyle name="Note 2 2 12 3" xfId="54016"/>
    <cellStyle name="Note 2 2 12 4" xfId="54017"/>
    <cellStyle name="Note 2 2 12_Essbase BS Tax Accounts EOY" xfId="54018"/>
    <cellStyle name="Note 2 2 13" xfId="54019"/>
    <cellStyle name="Note 2 2 13 2" xfId="54020"/>
    <cellStyle name="Note 2 2 13_Essbase BS Tax Accounts EOY" xfId="54021"/>
    <cellStyle name="Note 2 2 14" xfId="54022"/>
    <cellStyle name="Note 2 2 15" xfId="54023"/>
    <cellStyle name="Note 2 2 16" xfId="54024"/>
    <cellStyle name="Note 2 2 17" xfId="54025"/>
    <cellStyle name="Note 2 2 2" xfId="54026"/>
    <cellStyle name="Note 2 2 2 2" xfId="54027"/>
    <cellStyle name="Note 2 2 2 2 2" xfId="54028"/>
    <cellStyle name="Note 2 2 2 2 2 2" xfId="54029"/>
    <cellStyle name="Note 2 2 2 2 2_Essbase BS Tax Accounts EOY" xfId="54030"/>
    <cellStyle name="Note 2 2 2 2 3" xfId="54031"/>
    <cellStyle name="Note 2 2 2 2_Essbase BS Tax Accounts EOY" xfId="54032"/>
    <cellStyle name="Note 2 2 2 3" xfId="54033"/>
    <cellStyle name="Note 2 2 2 3 2" xfId="54034"/>
    <cellStyle name="Note 2 2 2 3_Essbase BS Tax Accounts EOY" xfId="54035"/>
    <cellStyle name="Note 2 2 2 4" xfId="54036"/>
    <cellStyle name="Note 2 2 2 5" xfId="54037"/>
    <cellStyle name="Note 2 2 2 6" xfId="54038"/>
    <cellStyle name="Note 2 2 2 7" xfId="54039"/>
    <cellStyle name="Note 2 2 2 8" xfId="54040"/>
    <cellStyle name="Note 2 2 2_Essbase BS Tax Accounts EOY" xfId="54041"/>
    <cellStyle name="Note 2 2 3" xfId="54042"/>
    <cellStyle name="Note 2 2 3 10" xfId="54043"/>
    <cellStyle name="Note 2 2 3 2" xfId="54044"/>
    <cellStyle name="Note 2 2 3 2 2" xfId="54045"/>
    <cellStyle name="Note 2 2 3 2 2 2" xfId="54046"/>
    <cellStyle name="Note 2 2 3 2 2 2 2" xfId="54047"/>
    <cellStyle name="Note 2 2 3 2 2 2 3" xfId="54048"/>
    <cellStyle name="Note 2 2 3 2 2 2_Essbase BS Tax Accounts EOY" xfId="54049"/>
    <cellStyle name="Note 2 2 3 2 2 3" xfId="54050"/>
    <cellStyle name="Note 2 2 3 2 2 4" xfId="54051"/>
    <cellStyle name="Note 2 2 3 2 2_Essbase BS Tax Accounts EOY" xfId="54052"/>
    <cellStyle name="Note 2 2 3 2 3" xfId="54053"/>
    <cellStyle name="Note 2 2 3 2 3 2" xfId="54054"/>
    <cellStyle name="Note 2 2 3 2 3 3" xfId="54055"/>
    <cellStyle name="Note 2 2 3 2 3_Essbase BS Tax Accounts EOY" xfId="54056"/>
    <cellStyle name="Note 2 2 3 2 4" xfId="54057"/>
    <cellStyle name="Note 2 2 3 2 5" xfId="54058"/>
    <cellStyle name="Note 2 2 3 2 6" xfId="54059"/>
    <cellStyle name="Note 2 2 3 2_Essbase BS Tax Accounts EOY" xfId="54060"/>
    <cellStyle name="Note 2 2 3 3" xfId="54061"/>
    <cellStyle name="Note 2 2 3 3 2" xfId="54062"/>
    <cellStyle name="Note 2 2 3 3 2 2" xfId="54063"/>
    <cellStyle name="Note 2 2 3 3 2 3" xfId="54064"/>
    <cellStyle name="Note 2 2 3 3 2_Essbase BS Tax Accounts EOY" xfId="54065"/>
    <cellStyle name="Note 2 2 3 3 3" xfId="54066"/>
    <cellStyle name="Note 2 2 3 3 4" xfId="54067"/>
    <cellStyle name="Note 2 2 3 3_Essbase BS Tax Accounts EOY" xfId="54068"/>
    <cellStyle name="Note 2 2 3 4" xfId="54069"/>
    <cellStyle name="Note 2 2 3 4 2" xfId="54070"/>
    <cellStyle name="Note 2 2 3 4 3" xfId="54071"/>
    <cellStyle name="Note 2 2 3 4_Essbase BS Tax Accounts EOY" xfId="54072"/>
    <cellStyle name="Note 2 2 3 5" xfId="54073"/>
    <cellStyle name="Note 2 2 3 5 2" xfId="54074"/>
    <cellStyle name="Note 2 2 3 5_Essbase BS Tax Accounts EOY" xfId="54075"/>
    <cellStyle name="Note 2 2 3 6" xfId="54076"/>
    <cellStyle name="Note 2 2 3 7" xfId="54077"/>
    <cellStyle name="Note 2 2 3 8" xfId="54078"/>
    <cellStyle name="Note 2 2 3 9" xfId="54079"/>
    <cellStyle name="Note 2 2 3_Essbase BS Tax Accounts EOY" xfId="54080"/>
    <cellStyle name="Note 2 2 4" xfId="54081"/>
    <cellStyle name="Note 2 2 4 2" xfId="54082"/>
    <cellStyle name="Note 2 2 4 2 2" xfId="54083"/>
    <cellStyle name="Note 2 2 4 2 2 2" xfId="54084"/>
    <cellStyle name="Note 2 2 4 2 2 3" xfId="54085"/>
    <cellStyle name="Note 2 2 4 2 2_Essbase BS Tax Accounts EOY" xfId="54086"/>
    <cellStyle name="Note 2 2 4 2 3" xfId="54087"/>
    <cellStyle name="Note 2 2 4 2 4" xfId="54088"/>
    <cellStyle name="Note 2 2 4 2_Essbase BS Tax Accounts EOY" xfId="54089"/>
    <cellStyle name="Note 2 2 4 3" xfId="54090"/>
    <cellStyle name="Note 2 2 4 3 2" xfId="54091"/>
    <cellStyle name="Note 2 2 4 3 3" xfId="54092"/>
    <cellStyle name="Note 2 2 4 3_Essbase BS Tax Accounts EOY" xfId="54093"/>
    <cellStyle name="Note 2 2 4 4" xfId="54094"/>
    <cellStyle name="Note 2 2 4 5" xfId="54095"/>
    <cellStyle name="Note 2 2 4 6" xfId="54096"/>
    <cellStyle name="Note 2 2 4_Essbase BS Tax Accounts EOY" xfId="54097"/>
    <cellStyle name="Note 2 2 5" xfId="54098"/>
    <cellStyle name="Note 2 2 5 2" xfId="54099"/>
    <cellStyle name="Note 2 2 5 2 2" xfId="54100"/>
    <cellStyle name="Note 2 2 5 2_Essbase BS Tax Accounts EOY" xfId="54101"/>
    <cellStyle name="Note 2 2 5 3" xfId="54102"/>
    <cellStyle name="Note 2 2 5_Essbase BS Tax Accounts EOY" xfId="54103"/>
    <cellStyle name="Note 2 2 6" xfId="54104"/>
    <cellStyle name="Note 2 2 6 2" xfId="54105"/>
    <cellStyle name="Note 2 2 6 2 2" xfId="54106"/>
    <cellStyle name="Note 2 2 6 2_Essbase BS Tax Accounts EOY" xfId="54107"/>
    <cellStyle name="Note 2 2 6 3" xfId="54108"/>
    <cellStyle name="Note 2 2 6_Essbase BS Tax Accounts EOY" xfId="54109"/>
    <cellStyle name="Note 2 2 7" xfId="54110"/>
    <cellStyle name="Note 2 2 7 2" xfId="54111"/>
    <cellStyle name="Note 2 2 7 2 2" xfId="54112"/>
    <cellStyle name="Note 2 2 7 2_Essbase BS Tax Accounts EOY" xfId="54113"/>
    <cellStyle name="Note 2 2 7 3" xfId="54114"/>
    <cellStyle name="Note 2 2 7_Essbase BS Tax Accounts EOY" xfId="54115"/>
    <cellStyle name="Note 2 2 8" xfId="54116"/>
    <cellStyle name="Note 2 2 8 2" xfId="54117"/>
    <cellStyle name="Note 2 2 8 2 2" xfId="54118"/>
    <cellStyle name="Note 2 2 8 2_Essbase BS Tax Accounts EOY" xfId="54119"/>
    <cellStyle name="Note 2 2 8 3" xfId="54120"/>
    <cellStyle name="Note 2 2 8_Essbase BS Tax Accounts EOY" xfId="54121"/>
    <cellStyle name="Note 2 2 9" xfId="54122"/>
    <cellStyle name="Note 2 2 9 2" xfId="54123"/>
    <cellStyle name="Note 2 2 9 2 2" xfId="54124"/>
    <cellStyle name="Note 2 2 9 2_Essbase BS Tax Accounts EOY" xfId="54125"/>
    <cellStyle name="Note 2 2 9 3" xfId="54126"/>
    <cellStyle name="Note 2 2 9_Essbase BS Tax Accounts EOY" xfId="54127"/>
    <cellStyle name="Note 2 2_Basis Detail" xfId="54128"/>
    <cellStyle name="Note 2 3" xfId="54129"/>
    <cellStyle name="Note 2 3 10" xfId="54130"/>
    <cellStyle name="Note 2 3 10 2" xfId="54131"/>
    <cellStyle name="Note 2 3 10 2 2" xfId="54132"/>
    <cellStyle name="Note 2 3 10 2_Essbase BS Tax Accounts EOY" xfId="54133"/>
    <cellStyle name="Note 2 3 10 3" xfId="54134"/>
    <cellStyle name="Note 2 3 10_Essbase BS Tax Accounts EOY" xfId="54135"/>
    <cellStyle name="Note 2 3 11" xfId="54136"/>
    <cellStyle name="Note 2 3 11 2" xfId="54137"/>
    <cellStyle name="Note 2 3 11 2 2" xfId="54138"/>
    <cellStyle name="Note 2 3 11 2 3" xfId="54139"/>
    <cellStyle name="Note 2 3 11 2_Essbase BS Tax Accounts EOY" xfId="54140"/>
    <cellStyle name="Note 2 3 11 3" xfId="54141"/>
    <cellStyle name="Note 2 3 11 4" xfId="54142"/>
    <cellStyle name="Note 2 3 11_Essbase BS Tax Accounts EOY" xfId="54143"/>
    <cellStyle name="Note 2 3 12" xfId="54144"/>
    <cellStyle name="Note 2 3 12 2" xfId="54145"/>
    <cellStyle name="Note 2 3 12 2 2" xfId="54146"/>
    <cellStyle name="Note 2 3 12 2_Essbase BS Tax Accounts EOY" xfId="54147"/>
    <cellStyle name="Note 2 3 12 3" xfId="54148"/>
    <cellStyle name="Note 2 3 12 4" xfId="54149"/>
    <cellStyle name="Note 2 3 12_Essbase BS Tax Accounts EOY" xfId="54150"/>
    <cellStyle name="Note 2 3 13" xfId="54151"/>
    <cellStyle name="Note 2 3 13 2" xfId="54152"/>
    <cellStyle name="Note 2 3 13_Essbase BS Tax Accounts EOY" xfId="54153"/>
    <cellStyle name="Note 2 3 14" xfId="54154"/>
    <cellStyle name="Note 2 3 15" xfId="54155"/>
    <cellStyle name="Note 2 3 16" xfId="54156"/>
    <cellStyle name="Note 2 3 17" xfId="54157"/>
    <cellStyle name="Note 2 3 2" xfId="54158"/>
    <cellStyle name="Note 2 3 2 2" xfId="54159"/>
    <cellStyle name="Note 2 3 2 2 2" xfId="54160"/>
    <cellStyle name="Note 2 3 2 2 2 2" xfId="54161"/>
    <cellStyle name="Note 2 3 2 2 2 2 2" xfId="54162"/>
    <cellStyle name="Note 2 3 2 2 2 2 3" xfId="54163"/>
    <cellStyle name="Note 2 3 2 2 2 2_Essbase BS Tax Accounts EOY" xfId="54164"/>
    <cellStyle name="Note 2 3 2 2 2 3" xfId="54165"/>
    <cellStyle name="Note 2 3 2 2 2 4" xfId="54166"/>
    <cellStyle name="Note 2 3 2 2 2_Essbase BS Tax Accounts EOY" xfId="54167"/>
    <cellStyle name="Note 2 3 2 2 3" xfId="54168"/>
    <cellStyle name="Note 2 3 2 2 3 2" xfId="54169"/>
    <cellStyle name="Note 2 3 2 2 3 3" xfId="54170"/>
    <cellStyle name="Note 2 3 2 2 3_Essbase BS Tax Accounts EOY" xfId="54171"/>
    <cellStyle name="Note 2 3 2 2 4" xfId="54172"/>
    <cellStyle name="Note 2 3 2 2 5" xfId="54173"/>
    <cellStyle name="Note 2 3 2 2 6" xfId="54174"/>
    <cellStyle name="Note 2 3 2 2_Essbase BS Tax Accounts EOY" xfId="54175"/>
    <cellStyle name="Note 2 3 2 3" xfId="54176"/>
    <cellStyle name="Note 2 3 2 3 2" xfId="54177"/>
    <cellStyle name="Note 2 3 2 3 2 2" xfId="54178"/>
    <cellStyle name="Note 2 3 2 3 2 3" xfId="54179"/>
    <cellStyle name="Note 2 3 2 3 2_Essbase BS Tax Accounts EOY" xfId="54180"/>
    <cellStyle name="Note 2 3 2 3 3" xfId="54181"/>
    <cellStyle name="Note 2 3 2 3 4" xfId="54182"/>
    <cellStyle name="Note 2 3 2 3_Essbase BS Tax Accounts EOY" xfId="54183"/>
    <cellStyle name="Note 2 3 2 4" xfId="54184"/>
    <cellStyle name="Note 2 3 2 4 2" xfId="54185"/>
    <cellStyle name="Note 2 3 2 4 3" xfId="54186"/>
    <cellStyle name="Note 2 3 2 4_Essbase BS Tax Accounts EOY" xfId="54187"/>
    <cellStyle name="Note 2 3 2 5" xfId="54188"/>
    <cellStyle name="Note 2 3 2 5 2" xfId="54189"/>
    <cellStyle name="Note 2 3 2 5_Essbase BS Tax Accounts EOY" xfId="54190"/>
    <cellStyle name="Note 2 3 2 6" xfId="54191"/>
    <cellStyle name="Note 2 3 2 7" xfId="54192"/>
    <cellStyle name="Note 2 3 2 8" xfId="54193"/>
    <cellStyle name="Note 2 3 2 9" xfId="54194"/>
    <cellStyle name="Note 2 3 2_Essbase BS Tax Accounts EOY" xfId="54195"/>
    <cellStyle name="Note 2 3 3" xfId="54196"/>
    <cellStyle name="Note 2 3 3 2" xfId="54197"/>
    <cellStyle name="Note 2 3 3 2 2" xfId="54198"/>
    <cellStyle name="Note 2 3 3 2 2 2" xfId="54199"/>
    <cellStyle name="Note 2 3 3 2 2 3" xfId="54200"/>
    <cellStyle name="Note 2 3 3 2 2_Essbase BS Tax Accounts EOY" xfId="54201"/>
    <cellStyle name="Note 2 3 3 2 3" xfId="54202"/>
    <cellStyle name="Note 2 3 3 2 4" xfId="54203"/>
    <cellStyle name="Note 2 3 3 2_Essbase BS Tax Accounts EOY" xfId="54204"/>
    <cellStyle name="Note 2 3 3 3" xfId="54205"/>
    <cellStyle name="Note 2 3 3 3 2" xfId="54206"/>
    <cellStyle name="Note 2 3 3 3 3" xfId="54207"/>
    <cellStyle name="Note 2 3 3 3_Essbase BS Tax Accounts EOY" xfId="54208"/>
    <cellStyle name="Note 2 3 3 4" xfId="54209"/>
    <cellStyle name="Note 2 3 3 5" xfId="54210"/>
    <cellStyle name="Note 2 3 3 6" xfId="54211"/>
    <cellStyle name="Note 2 3 3 7" xfId="54212"/>
    <cellStyle name="Note 2 3 3 8" xfId="54213"/>
    <cellStyle name="Note 2 3 3_Essbase BS Tax Accounts EOY" xfId="54214"/>
    <cellStyle name="Note 2 3 4" xfId="54215"/>
    <cellStyle name="Note 2 3 4 2" xfId="54216"/>
    <cellStyle name="Note 2 3 4 2 2" xfId="54217"/>
    <cellStyle name="Note 2 3 4 2_Essbase BS Tax Accounts EOY" xfId="54218"/>
    <cellStyle name="Note 2 3 4 3" xfId="54219"/>
    <cellStyle name="Note 2 3 4_Essbase BS Tax Accounts EOY" xfId="54220"/>
    <cellStyle name="Note 2 3 5" xfId="54221"/>
    <cellStyle name="Note 2 3 5 2" xfId="54222"/>
    <cellStyle name="Note 2 3 5 2 2" xfId="54223"/>
    <cellStyle name="Note 2 3 5 2_Essbase BS Tax Accounts EOY" xfId="54224"/>
    <cellStyle name="Note 2 3 5 3" xfId="54225"/>
    <cellStyle name="Note 2 3 5_Essbase BS Tax Accounts EOY" xfId="54226"/>
    <cellStyle name="Note 2 3 6" xfId="54227"/>
    <cellStyle name="Note 2 3 6 2" xfId="54228"/>
    <cellStyle name="Note 2 3 6 2 2" xfId="54229"/>
    <cellStyle name="Note 2 3 6 2_Essbase BS Tax Accounts EOY" xfId="54230"/>
    <cellStyle name="Note 2 3 6 3" xfId="54231"/>
    <cellStyle name="Note 2 3 6_Essbase BS Tax Accounts EOY" xfId="54232"/>
    <cellStyle name="Note 2 3 7" xfId="54233"/>
    <cellStyle name="Note 2 3 7 2" xfId="54234"/>
    <cellStyle name="Note 2 3 7 2 2" xfId="54235"/>
    <cellStyle name="Note 2 3 7 2_Essbase BS Tax Accounts EOY" xfId="54236"/>
    <cellStyle name="Note 2 3 7 3" xfId="54237"/>
    <cellStyle name="Note 2 3 7_Essbase BS Tax Accounts EOY" xfId="54238"/>
    <cellStyle name="Note 2 3 8" xfId="54239"/>
    <cellStyle name="Note 2 3 8 2" xfId="54240"/>
    <cellStyle name="Note 2 3 8 2 2" xfId="54241"/>
    <cellStyle name="Note 2 3 8 2_Essbase BS Tax Accounts EOY" xfId="54242"/>
    <cellStyle name="Note 2 3 8 3" xfId="54243"/>
    <cellStyle name="Note 2 3 8_Essbase BS Tax Accounts EOY" xfId="54244"/>
    <cellStyle name="Note 2 3 9" xfId="54245"/>
    <cellStyle name="Note 2 3 9 2" xfId="54246"/>
    <cellStyle name="Note 2 3 9 2 2" xfId="54247"/>
    <cellStyle name="Note 2 3 9 2_Essbase BS Tax Accounts EOY" xfId="54248"/>
    <cellStyle name="Note 2 3 9 3" xfId="54249"/>
    <cellStyle name="Note 2 3 9_Essbase BS Tax Accounts EOY" xfId="54250"/>
    <cellStyle name="Note 2 3_Basis Detail" xfId="54251"/>
    <cellStyle name="Note 2 4" xfId="54252"/>
    <cellStyle name="Note 2 4 10" xfId="54253"/>
    <cellStyle name="Note 2 4 10 2" xfId="54254"/>
    <cellStyle name="Note 2 4 10 2 2" xfId="54255"/>
    <cellStyle name="Note 2 4 10 3" xfId="54256"/>
    <cellStyle name="Note 2 4 10 4" xfId="54257"/>
    <cellStyle name="Note 2 4 10_Essbase BS Tax Accounts EOY" xfId="54258"/>
    <cellStyle name="Note 2 4 11" xfId="54259"/>
    <cellStyle name="Note 2 4 11 2" xfId="54260"/>
    <cellStyle name="Note 2 4 11 3" xfId="54261"/>
    <cellStyle name="Note 2 4 11_Essbase BS Tax Accounts EOY" xfId="54262"/>
    <cellStyle name="Note 2 4 12" xfId="54263"/>
    <cellStyle name="Note 2 4 13" xfId="54264"/>
    <cellStyle name="Note 2 4 14" xfId="54265"/>
    <cellStyle name="Note 2 4 15" xfId="54266"/>
    <cellStyle name="Note 2 4 2" xfId="54267"/>
    <cellStyle name="Note 2 4 2 10" xfId="54268"/>
    <cellStyle name="Note 2 4 2 11" xfId="54269"/>
    <cellStyle name="Note 2 4 2 12" xfId="54270"/>
    <cellStyle name="Note 2 4 2 13" xfId="54271"/>
    <cellStyle name="Note 2 4 2 2" xfId="54272"/>
    <cellStyle name="Note 2 4 2 2 2" xfId="54273"/>
    <cellStyle name="Note 2 4 2 2 2 2" xfId="54274"/>
    <cellStyle name="Note 2 4 2 2 2 2 2" xfId="54275"/>
    <cellStyle name="Note 2 4 2 2 2 2 3" xfId="54276"/>
    <cellStyle name="Note 2 4 2 2 2 2_Essbase BS Tax Accounts EOY" xfId="54277"/>
    <cellStyle name="Note 2 4 2 2 2 3" xfId="54278"/>
    <cellStyle name="Note 2 4 2 2 2 4" xfId="54279"/>
    <cellStyle name="Note 2 4 2 2 2_Essbase BS Tax Accounts EOY" xfId="54280"/>
    <cellStyle name="Note 2 4 2 2 3" xfId="54281"/>
    <cellStyle name="Note 2 4 2 2 3 2" xfId="54282"/>
    <cellStyle name="Note 2 4 2 2 3 2 2" xfId="54283"/>
    <cellStyle name="Note 2 4 2 2 3 3" xfId="54284"/>
    <cellStyle name="Note 2 4 2 2 3 4" xfId="54285"/>
    <cellStyle name="Note 2 4 2 2 3_Essbase BS Tax Accounts EOY" xfId="54286"/>
    <cellStyle name="Note 2 4 2 2 4" xfId="54287"/>
    <cellStyle name="Note 2 4 2 2 4 2" xfId="54288"/>
    <cellStyle name="Note 2 4 2 2 5" xfId="54289"/>
    <cellStyle name="Note 2 4 2 2 6" xfId="54290"/>
    <cellStyle name="Note 2 4 2 2 7" xfId="54291"/>
    <cellStyle name="Note 2 4 2 2_Essbase BS Tax Accounts EOY" xfId="54292"/>
    <cellStyle name="Note 2 4 2 3" xfId="54293"/>
    <cellStyle name="Note 2 4 2 3 2" xfId="54294"/>
    <cellStyle name="Note 2 4 2 3 2 2" xfId="54295"/>
    <cellStyle name="Note 2 4 2 3 2 3" xfId="54296"/>
    <cellStyle name="Note 2 4 2 3 2_Essbase BS Tax Accounts EOY" xfId="54297"/>
    <cellStyle name="Note 2 4 2 3 3" xfId="54298"/>
    <cellStyle name="Note 2 4 2 3 4" xfId="54299"/>
    <cellStyle name="Note 2 4 2 3_Essbase BS Tax Accounts EOY" xfId="54300"/>
    <cellStyle name="Note 2 4 2 4" xfId="54301"/>
    <cellStyle name="Note 2 4 2 4 2" xfId="54302"/>
    <cellStyle name="Note 2 4 2 4 2 2" xfId="54303"/>
    <cellStyle name="Note 2 4 2 4 3" xfId="54304"/>
    <cellStyle name="Note 2 4 2 4 4" xfId="54305"/>
    <cellStyle name="Note 2 4 2 4_Essbase BS Tax Accounts EOY" xfId="54306"/>
    <cellStyle name="Note 2 4 2 5" xfId="54307"/>
    <cellStyle name="Note 2 4 2 5 2" xfId="54308"/>
    <cellStyle name="Note 2 4 2 5 2 2" xfId="54309"/>
    <cellStyle name="Note 2 4 2 5 3" xfId="54310"/>
    <cellStyle name="Note 2 4 2 5 4" xfId="54311"/>
    <cellStyle name="Note 2 4 2 5_Essbase BS Tax Accounts EOY" xfId="54312"/>
    <cellStyle name="Note 2 4 2 6" xfId="54313"/>
    <cellStyle name="Note 2 4 2 6 2" xfId="54314"/>
    <cellStyle name="Note 2 4 2 6 2 2" xfId="54315"/>
    <cellStyle name="Note 2 4 2 6 3" xfId="54316"/>
    <cellStyle name="Note 2 4 2 6 4" xfId="54317"/>
    <cellStyle name="Note 2 4 2 6_Essbase BS Tax Accounts EOY" xfId="54318"/>
    <cellStyle name="Note 2 4 2 7" xfId="54319"/>
    <cellStyle name="Note 2 4 2 7 2" xfId="54320"/>
    <cellStyle name="Note 2 4 2 7 2 2" xfId="54321"/>
    <cellStyle name="Note 2 4 2 7 3" xfId="54322"/>
    <cellStyle name="Note 2 4 2 7 4" xfId="54323"/>
    <cellStyle name="Note 2 4 2 7_Essbase BS Tax Accounts EOY" xfId="54324"/>
    <cellStyle name="Note 2 4 2 8" xfId="54325"/>
    <cellStyle name="Note 2 4 2 8 2" xfId="54326"/>
    <cellStyle name="Note 2 4 2 8 2 2" xfId="54327"/>
    <cellStyle name="Note 2 4 2 8 3" xfId="54328"/>
    <cellStyle name="Note 2 4 2 8 4" xfId="54329"/>
    <cellStyle name="Note 2 4 2 8_Essbase BS Tax Accounts EOY" xfId="54330"/>
    <cellStyle name="Note 2 4 2 9" xfId="54331"/>
    <cellStyle name="Note 2 4 2 9 2" xfId="54332"/>
    <cellStyle name="Note 2 4 2_Essbase BS Tax Accounts EOY" xfId="54333"/>
    <cellStyle name="Note 2 4 3" xfId="54334"/>
    <cellStyle name="Note 2 4 3 2" xfId="54335"/>
    <cellStyle name="Note 2 4 3 2 2" xfId="54336"/>
    <cellStyle name="Note 2 4 3 2 3" xfId="54337"/>
    <cellStyle name="Note 2 4 3 2_Essbase BS Tax Accounts EOY" xfId="54338"/>
    <cellStyle name="Note 2 4 3 3" xfId="54339"/>
    <cellStyle name="Note 2 4 3_Essbase BS Tax Accounts EOY" xfId="54340"/>
    <cellStyle name="Note 2 4 4" xfId="54341"/>
    <cellStyle name="Note 2 4 4 2" xfId="54342"/>
    <cellStyle name="Note 2 4 4 2 2" xfId="54343"/>
    <cellStyle name="Note 2 4 4 2 2 2" xfId="54344"/>
    <cellStyle name="Note 2 4 4 2 2 3" xfId="54345"/>
    <cellStyle name="Note 2 4 4 2 2_Essbase BS Tax Accounts EOY" xfId="54346"/>
    <cellStyle name="Note 2 4 4 2 3" xfId="54347"/>
    <cellStyle name="Note 2 4 4 2 4" xfId="54348"/>
    <cellStyle name="Note 2 4 4 2_Essbase BS Tax Accounts EOY" xfId="54349"/>
    <cellStyle name="Note 2 4 4 3" xfId="54350"/>
    <cellStyle name="Note 2 4 4 3 2" xfId="54351"/>
    <cellStyle name="Note 2 4 4 3 2 2" xfId="54352"/>
    <cellStyle name="Note 2 4 4 3 3" xfId="54353"/>
    <cellStyle name="Note 2 4 4 3 4" xfId="54354"/>
    <cellStyle name="Note 2 4 4 3_Essbase BS Tax Accounts EOY" xfId="54355"/>
    <cellStyle name="Note 2 4 4 4" xfId="54356"/>
    <cellStyle name="Note 2 4 4 4 2" xfId="54357"/>
    <cellStyle name="Note 2 4 4 5" xfId="54358"/>
    <cellStyle name="Note 2 4 4 6" xfId="54359"/>
    <cellStyle name="Note 2 4 4 7" xfId="54360"/>
    <cellStyle name="Note 2 4 4 8" xfId="54361"/>
    <cellStyle name="Note 2 4 4_Essbase BS Tax Accounts EOY" xfId="54362"/>
    <cellStyle name="Note 2 4 5" xfId="54363"/>
    <cellStyle name="Note 2 4 5 2" xfId="54364"/>
    <cellStyle name="Note 2 4 5 2 2" xfId="54365"/>
    <cellStyle name="Note 2 4 5 2 3" xfId="54366"/>
    <cellStyle name="Note 2 4 5 2_Essbase BS Tax Accounts EOY" xfId="54367"/>
    <cellStyle name="Note 2 4 5 3" xfId="54368"/>
    <cellStyle name="Note 2 4 5 4" xfId="54369"/>
    <cellStyle name="Note 2 4 5 5" xfId="54370"/>
    <cellStyle name="Note 2 4 5_Essbase BS Tax Accounts EOY" xfId="54371"/>
    <cellStyle name="Note 2 4 6" xfId="54372"/>
    <cellStyle name="Note 2 4 6 2" xfId="54373"/>
    <cellStyle name="Note 2 4 6 2 2" xfId="54374"/>
    <cellStyle name="Note 2 4 6 2 3" xfId="54375"/>
    <cellStyle name="Note 2 4 6 2_Essbase BS Tax Accounts EOY" xfId="54376"/>
    <cellStyle name="Note 2 4 6 3" xfId="54377"/>
    <cellStyle name="Note 2 4 6 4" xfId="54378"/>
    <cellStyle name="Note 2 4 6_Essbase BS Tax Accounts EOY" xfId="54379"/>
    <cellStyle name="Note 2 4 7" xfId="54380"/>
    <cellStyle name="Note 2 4 7 2" xfId="54381"/>
    <cellStyle name="Note 2 4 7 2 2" xfId="54382"/>
    <cellStyle name="Note 2 4 7 3" xfId="54383"/>
    <cellStyle name="Note 2 4 7 4" xfId="54384"/>
    <cellStyle name="Note 2 4 8" xfId="54385"/>
    <cellStyle name="Note 2 4 8 2" xfId="54386"/>
    <cellStyle name="Note 2 4 8 2 2" xfId="54387"/>
    <cellStyle name="Note 2 4 8 3" xfId="54388"/>
    <cellStyle name="Note 2 4 8 4" xfId="54389"/>
    <cellStyle name="Note 2 4 8_Essbase BS Tax Accounts EOY" xfId="54390"/>
    <cellStyle name="Note 2 4 9" xfId="54391"/>
    <cellStyle name="Note 2 4 9 2" xfId="54392"/>
    <cellStyle name="Note 2 4 9 2 2" xfId="54393"/>
    <cellStyle name="Note 2 4 9 3" xfId="54394"/>
    <cellStyle name="Note 2 4 9 4" xfId="54395"/>
    <cellStyle name="Note 2 4 9_Essbase BS Tax Accounts EOY" xfId="54396"/>
    <cellStyle name="Note 2 4_Basis Info" xfId="54397"/>
    <cellStyle name="Note 2 5" xfId="54398"/>
    <cellStyle name="Note 2 5 10" xfId="54399"/>
    <cellStyle name="Note 2 5 11" xfId="54400"/>
    <cellStyle name="Note 2 5 12" xfId="54401"/>
    <cellStyle name="Note 2 5 13" xfId="54402"/>
    <cellStyle name="Note 2 5 14" xfId="54403"/>
    <cellStyle name="Note 2 5 2" xfId="54404"/>
    <cellStyle name="Note 2 5 2 2" xfId="54405"/>
    <cellStyle name="Note 2 5 2 2 2" xfId="54406"/>
    <cellStyle name="Note 2 5 2 2 2 2" xfId="54407"/>
    <cellStyle name="Note 2 5 2 2 2 3" xfId="54408"/>
    <cellStyle name="Note 2 5 2 2 2_Essbase BS Tax Accounts EOY" xfId="54409"/>
    <cellStyle name="Note 2 5 2 2 3" xfId="54410"/>
    <cellStyle name="Note 2 5 2 2 4" xfId="54411"/>
    <cellStyle name="Note 2 5 2 2_Essbase BS Tax Accounts EOY" xfId="54412"/>
    <cellStyle name="Note 2 5 2 3" xfId="54413"/>
    <cellStyle name="Note 2 5 2 3 2" xfId="54414"/>
    <cellStyle name="Note 2 5 2 3 2 2" xfId="54415"/>
    <cellStyle name="Note 2 5 2 3 3" xfId="54416"/>
    <cellStyle name="Note 2 5 2 3 4" xfId="54417"/>
    <cellStyle name="Note 2 5 2 3_Essbase BS Tax Accounts EOY" xfId="54418"/>
    <cellStyle name="Note 2 5 2 4" xfId="54419"/>
    <cellStyle name="Note 2 5 2 4 2" xfId="54420"/>
    <cellStyle name="Note 2 5 2 5" xfId="54421"/>
    <cellStyle name="Note 2 5 2 6" xfId="54422"/>
    <cellStyle name="Note 2 5 2 7" xfId="54423"/>
    <cellStyle name="Note 2 5 2_Essbase BS Tax Accounts EOY" xfId="54424"/>
    <cellStyle name="Note 2 5 3" xfId="54425"/>
    <cellStyle name="Note 2 5 3 2" xfId="54426"/>
    <cellStyle name="Note 2 5 3 2 2" xfId="54427"/>
    <cellStyle name="Note 2 5 3 2 3" xfId="54428"/>
    <cellStyle name="Note 2 5 3 2_Essbase BS Tax Accounts EOY" xfId="54429"/>
    <cellStyle name="Note 2 5 3 3" xfId="54430"/>
    <cellStyle name="Note 2 5 3 4" xfId="54431"/>
    <cellStyle name="Note 2 5 3_Essbase BS Tax Accounts EOY" xfId="54432"/>
    <cellStyle name="Note 2 5 4" xfId="54433"/>
    <cellStyle name="Note 2 5 4 2" xfId="54434"/>
    <cellStyle name="Note 2 5 4 2 2" xfId="54435"/>
    <cellStyle name="Note 2 5 4 3" xfId="54436"/>
    <cellStyle name="Note 2 5 4 4" xfId="54437"/>
    <cellStyle name="Note 2 5 4_Essbase BS Tax Accounts EOY" xfId="54438"/>
    <cellStyle name="Note 2 5 5" xfId="54439"/>
    <cellStyle name="Note 2 5 5 2" xfId="54440"/>
    <cellStyle name="Note 2 5 5 2 2" xfId="54441"/>
    <cellStyle name="Note 2 5 5 3" xfId="54442"/>
    <cellStyle name="Note 2 5 5 4" xfId="54443"/>
    <cellStyle name="Note 2 5 5_Essbase BS Tax Accounts EOY" xfId="54444"/>
    <cellStyle name="Note 2 5 6" xfId="54445"/>
    <cellStyle name="Note 2 5 6 2" xfId="54446"/>
    <cellStyle name="Note 2 5 6 2 2" xfId="54447"/>
    <cellStyle name="Note 2 5 6 3" xfId="54448"/>
    <cellStyle name="Note 2 5 6 4" xfId="54449"/>
    <cellStyle name="Note 2 5 6_Essbase BS Tax Accounts EOY" xfId="54450"/>
    <cellStyle name="Note 2 5 7" xfId="54451"/>
    <cellStyle name="Note 2 5 7 2" xfId="54452"/>
    <cellStyle name="Note 2 5 7 2 2" xfId="54453"/>
    <cellStyle name="Note 2 5 7 3" xfId="54454"/>
    <cellStyle name="Note 2 5 7 4" xfId="54455"/>
    <cellStyle name="Note 2 5 7_Essbase BS Tax Accounts EOY" xfId="54456"/>
    <cellStyle name="Note 2 5 8" xfId="54457"/>
    <cellStyle name="Note 2 5 8 2" xfId="54458"/>
    <cellStyle name="Note 2 5 8 2 2" xfId="54459"/>
    <cellStyle name="Note 2 5 8 3" xfId="54460"/>
    <cellStyle name="Note 2 5 8 4" xfId="54461"/>
    <cellStyle name="Note 2 5 8_Essbase BS Tax Accounts EOY" xfId="54462"/>
    <cellStyle name="Note 2 5 9" xfId="54463"/>
    <cellStyle name="Note 2 5 9 2" xfId="54464"/>
    <cellStyle name="Note 2 5_Essbase BS Tax Accounts EOY" xfId="54465"/>
    <cellStyle name="Note 2 6" xfId="54466"/>
    <cellStyle name="Note 2 6 2" xfId="54467"/>
    <cellStyle name="Note 2 6 2 2" xfId="54468"/>
    <cellStyle name="Note 2 6 2 3" xfId="54469"/>
    <cellStyle name="Note 2 6 2_Essbase BS Tax Accounts EOY" xfId="54470"/>
    <cellStyle name="Note 2 6 3" xfId="54471"/>
    <cellStyle name="Note 2 6 3 2" xfId="54472"/>
    <cellStyle name="Note 2 6 3_Essbase BS Tax Accounts EOY" xfId="54473"/>
    <cellStyle name="Note 2 6 4" xfId="54474"/>
    <cellStyle name="Note 2 6 4 2" xfId="54475"/>
    <cellStyle name="Note 2 6 4_Essbase BS Tax Accounts EOY" xfId="54476"/>
    <cellStyle name="Note 2 6 5" xfId="54477"/>
    <cellStyle name="Note 2 6 6" xfId="54478"/>
    <cellStyle name="Note 2 6_Essbase BS Tax Accounts EOY" xfId="54479"/>
    <cellStyle name="Note 2 7" xfId="54480"/>
    <cellStyle name="Note 2 7 2" xfId="54481"/>
    <cellStyle name="Note 2 7 2 2" xfId="54482"/>
    <cellStyle name="Note 2 7 2 2 2" xfId="54483"/>
    <cellStyle name="Note 2 7 2 3" xfId="54484"/>
    <cellStyle name="Note 2 7 2 4" xfId="54485"/>
    <cellStyle name="Note 2 7 2_Essbase BS Tax Accounts EOY" xfId="54486"/>
    <cellStyle name="Note 2 7 3" xfId="54487"/>
    <cellStyle name="Note 2 7 3 2" xfId="54488"/>
    <cellStyle name="Note 2 7 3 3" xfId="54489"/>
    <cellStyle name="Note 2 7 3_Essbase BS Tax Accounts EOY" xfId="54490"/>
    <cellStyle name="Note 2 7 4" xfId="54491"/>
    <cellStyle name="Note 2 7 5" xfId="54492"/>
    <cellStyle name="Note 2 7_Essbase BS Tax Accounts EOY" xfId="54493"/>
    <cellStyle name="Note 2 8" xfId="54494"/>
    <cellStyle name="Note 2 8 2" xfId="54495"/>
    <cellStyle name="Note 2 8 2 2" xfId="54496"/>
    <cellStyle name="Note 2 8 2_Essbase BS Tax Accounts EOY" xfId="54497"/>
    <cellStyle name="Note 2 8 3" xfId="54498"/>
    <cellStyle name="Note 2 8_Essbase BS Tax Accounts EOY" xfId="54499"/>
    <cellStyle name="Note 2 9" xfId="54500"/>
    <cellStyle name="Note 2 9 2" xfId="54501"/>
    <cellStyle name="Note 2 9 2 2" xfId="54502"/>
    <cellStyle name="Note 2 9 2_Essbase BS Tax Accounts EOY" xfId="54503"/>
    <cellStyle name="Note 2 9 3" xfId="54504"/>
    <cellStyle name="Note 2 9_Essbase BS Tax Accounts EOY" xfId="54505"/>
    <cellStyle name="Note 2_ACC12" xfId="54506"/>
    <cellStyle name="Note 20" xfId="54507"/>
    <cellStyle name="Note 20 10" xfId="54508"/>
    <cellStyle name="Note 20 2" xfId="54509"/>
    <cellStyle name="Note 20 2 2" xfId="54510"/>
    <cellStyle name="Note 20 2 2 2" xfId="54511"/>
    <cellStyle name="Note 20 2 2 2 2" xfId="54512"/>
    <cellStyle name="Note 20 2 2 2 3" xfId="54513"/>
    <cellStyle name="Note 20 2 2 2_Essbase BS Tax Accounts EOY" xfId="54514"/>
    <cellStyle name="Note 20 2 2 3" xfId="54515"/>
    <cellStyle name="Note 20 2 2_Essbase BS Tax Accounts EOY" xfId="54516"/>
    <cellStyle name="Note 20 2 3" xfId="54517"/>
    <cellStyle name="Note 20 2 3 2" xfId="54518"/>
    <cellStyle name="Note 20 2 3 3" xfId="54519"/>
    <cellStyle name="Note 20 2 3_Essbase BS Tax Accounts EOY" xfId="54520"/>
    <cellStyle name="Note 20 2 4" xfId="54521"/>
    <cellStyle name="Note 20 2_Essbase BS Tax Accounts EOY" xfId="54522"/>
    <cellStyle name="Note 20 3" xfId="54523"/>
    <cellStyle name="Note 20 3 2" xfId="54524"/>
    <cellStyle name="Note 20 3 2 2" xfId="54525"/>
    <cellStyle name="Note 20 3 2 2 2" xfId="54526"/>
    <cellStyle name="Note 20 3 2 2 3" xfId="54527"/>
    <cellStyle name="Note 20 3 2 2_Essbase BS Tax Accounts EOY" xfId="54528"/>
    <cellStyle name="Note 20 3 2 3" xfId="54529"/>
    <cellStyle name="Note 20 3 2_Essbase BS Tax Accounts EOY" xfId="54530"/>
    <cellStyle name="Note 20 3 3" xfId="54531"/>
    <cellStyle name="Note 20 3 3 2" xfId="54532"/>
    <cellStyle name="Note 20 3 3 3" xfId="54533"/>
    <cellStyle name="Note 20 3 3_Essbase BS Tax Accounts EOY" xfId="54534"/>
    <cellStyle name="Note 20 3 4" xfId="54535"/>
    <cellStyle name="Note 20 3 4 2" xfId="54536"/>
    <cellStyle name="Note 20 3 4 3" xfId="54537"/>
    <cellStyle name="Note 20 3 4_Essbase BS Tax Accounts EOY" xfId="54538"/>
    <cellStyle name="Note 20 3 5" xfId="54539"/>
    <cellStyle name="Note 20 3 6" xfId="54540"/>
    <cellStyle name="Note 20 3_Essbase BS Tax Accounts EOY" xfId="54541"/>
    <cellStyle name="Note 20 4" xfId="54542"/>
    <cellStyle name="Note 20 4 2" xfId="54543"/>
    <cellStyle name="Note 20 4 2 2" xfId="54544"/>
    <cellStyle name="Note 20 4 2 3" xfId="54545"/>
    <cellStyle name="Note 20 4 2_Essbase BS Tax Accounts EOY" xfId="54546"/>
    <cellStyle name="Note 20 4 3" xfId="54547"/>
    <cellStyle name="Note 20 4 4" xfId="54548"/>
    <cellStyle name="Note 20 4_Essbase BS Tax Accounts EOY" xfId="54549"/>
    <cellStyle name="Note 20 5" xfId="54550"/>
    <cellStyle name="Note 20 5 2" xfId="54551"/>
    <cellStyle name="Note 20 5 3" xfId="54552"/>
    <cellStyle name="Note 20 5_Essbase BS Tax Accounts EOY" xfId="54553"/>
    <cellStyle name="Note 20 6" xfId="54554"/>
    <cellStyle name="Note 20 7" xfId="54555"/>
    <cellStyle name="Note 20 7 2" xfId="54556"/>
    <cellStyle name="Note 20 8" xfId="54557"/>
    <cellStyle name="Note 20 9" xfId="54558"/>
    <cellStyle name="Note 20_Essbase BS Tax Accounts EOY" xfId="54559"/>
    <cellStyle name="Note 21" xfId="54560"/>
    <cellStyle name="Note 21 10" xfId="54561"/>
    <cellStyle name="Note 21 2" xfId="54562"/>
    <cellStyle name="Note 21 2 2" xfId="54563"/>
    <cellStyle name="Note 21 2 2 2" xfId="54564"/>
    <cellStyle name="Note 21 2 2 2 2" xfId="54565"/>
    <cellStyle name="Note 21 2 2 2 3" xfId="54566"/>
    <cellStyle name="Note 21 2 2 2_Essbase BS Tax Accounts EOY" xfId="54567"/>
    <cellStyle name="Note 21 2 2 3" xfId="54568"/>
    <cellStyle name="Note 21 2 2_Essbase BS Tax Accounts EOY" xfId="54569"/>
    <cellStyle name="Note 21 2 3" xfId="54570"/>
    <cellStyle name="Note 21 2 3 2" xfId="54571"/>
    <cellStyle name="Note 21 2 3 3" xfId="54572"/>
    <cellStyle name="Note 21 2 3_Essbase BS Tax Accounts EOY" xfId="54573"/>
    <cellStyle name="Note 21 2 4" xfId="54574"/>
    <cellStyle name="Note 21 2_Essbase BS Tax Accounts EOY" xfId="54575"/>
    <cellStyle name="Note 21 3" xfId="54576"/>
    <cellStyle name="Note 21 3 2" xfId="54577"/>
    <cellStyle name="Note 21 3 2 2" xfId="54578"/>
    <cellStyle name="Note 21 3 2 2 2" xfId="54579"/>
    <cellStyle name="Note 21 3 2 2 3" xfId="54580"/>
    <cellStyle name="Note 21 3 2 2_Essbase BS Tax Accounts EOY" xfId="54581"/>
    <cellStyle name="Note 21 3 2 3" xfId="54582"/>
    <cellStyle name="Note 21 3 2_Essbase BS Tax Accounts EOY" xfId="54583"/>
    <cellStyle name="Note 21 3 3" xfId="54584"/>
    <cellStyle name="Note 21 3 3 2" xfId="54585"/>
    <cellStyle name="Note 21 3 3 3" xfId="54586"/>
    <cellStyle name="Note 21 3 3_Essbase BS Tax Accounts EOY" xfId="54587"/>
    <cellStyle name="Note 21 3 4" xfId="54588"/>
    <cellStyle name="Note 21 3 4 2" xfId="54589"/>
    <cellStyle name="Note 21 3 4 3" xfId="54590"/>
    <cellStyle name="Note 21 3 4_Essbase BS Tax Accounts EOY" xfId="54591"/>
    <cellStyle name="Note 21 3 5" xfId="54592"/>
    <cellStyle name="Note 21 3 6" xfId="54593"/>
    <cellStyle name="Note 21 3_Essbase BS Tax Accounts EOY" xfId="54594"/>
    <cellStyle name="Note 21 4" xfId="54595"/>
    <cellStyle name="Note 21 4 2" xfId="54596"/>
    <cellStyle name="Note 21 4 2 2" xfId="54597"/>
    <cellStyle name="Note 21 4 2 3" xfId="54598"/>
    <cellStyle name="Note 21 4 2_Essbase BS Tax Accounts EOY" xfId="54599"/>
    <cellStyle name="Note 21 4 3" xfId="54600"/>
    <cellStyle name="Note 21 4 4" xfId="54601"/>
    <cellStyle name="Note 21 4_Essbase BS Tax Accounts EOY" xfId="54602"/>
    <cellStyle name="Note 21 5" xfId="54603"/>
    <cellStyle name="Note 21 5 2" xfId="54604"/>
    <cellStyle name="Note 21 5 3" xfId="54605"/>
    <cellStyle name="Note 21 5_Essbase BS Tax Accounts EOY" xfId="54606"/>
    <cellStyle name="Note 21 6" xfId="54607"/>
    <cellStyle name="Note 21 7" xfId="54608"/>
    <cellStyle name="Note 21 7 2" xfId="54609"/>
    <cellStyle name="Note 21 8" xfId="54610"/>
    <cellStyle name="Note 21 9" xfId="54611"/>
    <cellStyle name="Note 21_Essbase BS Tax Accounts EOY" xfId="54612"/>
    <cellStyle name="Note 22" xfId="54613"/>
    <cellStyle name="Note 22 10" xfId="54614"/>
    <cellStyle name="Note 22 2" xfId="54615"/>
    <cellStyle name="Note 22 2 2" xfId="54616"/>
    <cellStyle name="Note 22 2 2 2" xfId="54617"/>
    <cellStyle name="Note 22 2 2 2 2" xfId="54618"/>
    <cellStyle name="Note 22 2 2 2 3" xfId="54619"/>
    <cellStyle name="Note 22 2 2 2_Essbase BS Tax Accounts EOY" xfId="54620"/>
    <cellStyle name="Note 22 2 2 3" xfId="54621"/>
    <cellStyle name="Note 22 2 2_Essbase BS Tax Accounts EOY" xfId="54622"/>
    <cellStyle name="Note 22 2 3" xfId="54623"/>
    <cellStyle name="Note 22 2 3 2" xfId="54624"/>
    <cellStyle name="Note 22 2 3 3" xfId="54625"/>
    <cellStyle name="Note 22 2 3_Essbase BS Tax Accounts EOY" xfId="54626"/>
    <cellStyle name="Note 22 2 4" xfId="54627"/>
    <cellStyle name="Note 22 2_Essbase BS Tax Accounts EOY" xfId="54628"/>
    <cellStyle name="Note 22 3" xfId="54629"/>
    <cellStyle name="Note 22 3 2" xfId="54630"/>
    <cellStyle name="Note 22 3 2 2" xfId="54631"/>
    <cellStyle name="Note 22 3 2 2 2" xfId="54632"/>
    <cellStyle name="Note 22 3 2 2 3" xfId="54633"/>
    <cellStyle name="Note 22 3 2 2_Essbase BS Tax Accounts EOY" xfId="54634"/>
    <cellStyle name="Note 22 3 2 3" xfId="54635"/>
    <cellStyle name="Note 22 3 2_Essbase BS Tax Accounts EOY" xfId="54636"/>
    <cellStyle name="Note 22 3 3" xfId="54637"/>
    <cellStyle name="Note 22 3 3 2" xfId="54638"/>
    <cellStyle name="Note 22 3 3 3" xfId="54639"/>
    <cellStyle name="Note 22 3 3_Essbase BS Tax Accounts EOY" xfId="54640"/>
    <cellStyle name="Note 22 3 4" xfId="54641"/>
    <cellStyle name="Note 22 3 4 2" xfId="54642"/>
    <cellStyle name="Note 22 3 4 3" xfId="54643"/>
    <cellStyle name="Note 22 3 4_Essbase BS Tax Accounts EOY" xfId="54644"/>
    <cellStyle name="Note 22 3 5" xfId="54645"/>
    <cellStyle name="Note 22 3 6" xfId="54646"/>
    <cellStyle name="Note 22 3_Essbase BS Tax Accounts EOY" xfId="54647"/>
    <cellStyle name="Note 22 4" xfId="54648"/>
    <cellStyle name="Note 22 4 2" xfId="54649"/>
    <cellStyle name="Note 22 4 2 2" xfId="54650"/>
    <cellStyle name="Note 22 4 2 3" xfId="54651"/>
    <cellStyle name="Note 22 4 2_Essbase BS Tax Accounts EOY" xfId="54652"/>
    <cellStyle name="Note 22 4 3" xfId="54653"/>
    <cellStyle name="Note 22 4 4" xfId="54654"/>
    <cellStyle name="Note 22 4_Essbase BS Tax Accounts EOY" xfId="54655"/>
    <cellStyle name="Note 22 5" xfId="54656"/>
    <cellStyle name="Note 22 5 2" xfId="54657"/>
    <cellStyle name="Note 22 5 3" xfId="54658"/>
    <cellStyle name="Note 22 5_Essbase BS Tax Accounts EOY" xfId="54659"/>
    <cellStyle name="Note 22 6" xfId="54660"/>
    <cellStyle name="Note 22 7" xfId="54661"/>
    <cellStyle name="Note 22 7 2" xfId="54662"/>
    <cellStyle name="Note 22 8" xfId="54663"/>
    <cellStyle name="Note 22 9" xfId="54664"/>
    <cellStyle name="Note 22_Essbase BS Tax Accounts EOY" xfId="54665"/>
    <cellStyle name="Note 23" xfId="54666"/>
    <cellStyle name="Note 23 10" xfId="54667"/>
    <cellStyle name="Note 23 2" xfId="54668"/>
    <cellStyle name="Note 23 2 2" xfId="54669"/>
    <cellStyle name="Note 23 2 2 2" xfId="54670"/>
    <cellStyle name="Note 23 2 2 2 2" xfId="54671"/>
    <cellStyle name="Note 23 2 2 2 3" xfId="54672"/>
    <cellStyle name="Note 23 2 2 2_Essbase BS Tax Accounts EOY" xfId="54673"/>
    <cellStyle name="Note 23 2 2 3" xfId="54674"/>
    <cellStyle name="Note 23 2 2_Essbase BS Tax Accounts EOY" xfId="54675"/>
    <cellStyle name="Note 23 2 3" xfId="54676"/>
    <cellStyle name="Note 23 2 3 2" xfId="54677"/>
    <cellStyle name="Note 23 2 3_Essbase BS Tax Accounts EOY" xfId="54678"/>
    <cellStyle name="Note 23 2 4" xfId="54679"/>
    <cellStyle name="Note 23 2 4 2" xfId="54680"/>
    <cellStyle name="Note 23 2 4 3" xfId="54681"/>
    <cellStyle name="Note 23 2 4_Essbase BS Tax Accounts EOY" xfId="54682"/>
    <cellStyle name="Note 23 2 5" xfId="54683"/>
    <cellStyle name="Note 23 2 6" xfId="54684"/>
    <cellStyle name="Note 23 2_Essbase BS Tax Accounts EOY" xfId="54685"/>
    <cellStyle name="Note 23 3" xfId="54686"/>
    <cellStyle name="Note 23 3 2" xfId="54687"/>
    <cellStyle name="Note 23 3 2 2" xfId="54688"/>
    <cellStyle name="Note 23 3 2 2 2" xfId="54689"/>
    <cellStyle name="Note 23 3 2 2 3" xfId="54690"/>
    <cellStyle name="Note 23 3 2 2_Essbase BS Tax Accounts EOY" xfId="54691"/>
    <cellStyle name="Note 23 3 2 3" xfId="54692"/>
    <cellStyle name="Note 23 3 2_Essbase BS Tax Accounts EOY" xfId="54693"/>
    <cellStyle name="Note 23 3 3" xfId="54694"/>
    <cellStyle name="Note 23 3 3 2" xfId="54695"/>
    <cellStyle name="Note 23 3 3 3" xfId="54696"/>
    <cellStyle name="Note 23 3 3_Essbase BS Tax Accounts EOY" xfId="54697"/>
    <cellStyle name="Note 23 3 4" xfId="54698"/>
    <cellStyle name="Note 23 3 4 2" xfId="54699"/>
    <cellStyle name="Note 23 3 4_Essbase BS Tax Accounts EOY" xfId="54700"/>
    <cellStyle name="Note 23 3 5" xfId="54701"/>
    <cellStyle name="Note 23 3 6" xfId="54702"/>
    <cellStyle name="Note 23 3_Essbase BS Tax Accounts EOY" xfId="54703"/>
    <cellStyle name="Note 23 4" xfId="54704"/>
    <cellStyle name="Note 23 4 2" xfId="54705"/>
    <cellStyle name="Note 23 4 2 2" xfId="54706"/>
    <cellStyle name="Note 23 4 2 3" xfId="54707"/>
    <cellStyle name="Note 23 4 2_Essbase BS Tax Accounts EOY" xfId="54708"/>
    <cellStyle name="Note 23 4 3" xfId="54709"/>
    <cellStyle name="Note 23 4_Essbase BS Tax Accounts EOY" xfId="54710"/>
    <cellStyle name="Note 23 5" xfId="54711"/>
    <cellStyle name="Note 23 5 2" xfId="54712"/>
    <cellStyle name="Note 23 5 3" xfId="54713"/>
    <cellStyle name="Note 23 5_Essbase BS Tax Accounts EOY" xfId="54714"/>
    <cellStyle name="Note 23 6" xfId="54715"/>
    <cellStyle name="Note 23 7" xfId="54716"/>
    <cellStyle name="Note 23 8" xfId="54717"/>
    <cellStyle name="Note 23 9" xfId="54718"/>
    <cellStyle name="Note 23_Essbase BS Tax Accounts EOY" xfId="54719"/>
    <cellStyle name="Note 24" xfId="54720"/>
    <cellStyle name="Note 24 10" xfId="54721"/>
    <cellStyle name="Note 24 10 2" xfId="54722"/>
    <cellStyle name="Note 24 10 2 2" xfId="54723"/>
    <cellStyle name="Note 24 10 2_Essbase BS Tax Accounts EOY" xfId="54724"/>
    <cellStyle name="Note 24 10 3" xfId="54725"/>
    <cellStyle name="Note 24 10_Essbase BS Tax Accounts EOY" xfId="54726"/>
    <cellStyle name="Note 24 11" xfId="54727"/>
    <cellStyle name="Note 24 11 2" xfId="54728"/>
    <cellStyle name="Note 24 11 2 2" xfId="54729"/>
    <cellStyle name="Note 24 11 2 3" xfId="54730"/>
    <cellStyle name="Note 24 11 2_Essbase BS Tax Accounts EOY" xfId="54731"/>
    <cellStyle name="Note 24 11 3" xfId="54732"/>
    <cellStyle name="Note 24 11 4" xfId="54733"/>
    <cellStyle name="Note 24 11_Essbase BS Tax Accounts EOY" xfId="54734"/>
    <cellStyle name="Note 24 12" xfId="54735"/>
    <cellStyle name="Note 24 12 2" xfId="54736"/>
    <cellStyle name="Note 24 12 2 2" xfId="54737"/>
    <cellStyle name="Note 24 12 2_Essbase BS Tax Accounts EOY" xfId="54738"/>
    <cellStyle name="Note 24 12 3" xfId="54739"/>
    <cellStyle name="Note 24 12 4" xfId="54740"/>
    <cellStyle name="Note 24 12_Essbase BS Tax Accounts EOY" xfId="54741"/>
    <cellStyle name="Note 24 13" xfId="54742"/>
    <cellStyle name="Note 24 13 2" xfId="54743"/>
    <cellStyle name="Note 24 13_Essbase BS Tax Accounts EOY" xfId="54744"/>
    <cellStyle name="Note 24 14" xfId="54745"/>
    <cellStyle name="Note 24 15" xfId="54746"/>
    <cellStyle name="Note 24 16" xfId="54747"/>
    <cellStyle name="Note 24 2" xfId="54748"/>
    <cellStyle name="Note 24 2 2" xfId="54749"/>
    <cellStyle name="Note 24 2 2 2" xfId="54750"/>
    <cellStyle name="Note 24 2 2 2 2" xfId="54751"/>
    <cellStyle name="Note 24 2 2 2_Essbase BS Tax Accounts EOY" xfId="54752"/>
    <cellStyle name="Note 24 2 2 3" xfId="54753"/>
    <cellStyle name="Note 24 2 2_Essbase BS Tax Accounts EOY" xfId="54754"/>
    <cellStyle name="Note 24 2 3" xfId="54755"/>
    <cellStyle name="Note 24 2 3 2" xfId="54756"/>
    <cellStyle name="Note 24 2 3_Essbase BS Tax Accounts EOY" xfId="54757"/>
    <cellStyle name="Note 24 2 4" xfId="54758"/>
    <cellStyle name="Note 24 2 5" xfId="54759"/>
    <cellStyle name="Note 24 2 6" xfId="54760"/>
    <cellStyle name="Note 24 2 7" xfId="54761"/>
    <cellStyle name="Note 24 2 8" xfId="54762"/>
    <cellStyle name="Note 24 2_Essbase BS Tax Accounts EOY" xfId="54763"/>
    <cellStyle name="Note 24 3" xfId="54764"/>
    <cellStyle name="Note 24 3 2" xfId="54765"/>
    <cellStyle name="Note 24 3 2 2" xfId="54766"/>
    <cellStyle name="Note 24 3 2 2 2" xfId="54767"/>
    <cellStyle name="Note 24 3 2 2 2 2" xfId="54768"/>
    <cellStyle name="Note 24 3 2 2 2 3" xfId="54769"/>
    <cellStyle name="Note 24 3 2 2 2_Essbase BS Tax Accounts EOY" xfId="54770"/>
    <cellStyle name="Note 24 3 2 2 3" xfId="54771"/>
    <cellStyle name="Note 24 3 2 2 4" xfId="54772"/>
    <cellStyle name="Note 24 3 2 2_Essbase BS Tax Accounts EOY" xfId="54773"/>
    <cellStyle name="Note 24 3 2 3" xfId="54774"/>
    <cellStyle name="Note 24 3 2 3 2" xfId="54775"/>
    <cellStyle name="Note 24 3 2 3 3" xfId="54776"/>
    <cellStyle name="Note 24 3 2 3_Essbase BS Tax Accounts EOY" xfId="54777"/>
    <cellStyle name="Note 24 3 2 4" xfId="54778"/>
    <cellStyle name="Note 24 3 2 5" xfId="54779"/>
    <cellStyle name="Note 24 3 2_Essbase BS Tax Accounts EOY" xfId="54780"/>
    <cellStyle name="Note 24 3 3" xfId="54781"/>
    <cellStyle name="Note 24 3 3 2" xfId="54782"/>
    <cellStyle name="Note 24 3 3 2 2" xfId="54783"/>
    <cellStyle name="Note 24 3 3 2 3" xfId="54784"/>
    <cellStyle name="Note 24 3 3 2_Essbase BS Tax Accounts EOY" xfId="54785"/>
    <cellStyle name="Note 24 3 3 3" xfId="54786"/>
    <cellStyle name="Note 24 3 3 4" xfId="54787"/>
    <cellStyle name="Note 24 3 3_Essbase BS Tax Accounts EOY" xfId="54788"/>
    <cellStyle name="Note 24 3 4" xfId="54789"/>
    <cellStyle name="Note 24 3 4 2" xfId="54790"/>
    <cellStyle name="Note 24 3 4 3" xfId="54791"/>
    <cellStyle name="Note 24 3 4_Essbase BS Tax Accounts EOY" xfId="54792"/>
    <cellStyle name="Note 24 3 5" xfId="54793"/>
    <cellStyle name="Note 24 3 5 2" xfId="54794"/>
    <cellStyle name="Note 24 3 5_Essbase BS Tax Accounts EOY" xfId="54795"/>
    <cellStyle name="Note 24 3 6" xfId="54796"/>
    <cellStyle name="Note 24 3 7" xfId="54797"/>
    <cellStyle name="Note 24 3 8" xfId="54798"/>
    <cellStyle name="Note 24 3 9" xfId="54799"/>
    <cellStyle name="Note 24 3_Essbase BS Tax Accounts EOY" xfId="54800"/>
    <cellStyle name="Note 24 4" xfId="54801"/>
    <cellStyle name="Note 24 4 2" xfId="54802"/>
    <cellStyle name="Note 24 4 2 2" xfId="54803"/>
    <cellStyle name="Note 24 4 2 2 2" xfId="54804"/>
    <cellStyle name="Note 24 4 2 2 3" xfId="54805"/>
    <cellStyle name="Note 24 4 2 2_Essbase BS Tax Accounts EOY" xfId="54806"/>
    <cellStyle name="Note 24 4 2 3" xfId="54807"/>
    <cellStyle name="Note 24 4 2 4" xfId="54808"/>
    <cellStyle name="Note 24 4 2_Essbase BS Tax Accounts EOY" xfId="54809"/>
    <cellStyle name="Note 24 4 3" xfId="54810"/>
    <cellStyle name="Note 24 4 3 2" xfId="54811"/>
    <cellStyle name="Note 24 4 3 3" xfId="54812"/>
    <cellStyle name="Note 24 4 3_Essbase BS Tax Accounts EOY" xfId="54813"/>
    <cellStyle name="Note 24 4 4" xfId="54814"/>
    <cellStyle name="Note 24 4 5" xfId="54815"/>
    <cellStyle name="Note 24 4 6" xfId="54816"/>
    <cellStyle name="Note 24 4_Essbase BS Tax Accounts EOY" xfId="54817"/>
    <cellStyle name="Note 24 5" xfId="54818"/>
    <cellStyle name="Note 24 5 2" xfId="54819"/>
    <cellStyle name="Note 24 5 2 2" xfId="54820"/>
    <cellStyle name="Note 24 5 2_Essbase BS Tax Accounts EOY" xfId="54821"/>
    <cellStyle name="Note 24 5 3" xfId="54822"/>
    <cellStyle name="Note 24 5_Essbase BS Tax Accounts EOY" xfId="54823"/>
    <cellStyle name="Note 24 6" xfId="54824"/>
    <cellStyle name="Note 24 6 2" xfId="54825"/>
    <cellStyle name="Note 24 6 2 2" xfId="54826"/>
    <cellStyle name="Note 24 6 2_Essbase BS Tax Accounts EOY" xfId="54827"/>
    <cellStyle name="Note 24 6 3" xfId="54828"/>
    <cellStyle name="Note 24 6_Essbase BS Tax Accounts EOY" xfId="54829"/>
    <cellStyle name="Note 24 7" xfId="54830"/>
    <cellStyle name="Note 24 7 2" xfId="54831"/>
    <cellStyle name="Note 24 7 2 2" xfId="54832"/>
    <cellStyle name="Note 24 7 2_Essbase BS Tax Accounts EOY" xfId="54833"/>
    <cellStyle name="Note 24 7 3" xfId="54834"/>
    <cellStyle name="Note 24 7_Essbase BS Tax Accounts EOY" xfId="54835"/>
    <cellStyle name="Note 24 8" xfId="54836"/>
    <cellStyle name="Note 24 8 2" xfId="54837"/>
    <cellStyle name="Note 24 8 2 2" xfId="54838"/>
    <cellStyle name="Note 24 8 2_Essbase BS Tax Accounts EOY" xfId="54839"/>
    <cellStyle name="Note 24 8 3" xfId="54840"/>
    <cellStyle name="Note 24 8_Essbase BS Tax Accounts EOY" xfId="54841"/>
    <cellStyle name="Note 24 9" xfId="54842"/>
    <cellStyle name="Note 24 9 2" xfId="54843"/>
    <cellStyle name="Note 24 9 2 2" xfId="54844"/>
    <cellStyle name="Note 24 9 2_Essbase BS Tax Accounts EOY" xfId="54845"/>
    <cellStyle name="Note 24 9 3" xfId="54846"/>
    <cellStyle name="Note 24 9_Essbase BS Tax Accounts EOY" xfId="54847"/>
    <cellStyle name="Note 24_Basis Detail" xfId="54848"/>
    <cellStyle name="Note 25" xfId="54849"/>
    <cellStyle name="Note 25 2" xfId="54850"/>
    <cellStyle name="Note 25 2 2" xfId="54851"/>
    <cellStyle name="Note 25 2 2 2" xfId="54852"/>
    <cellStyle name="Note 25 2 2 2 2" xfId="54853"/>
    <cellStyle name="Note 25 2 2 2_Essbase BS Tax Accounts EOY" xfId="54854"/>
    <cellStyle name="Note 25 2 2 3" xfId="54855"/>
    <cellStyle name="Note 25 2 2_Essbase BS Tax Accounts EOY" xfId="54856"/>
    <cellStyle name="Note 25 2 3" xfId="54857"/>
    <cellStyle name="Note 25 2 3 2" xfId="54858"/>
    <cellStyle name="Note 25 2 3_Essbase BS Tax Accounts EOY" xfId="54859"/>
    <cellStyle name="Note 25 2 4" xfId="54860"/>
    <cellStyle name="Note 25 2 5" xfId="54861"/>
    <cellStyle name="Note 25 2 6" xfId="54862"/>
    <cellStyle name="Note 25 2 7" xfId="54863"/>
    <cellStyle name="Note 25 2 8" xfId="54864"/>
    <cellStyle name="Note 25 2_Essbase BS Tax Accounts EOY" xfId="54865"/>
    <cellStyle name="Note 25 3" xfId="54866"/>
    <cellStyle name="Note 25 3 2" xfId="54867"/>
    <cellStyle name="Note 25 3 2 2" xfId="54868"/>
    <cellStyle name="Note 25 3 2_Essbase BS Tax Accounts EOY" xfId="54869"/>
    <cellStyle name="Note 25 3 3" xfId="54870"/>
    <cellStyle name="Note 25 3 4" xfId="54871"/>
    <cellStyle name="Note 25 3 5" xfId="54872"/>
    <cellStyle name="Note 25 3_Essbase BS Tax Accounts EOY" xfId="54873"/>
    <cellStyle name="Note 25 4" xfId="54874"/>
    <cellStyle name="Note 25 4 2" xfId="54875"/>
    <cellStyle name="Note 25 4 2 2" xfId="54876"/>
    <cellStyle name="Note 25 4 2_Essbase BS Tax Accounts EOY" xfId="54877"/>
    <cellStyle name="Note 25 4 3" xfId="54878"/>
    <cellStyle name="Note 25 4 4" xfId="54879"/>
    <cellStyle name="Note 25 4_Essbase BS Tax Accounts EOY" xfId="54880"/>
    <cellStyle name="Note 25 5" xfId="54881"/>
    <cellStyle name="Note 25 5 2" xfId="54882"/>
    <cellStyle name="Note 25 5_Essbase BS Tax Accounts EOY" xfId="54883"/>
    <cellStyle name="Note 25 6" xfId="54884"/>
    <cellStyle name="Note 25 7" xfId="54885"/>
    <cellStyle name="Note 25 8" xfId="54886"/>
    <cellStyle name="Note 25 9" xfId="54887"/>
    <cellStyle name="Note 25_Basis Detail" xfId="54888"/>
    <cellStyle name="Note 26" xfId="54889"/>
    <cellStyle name="Note 26 2" xfId="54890"/>
    <cellStyle name="Note 26 2 2" xfId="54891"/>
    <cellStyle name="Note 26 2 2 2" xfId="54892"/>
    <cellStyle name="Note 26 2 2 3" xfId="54893"/>
    <cellStyle name="Note 26 2 2_Essbase BS Tax Accounts EOY" xfId="54894"/>
    <cellStyle name="Note 26 2 3" xfId="54895"/>
    <cellStyle name="Note 26 2 4" xfId="54896"/>
    <cellStyle name="Note 26 2_Essbase BS Tax Accounts EOY" xfId="54897"/>
    <cellStyle name="Note 26 3" xfId="54898"/>
    <cellStyle name="Note 26 3 2" xfId="54899"/>
    <cellStyle name="Note 26 3 2 2" xfId="54900"/>
    <cellStyle name="Note 26 3 2 3" xfId="54901"/>
    <cellStyle name="Note 26 3 2_Essbase BS Tax Accounts EOY" xfId="54902"/>
    <cellStyle name="Note 26 3 3" xfId="54903"/>
    <cellStyle name="Note 26 3 4" xfId="54904"/>
    <cellStyle name="Note 26 3 5" xfId="54905"/>
    <cellStyle name="Note 26 3 6" xfId="54906"/>
    <cellStyle name="Note 26 3_Essbase BS Tax Accounts EOY" xfId="54907"/>
    <cellStyle name="Note 26 4" xfId="54908"/>
    <cellStyle name="Note 26 4 2" xfId="54909"/>
    <cellStyle name="Note 26 4 3" xfId="54910"/>
    <cellStyle name="Note 26 4 4" xfId="54911"/>
    <cellStyle name="Note 26 4_Essbase BS Tax Accounts EOY" xfId="54912"/>
    <cellStyle name="Note 26 5" xfId="54913"/>
    <cellStyle name="Note 26 6" xfId="54914"/>
    <cellStyle name="Note 26 7" xfId="54915"/>
    <cellStyle name="Note 26 8" xfId="54916"/>
    <cellStyle name="Note 26_Essbase BS Tax Accounts EOY" xfId="54917"/>
    <cellStyle name="Note 27" xfId="54918"/>
    <cellStyle name="Note 27 2" xfId="54919"/>
    <cellStyle name="Note 27 2 2" xfId="54920"/>
    <cellStyle name="Note 27 2 2 2" xfId="54921"/>
    <cellStyle name="Note 27 2 2 3" xfId="54922"/>
    <cellStyle name="Note 27 2 2_Essbase BS Tax Accounts EOY" xfId="54923"/>
    <cellStyle name="Note 27 2 3" xfId="54924"/>
    <cellStyle name="Note 27 2 4" xfId="54925"/>
    <cellStyle name="Note 27 2_Essbase BS Tax Accounts EOY" xfId="54926"/>
    <cellStyle name="Note 27 3" xfId="54927"/>
    <cellStyle name="Note 27 3 2" xfId="54928"/>
    <cellStyle name="Note 27 3 2 2" xfId="54929"/>
    <cellStyle name="Note 27 3 2_Essbase BS Tax Accounts EOY" xfId="54930"/>
    <cellStyle name="Note 27 3 3" xfId="54931"/>
    <cellStyle name="Note 27 3 4" xfId="54932"/>
    <cellStyle name="Note 27 3_Essbase BS Tax Accounts EOY" xfId="54933"/>
    <cellStyle name="Note 27 4" xfId="54934"/>
    <cellStyle name="Note 27 4 2" xfId="54935"/>
    <cellStyle name="Note 27 4 3" xfId="54936"/>
    <cellStyle name="Note 27 4_Essbase BS Tax Accounts EOY" xfId="54937"/>
    <cellStyle name="Note 27 5" xfId="54938"/>
    <cellStyle name="Note 27 6" xfId="54939"/>
    <cellStyle name="Note 27 7" xfId="54940"/>
    <cellStyle name="Note 27_Essbase BS Tax Accounts EOY" xfId="54941"/>
    <cellStyle name="Note 28" xfId="54942"/>
    <cellStyle name="Note 28 2" xfId="54943"/>
    <cellStyle name="Note 28 2 2" xfId="54944"/>
    <cellStyle name="Note 28 2 2 2" xfId="54945"/>
    <cellStyle name="Note 28 2 2 3" xfId="54946"/>
    <cellStyle name="Note 28 2 2_Essbase BS Tax Accounts EOY" xfId="54947"/>
    <cellStyle name="Note 28 2 3" xfId="54948"/>
    <cellStyle name="Note 28 2 4" xfId="54949"/>
    <cellStyle name="Note 28 2 5" xfId="54950"/>
    <cellStyle name="Note 28 2_Essbase BS Tax Accounts EOY" xfId="54951"/>
    <cellStyle name="Note 28 3" xfId="54952"/>
    <cellStyle name="Note 28 3 2" xfId="54953"/>
    <cellStyle name="Note 28 3 3" xfId="54954"/>
    <cellStyle name="Note 28 3 4" xfId="54955"/>
    <cellStyle name="Note 28 3_Essbase BS Tax Accounts EOY" xfId="54956"/>
    <cellStyle name="Note 28 4" xfId="54957"/>
    <cellStyle name="Note 28 5" xfId="54958"/>
    <cellStyle name="Note 28 6" xfId="54959"/>
    <cellStyle name="Note 28 7" xfId="54960"/>
    <cellStyle name="Note 28 8" xfId="54961"/>
    <cellStyle name="Note 28_Essbase BS Tax Accounts EOY" xfId="54962"/>
    <cellStyle name="Note 29" xfId="54963"/>
    <cellStyle name="Note 29 2" xfId="54964"/>
    <cellStyle name="Note 29 2 2" xfId="54965"/>
    <cellStyle name="Note 29 2 2 2" xfId="54966"/>
    <cellStyle name="Note 29 2 2 3" xfId="54967"/>
    <cellStyle name="Note 29 2 2_Essbase BS Tax Accounts EOY" xfId="54968"/>
    <cellStyle name="Note 29 2 3" xfId="54969"/>
    <cellStyle name="Note 29 2 4" xfId="54970"/>
    <cellStyle name="Note 29 2 5" xfId="54971"/>
    <cellStyle name="Note 29 2_Essbase BS Tax Accounts EOY" xfId="54972"/>
    <cellStyle name="Note 29 3" xfId="54973"/>
    <cellStyle name="Note 29 3 2" xfId="54974"/>
    <cellStyle name="Note 29 3 3" xfId="54975"/>
    <cellStyle name="Note 29 3_Essbase BS Tax Accounts EOY" xfId="54976"/>
    <cellStyle name="Note 29 4" xfId="54977"/>
    <cellStyle name="Note 29 5" xfId="54978"/>
    <cellStyle name="Note 29 6" xfId="54979"/>
    <cellStyle name="Note 29 7" xfId="54980"/>
    <cellStyle name="Note 29_Essbase BS Tax Accounts EOY" xfId="54981"/>
    <cellStyle name="Note 3" xfId="54982"/>
    <cellStyle name="Note 3 10" xfId="54983"/>
    <cellStyle name="Note 3 10 2" xfId="54984"/>
    <cellStyle name="Note 3 10 2 2" xfId="54985"/>
    <cellStyle name="Note 3 10 2 2 2" xfId="54986"/>
    <cellStyle name="Note 3 10 2 2 3" xfId="54987"/>
    <cellStyle name="Note 3 10 2 3" xfId="54988"/>
    <cellStyle name="Note 3 10 2 4" xfId="54989"/>
    <cellStyle name="Note 3 10 3" xfId="54990"/>
    <cellStyle name="Note 3 10 3 2" xfId="54991"/>
    <cellStyle name="Note 3 10 3 3" xfId="54992"/>
    <cellStyle name="Note 3 10 4" xfId="54993"/>
    <cellStyle name="Note 3 10 5" xfId="54994"/>
    <cellStyle name="Note 3 10 6" xfId="54995"/>
    <cellStyle name="Note 3 11" xfId="54996"/>
    <cellStyle name="Note 3 11 2" xfId="54997"/>
    <cellStyle name="Note 3 11 2 2" xfId="54998"/>
    <cellStyle name="Note 3 11 2 3" xfId="54999"/>
    <cellStyle name="Note 3 11 3" xfId="55000"/>
    <cellStyle name="Note 3 11 4" xfId="55001"/>
    <cellStyle name="Note 3 11 5" xfId="55002"/>
    <cellStyle name="Note 3 12" xfId="55003"/>
    <cellStyle name="Note 3 12 2" xfId="55004"/>
    <cellStyle name="Note 3 12 2 2" xfId="55005"/>
    <cellStyle name="Note 3 12 3" xfId="55006"/>
    <cellStyle name="Note 3 12 4" xfId="55007"/>
    <cellStyle name="Note 3 13" xfId="55008"/>
    <cellStyle name="Note 3 13 2" xfId="55009"/>
    <cellStyle name="Note 3 13 2 2" xfId="55010"/>
    <cellStyle name="Note 3 13 3" xfId="55011"/>
    <cellStyle name="Note 3 13 4" xfId="55012"/>
    <cellStyle name="Note 3 14" xfId="55013"/>
    <cellStyle name="Note 3 14 2" xfId="55014"/>
    <cellStyle name="Note 3 14 2 2" xfId="55015"/>
    <cellStyle name="Note 3 14 3" xfId="55016"/>
    <cellStyle name="Note 3 14 4" xfId="55017"/>
    <cellStyle name="Note 3 15" xfId="55018"/>
    <cellStyle name="Note 3 15 2" xfId="55019"/>
    <cellStyle name="Note 3 16" xfId="55020"/>
    <cellStyle name="Note 3 17" xfId="55021"/>
    <cellStyle name="Note 3 2" xfId="55022"/>
    <cellStyle name="Note 3 2 2" xfId="55023"/>
    <cellStyle name="Note 3 2 2 10" xfId="55024"/>
    <cellStyle name="Note 3 2 2 2" xfId="55025"/>
    <cellStyle name="Note 3 2 2 2 2" xfId="55026"/>
    <cellStyle name="Note 3 2 2 2 2 2" xfId="55027"/>
    <cellStyle name="Note 3 2 2 2 2 3" xfId="55028"/>
    <cellStyle name="Note 3 2 2 2 3" xfId="55029"/>
    <cellStyle name="Note 3 2 2 2 4" xfId="55030"/>
    <cellStyle name="Note 3 2 2 3" xfId="55031"/>
    <cellStyle name="Note 3 2 2 3 2" xfId="55032"/>
    <cellStyle name="Note 3 2 2 3 2 2" xfId="55033"/>
    <cellStyle name="Note 3 2 2 3 3" xfId="55034"/>
    <cellStyle name="Note 3 2 2 3 4" xfId="55035"/>
    <cellStyle name="Note 3 2 2 4" xfId="55036"/>
    <cellStyle name="Note 3 2 2 4 2" xfId="55037"/>
    <cellStyle name="Note 3 2 2 4 2 2" xfId="55038"/>
    <cellStyle name="Note 3 2 2 4 3" xfId="55039"/>
    <cellStyle name="Note 3 2 2 4 4" xfId="55040"/>
    <cellStyle name="Note 3 2 2 5" xfId="55041"/>
    <cellStyle name="Note 3 2 2 5 2" xfId="55042"/>
    <cellStyle name="Note 3 2 2 6" xfId="55043"/>
    <cellStyle name="Note 3 2 2 7" xfId="55044"/>
    <cellStyle name="Note 3 2 2 8" xfId="55045"/>
    <cellStyle name="Note 3 2 2 9" xfId="55046"/>
    <cellStyle name="Note 3 2 3" xfId="55047"/>
    <cellStyle name="Note 3 2 3 2" xfId="55048"/>
    <cellStyle name="Note 3 2 3 2 2" xfId="55049"/>
    <cellStyle name="Note 3 2 3 3" xfId="55050"/>
    <cellStyle name="Note 3 2 4" xfId="55051"/>
    <cellStyle name="Note 3 2 4 2" xfId="55052"/>
    <cellStyle name="Note 3 2 4 2 2" xfId="55053"/>
    <cellStyle name="Note 3 2 4 3" xfId="55054"/>
    <cellStyle name="Note 3 2 4 4" xfId="55055"/>
    <cellStyle name="Note 3 2 5" xfId="55056"/>
    <cellStyle name="Note 3 2 5 2" xfId="55057"/>
    <cellStyle name="Note 3 2 5 2 2" xfId="55058"/>
    <cellStyle name="Note 3 2 5 3" xfId="55059"/>
    <cellStyle name="Note 3 2 5 4" xfId="55060"/>
    <cellStyle name="Note 3 2 6" xfId="55061"/>
    <cellStyle name="Note 3 2 6 2" xfId="55062"/>
    <cellStyle name="Note 3 2 6 2 2" xfId="55063"/>
    <cellStyle name="Note 3 2 6 3" xfId="55064"/>
    <cellStyle name="Note 3 2 7" xfId="55065"/>
    <cellStyle name="Note 3 2 7 2" xfId="55066"/>
    <cellStyle name="Note 3 2 8" xfId="55067"/>
    <cellStyle name="Note 3 2_Results 3rd" xfId="55068"/>
    <cellStyle name="Note 3 3" xfId="55069"/>
    <cellStyle name="Note 3 3 10" xfId="55070"/>
    <cellStyle name="Note 3 3 2" xfId="55071"/>
    <cellStyle name="Note 3 3 2 2" xfId="55072"/>
    <cellStyle name="Note 3 3 2 2 2" xfId="55073"/>
    <cellStyle name="Note 3 3 2 2 3" xfId="55074"/>
    <cellStyle name="Note 3 3 2 3" xfId="55075"/>
    <cellStyle name="Note 3 3 3" xfId="55076"/>
    <cellStyle name="Note 3 3 3 2" xfId="55077"/>
    <cellStyle name="Note 3 3 3 2 2" xfId="55078"/>
    <cellStyle name="Note 3 3 3 2 3" xfId="55079"/>
    <cellStyle name="Note 3 3 3 3" xfId="55080"/>
    <cellStyle name="Note 3 3 3 4" xfId="55081"/>
    <cellStyle name="Note 3 3 3 5" xfId="55082"/>
    <cellStyle name="Note 3 3 3 6" xfId="55083"/>
    <cellStyle name="Note 3 3 4" xfId="55084"/>
    <cellStyle name="Note 3 3 4 2" xfId="55085"/>
    <cellStyle name="Note 3 3 4 2 2" xfId="55086"/>
    <cellStyle name="Note 3 3 4 3" xfId="55087"/>
    <cellStyle name="Note 3 3 4 4" xfId="55088"/>
    <cellStyle name="Note 3 3 5" xfId="55089"/>
    <cellStyle name="Note 3 3 5 2" xfId="55090"/>
    <cellStyle name="Note 3 3 5 2 2" xfId="55091"/>
    <cellStyle name="Note 3 3 5 3" xfId="55092"/>
    <cellStyle name="Note 3 3 5 4" xfId="55093"/>
    <cellStyle name="Note 3 3 6" xfId="55094"/>
    <cellStyle name="Note 3 3 6 2" xfId="55095"/>
    <cellStyle name="Note 3 3 7" xfId="55096"/>
    <cellStyle name="Note 3 3 8" xfId="55097"/>
    <cellStyle name="Note 3 3 9" xfId="55098"/>
    <cellStyle name="Note 3 4" xfId="55099"/>
    <cellStyle name="Note 3 4 2" xfId="55100"/>
    <cellStyle name="Note 3 4 2 2" xfId="55101"/>
    <cellStyle name="Note 3 4 2 2 2" xfId="55102"/>
    <cellStyle name="Note 3 4 2 2 3" xfId="55103"/>
    <cellStyle name="Note 3 4 2 3" xfId="55104"/>
    <cellStyle name="Note 3 4 3" xfId="55105"/>
    <cellStyle name="Note 3 4 3 2" xfId="55106"/>
    <cellStyle name="Note 3 4 3 2 2" xfId="55107"/>
    <cellStyle name="Note 3 4 3 3" xfId="55108"/>
    <cellStyle name="Note 3 4 3 4" xfId="55109"/>
    <cellStyle name="Note 3 4 3 5" xfId="55110"/>
    <cellStyle name="Note 3 4 4" xfId="55111"/>
    <cellStyle name="Note 3 4 4 2" xfId="55112"/>
    <cellStyle name="Note 3 4 4 3" xfId="55113"/>
    <cellStyle name="Note 3 4 5" xfId="55114"/>
    <cellStyle name="Note 3 4 6" xfId="55115"/>
    <cellStyle name="Note 3 4 7" xfId="55116"/>
    <cellStyle name="Note 3 4 8" xfId="55117"/>
    <cellStyle name="Note 3 5" xfId="55118"/>
    <cellStyle name="Note 3 5 2" xfId="55119"/>
    <cellStyle name="Note 3 5 2 2" xfId="55120"/>
    <cellStyle name="Note 3 5 2 2 2" xfId="55121"/>
    <cellStyle name="Note 3 5 2 2 3" xfId="55122"/>
    <cellStyle name="Note 3 5 2 3" xfId="55123"/>
    <cellStyle name="Note 3 5 2 4" xfId="55124"/>
    <cellStyle name="Note 3 5 3" xfId="55125"/>
    <cellStyle name="Note 3 5 3 2" xfId="55126"/>
    <cellStyle name="Note 3 5 3 2 2" xfId="55127"/>
    <cellStyle name="Note 3 5 3 3" xfId="55128"/>
    <cellStyle name="Note 3 5 4" xfId="55129"/>
    <cellStyle name="Note 3 5 4 2" xfId="55130"/>
    <cellStyle name="Note 3 5 4 2 2" xfId="55131"/>
    <cellStyle name="Note 3 5 4 3" xfId="55132"/>
    <cellStyle name="Note 3 5 5" xfId="55133"/>
    <cellStyle name="Note 3 5 5 2" xfId="55134"/>
    <cellStyle name="Note 3 5 6" xfId="55135"/>
    <cellStyle name="Note 3 5 7" xfId="55136"/>
    <cellStyle name="Note 3 5_Results 3rd" xfId="55137"/>
    <cellStyle name="Note 3 6" xfId="55138"/>
    <cellStyle name="Note 3 6 2" xfId="55139"/>
    <cellStyle name="Note 3 6 2 2" xfId="55140"/>
    <cellStyle name="Note 3 6 2 2 2" xfId="55141"/>
    <cellStyle name="Note 3 6 2 3" xfId="55142"/>
    <cellStyle name="Note 3 6 2 4" xfId="55143"/>
    <cellStyle name="Note 3 6 3" xfId="55144"/>
    <cellStyle name="Note 3 6 3 2" xfId="55145"/>
    <cellStyle name="Note 3 6 3 3" xfId="55146"/>
    <cellStyle name="Note 3 6 4" xfId="55147"/>
    <cellStyle name="Note 3 7" xfId="55148"/>
    <cellStyle name="Note 3 7 2" xfId="55149"/>
    <cellStyle name="Note 3 7 2 2" xfId="55150"/>
    <cellStyle name="Note 3 7 2 2 2" xfId="55151"/>
    <cellStyle name="Note 3 7 2 2 3" xfId="55152"/>
    <cellStyle name="Note 3 7 2 3" xfId="55153"/>
    <cellStyle name="Note 3 7 2 4" xfId="55154"/>
    <cellStyle name="Note 3 7 2 5" xfId="55155"/>
    <cellStyle name="Note 3 7 3" xfId="55156"/>
    <cellStyle name="Note 3 7 3 2" xfId="55157"/>
    <cellStyle name="Note 3 7 3 2 2" xfId="55158"/>
    <cellStyle name="Note 3 7 3 3" xfId="55159"/>
    <cellStyle name="Note 3 7 3 4" xfId="55160"/>
    <cellStyle name="Note 3 7 4" xfId="55161"/>
    <cellStyle name="Note 3 7 4 2" xfId="55162"/>
    <cellStyle name="Note 3 7 4 3" xfId="55163"/>
    <cellStyle name="Note 3 7 5" xfId="55164"/>
    <cellStyle name="Note 3 7 6" xfId="55165"/>
    <cellStyle name="Note 3 7 7" xfId="55166"/>
    <cellStyle name="Note 3 7 8" xfId="55167"/>
    <cellStyle name="Note 3 8" xfId="55168"/>
    <cellStyle name="Note 3 8 2" xfId="55169"/>
    <cellStyle name="Note 3 8 2 2" xfId="55170"/>
    <cellStyle name="Note 3 8 2 2 2" xfId="55171"/>
    <cellStyle name="Note 3 8 2 2 3" xfId="55172"/>
    <cellStyle name="Note 3 8 2 3" xfId="55173"/>
    <cellStyle name="Note 3 8 2 4" xfId="55174"/>
    <cellStyle name="Note 3 8 3" xfId="55175"/>
    <cellStyle name="Note 3 8 3 2" xfId="55176"/>
    <cellStyle name="Note 3 8 3 3" xfId="55177"/>
    <cellStyle name="Note 3 8 4" xfId="55178"/>
    <cellStyle name="Note 3 8 5" xfId="55179"/>
    <cellStyle name="Note 3 8 6" xfId="55180"/>
    <cellStyle name="Note 3 9" xfId="55181"/>
    <cellStyle name="Note 3 9 2" xfId="55182"/>
    <cellStyle name="Note 3 9 2 2" xfId="55183"/>
    <cellStyle name="Note 3 9 2 2 2" xfId="55184"/>
    <cellStyle name="Note 3 9 2 2 3" xfId="55185"/>
    <cellStyle name="Note 3 9 2 3" xfId="55186"/>
    <cellStyle name="Note 3 9 2 4" xfId="55187"/>
    <cellStyle name="Note 3 9 3" xfId="55188"/>
    <cellStyle name="Note 3 9 3 2" xfId="55189"/>
    <cellStyle name="Note 3 9 3 3" xfId="55190"/>
    <cellStyle name="Note 3 9 4" xfId="55191"/>
    <cellStyle name="Note 3 9 5" xfId="55192"/>
    <cellStyle name="Note 3 9 6" xfId="55193"/>
    <cellStyle name="Note 3_Results 3rd" xfId="55194"/>
    <cellStyle name="Note 30" xfId="55195"/>
    <cellStyle name="Note 30 2" xfId="55196"/>
    <cellStyle name="Note 30 2 2" xfId="55197"/>
    <cellStyle name="Note 30 2 2 2" xfId="55198"/>
    <cellStyle name="Note 30 2 2 3" xfId="55199"/>
    <cellStyle name="Note 30 2 3" xfId="55200"/>
    <cellStyle name="Note 30 2 4" xfId="55201"/>
    <cellStyle name="Note 30 3" xfId="55202"/>
    <cellStyle name="Note 30 3 2" xfId="55203"/>
    <cellStyle name="Note 30 3 3" xfId="55204"/>
    <cellStyle name="Note 30 4" xfId="55205"/>
    <cellStyle name="Note 30 5" xfId="55206"/>
    <cellStyle name="Note 30 6" xfId="55207"/>
    <cellStyle name="Note 31" xfId="55208"/>
    <cellStyle name="Note 31 2" xfId="55209"/>
    <cellStyle name="Note 31 2 2" xfId="55210"/>
    <cellStyle name="Note 31 2 2 2" xfId="55211"/>
    <cellStyle name="Note 31 2 2 3" xfId="55212"/>
    <cellStyle name="Note 31 2 3" xfId="55213"/>
    <cellStyle name="Note 31 2 4" xfId="55214"/>
    <cellStyle name="Note 31 3" xfId="55215"/>
    <cellStyle name="Note 31 3 2" xfId="55216"/>
    <cellStyle name="Note 31 3 3" xfId="55217"/>
    <cellStyle name="Note 31 4" xfId="55218"/>
    <cellStyle name="Note 31 5" xfId="55219"/>
    <cellStyle name="Note 31 6" xfId="55220"/>
    <cellStyle name="Note 32" xfId="55221"/>
    <cellStyle name="Note 32 2" xfId="55222"/>
    <cellStyle name="Note 32 2 2" xfId="55223"/>
    <cellStyle name="Note 32 2 2 2" xfId="55224"/>
    <cellStyle name="Note 32 2 2 3" xfId="55225"/>
    <cellStyle name="Note 32 2 3" xfId="55226"/>
    <cellStyle name="Note 32 2 4" xfId="55227"/>
    <cellStyle name="Note 32 3" xfId="55228"/>
    <cellStyle name="Note 32 3 2" xfId="55229"/>
    <cellStyle name="Note 32 3 3" xfId="55230"/>
    <cellStyle name="Note 32 4" xfId="55231"/>
    <cellStyle name="Note 32 5" xfId="55232"/>
    <cellStyle name="Note 32 6" xfId="55233"/>
    <cellStyle name="Note 33" xfId="55234"/>
    <cellStyle name="Note 33 2" xfId="55235"/>
    <cellStyle name="Note 33 2 2" xfId="55236"/>
    <cellStyle name="Note 33 2 2 2" xfId="55237"/>
    <cellStyle name="Note 33 2 2 3" xfId="55238"/>
    <cellStyle name="Note 33 2 3" xfId="55239"/>
    <cellStyle name="Note 33 2 4" xfId="55240"/>
    <cellStyle name="Note 33 3" xfId="55241"/>
    <cellStyle name="Note 33 3 2" xfId="55242"/>
    <cellStyle name="Note 33 3 3" xfId="55243"/>
    <cellStyle name="Note 33 4" xfId="55244"/>
    <cellStyle name="Note 33 5" xfId="55245"/>
    <cellStyle name="Note 33 6" xfId="55246"/>
    <cellStyle name="Note 34" xfId="55247"/>
    <cellStyle name="Note 34 2" xfId="55248"/>
    <cellStyle name="Note 34 2 2" xfId="55249"/>
    <cellStyle name="Note 34 2 2 2" xfId="55250"/>
    <cellStyle name="Note 34 2 2 3" xfId="55251"/>
    <cellStyle name="Note 34 2 3" xfId="55252"/>
    <cellStyle name="Note 34 2 4" xfId="55253"/>
    <cellStyle name="Note 34 3" xfId="55254"/>
    <cellStyle name="Note 34 3 2" xfId="55255"/>
    <cellStyle name="Note 34 3 3" xfId="55256"/>
    <cellStyle name="Note 34 4" xfId="55257"/>
    <cellStyle name="Note 34 5" xfId="55258"/>
    <cellStyle name="Note 34 6" xfId="55259"/>
    <cellStyle name="Note 35" xfId="55260"/>
    <cellStyle name="Note 35 2" xfId="55261"/>
    <cellStyle name="Note 35 2 2" xfId="55262"/>
    <cellStyle name="Note 35 2 2 2" xfId="55263"/>
    <cellStyle name="Note 35 2 2 3" xfId="55264"/>
    <cellStyle name="Note 35 2 3" xfId="55265"/>
    <cellStyle name="Note 35 2 4" xfId="55266"/>
    <cellStyle name="Note 35 3" xfId="55267"/>
    <cellStyle name="Note 35 3 2" xfId="55268"/>
    <cellStyle name="Note 35 3 3" xfId="55269"/>
    <cellStyle name="Note 35 4" xfId="55270"/>
    <cellStyle name="Note 35 5" xfId="55271"/>
    <cellStyle name="Note 35 6" xfId="55272"/>
    <cellStyle name="Note 36" xfId="55273"/>
    <cellStyle name="Note 36 2" xfId="55274"/>
    <cellStyle name="Note 36 2 2" xfId="55275"/>
    <cellStyle name="Note 36 2 2 2" xfId="55276"/>
    <cellStyle name="Note 36 2 2 3" xfId="55277"/>
    <cellStyle name="Note 36 2 3" xfId="55278"/>
    <cellStyle name="Note 36 2 4" xfId="55279"/>
    <cellStyle name="Note 36 3" xfId="55280"/>
    <cellStyle name="Note 36 3 2" xfId="55281"/>
    <cellStyle name="Note 36 3 3" xfId="55282"/>
    <cellStyle name="Note 36 4" xfId="55283"/>
    <cellStyle name="Note 36 5" xfId="55284"/>
    <cellStyle name="Note 36 6" xfId="55285"/>
    <cellStyle name="Note 37" xfId="55286"/>
    <cellStyle name="Note 37 2" xfId="55287"/>
    <cellStyle name="Note 37 2 2" xfId="55288"/>
    <cellStyle name="Note 37 2 2 2" xfId="55289"/>
    <cellStyle name="Note 37 2 2 3" xfId="55290"/>
    <cellStyle name="Note 37 2 3" xfId="55291"/>
    <cellStyle name="Note 37 2 4" xfId="55292"/>
    <cellStyle name="Note 37 3" xfId="55293"/>
    <cellStyle name="Note 37 3 2" xfId="55294"/>
    <cellStyle name="Note 37 3 3" xfId="55295"/>
    <cellStyle name="Note 37 4" xfId="55296"/>
    <cellStyle name="Note 37 5" xfId="55297"/>
    <cellStyle name="Note 37 6" xfId="55298"/>
    <cellStyle name="Note 38" xfId="55299"/>
    <cellStyle name="Note 38 2" xfId="55300"/>
    <cellStyle name="Note 38 2 2" xfId="55301"/>
    <cellStyle name="Note 38 2 2 2" xfId="55302"/>
    <cellStyle name="Note 38 2 2 3" xfId="55303"/>
    <cellStyle name="Note 38 2 3" xfId="55304"/>
    <cellStyle name="Note 38 2 4" xfId="55305"/>
    <cellStyle name="Note 38 3" xfId="55306"/>
    <cellStyle name="Note 38 3 2" xfId="55307"/>
    <cellStyle name="Note 38 3 3" xfId="55308"/>
    <cellStyle name="Note 38 4" xfId="55309"/>
    <cellStyle name="Note 38 5" xfId="55310"/>
    <cellStyle name="Note 39" xfId="55311"/>
    <cellStyle name="Note 39 2" xfId="55312"/>
    <cellStyle name="Note 39 2 2" xfId="55313"/>
    <cellStyle name="Note 39 2 3" xfId="55314"/>
    <cellStyle name="Note 39 3" xfId="55315"/>
    <cellStyle name="Note 39 4" xfId="55316"/>
    <cellStyle name="Note 4" xfId="55317"/>
    <cellStyle name="Note 4 10" xfId="55318"/>
    <cellStyle name="Note 4 10 2" xfId="55319"/>
    <cellStyle name="Note 4 10 2 2" xfId="55320"/>
    <cellStyle name="Note 4 10 3" xfId="55321"/>
    <cellStyle name="Note 4 10 4" xfId="55322"/>
    <cellStyle name="Note 4 11" xfId="55323"/>
    <cellStyle name="Note 4 11 2" xfId="55324"/>
    <cellStyle name="Note 4 11 2 2" xfId="55325"/>
    <cellStyle name="Note 4 11 3" xfId="55326"/>
    <cellStyle name="Note 4 11 4" xfId="55327"/>
    <cellStyle name="Note 4 12" xfId="55328"/>
    <cellStyle name="Note 4 12 2" xfId="55329"/>
    <cellStyle name="Note 4 12 2 2" xfId="55330"/>
    <cellStyle name="Note 4 12 3" xfId="55331"/>
    <cellStyle name="Note 4 12 4" xfId="55332"/>
    <cellStyle name="Note 4 13" xfId="55333"/>
    <cellStyle name="Note 4 13 2" xfId="55334"/>
    <cellStyle name="Note 4 14" xfId="55335"/>
    <cellStyle name="Note 4 2" xfId="55336"/>
    <cellStyle name="Note 4 2 2" xfId="55337"/>
    <cellStyle name="Note 4 2 2 2" xfId="55338"/>
    <cellStyle name="Note 4 2 2 2 2" xfId="55339"/>
    <cellStyle name="Note 4 2 2 2 2 2" xfId="55340"/>
    <cellStyle name="Note 4 2 2 2 3" xfId="55341"/>
    <cellStyle name="Note 4 2 2 2 4" xfId="55342"/>
    <cellStyle name="Note 4 2 2 3" xfId="55343"/>
    <cellStyle name="Note 4 2 2 3 2" xfId="55344"/>
    <cellStyle name="Note 4 2 2 3 2 2" xfId="55345"/>
    <cellStyle name="Note 4 2 2 3 3" xfId="55346"/>
    <cellStyle name="Note 4 2 2 3 4" xfId="55347"/>
    <cellStyle name="Note 4 2 2 4" xfId="55348"/>
    <cellStyle name="Note 4 2 2 4 2" xfId="55349"/>
    <cellStyle name="Note 4 2 2 4 2 2" xfId="55350"/>
    <cellStyle name="Note 4 2 2 4 3" xfId="55351"/>
    <cellStyle name="Note 4 2 2 5" xfId="55352"/>
    <cellStyle name="Note 4 2 2 5 2" xfId="55353"/>
    <cellStyle name="Note 4 2 3" xfId="55354"/>
    <cellStyle name="Note 4 2 3 2" xfId="55355"/>
    <cellStyle name="Note 4 2 3 2 2" xfId="55356"/>
    <cellStyle name="Note 4 2 3 3" xfId="55357"/>
    <cellStyle name="Note 4 2 3 4" xfId="55358"/>
    <cellStyle name="Note 4 2 4" xfId="55359"/>
    <cellStyle name="Note 4 2 4 2" xfId="55360"/>
    <cellStyle name="Note 4 2 4 2 2" xfId="55361"/>
    <cellStyle name="Note 4 2 4 3" xfId="55362"/>
    <cellStyle name="Note 4 2 4 4" xfId="55363"/>
    <cellStyle name="Note 4 2 5" xfId="55364"/>
    <cellStyle name="Note 4 2 5 2" xfId="55365"/>
    <cellStyle name="Note 4 2 5 2 2" xfId="55366"/>
    <cellStyle name="Note 4 2 5 3" xfId="55367"/>
    <cellStyle name="Note 4 2 6" xfId="55368"/>
    <cellStyle name="Note 4 2 6 2" xfId="55369"/>
    <cellStyle name="Note 4 2 6 2 2" xfId="55370"/>
    <cellStyle name="Note 4 2 6 3" xfId="55371"/>
    <cellStyle name="Note 4 2 7" xfId="55372"/>
    <cellStyle name="Note 4 2 7 2" xfId="55373"/>
    <cellStyle name="Note 4 2 8" xfId="55374"/>
    <cellStyle name="Note 4 2_Results 3rd" xfId="55375"/>
    <cellStyle name="Note 4 3" xfId="55376"/>
    <cellStyle name="Note 4 3 2" xfId="55377"/>
    <cellStyle name="Note 4 3 2 2" xfId="55378"/>
    <cellStyle name="Note 4 3 2 2 2" xfId="55379"/>
    <cellStyle name="Note 4 3 2 2 3" xfId="55380"/>
    <cellStyle name="Note 4 3 2 3" xfId="55381"/>
    <cellStyle name="Note 4 3 2 3 2" xfId="55382"/>
    <cellStyle name="Note 4 3 2 4" xfId="55383"/>
    <cellStyle name="Note 4 3 2 5" xfId="55384"/>
    <cellStyle name="Note 4 3 3" xfId="55385"/>
    <cellStyle name="Note 4 3 3 2" xfId="55386"/>
    <cellStyle name="Note 4 3 3 2 2" xfId="55387"/>
    <cellStyle name="Note 4 3 3 2 3" xfId="55388"/>
    <cellStyle name="Note 4 3 3 3" xfId="55389"/>
    <cellStyle name="Note 4 3 4" xfId="55390"/>
    <cellStyle name="Note 4 3 4 2" xfId="55391"/>
    <cellStyle name="Note 4 3 4 2 2" xfId="55392"/>
    <cellStyle name="Note 4 3 4 2 3" xfId="55393"/>
    <cellStyle name="Note 4 3 4 3" xfId="55394"/>
    <cellStyle name="Note 4 3 4 4" xfId="55395"/>
    <cellStyle name="Note 4 3 5" xfId="55396"/>
    <cellStyle name="Note 4 3 5 2" xfId="55397"/>
    <cellStyle name="Note 4 3 5 2 2" xfId="55398"/>
    <cellStyle name="Note 4 3 5 3" xfId="55399"/>
    <cellStyle name="Note 4 3 5 4" xfId="55400"/>
    <cellStyle name="Note 4 3 6" xfId="55401"/>
    <cellStyle name="Note 4 3 6 2" xfId="55402"/>
    <cellStyle name="Note 4 3 6 2 2" xfId="55403"/>
    <cellStyle name="Note 4 3 6 3" xfId="55404"/>
    <cellStyle name="Note 4 3 6 4" xfId="55405"/>
    <cellStyle name="Note 4 3 7" xfId="55406"/>
    <cellStyle name="Note 4 3 7 2" xfId="55407"/>
    <cellStyle name="Note 4 3 8" xfId="55408"/>
    <cellStyle name="Note 4 3 9" xfId="55409"/>
    <cellStyle name="Note 4 3_Results 3rd" xfId="55410"/>
    <cellStyle name="Note 4 4" xfId="55411"/>
    <cellStyle name="Note 4 4 2" xfId="55412"/>
    <cellStyle name="Note 4 4 2 2" xfId="55413"/>
    <cellStyle name="Note 4 4 2 3" xfId="55414"/>
    <cellStyle name="Note 4 4 3" xfId="55415"/>
    <cellStyle name="Note 4 4 4" xfId="55416"/>
    <cellStyle name="Note 4 5" xfId="55417"/>
    <cellStyle name="Note 4 5 2" xfId="55418"/>
    <cellStyle name="Note 4 5 2 2" xfId="55419"/>
    <cellStyle name="Note 4 5 2 3" xfId="55420"/>
    <cellStyle name="Note 4 5 3" xfId="55421"/>
    <cellStyle name="Note 4 5 3 2" xfId="55422"/>
    <cellStyle name="Note 4 5 3 3" xfId="55423"/>
    <cellStyle name="Note 4 5 4" xfId="55424"/>
    <cellStyle name="Note 4 5 5" xfId="55425"/>
    <cellStyle name="Note 4 5 6" xfId="55426"/>
    <cellStyle name="Note 4 5 7" xfId="55427"/>
    <cellStyle name="Note 4 6" xfId="55428"/>
    <cellStyle name="Note 4 6 2" xfId="55429"/>
    <cellStyle name="Note 4 6 2 2" xfId="55430"/>
    <cellStyle name="Note 4 6 2 2 2" xfId="55431"/>
    <cellStyle name="Note 4 6 2 3" xfId="55432"/>
    <cellStyle name="Note 4 6 2 4" xfId="55433"/>
    <cellStyle name="Note 4 6 3" xfId="55434"/>
    <cellStyle name="Note 4 6 3 2" xfId="55435"/>
    <cellStyle name="Note 4 6 3 3" xfId="55436"/>
    <cellStyle name="Note 4 6 4" xfId="55437"/>
    <cellStyle name="Note 4 6 5" xfId="55438"/>
    <cellStyle name="Note 4 6 6" xfId="55439"/>
    <cellStyle name="Note 4 6 7" xfId="55440"/>
    <cellStyle name="Note 4 7" xfId="55441"/>
    <cellStyle name="Note 4 7 2" xfId="55442"/>
    <cellStyle name="Note 4 7 2 2" xfId="55443"/>
    <cellStyle name="Note 4 7 2 3" xfId="55444"/>
    <cellStyle name="Note 4 7 3" xfId="55445"/>
    <cellStyle name="Note 4 7 4" xfId="55446"/>
    <cellStyle name="Note 4 7 5" xfId="55447"/>
    <cellStyle name="Note 4 8" xfId="55448"/>
    <cellStyle name="Note 4 8 2" xfId="55449"/>
    <cellStyle name="Note 4 8 2 2" xfId="55450"/>
    <cellStyle name="Note 4 8 2 3" xfId="55451"/>
    <cellStyle name="Note 4 8 3" xfId="55452"/>
    <cellStyle name="Note 4 8 4" xfId="55453"/>
    <cellStyle name="Note 4 8 5" xfId="55454"/>
    <cellStyle name="Note 4 9" xfId="55455"/>
    <cellStyle name="Note 4 9 2" xfId="55456"/>
    <cellStyle name="Note 4 9 2 2" xfId="55457"/>
    <cellStyle name="Note 4 9 2 3" xfId="55458"/>
    <cellStyle name="Note 4 9 3" xfId="55459"/>
    <cellStyle name="Note 4 9 4" xfId="55460"/>
    <cellStyle name="Note 4_Results 3rd" xfId="55461"/>
    <cellStyle name="Note 40" xfId="55462"/>
    <cellStyle name="Note 40 2" xfId="55463"/>
    <cellStyle name="Note 40 2 2" xfId="55464"/>
    <cellStyle name="Note 40 2 3" xfId="55465"/>
    <cellStyle name="Note 40 3" xfId="55466"/>
    <cellStyle name="Note 40 4" xfId="55467"/>
    <cellStyle name="Note 41" xfId="55468"/>
    <cellStyle name="Note 41 2" xfId="55469"/>
    <cellStyle name="Note 41 2 2" xfId="55470"/>
    <cellStyle name="Note 41 2 3" xfId="55471"/>
    <cellStyle name="Note 41 3" xfId="55472"/>
    <cellStyle name="Note 41 4" xfId="55473"/>
    <cellStyle name="Note 42" xfId="55474"/>
    <cellStyle name="Note 42 2" xfId="55475"/>
    <cellStyle name="Note 42 2 2" xfId="55476"/>
    <cellStyle name="Note 42 3" xfId="55477"/>
    <cellStyle name="Note 42 4" xfId="55478"/>
    <cellStyle name="Note 43" xfId="55479"/>
    <cellStyle name="Note 43 2" xfId="55480"/>
    <cellStyle name="Note 43 2 2" xfId="55481"/>
    <cellStyle name="Note 43 3" xfId="55482"/>
    <cellStyle name="Note 43 4" xfId="55483"/>
    <cellStyle name="Note 44" xfId="55484"/>
    <cellStyle name="Note 44 2" xfId="55485"/>
    <cellStyle name="Note 44 2 2" xfId="55486"/>
    <cellStyle name="Note 44 3" xfId="55487"/>
    <cellStyle name="Note 44 4" xfId="55488"/>
    <cellStyle name="Note 45" xfId="55489"/>
    <cellStyle name="Note 45 2" xfId="55490"/>
    <cellStyle name="Note 45 2 2" xfId="55491"/>
    <cellStyle name="Note 45 3" xfId="55492"/>
    <cellStyle name="Note 45 4" xfId="55493"/>
    <cellStyle name="Note 46" xfId="55494"/>
    <cellStyle name="Note 46 2" xfId="55495"/>
    <cellStyle name="Note 46 2 2" xfId="55496"/>
    <cellStyle name="Note 46 3" xfId="55497"/>
    <cellStyle name="Note 46 4" xfId="55498"/>
    <cellStyle name="Note 47" xfId="55499"/>
    <cellStyle name="Note 47 2" xfId="55500"/>
    <cellStyle name="Note 47 2 2" xfId="55501"/>
    <cellStyle name="Note 47 3" xfId="55502"/>
    <cellStyle name="Note 47 4" xfId="55503"/>
    <cellStyle name="Note 48" xfId="55504"/>
    <cellStyle name="Note 48 2" xfId="55505"/>
    <cellStyle name="Note 48 2 2" xfId="55506"/>
    <cellStyle name="Note 48 3" xfId="55507"/>
    <cellStyle name="Note 48 4" xfId="55508"/>
    <cellStyle name="Note 49" xfId="55509"/>
    <cellStyle name="Note 49 2" xfId="55510"/>
    <cellStyle name="Note 49 2 2" xfId="55511"/>
    <cellStyle name="Note 49 3" xfId="55512"/>
    <cellStyle name="Note 49 4" xfId="55513"/>
    <cellStyle name="Note 5" xfId="55514"/>
    <cellStyle name="Note 5 10" xfId="55515"/>
    <cellStyle name="Note 5 10 2" xfId="55516"/>
    <cellStyle name="Note 5 10 2 2" xfId="55517"/>
    <cellStyle name="Note 5 10 3" xfId="55518"/>
    <cellStyle name="Note 5 10 4" xfId="55519"/>
    <cellStyle name="Note 5 11" xfId="55520"/>
    <cellStyle name="Note 5 11 2" xfId="55521"/>
    <cellStyle name="Note 5 11 2 2" xfId="55522"/>
    <cellStyle name="Note 5 11 3" xfId="55523"/>
    <cellStyle name="Note 5 12" xfId="55524"/>
    <cellStyle name="Note 5 12 2" xfId="55525"/>
    <cellStyle name="Note 5 12 2 2" xfId="55526"/>
    <cellStyle name="Note 5 12 3" xfId="55527"/>
    <cellStyle name="Note 5 13" xfId="55528"/>
    <cellStyle name="Note 5 13 2" xfId="55529"/>
    <cellStyle name="Note 5 14" xfId="55530"/>
    <cellStyle name="Note 5 2" xfId="55531"/>
    <cellStyle name="Note 5 2 2" xfId="55532"/>
    <cellStyle name="Note 5 2 2 2" xfId="55533"/>
    <cellStyle name="Note 5 2 2 2 2" xfId="55534"/>
    <cellStyle name="Note 5 2 2 2 3" xfId="55535"/>
    <cellStyle name="Note 5 2 2 3" xfId="55536"/>
    <cellStyle name="Note 5 2 3" xfId="55537"/>
    <cellStyle name="Note 5 2 3 2" xfId="55538"/>
    <cellStyle name="Note 5 2 3 3" xfId="55539"/>
    <cellStyle name="Note 5 2 4" xfId="55540"/>
    <cellStyle name="Note 5 2_Results 3rd" xfId="55541"/>
    <cellStyle name="Note 5 3" xfId="55542"/>
    <cellStyle name="Note 5 3 2" xfId="55543"/>
    <cellStyle name="Note 5 3 2 2" xfId="55544"/>
    <cellStyle name="Note 5 3 2 2 2" xfId="55545"/>
    <cellStyle name="Note 5 3 2 2 3" xfId="55546"/>
    <cellStyle name="Note 5 3 2 3" xfId="55547"/>
    <cellStyle name="Note 5 3 2 4" xfId="55548"/>
    <cellStyle name="Note 5 3 3" xfId="55549"/>
    <cellStyle name="Note 5 3 3 2" xfId="55550"/>
    <cellStyle name="Note 5 3 3 2 2" xfId="55551"/>
    <cellStyle name="Note 5 3 3 3" xfId="55552"/>
    <cellStyle name="Note 5 3 4" xfId="55553"/>
    <cellStyle name="Note 5 3 4 2" xfId="55554"/>
    <cellStyle name="Note 5 3 4 2 2" xfId="55555"/>
    <cellStyle name="Note 5 3 4 3" xfId="55556"/>
    <cellStyle name="Note 5 3 4 4" xfId="55557"/>
    <cellStyle name="Note 5 3 5" xfId="55558"/>
    <cellStyle name="Note 5 3 5 2" xfId="55559"/>
    <cellStyle name="Note 5 3 6" xfId="55560"/>
    <cellStyle name="Note 5 3 7" xfId="55561"/>
    <cellStyle name="Note 5 3_Results 3rd" xfId="55562"/>
    <cellStyle name="Note 5 4" xfId="55563"/>
    <cellStyle name="Note 5 4 2" xfId="55564"/>
    <cellStyle name="Note 5 4 2 2" xfId="55565"/>
    <cellStyle name="Note 5 4 2 3" xfId="55566"/>
    <cellStyle name="Note 5 4 3" xfId="55567"/>
    <cellStyle name="Note 5 4 4" xfId="55568"/>
    <cellStyle name="Note 5 5" xfId="55569"/>
    <cellStyle name="Note 5 5 2" xfId="55570"/>
    <cellStyle name="Note 5 5 2 2" xfId="55571"/>
    <cellStyle name="Note 5 5 3" xfId="55572"/>
    <cellStyle name="Note 5 5 4" xfId="55573"/>
    <cellStyle name="Note 5 6" xfId="55574"/>
    <cellStyle name="Note 5 6 2" xfId="55575"/>
    <cellStyle name="Note 5 6 2 2" xfId="55576"/>
    <cellStyle name="Note 5 6 2 2 2" xfId="55577"/>
    <cellStyle name="Note 5 6 2 3" xfId="55578"/>
    <cellStyle name="Note 5 6 3" xfId="55579"/>
    <cellStyle name="Note 5 6 3 2" xfId="55580"/>
    <cellStyle name="Note 5 6 4" xfId="55581"/>
    <cellStyle name="Note 5 6 5" xfId="55582"/>
    <cellStyle name="Note 5 6 6" xfId="55583"/>
    <cellStyle name="Note 5 6 7" xfId="55584"/>
    <cellStyle name="Note 5 7" xfId="55585"/>
    <cellStyle name="Note 5 7 2" xfId="55586"/>
    <cellStyle name="Note 5 7 2 2" xfId="55587"/>
    <cellStyle name="Note 5 7 3" xfId="55588"/>
    <cellStyle name="Note 5 7 4" xfId="55589"/>
    <cellStyle name="Note 5 7 5" xfId="55590"/>
    <cellStyle name="Note 5 8" xfId="55591"/>
    <cellStyle name="Note 5 8 2" xfId="55592"/>
    <cellStyle name="Note 5 8 2 2" xfId="55593"/>
    <cellStyle name="Note 5 8 3" xfId="55594"/>
    <cellStyle name="Note 5 8 4" xfId="55595"/>
    <cellStyle name="Note 5 9" xfId="55596"/>
    <cellStyle name="Note 5 9 2" xfId="55597"/>
    <cellStyle name="Note 5 9 2 2" xfId="55598"/>
    <cellStyle name="Note 5 9 3" xfId="55599"/>
    <cellStyle name="Note 5 9 4" xfId="55600"/>
    <cellStyle name="Note 5_Results 3rd" xfId="55601"/>
    <cellStyle name="Note 50" xfId="55602"/>
    <cellStyle name="Note 50 2" xfId="55603"/>
    <cellStyle name="Note 50 2 2" xfId="55604"/>
    <cellStyle name="Note 50 3" xfId="55605"/>
    <cellStyle name="Note 50 4" xfId="55606"/>
    <cellStyle name="Note 51" xfId="55607"/>
    <cellStyle name="Note 51 2" xfId="55608"/>
    <cellStyle name="Note 51 2 2" xfId="55609"/>
    <cellStyle name="Note 51 3" xfId="55610"/>
    <cellStyle name="Note 51 4" xfId="55611"/>
    <cellStyle name="Note 52" xfId="55612"/>
    <cellStyle name="Note 52 2" xfId="55613"/>
    <cellStyle name="Note 52 2 2" xfId="55614"/>
    <cellStyle name="Note 52 3" xfId="55615"/>
    <cellStyle name="Note 52 4" xfId="55616"/>
    <cellStyle name="Note 53" xfId="55617"/>
    <cellStyle name="Note 53 2" xfId="55618"/>
    <cellStyle name="Note 53 2 2" xfId="55619"/>
    <cellStyle name="Note 53 3" xfId="55620"/>
    <cellStyle name="Note 53 4" xfId="55621"/>
    <cellStyle name="Note 54" xfId="55622"/>
    <cellStyle name="Note 54 2" xfId="55623"/>
    <cellStyle name="Note 54 2 2" xfId="55624"/>
    <cellStyle name="Note 54 3" xfId="55625"/>
    <cellStyle name="Note 55" xfId="55626"/>
    <cellStyle name="Note 55 2" xfId="55627"/>
    <cellStyle name="Note 55 2 2" xfId="55628"/>
    <cellStyle name="Note 55 3" xfId="55629"/>
    <cellStyle name="Note 56" xfId="55630"/>
    <cellStyle name="Note 56 2" xfId="55631"/>
    <cellStyle name="Note 56 2 2" xfId="55632"/>
    <cellStyle name="Note 56 3" xfId="55633"/>
    <cellStyle name="Note 57" xfId="55634"/>
    <cellStyle name="Note 57 2" xfId="55635"/>
    <cellStyle name="Note 57 2 2" xfId="55636"/>
    <cellStyle name="Note 57 3" xfId="55637"/>
    <cellStyle name="Note 58" xfId="55638"/>
    <cellStyle name="Note 58 2" xfId="55639"/>
    <cellStyle name="Note 58 2 2" xfId="55640"/>
    <cellStyle name="Note 58 3" xfId="55641"/>
    <cellStyle name="Note 59" xfId="55642"/>
    <cellStyle name="Note 59 2" xfId="55643"/>
    <cellStyle name="Note 6" xfId="55644"/>
    <cellStyle name="Note 6 10" xfId="55645"/>
    <cellStyle name="Note 6 2" xfId="55646"/>
    <cellStyle name="Note 6 2 2" xfId="55647"/>
    <cellStyle name="Note 6 2 2 2" xfId="55648"/>
    <cellStyle name="Note 6 2 2 2 2" xfId="55649"/>
    <cellStyle name="Note 6 2 2 2 3" xfId="55650"/>
    <cellStyle name="Note 6 2 2 3" xfId="55651"/>
    <cellStyle name="Note 6 2 3" xfId="55652"/>
    <cellStyle name="Note 6 2 3 2" xfId="55653"/>
    <cellStyle name="Note 6 2 3 3" xfId="55654"/>
    <cellStyle name="Note 6 2 4" xfId="55655"/>
    <cellStyle name="Note 6 2_Results 3rd" xfId="55656"/>
    <cellStyle name="Note 6 3" xfId="55657"/>
    <cellStyle name="Note 6 3 2" xfId="55658"/>
    <cellStyle name="Note 6 3 2 2" xfId="55659"/>
    <cellStyle name="Note 6 3 2 2 2" xfId="55660"/>
    <cellStyle name="Note 6 3 2 2 3" xfId="55661"/>
    <cellStyle name="Note 6 3 2 3" xfId="55662"/>
    <cellStyle name="Note 6 3 3" xfId="55663"/>
    <cellStyle name="Note 6 3 3 2" xfId="55664"/>
    <cellStyle name="Note 6 3 3 3" xfId="55665"/>
    <cellStyle name="Note 6 3 4" xfId="55666"/>
    <cellStyle name="Note 6 3 4 2" xfId="55667"/>
    <cellStyle name="Note 6 3 4 3" xfId="55668"/>
    <cellStyle name="Note 6 3 5" xfId="55669"/>
    <cellStyle name="Note 6 3 6" xfId="55670"/>
    <cellStyle name="Note 6 3 7" xfId="55671"/>
    <cellStyle name="Note 6 4" xfId="55672"/>
    <cellStyle name="Note 6 4 2" xfId="55673"/>
    <cellStyle name="Note 6 4 2 2" xfId="55674"/>
    <cellStyle name="Note 6 4 2 3" xfId="55675"/>
    <cellStyle name="Note 6 4 3" xfId="55676"/>
    <cellStyle name="Note 6 4 4" xfId="55677"/>
    <cellStyle name="Note 6 5" xfId="55678"/>
    <cellStyle name="Note 6 5 2" xfId="55679"/>
    <cellStyle name="Note 6 5 3" xfId="55680"/>
    <cellStyle name="Note 6 6" xfId="55681"/>
    <cellStyle name="Note 6 6 2" xfId="55682"/>
    <cellStyle name="Note 6 6 3" xfId="55683"/>
    <cellStyle name="Note 6 6 4" xfId="55684"/>
    <cellStyle name="Note 6 7" xfId="55685"/>
    <cellStyle name="Note 6 7 2" xfId="55686"/>
    <cellStyle name="Note 6 7 3" xfId="55687"/>
    <cellStyle name="Note 6 7 4" xfId="55688"/>
    <cellStyle name="Note 6 8" xfId="55689"/>
    <cellStyle name="Note 6 9" xfId="55690"/>
    <cellStyle name="Note 6_Results 3rd" xfId="55691"/>
    <cellStyle name="Note 60" xfId="55692"/>
    <cellStyle name="Note 60 2" xfId="55693"/>
    <cellStyle name="Note 61" xfId="55694"/>
    <cellStyle name="Note 61 2" xfId="55695"/>
    <cellStyle name="Note 62" xfId="55696"/>
    <cellStyle name="Note 62 2" xfId="55697"/>
    <cellStyle name="Note 63" xfId="55698"/>
    <cellStyle name="Note 63 2" xfId="55699"/>
    <cellStyle name="Note 64" xfId="55700"/>
    <cellStyle name="Note 65" xfId="55701"/>
    <cellStyle name="Note 66" xfId="55702"/>
    <cellStyle name="Note 67" xfId="55703"/>
    <cellStyle name="Note 68" xfId="55704"/>
    <cellStyle name="Note 69" xfId="55705"/>
    <cellStyle name="Note 7" xfId="55706"/>
    <cellStyle name="Note 7 10" xfId="55707"/>
    <cellStyle name="Note 7 2" xfId="55708"/>
    <cellStyle name="Note 7 2 2" xfId="55709"/>
    <cellStyle name="Note 7 2 2 2" xfId="55710"/>
    <cellStyle name="Note 7 2 2 2 2" xfId="55711"/>
    <cellStyle name="Note 7 2 2 2 3" xfId="55712"/>
    <cellStyle name="Note 7 2 2 3" xfId="55713"/>
    <cellStyle name="Note 7 2 3" xfId="55714"/>
    <cellStyle name="Note 7 2 3 2" xfId="55715"/>
    <cellStyle name="Note 7 2 3 3" xfId="55716"/>
    <cellStyle name="Note 7 2 4" xfId="55717"/>
    <cellStyle name="Note 7 2_Results 3rd" xfId="55718"/>
    <cellStyle name="Note 7 3" xfId="55719"/>
    <cellStyle name="Note 7 3 2" xfId="55720"/>
    <cellStyle name="Note 7 3 2 2" xfId="55721"/>
    <cellStyle name="Note 7 3 2 2 2" xfId="55722"/>
    <cellStyle name="Note 7 3 2 2 3" xfId="55723"/>
    <cellStyle name="Note 7 3 2 3" xfId="55724"/>
    <cellStyle name="Note 7 3 3" xfId="55725"/>
    <cellStyle name="Note 7 3 3 2" xfId="55726"/>
    <cellStyle name="Note 7 3 3 3" xfId="55727"/>
    <cellStyle name="Note 7 3 4" xfId="55728"/>
    <cellStyle name="Note 7 3 4 2" xfId="55729"/>
    <cellStyle name="Note 7 3 4 3" xfId="55730"/>
    <cellStyle name="Note 7 3 5" xfId="55731"/>
    <cellStyle name="Note 7 3 6" xfId="55732"/>
    <cellStyle name="Note 7 4" xfId="55733"/>
    <cellStyle name="Note 7 4 2" xfId="55734"/>
    <cellStyle name="Note 7 4 2 2" xfId="55735"/>
    <cellStyle name="Note 7 4 2 3" xfId="55736"/>
    <cellStyle name="Note 7 4 3" xfId="55737"/>
    <cellStyle name="Note 7 4 4" xfId="55738"/>
    <cellStyle name="Note 7 5" xfId="55739"/>
    <cellStyle name="Note 7 5 2" xfId="55740"/>
    <cellStyle name="Note 7 5 3" xfId="55741"/>
    <cellStyle name="Note 7 6" xfId="55742"/>
    <cellStyle name="Note 7 6 2" xfId="55743"/>
    <cellStyle name="Note 7 6 3" xfId="55744"/>
    <cellStyle name="Note 7 6 4" xfId="55745"/>
    <cellStyle name="Note 7 7" xfId="55746"/>
    <cellStyle name="Note 7 7 2" xfId="55747"/>
    <cellStyle name="Note 7 7 3" xfId="55748"/>
    <cellStyle name="Note 7 7 4" xfId="55749"/>
    <cellStyle name="Note 7 8" xfId="55750"/>
    <cellStyle name="Note 7 9" xfId="55751"/>
    <cellStyle name="Note 7_Results 3rd" xfId="55752"/>
    <cellStyle name="Note 70" xfId="55753"/>
    <cellStyle name="Note 71" xfId="55754"/>
    <cellStyle name="Note 72" xfId="55755"/>
    <cellStyle name="Note 73" xfId="55756"/>
    <cellStyle name="Note 8" xfId="55757"/>
    <cellStyle name="Note 8 10" xfId="55758"/>
    <cellStyle name="Note 8 2" xfId="55759"/>
    <cellStyle name="Note 8 2 2" xfId="55760"/>
    <cellStyle name="Note 8 2 2 2" xfId="55761"/>
    <cellStyle name="Note 8 2 2 2 2" xfId="55762"/>
    <cellStyle name="Note 8 2 2 2 3" xfId="55763"/>
    <cellStyle name="Note 8 2 2 3" xfId="55764"/>
    <cellStyle name="Note 8 2 3" xfId="55765"/>
    <cellStyle name="Note 8 2 3 2" xfId="55766"/>
    <cellStyle name="Note 8 2 3 3" xfId="55767"/>
    <cellStyle name="Note 8 2 4" xfId="55768"/>
    <cellStyle name="Note 8 2_Results 3rd" xfId="55769"/>
    <cellStyle name="Note 8 3" xfId="55770"/>
    <cellStyle name="Note 8 3 2" xfId="55771"/>
    <cellStyle name="Note 8 3 2 2" xfId="55772"/>
    <cellStyle name="Note 8 3 2 2 2" xfId="55773"/>
    <cellStyle name="Note 8 3 2 2 3" xfId="55774"/>
    <cellStyle name="Note 8 3 2 3" xfId="55775"/>
    <cellStyle name="Note 8 3 3" xfId="55776"/>
    <cellStyle name="Note 8 3 3 2" xfId="55777"/>
    <cellStyle name="Note 8 3 3 3" xfId="55778"/>
    <cellStyle name="Note 8 3 4" xfId="55779"/>
    <cellStyle name="Note 8 3 4 2" xfId="55780"/>
    <cellStyle name="Note 8 3 4 3" xfId="55781"/>
    <cellStyle name="Note 8 3 5" xfId="55782"/>
    <cellStyle name="Note 8 3 6" xfId="55783"/>
    <cellStyle name="Note 8 4" xfId="55784"/>
    <cellStyle name="Note 8 4 2" xfId="55785"/>
    <cellStyle name="Note 8 4 2 2" xfId="55786"/>
    <cellStyle name="Note 8 4 2 3" xfId="55787"/>
    <cellStyle name="Note 8 4 3" xfId="55788"/>
    <cellStyle name="Note 8 4 4" xfId="55789"/>
    <cellStyle name="Note 8 5" xfId="55790"/>
    <cellStyle name="Note 8 5 2" xfId="55791"/>
    <cellStyle name="Note 8 5 3" xfId="55792"/>
    <cellStyle name="Note 8 6" xfId="55793"/>
    <cellStyle name="Note 8 6 2" xfId="55794"/>
    <cellStyle name="Note 8 6 3" xfId="55795"/>
    <cellStyle name="Note 8 6 4" xfId="55796"/>
    <cellStyle name="Note 8 7" xfId="55797"/>
    <cellStyle name="Note 8 7 2" xfId="55798"/>
    <cellStyle name="Note 8 7 3" xfId="55799"/>
    <cellStyle name="Note 8 7 4" xfId="55800"/>
    <cellStyle name="Note 8 8" xfId="55801"/>
    <cellStyle name="Note 8 9" xfId="55802"/>
    <cellStyle name="Note 8_Results 3rd" xfId="55803"/>
    <cellStyle name="Note 9" xfId="55804"/>
    <cellStyle name="Note 9 10" xfId="55805"/>
    <cellStyle name="Note 9 2" xfId="55806"/>
    <cellStyle name="Note 9 2 2" xfId="55807"/>
    <cellStyle name="Note 9 2 2 2" xfId="55808"/>
    <cellStyle name="Note 9 2 2 2 2" xfId="55809"/>
    <cellStyle name="Note 9 2 2 2 3" xfId="55810"/>
    <cellStyle name="Note 9 2 2 3" xfId="55811"/>
    <cellStyle name="Note 9 2 3" xfId="55812"/>
    <cellStyle name="Note 9 2 3 2" xfId="55813"/>
    <cellStyle name="Note 9 2 3 3" xfId="55814"/>
    <cellStyle name="Note 9 2 4" xfId="55815"/>
    <cellStyle name="Note 9 2_Results 3rd" xfId="55816"/>
    <cellStyle name="Note 9 3" xfId="55817"/>
    <cellStyle name="Note 9 3 2" xfId="55818"/>
    <cellStyle name="Note 9 3 2 2" xfId="55819"/>
    <cellStyle name="Note 9 3 2 2 2" xfId="55820"/>
    <cellStyle name="Note 9 3 2 2 3" xfId="55821"/>
    <cellStyle name="Note 9 3 2 3" xfId="55822"/>
    <cellStyle name="Note 9 3 3" xfId="55823"/>
    <cellStyle name="Note 9 3 3 2" xfId="55824"/>
    <cellStyle name="Note 9 3 3 3" xfId="55825"/>
    <cellStyle name="Note 9 3 4" xfId="55826"/>
    <cellStyle name="Note 9 3 4 2" xfId="55827"/>
    <cellStyle name="Note 9 3 4 3" xfId="55828"/>
    <cellStyle name="Note 9 3 5" xfId="55829"/>
    <cellStyle name="Note 9 3 6" xfId="55830"/>
    <cellStyle name="Note 9 4" xfId="55831"/>
    <cellStyle name="Note 9 4 2" xfId="55832"/>
    <cellStyle name="Note 9 4 2 2" xfId="55833"/>
    <cellStyle name="Note 9 4 2 3" xfId="55834"/>
    <cellStyle name="Note 9 4 3" xfId="55835"/>
    <cellStyle name="Note 9 4 4" xfId="55836"/>
    <cellStyle name="Note 9 5" xfId="55837"/>
    <cellStyle name="Note 9 5 2" xfId="55838"/>
    <cellStyle name="Note 9 5 3" xfId="55839"/>
    <cellStyle name="Note 9 6" xfId="55840"/>
    <cellStyle name="Note 9 6 2" xfId="55841"/>
    <cellStyle name="Note 9 6 3" xfId="55842"/>
    <cellStyle name="Note 9 6 4" xfId="55843"/>
    <cellStyle name="Note 9 7" xfId="55844"/>
    <cellStyle name="Note 9 7 2" xfId="55845"/>
    <cellStyle name="Note 9 7 3" xfId="55846"/>
    <cellStyle name="Note 9 7 4" xfId="55847"/>
    <cellStyle name="Note 9 8" xfId="55848"/>
    <cellStyle name="Note 9 9" xfId="55849"/>
    <cellStyle name="Note 9_Results 3rd" xfId="55850"/>
    <cellStyle name="nPlosion" xfId="94"/>
    <cellStyle name="nPlosion 2" xfId="55851"/>
    <cellStyle name="nPlosion 2 2" xfId="55852"/>
    <cellStyle name="nPlosion 3" xfId="55853"/>
    <cellStyle name="nPlosion 4" xfId="55854"/>
    <cellStyle name="nvision" xfId="55855"/>
    <cellStyle name="nvision 2" xfId="55856"/>
    <cellStyle name="nvision 3" xfId="55857"/>
    <cellStyle name="Output" xfId="95" builtinId="21" customBuiltin="1"/>
    <cellStyle name="Output 10" xfId="55858"/>
    <cellStyle name="Output 10 2" xfId="55859"/>
    <cellStyle name="Output 10 2 2" xfId="55860"/>
    <cellStyle name="Output 10 2 2 2" xfId="55861"/>
    <cellStyle name="Output 10 2 3" xfId="55862"/>
    <cellStyle name="Output 10 3" xfId="55863"/>
    <cellStyle name="Output 10 3 2" xfId="55864"/>
    <cellStyle name="Output 10 3 2 2" xfId="55865"/>
    <cellStyle name="Output 10 3 3" xfId="55866"/>
    <cellStyle name="Output 10 4" xfId="55867"/>
    <cellStyle name="Output 10 4 2" xfId="55868"/>
    <cellStyle name="Output 10 5" xfId="55869"/>
    <cellStyle name="Output 10_Results 3rd" xfId="55870"/>
    <cellStyle name="Output 100" xfId="55871"/>
    <cellStyle name="Output 101" xfId="55872"/>
    <cellStyle name="Output 102" xfId="55873"/>
    <cellStyle name="Output 103" xfId="55874"/>
    <cellStyle name="Output 104" xfId="55875"/>
    <cellStyle name="Output 105" xfId="55876"/>
    <cellStyle name="Output 106" xfId="55877"/>
    <cellStyle name="Output 107" xfId="55878"/>
    <cellStyle name="Output 108" xfId="55879"/>
    <cellStyle name="Output 109" xfId="55880"/>
    <cellStyle name="Output 11" xfId="55881"/>
    <cellStyle name="Output 11 2" xfId="55882"/>
    <cellStyle name="Output 11 2 2" xfId="55883"/>
    <cellStyle name="Output 11 2 2 2" xfId="55884"/>
    <cellStyle name="Output 11 2 3" xfId="55885"/>
    <cellStyle name="Output 11 3" xfId="55886"/>
    <cellStyle name="Output 11 3 2" xfId="55887"/>
    <cellStyle name="Output 11 3 2 2" xfId="55888"/>
    <cellStyle name="Output 11 3 3" xfId="55889"/>
    <cellStyle name="Output 11 4" xfId="55890"/>
    <cellStyle name="Output 11 4 2" xfId="55891"/>
    <cellStyle name="Output 11 5" xfId="55892"/>
    <cellStyle name="Output 11_Results 3rd" xfId="55893"/>
    <cellStyle name="Output 110" xfId="55894"/>
    <cellStyle name="Output 12" xfId="55895"/>
    <cellStyle name="Output 12 2" xfId="55896"/>
    <cellStyle name="Output 12 2 2" xfId="55897"/>
    <cellStyle name="Output 12 2 2 2" xfId="55898"/>
    <cellStyle name="Output 12 2 3" xfId="55899"/>
    <cellStyle name="Output 12 3" xfId="55900"/>
    <cellStyle name="Output 12 3 2" xfId="55901"/>
    <cellStyle name="Output 12 3 2 2" xfId="55902"/>
    <cellStyle name="Output 12 3 3" xfId="55903"/>
    <cellStyle name="Output 12 4" xfId="55904"/>
    <cellStyle name="Output 12 4 2" xfId="55905"/>
    <cellStyle name="Output 12 5" xfId="55906"/>
    <cellStyle name="Output 12_Results 3rd" xfId="55907"/>
    <cellStyle name="Output 13" xfId="55908"/>
    <cellStyle name="Output 13 2" xfId="55909"/>
    <cellStyle name="Output 13 2 2" xfId="55910"/>
    <cellStyle name="Output 13 2 2 2" xfId="55911"/>
    <cellStyle name="Output 13 2 3" xfId="55912"/>
    <cellStyle name="Output 13 3" xfId="55913"/>
    <cellStyle name="Output 13 3 2" xfId="55914"/>
    <cellStyle name="Output 13 3 2 2" xfId="55915"/>
    <cellStyle name="Output 13 3 3" xfId="55916"/>
    <cellStyle name="Output 13 4" xfId="55917"/>
    <cellStyle name="Output 13 4 2" xfId="55918"/>
    <cellStyle name="Output 13 5" xfId="55919"/>
    <cellStyle name="Output 13_Results 3rd" xfId="55920"/>
    <cellStyle name="Output 14" xfId="55921"/>
    <cellStyle name="Output 14 2" xfId="55922"/>
    <cellStyle name="Output 14 2 2" xfId="55923"/>
    <cellStyle name="Output 14 2 2 2" xfId="55924"/>
    <cellStyle name="Output 14 2 3" xfId="55925"/>
    <cellStyle name="Output 14 3" xfId="55926"/>
    <cellStyle name="Output 14 3 2" xfId="55927"/>
    <cellStyle name="Output 14 3 2 2" xfId="55928"/>
    <cellStyle name="Output 14 3 3" xfId="55929"/>
    <cellStyle name="Output 14 4" xfId="55930"/>
    <cellStyle name="Output 14 4 2" xfId="55931"/>
    <cellStyle name="Output 14 5" xfId="55932"/>
    <cellStyle name="Output 14_Results 3rd" xfId="55933"/>
    <cellStyle name="Output 15" xfId="55934"/>
    <cellStyle name="Output 15 2" xfId="55935"/>
    <cellStyle name="Output 15 2 2" xfId="55936"/>
    <cellStyle name="Output 15 2 2 2" xfId="55937"/>
    <cellStyle name="Output 15 2 3" xfId="55938"/>
    <cellStyle name="Output 15 3" xfId="55939"/>
    <cellStyle name="Output 15 3 2" xfId="55940"/>
    <cellStyle name="Output 15 3 2 2" xfId="55941"/>
    <cellStyle name="Output 15 3 3" xfId="55942"/>
    <cellStyle name="Output 15 4" xfId="55943"/>
    <cellStyle name="Output 15 4 2" xfId="55944"/>
    <cellStyle name="Output 15 5" xfId="55945"/>
    <cellStyle name="Output 15_Results 3rd" xfId="55946"/>
    <cellStyle name="Output 16" xfId="55947"/>
    <cellStyle name="Output 16 2" xfId="55948"/>
    <cellStyle name="Output 16 2 2" xfId="55949"/>
    <cellStyle name="Output 16 2 2 2" xfId="55950"/>
    <cellStyle name="Output 16 2 3" xfId="55951"/>
    <cellStyle name="Output 16 3" xfId="55952"/>
    <cellStyle name="Output 16 3 2" xfId="55953"/>
    <cellStyle name="Output 16 3 2 2" xfId="55954"/>
    <cellStyle name="Output 16 3 3" xfId="55955"/>
    <cellStyle name="Output 16 4" xfId="55956"/>
    <cellStyle name="Output 16 4 2" xfId="55957"/>
    <cellStyle name="Output 16 5" xfId="55958"/>
    <cellStyle name="Output 16_Results 3rd" xfId="55959"/>
    <cellStyle name="Output 17" xfId="55960"/>
    <cellStyle name="Output 17 2" xfId="55961"/>
    <cellStyle name="Output 17 2 2" xfId="55962"/>
    <cellStyle name="Output 17 2 2 2" xfId="55963"/>
    <cellStyle name="Output 17 2 3" xfId="55964"/>
    <cellStyle name="Output 17 3" xfId="55965"/>
    <cellStyle name="Output 17 3 2" xfId="55966"/>
    <cellStyle name="Output 17 3 2 2" xfId="55967"/>
    <cellStyle name="Output 17 3 3" xfId="55968"/>
    <cellStyle name="Output 17 4" xfId="55969"/>
    <cellStyle name="Output 17 4 2" xfId="55970"/>
    <cellStyle name="Output 17 5" xfId="55971"/>
    <cellStyle name="Output 17_Results 3rd" xfId="55972"/>
    <cellStyle name="Output 18" xfId="55973"/>
    <cellStyle name="Output 18 2" xfId="55974"/>
    <cellStyle name="Output 18 2 2" xfId="55975"/>
    <cellStyle name="Output 18 2 2 2" xfId="55976"/>
    <cellStyle name="Output 18 2 3" xfId="55977"/>
    <cellStyle name="Output 18 3" xfId="55978"/>
    <cellStyle name="Output 18 3 2" xfId="55979"/>
    <cellStyle name="Output 18 3 2 2" xfId="55980"/>
    <cellStyle name="Output 18 3 3" xfId="55981"/>
    <cellStyle name="Output 18 4" xfId="55982"/>
    <cellStyle name="Output 18 4 2" xfId="55983"/>
    <cellStyle name="Output 18 5" xfId="55984"/>
    <cellStyle name="Output 18_Results 3rd" xfId="55985"/>
    <cellStyle name="Output 19" xfId="55986"/>
    <cellStyle name="Output 19 2" xfId="55987"/>
    <cellStyle name="Output 19 2 2" xfId="55988"/>
    <cellStyle name="Output 19 2 2 2" xfId="55989"/>
    <cellStyle name="Output 19 2 3" xfId="55990"/>
    <cellStyle name="Output 19 3" xfId="55991"/>
    <cellStyle name="Output 19 3 2" xfId="55992"/>
    <cellStyle name="Output 19 3 2 2" xfId="55993"/>
    <cellStyle name="Output 19 3 3" xfId="55994"/>
    <cellStyle name="Output 19 4" xfId="55995"/>
    <cellStyle name="Output 19 4 2" xfId="55996"/>
    <cellStyle name="Output 19 5" xfId="55997"/>
    <cellStyle name="Output 19_Results 3rd" xfId="55998"/>
    <cellStyle name="Output 2" xfId="55999"/>
    <cellStyle name="Output 2 10" xfId="56000"/>
    <cellStyle name="Output 2 11" xfId="56001"/>
    <cellStyle name="Output 2 2" xfId="56002"/>
    <cellStyle name="Output 2 2 2" xfId="56003"/>
    <cellStyle name="Output 2 2 2 2" xfId="56004"/>
    <cellStyle name="Output 2 2 2 2 2" xfId="56005"/>
    <cellStyle name="Output 2 2 2 3" xfId="56006"/>
    <cellStyle name="Output 2 2 3" xfId="56007"/>
    <cellStyle name="Output 2 2 3 2" xfId="56008"/>
    <cellStyle name="Output 2 2 3 2 2" xfId="56009"/>
    <cellStyle name="Output 2 2 3 3" xfId="56010"/>
    <cellStyle name="Output 2 2 4" xfId="56011"/>
    <cellStyle name="Output 2 2 4 2" xfId="56012"/>
    <cellStyle name="Output 2 2 4 2 2" xfId="56013"/>
    <cellStyle name="Output 2 2 5" xfId="56014"/>
    <cellStyle name="Output 2 2 5 2" xfId="56015"/>
    <cellStyle name="Output 2 2 6" xfId="56016"/>
    <cellStyle name="Output 2 2 7" xfId="56017"/>
    <cellStyle name="Output 2 2 8" xfId="56018"/>
    <cellStyle name="Output 2 2 9" xfId="56019"/>
    <cellStyle name="Output 2 2_Basis Info" xfId="56020"/>
    <cellStyle name="Output 2 3" xfId="56021"/>
    <cellStyle name="Output 2 3 2" xfId="56022"/>
    <cellStyle name="Output 2 3 2 2" xfId="56023"/>
    <cellStyle name="Output 2 3 2 2 2" xfId="56024"/>
    <cellStyle name="Output 2 3 2 3" xfId="56025"/>
    <cellStyle name="Output 2 3 3" xfId="56026"/>
    <cellStyle name="Output 2 3 3 2" xfId="56027"/>
    <cellStyle name="Output 2 3 3 2 2" xfId="56028"/>
    <cellStyle name="Output 2 3 3 3" xfId="56029"/>
    <cellStyle name="Output 2 3 4" xfId="56030"/>
    <cellStyle name="Output 2 3 4 2" xfId="56031"/>
    <cellStyle name="Output 2 3 4 2 2" xfId="56032"/>
    <cellStyle name="Output 2 3 4 3" xfId="56033"/>
    <cellStyle name="Output 2 3 4 4" xfId="56034"/>
    <cellStyle name="Output 2 3 5" xfId="56035"/>
    <cellStyle name="Output 2 3 5 2" xfId="56036"/>
    <cellStyle name="Output 2 3 6" xfId="56037"/>
    <cellStyle name="Output 2 3 6 2" xfId="56038"/>
    <cellStyle name="Output 2 3 7" xfId="56039"/>
    <cellStyle name="Output 2 3 8" xfId="56040"/>
    <cellStyle name="Output 2 3 9" xfId="56041"/>
    <cellStyle name="Output 2 3_Basis Info" xfId="56042"/>
    <cellStyle name="Output 2 4" xfId="56043"/>
    <cellStyle name="Output 2 4 2" xfId="56044"/>
    <cellStyle name="Output 2 4 2 2" xfId="56045"/>
    <cellStyle name="Output 2 4 3" xfId="56046"/>
    <cellStyle name="Output 2 4 4" xfId="56047"/>
    <cellStyle name="Output 2 5" xfId="56048"/>
    <cellStyle name="Output 2 5 2" xfId="56049"/>
    <cellStyle name="Output 2 5 3" xfId="56050"/>
    <cellStyle name="Output 2 6" xfId="56051"/>
    <cellStyle name="Output 2 6 2" xfId="56052"/>
    <cellStyle name="Output 2 7" xfId="56053"/>
    <cellStyle name="Output 2 7 2" xfId="56054"/>
    <cellStyle name="Output 2 8" xfId="56055"/>
    <cellStyle name="Output 2 9" xfId="56056"/>
    <cellStyle name="Output 2_10-1 BS" xfId="56057"/>
    <cellStyle name="Output 20" xfId="56058"/>
    <cellStyle name="Output 20 2" xfId="56059"/>
    <cellStyle name="Output 20 2 2" xfId="56060"/>
    <cellStyle name="Output 20 2 2 2" xfId="56061"/>
    <cellStyle name="Output 20 2 3" xfId="56062"/>
    <cellStyle name="Output 20 3" xfId="56063"/>
    <cellStyle name="Output 20 3 2" xfId="56064"/>
    <cellStyle name="Output 20 3 2 2" xfId="56065"/>
    <cellStyle name="Output 20 3 3" xfId="56066"/>
    <cellStyle name="Output 20 4" xfId="56067"/>
    <cellStyle name="Output 20 4 2" xfId="56068"/>
    <cellStyle name="Output 20 5" xfId="56069"/>
    <cellStyle name="Output 20_Results 3rd" xfId="56070"/>
    <cellStyle name="Output 21" xfId="56071"/>
    <cellStyle name="Output 21 2" xfId="56072"/>
    <cellStyle name="Output 21 2 2" xfId="56073"/>
    <cellStyle name="Output 21 2 2 2" xfId="56074"/>
    <cellStyle name="Output 21 2 3" xfId="56075"/>
    <cellStyle name="Output 21 3" xfId="56076"/>
    <cellStyle name="Output 21 3 2" xfId="56077"/>
    <cellStyle name="Output 21 3 2 2" xfId="56078"/>
    <cellStyle name="Output 21 3 3" xfId="56079"/>
    <cellStyle name="Output 21 4" xfId="56080"/>
    <cellStyle name="Output 21 4 2" xfId="56081"/>
    <cellStyle name="Output 21 5" xfId="56082"/>
    <cellStyle name="Output 21_Results 3rd" xfId="56083"/>
    <cellStyle name="Output 22" xfId="56084"/>
    <cellStyle name="Output 22 2" xfId="56085"/>
    <cellStyle name="Output 22 2 2" xfId="56086"/>
    <cellStyle name="Output 22 2 2 2" xfId="56087"/>
    <cellStyle name="Output 22 2 3" xfId="56088"/>
    <cellStyle name="Output 22 3" xfId="56089"/>
    <cellStyle name="Output 22 3 2" xfId="56090"/>
    <cellStyle name="Output 22 3 2 2" xfId="56091"/>
    <cellStyle name="Output 22 3 3" xfId="56092"/>
    <cellStyle name="Output 22 4" xfId="56093"/>
    <cellStyle name="Output 22 4 2" xfId="56094"/>
    <cellStyle name="Output 22 5" xfId="56095"/>
    <cellStyle name="Output 22_Results 3rd" xfId="56096"/>
    <cellStyle name="Output 23" xfId="56097"/>
    <cellStyle name="Output 23 2" xfId="56098"/>
    <cellStyle name="Output 23 2 2" xfId="56099"/>
    <cellStyle name="Output 23 2 2 2" xfId="56100"/>
    <cellStyle name="Output 23 2 3" xfId="56101"/>
    <cellStyle name="Output 23 3" xfId="56102"/>
    <cellStyle name="Output 23 3 2" xfId="56103"/>
    <cellStyle name="Output 23 3 2 2" xfId="56104"/>
    <cellStyle name="Output 23 3 3" xfId="56105"/>
    <cellStyle name="Output 23 4" xfId="56106"/>
    <cellStyle name="Output 23 4 2" xfId="56107"/>
    <cellStyle name="Output 23 4 2 2" xfId="56108"/>
    <cellStyle name="Output 23 4 3" xfId="56109"/>
    <cellStyle name="Output 23 5" xfId="56110"/>
    <cellStyle name="Output 23 5 2" xfId="56111"/>
    <cellStyle name="Output 23 6" xfId="56112"/>
    <cellStyle name="Output 23_Results 3rd" xfId="56113"/>
    <cellStyle name="Output 24" xfId="56114"/>
    <cellStyle name="Output 24 2" xfId="56115"/>
    <cellStyle name="Output 24 2 2" xfId="56116"/>
    <cellStyle name="Output 24 2 2 2" xfId="56117"/>
    <cellStyle name="Output 24 2 2 2 2" xfId="56118"/>
    <cellStyle name="Output 24 2 3" xfId="56119"/>
    <cellStyle name="Output 24 2 3 2" xfId="56120"/>
    <cellStyle name="Output 24 2 4" xfId="56121"/>
    <cellStyle name="Output 24 2 5" xfId="56122"/>
    <cellStyle name="Output 24 2 6" xfId="56123"/>
    <cellStyle name="Output 24 2 7" xfId="56124"/>
    <cellStyle name="Output 24 2 8" xfId="56125"/>
    <cellStyle name="Output 24 3" xfId="56126"/>
    <cellStyle name="Output 24 3 2" xfId="56127"/>
    <cellStyle name="Output 24 3 2 2" xfId="56128"/>
    <cellStyle name="Output 24 3 3" xfId="56129"/>
    <cellStyle name="Output 24 3 4" xfId="56130"/>
    <cellStyle name="Output 24 4" xfId="56131"/>
    <cellStyle name="Output 24 4 2" xfId="56132"/>
    <cellStyle name="Output 24 5" xfId="56133"/>
    <cellStyle name="Output 24 5 2" xfId="56134"/>
    <cellStyle name="Output 24 6" xfId="56135"/>
    <cellStyle name="Output 24 7" xfId="56136"/>
    <cellStyle name="Output 24 8" xfId="56137"/>
    <cellStyle name="Output 24_Basis Detail" xfId="56138"/>
    <cellStyle name="Output 25" xfId="56139"/>
    <cellStyle name="Output 25 2" xfId="56140"/>
    <cellStyle name="Output 25 2 2" xfId="56141"/>
    <cellStyle name="Output 25 2 2 2" xfId="56142"/>
    <cellStyle name="Output 25 2 3" xfId="56143"/>
    <cellStyle name="Output 25 2 4" xfId="56144"/>
    <cellStyle name="Output 25 2 5" xfId="56145"/>
    <cellStyle name="Output 25 3" xfId="56146"/>
    <cellStyle name="Output 25 3 2" xfId="56147"/>
    <cellStyle name="Output 25 3 2 2" xfId="56148"/>
    <cellStyle name="Output 25 3 3" xfId="56149"/>
    <cellStyle name="Output 25 3 4" xfId="56150"/>
    <cellStyle name="Output 25 4" xfId="56151"/>
    <cellStyle name="Output 25 4 2" xfId="56152"/>
    <cellStyle name="Output 25 5" xfId="56153"/>
    <cellStyle name="Output 25 6" xfId="56154"/>
    <cellStyle name="Output 25 7" xfId="56155"/>
    <cellStyle name="Output 26" xfId="56156"/>
    <cellStyle name="Output 26 2" xfId="56157"/>
    <cellStyle name="Output 26 2 2" xfId="56158"/>
    <cellStyle name="Output 26 2 2 2" xfId="56159"/>
    <cellStyle name="Output 26 2 3" xfId="56160"/>
    <cellStyle name="Output 26 3" xfId="56161"/>
    <cellStyle name="Output 26 3 2" xfId="56162"/>
    <cellStyle name="Output 26 4" xfId="56163"/>
    <cellStyle name="Output 26 5" xfId="56164"/>
    <cellStyle name="Output 26 6" xfId="56165"/>
    <cellStyle name="Output 26 7" xfId="56166"/>
    <cellStyle name="Output 27" xfId="56167"/>
    <cellStyle name="Output 27 2" xfId="56168"/>
    <cellStyle name="Output 27 2 2" xfId="56169"/>
    <cellStyle name="Output 27 2 2 2" xfId="56170"/>
    <cellStyle name="Output 27 3" xfId="56171"/>
    <cellStyle name="Output 27 3 2" xfId="56172"/>
    <cellStyle name="Output 27 4" xfId="56173"/>
    <cellStyle name="Output 27 5" xfId="56174"/>
    <cellStyle name="Output 27 6" xfId="56175"/>
    <cellStyle name="Output 28" xfId="56176"/>
    <cellStyle name="Output 28 2" xfId="56177"/>
    <cellStyle name="Output 28 2 2" xfId="56178"/>
    <cellStyle name="Output 29" xfId="56179"/>
    <cellStyle name="Output 29 2" xfId="56180"/>
    <cellStyle name="Output 29 2 2" xfId="56181"/>
    <cellStyle name="Output 3" xfId="56182"/>
    <cellStyle name="Output 3 2" xfId="56183"/>
    <cellStyle name="Output 3 2 2" xfId="56184"/>
    <cellStyle name="Output 3 2 2 2" xfId="56185"/>
    <cellStyle name="Output 3 2 2 2 2" xfId="56186"/>
    <cellStyle name="Output 3 2 3" xfId="56187"/>
    <cellStyle name="Output 3 2 3 2" xfId="56188"/>
    <cellStyle name="Output 3 2 3 2 2" xfId="56189"/>
    <cellStyle name="Output 3 2 4" xfId="56190"/>
    <cellStyle name="Output 3 2 4 2" xfId="56191"/>
    <cellStyle name="Output 3 2 5" xfId="56192"/>
    <cellStyle name="Output 3 2 6" xfId="56193"/>
    <cellStyle name="Output 3 2 7" xfId="56194"/>
    <cellStyle name="Output 3 3" xfId="56195"/>
    <cellStyle name="Output 3 3 2" xfId="56196"/>
    <cellStyle name="Output 3 3 2 2" xfId="56197"/>
    <cellStyle name="Output 3 3 3" xfId="56198"/>
    <cellStyle name="Output 3 4" xfId="56199"/>
    <cellStyle name="Output 3 4 2" xfId="56200"/>
    <cellStyle name="Output 3 5" xfId="56201"/>
    <cellStyle name="Output 3_Results 3rd" xfId="56202"/>
    <cellStyle name="Output 30" xfId="56203"/>
    <cellStyle name="Output 30 2" xfId="56204"/>
    <cellStyle name="Output 30 2 2" xfId="56205"/>
    <cellStyle name="Output 31" xfId="56206"/>
    <cellStyle name="Output 31 2" xfId="56207"/>
    <cellStyle name="Output 31 2 2" xfId="56208"/>
    <cellStyle name="Output 32" xfId="56209"/>
    <cellStyle name="Output 32 2" xfId="56210"/>
    <cellStyle name="Output 32 2 2" xfId="56211"/>
    <cellStyle name="Output 33" xfId="56212"/>
    <cellStyle name="Output 33 2" xfId="56213"/>
    <cellStyle name="Output 33 2 2" xfId="56214"/>
    <cellStyle name="Output 34" xfId="56215"/>
    <cellStyle name="Output 34 2" xfId="56216"/>
    <cellStyle name="Output 34 2 2" xfId="56217"/>
    <cellStyle name="Output 35" xfId="56218"/>
    <cellStyle name="Output 35 2" xfId="56219"/>
    <cellStyle name="Output 35 2 2" xfId="56220"/>
    <cellStyle name="Output 36" xfId="56221"/>
    <cellStyle name="Output 36 2" xfId="56222"/>
    <cellStyle name="Output 36 2 2" xfId="56223"/>
    <cellStyle name="Output 37" xfId="56224"/>
    <cellStyle name="Output 37 2" xfId="56225"/>
    <cellStyle name="Output 37 2 2" xfId="56226"/>
    <cellStyle name="Output 38" xfId="56227"/>
    <cellStyle name="Output 38 2" xfId="56228"/>
    <cellStyle name="Output 38 2 2" xfId="56229"/>
    <cellStyle name="Output 39" xfId="56230"/>
    <cellStyle name="Output 39 2" xfId="56231"/>
    <cellStyle name="Output 39 2 2" xfId="56232"/>
    <cellStyle name="Output 4" xfId="56233"/>
    <cellStyle name="Output 4 2" xfId="56234"/>
    <cellStyle name="Output 4 2 2" xfId="56235"/>
    <cellStyle name="Output 4 2 2 2" xfId="56236"/>
    <cellStyle name="Output 4 2 2 2 2" xfId="56237"/>
    <cellStyle name="Output 4 2 2 3" xfId="56238"/>
    <cellStyle name="Output 4 2 3" xfId="56239"/>
    <cellStyle name="Output 4 2 3 2" xfId="56240"/>
    <cellStyle name="Output 4 2 3 2 2" xfId="56241"/>
    <cellStyle name="Output 4 2 4" xfId="56242"/>
    <cellStyle name="Output 4 2 4 2" xfId="56243"/>
    <cellStyle name="Output 4 2 5" xfId="56244"/>
    <cellStyle name="Output 4 2 6" xfId="56245"/>
    <cellStyle name="Output 4 2 7" xfId="56246"/>
    <cellStyle name="Output 4 2 8" xfId="56247"/>
    <cellStyle name="Output 4 3" xfId="56248"/>
    <cellStyle name="Output 4 3 2" xfId="56249"/>
    <cellStyle name="Output 4 3 2 2" xfId="56250"/>
    <cellStyle name="Output 4 3 3" xfId="56251"/>
    <cellStyle name="Output 4 4" xfId="56252"/>
    <cellStyle name="Output 4 4 2" xfId="56253"/>
    <cellStyle name="Output 4 5" xfId="56254"/>
    <cellStyle name="Output 4_Results 3rd" xfId="56255"/>
    <cellStyle name="Output 40" xfId="56256"/>
    <cellStyle name="Output 40 2" xfId="56257"/>
    <cellStyle name="Output 40 2 2" xfId="56258"/>
    <cellStyle name="Output 41" xfId="56259"/>
    <cellStyle name="Output 41 2" xfId="56260"/>
    <cellStyle name="Output 41 2 2" xfId="56261"/>
    <cellStyle name="Output 42" xfId="56262"/>
    <cellStyle name="Output 42 2" xfId="56263"/>
    <cellStyle name="Output 42 2 2" xfId="56264"/>
    <cellStyle name="Output 43" xfId="56265"/>
    <cellStyle name="Output 43 2" xfId="56266"/>
    <cellStyle name="Output 43 2 2" xfId="56267"/>
    <cellStyle name="Output 44" xfId="56268"/>
    <cellStyle name="Output 44 2" xfId="56269"/>
    <cellStyle name="Output 44 2 2" xfId="56270"/>
    <cellStyle name="Output 45" xfId="56271"/>
    <cellStyle name="Output 45 2" xfId="56272"/>
    <cellStyle name="Output 45 2 2" xfId="56273"/>
    <cellStyle name="Output 46" xfId="56274"/>
    <cellStyle name="Output 46 2" xfId="56275"/>
    <cellStyle name="Output 46 2 2" xfId="56276"/>
    <cellStyle name="Output 47" xfId="56277"/>
    <cellStyle name="Output 47 2" xfId="56278"/>
    <cellStyle name="Output 47 2 2" xfId="56279"/>
    <cellStyle name="Output 48" xfId="56280"/>
    <cellStyle name="Output 48 2" xfId="56281"/>
    <cellStyle name="Output 48 2 2" xfId="56282"/>
    <cellStyle name="Output 49" xfId="56283"/>
    <cellStyle name="Output 49 2" xfId="56284"/>
    <cellStyle name="Output 49 2 2" xfId="56285"/>
    <cellStyle name="Output 5" xfId="56286"/>
    <cellStyle name="Output 5 2" xfId="56287"/>
    <cellStyle name="Output 5 2 2" xfId="56288"/>
    <cellStyle name="Output 5 2 2 2" xfId="56289"/>
    <cellStyle name="Output 5 2 2 2 2" xfId="56290"/>
    <cellStyle name="Output 5 2 3" xfId="56291"/>
    <cellStyle name="Output 5 2 3 2" xfId="56292"/>
    <cellStyle name="Output 5 2 3 2 2" xfId="56293"/>
    <cellStyle name="Output 5 2 4" xfId="56294"/>
    <cellStyle name="Output 5 2 4 2" xfId="56295"/>
    <cellStyle name="Output 5 2 5" xfId="56296"/>
    <cellStyle name="Output 5 2 6" xfId="56297"/>
    <cellStyle name="Output 5 3" xfId="56298"/>
    <cellStyle name="Output 5 3 2" xfId="56299"/>
    <cellStyle name="Output 5 3 2 2" xfId="56300"/>
    <cellStyle name="Output 5 3 3" xfId="56301"/>
    <cellStyle name="Output 5 4" xfId="56302"/>
    <cellStyle name="Output 5 4 2" xfId="56303"/>
    <cellStyle name="Output 5 5" xfId="56304"/>
    <cellStyle name="Output 5_Results 3rd" xfId="56305"/>
    <cellStyle name="Output 50" xfId="56306"/>
    <cellStyle name="Output 50 2" xfId="56307"/>
    <cellStyle name="Output 50 2 2" xfId="56308"/>
    <cellStyle name="Output 51" xfId="56309"/>
    <cellStyle name="Output 51 2" xfId="56310"/>
    <cellStyle name="Output 51 2 2" xfId="56311"/>
    <cellStyle name="Output 52" xfId="56312"/>
    <cellStyle name="Output 52 2" xfId="56313"/>
    <cellStyle name="Output 52 2 2" xfId="56314"/>
    <cellStyle name="Output 53" xfId="56315"/>
    <cellStyle name="Output 53 2" xfId="56316"/>
    <cellStyle name="Output 53 2 2" xfId="56317"/>
    <cellStyle name="Output 54" xfId="56318"/>
    <cellStyle name="Output 54 2" xfId="56319"/>
    <cellStyle name="Output 54 2 2" xfId="56320"/>
    <cellStyle name="Output 55" xfId="56321"/>
    <cellStyle name="Output 55 2" xfId="56322"/>
    <cellStyle name="Output 55 2 2" xfId="56323"/>
    <cellStyle name="Output 56" xfId="56324"/>
    <cellStyle name="Output 56 2" xfId="56325"/>
    <cellStyle name="Output 56 2 2" xfId="56326"/>
    <cellStyle name="Output 57" xfId="56327"/>
    <cellStyle name="Output 57 2" xfId="56328"/>
    <cellStyle name="Output 57 2 2" xfId="56329"/>
    <cellStyle name="Output 58" xfId="56330"/>
    <cellStyle name="Output 58 2" xfId="56331"/>
    <cellStyle name="Output 58 2 2" xfId="56332"/>
    <cellStyle name="Output 59" xfId="56333"/>
    <cellStyle name="Output 59 2" xfId="56334"/>
    <cellStyle name="Output 59 2 2" xfId="56335"/>
    <cellStyle name="Output 6" xfId="56336"/>
    <cellStyle name="Output 6 2" xfId="56337"/>
    <cellStyle name="Output 6 2 2" xfId="56338"/>
    <cellStyle name="Output 6 2 2 2" xfId="56339"/>
    <cellStyle name="Output 6 2 3" xfId="56340"/>
    <cellStyle name="Output 6 3" xfId="56341"/>
    <cellStyle name="Output 6 3 2" xfId="56342"/>
    <cellStyle name="Output 6 3 2 2" xfId="56343"/>
    <cellStyle name="Output 6 3 3" xfId="56344"/>
    <cellStyle name="Output 6 4" xfId="56345"/>
    <cellStyle name="Output 6 4 2" xfId="56346"/>
    <cellStyle name="Output 6 5" xfId="56347"/>
    <cellStyle name="Output 6_Results 3rd" xfId="56348"/>
    <cellStyle name="Output 60" xfId="56349"/>
    <cellStyle name="Output 60 2" xfId="56350"/>
    <cellStyle name="Output 60 2 2" xfId="56351"/>
    <cellStyle name="Output 60 3" xfId="56352"/>
    <cellStyle name="Output 61" xfId="56353"/>
    <cellStyle name="Output 61 2" xfId="56354"/>
    <cellStyle name="Output 62" xfId="56355"/>
    <cellStyle name="Output 62 2" xfId="56356"/>
    <cellStyle name="Output 63" xfId="56357"/>
    <cellStyle name="Output 64" xfId="56358"/>
    <cellStyle name="Output 65" xfId="56359"/>
    <cellStyle name="Output 66" xfId="56360"/>
    <cellStyle name="Output 67" xfId="56361"/>
    <cellStyle name="Output 68" xfId="56362"/>
    <cellStyle name="Output 69" xfId="56363"/>
    <cellStyle name="Output 7" xfId="56364"/>
    <cellStyle name="Output 7 2" xfId="56365"/>
    <cellStyle name="Output 7 2 2" xfId="56366"/>
    <cellStyle name="Output 7 2 2 2" xfId="56367"/>
    <cellStyle name="Output 7 2 3" xfId="56368"/>
    <cellStyle name="Output 7 3" xfId="56369"/>
    <cellStyle name="Output 7 3 2" xfId="56370"/>
    <cellStyle name="Output 7 3 2 2" xfId="56371"/>
    <cellStyle name="Output 7 3 3" xfId="56372"/>
    <cellStyle name="Output 7 4" xfId="56373"/>
    <cellStyle name="Output 7 4 2" xfId="56374"/>
    <cellStyle name="Output 7 5" xfId="56375"/>
    <cellStyle name="Output 7_Results 3rd" xfId="56376"/>
    <cellStyle name="Output 70" xfId="56377"/>
    <cellStyle name="Output 71" xfId="56378"/>
    <cellStyle name="Output 72" xfId="56379"/>
    <cellStyle name="Output 73" xfId="56380"/>
    <cellStyle name="Output 74" xfId="56381"/>
    <cellStyle name="Output 75" xfId="56382"/>
    <cellStyle name="Output 76" xfId="56383"/>
    <cellStyle name="Output 77" xfId="56384"/>
    <cellStyle name="Output 78" xfId="56385"/>
    <cellStyle name="Output 79" xfId="56386"/>
    <cellStyle name="Output 8" xfId="56387"/>
    <cellStyle name="Output 8 2" xfId="56388"/>
    <cellStyle name="Output 8 2 2" xfId="56389"/>
    <cellStyle name="Output 8 2 2 2" xfId="56390"/>
    <cellStyle name="Output 8 2 3" xfId="56391"/>
    <cellStyle name="Output 8 3" xfId="56392"/>
    <cellStyle name="Output 8 3 2" xfId="56393"/>
    <cellStyle name="Output 8 3 2 2" xfId="56394"/>
    <cellStyle name="Output 8 3 3" xfId="56395"/>
    <cellStyle name="Output 8 4" xfId="56396"/>
    <cellStyle name="Output 8 4 2" xfId="56397"/>
    <cellStyle name="Output 8 5" xfId="56398"/>
    <cellStyle name="Output 8_Results 3rd" xfId="56399"/>
    <cellStyle name="Output 80" xfId="56400"/>
    <cellStyle name="Output 81" xfId="56401"/>
    <cellStyle name="Output 82" xfId="56402"/>
    <cellStyle name="Output 83" xfId="56403"/>
    <cellStyle name="Output 84" xfId="56404"/>
    <cellStyle name="Output 85" xfId="56405"/>
    <cellStyle name="Output 86" xfId="56406"/>
    <cellStyle name="Output 87" xfId="56407"/>
    <cellStyle name="Output 88" xfId="56408"/>
    <cellStyle name="Output 89" xfId="56409"/>
    <cellStyle name="Output 9" xfId="56410"/>
    <cellStyle name="Output 9 2" xfId="56411"/>
    <cellStyle name="Output 9 2 2" xfId="56412"/>
    <cellStyle name="Output 9 2 2 2" xfId="56413"/>
    <cellStyle name="Output 9 2 3" xfId="56414"/>
    <cellStyle name="Output 9 3" xfId="56415"/>
    <cellStyle name="Output 9 3 2" xfId="56416"/>
    <cellStyle name="Output 9 3 2 2" xfId="56417"/>
    <cellStyle name="Output 9 3 3" xfId="56418"/>
    <cellStyle name="Output 9 4" xfId="56419"/>
    <cellStyle name="Output 9 4 2" xfId="56420"/>
    <cellStyle name="Output 9 5" xfId="56421"/>
    <cellStyle name="Output 9_Results 3rd" xfId="56422"/>
    <cellStyle name="Output 90" xfId="56423"/>
    <cellStyle name="Output 91" xfId="56424"/>
    <cellStyle name="Output 92" xfId="56425"/>
    <cellStyle name="Output 93" xfId="56426"/>
    <cellStyle name="Output 94" xfId="56427"/>
    <cellStyle name="Output 95" xfId="56428"/>
    <cellStyle name="Output 96" xfId="56429"/>
    <cellStyle name="Output 97" xfId="56430"/>
    <cellStyle name="Output 98" xfId="56431"/>
    <cellStyle name="Output 99" xfId="56432"/>
    <cellStyle name="Output Amounts" xfId="96"/>
    <cellStyle name="Output Amounts 2" xfId="56433"/>
    <cellStyle name="Output Amounts 2 2" xfId="56434"/>
    <cellStyle name="Output Amounts 2 2 2" xfId="56435"/>
    <cellStyle name="Output Amounts 2 2 2 2" xfId="56436"/>
    <cellStyle name="Output Amounts 2 2 2 2 2" xfId="56437"/>
    <cellStyle name="Output Amounts 2 2 2 3" xfId="56438"/>
    <cellStyle name="Output Amounts 2 2 3" xfId="56439"/>
    <cellStyle name="Output Amounts 2 2 3 2" xfId="56440"/>
    <cellStyle name="Output Amounts 2 2 4" xfId="56441"/>
    <cellStyle name="Output Amounts 2 2 5" xfId="56442"/>
    <cellStyle name="Output Amounts 2 3" xfId="56443"/>
    <cellStyle name="Output Amounts 2 3 2" xfId="56444"/>
    <cellStyle name="Output Amounts 2 3 3" xfId="56445"/>
    <cellStyle name="Output Amounts 2 4" xfId="56446"/>
    <cellStyle name="Output Amounts 2_Basis Detail" xfId="56447"/>
    <cellStyle name="Output Amounts 3" xfId="56448"/>
    <cellStyle name="Output Amounts 3 2" xfId="56449"/>
    <cellStyle name="Output Amounts 3 2 2" xfId="56450"/>
    <cellStyle name="Output Amounts 3 2 2 2" xfId="56451"/>
    <cellStyle name="Output Amounts 3 2 3" xfId="56452"/>
    <cellStyle name="Output Amounts 3 3" xfId="56453"/>
    <cellStyle name="Output Amounts 3 3 2" xfId="56454"/>
    <cellStyle name="Output Amounts 3 4" xfId="56455"/>
    <cellStyle name="Output Amounts 4" xfId="56456"/>
    <cellStyle name="Output Amounts 4 2" xfId="56457"/>
    <cellStyle name="Output Amounts 5" xfId="56458"/>
    <cellStyle name="Output Amounts 5 2" xfId="56459"/>
    <cellStyle name="Output Amounts 6" xfId="56460"/>
    <cellStyle name="Output Amounts_Basis Detail" xfId="56461"/>
    <cellStyle name="Output Column Headings" xfId="97"/>
    <cellStyle name="Output Column Headings 2" xfId="56462"/>
    <cellStyle name="Output Column Headings 2 2" xfId="56463"/>
    <cellStyle name="Output Column Headings 2 2 2" xfId="56464"/>
    <cellStyle name="Output Column Headings 2 2 2 2" xfId="56465"/>
    <cellStyle name="Output Column Headings 2 3" xfId="56466"/>
    <cellStyle name="Output Column Headings 2 3 2" xfId="56467"/>
    <cellStyle name="Output Column Headings 2 3 2 2" xfId="56468"/>
    <cellStyle name="Output Column Headings 2 4" xfId="56469"/>
    <cellStyle name="Output Column Headings 2 4 2" xfId="56470"/>
    <cellStyle name="Output Column Headings 2 5" xfId="56471"/>
    <cellStyle name="Output Column Headings 2 6" xfId="56472"/>
    <cellStyle name="Output Column Headings 3" xfId="56473"/>
    <cellStyle name="Output Column Headings 3 2" xfId="56474"/>
    <cellStyle name="Output Column Headings 3 2 2" xfId="56475"/>
    <cellStyle name="Output Column Headings 3 2 2 2" xfId="56476"/>
    <cellStyle name="Output Column Headings 3 2 2 2 2" xfId="56477"/>
    <cellStyle name="Output Column Headings 3 2 2 3" xfId="56478"/>
    <cellStyle name="Output Column Headings 3 2 3" xfId="56479"/>
    <cellStyle name="Output Column Headings 3 2 3 2" xfId="56480"/>
    <cellStyle name="Output Column Headings 3 2 3 2 2" xfId="56481"/>
    <cellStyle name="Output Column Headings 3 2 4" xfId="56482"/>
    <cellStyle name="Output Column Headings 3 2 4 2" xfId="56483"/>
    <cellStyle name="Output Column Headings 3 2 5" xfId="56484"/>
    <cellStyle name="Output Column Headings 3 2 6" xfId="56485"/>
    <cellStyle name="Output Column Headings 3 2 7" xfId="56486"/>
    <cellStyle name="Output Column Headings 3 2 8" xfId="56487"/>
    <cellStyle name="Output Column Headings 3 3" xfId="56488"/>
    <cellStyle name="Output Column Headings 3 3 2" xfId="56489"/>
    <cellStyle name="Output Column Headings 3 3 2 2" xfId="56490"/>
    <cellStyle name="Output Column Headings 3 4" xfId="56491"/>
    <cellStyle name="Output Column Headings 3 4 2" xfId="56492"/>
    <cellStyle name="Output Column Headings 3 4 2 2" xfId="56493"/>
    <cellStyle name="Output Column Headings 3 5" xfId="56494"/>
    <cellStyle name="Output Column Headings 3 5 2" xfId="56495"/>
    <cellStyle name="Output Column Headings 3 6" xfId="56496"/>
    <cellStyle name="Output Column Headings 3 7" xfId="56497"/>
    <cellStyle name="Output Column Headings 3 8" xfId="56498"/>
    <cellStyle name="Output Column Headings 3_Basis Detail" xfId="56499"/>
    <cellStyle name="Output Column Headings 4" xfId="56500"/>
    <cellStyle name="Output Column Headings 4 2" xfId="56501"/>
    <cellStyle name="Output Column Headings 4 2 2" xfId="56502"/>
    <cellStyle name="Output Column Headings 4 2 3" xfId="56503"/>
    <cellStyle name="Output Column Headings 4 3" xfId="56504"/>
    <cellStyle name="Output Column Headings 5" xfId="56505"/>
    <cellStyle name="Output Column Headings 5 2" xfId="56506"/>
    <cellStyle name="Output Column Headings 5 2 2" xfId="56507"/>
    <cellStyle name="Output Column Headings 6" xfId="56508"/>
    <cellStyle name="Output Column Headings 6 2" xfId="56509"/>
    <cellStyle name="Output Column Headings 7" xfId="56510"/>
    <cellStyle name="Output Column Headings 7 2" xfId="56511"/>
    <cellStyle name="Output Column Headings 8" xfId="56512"/>
    <cellStyle name="Output Column Headings_10-1 BS" xfId="56513"/>
    <cellStyle name="Output Line Items" xfId="98"/>
    <cellStyle name="Output Line Items 2" xfId="56514"/>
    <cellStyle name="Output Line Items 2 2" xfId="56515"/>
    <cellStyle name="Output Line Items 2 2 2" xfId="56516"/>
    <cellStyle name="Output Line Items 2 2 2 2" xfId="56517"/>
    <cellStyle name="Output Line Items 2 3" xfId="56518"/>
    <cellStyle name="Output Line Items 2 3 2" xfId="56519"/>
    <cellStyle name="Output Line Items 2 3 2 2" xfId="56520"/>
    <cellStyle name="Output Line Items 2 4" xfId="56521"/>
    <cellStyle name="Output Line Items 2 4 2" xfId="56522"/>
    <cellStyle name="Output Line Items 2 5" xfId="56523"/>
    <cellStyle name="Output Line Items 2 6" xfId="56524"/>
    <cellStyle name="Output Line Items 3" xfId="56525"/>
    <cellStyle name="Output Line Items 3 2" xfId="56526"/>
    <cellStyle name="Output Line Items 3 2 2" xfId="56527"/>
    <cellStyle name="Output Line Items 3 2 2 2" xfId="56528"/>
    <cellStyle name="Output Line Items 3 2 3" xfId="56529"/>
    <cellStyle name="Output Line Items 3 3" xfId="56530"/>
    <cellStyle name="Output Line Items 3 3 2" xfId="56531"/>
    <cellStyle name="Output Line Items 3 3 2 2" xfId="56532"/>
    <cellStyle name="Output Line Items 3 4" xfId="56533"/>
    <cellStyle name="Output Line Items 3 4 2" xfId="56534"/>
    <cellStyle name="Output Line Items 3 4 2 2" xfId="56535"/>
    <cellStyle name="Output Line Items 3 5" xfId="56536"/>
    <cellStyle name="Output Line Items 3 5 2" xfId="56537"/>
    <cellStyle name="Output Line Items 3 6" xfId="56538"/>
    <cellStyle name="Output Line Items 3 7" xfId="56539"/>
    <cellStyle name="Output Line Items 3_Basis Detail" xfId="56540"/>
    <cellStyle name="Output Line Items 4" xfId="56541"/>
    <cellStyle name="Output Line Items 4 2" xfId="56542"/>
    <cellStyle name="Output Line Items 4 2 2" xfId="56543"/>
    <cellStyle name="Output Line Items 4 3" xfId="56544"/>
    <cellStyle name="Output Line Items 5" xfId="56545"/>
    <cellStyle name="Output Line Items 5 2" xfId="56546"/>
    <cellStyle name="Output Line Items 5 2 2" xfId="56547"/>
    <cellStyle name="Output Line Items 5 3" xfId="56548"/>
    <cellStyle name="Output Line Items 6" xfId="56549"/>
    <cellStyle name="Output Line Items 6 2" xfId="56550"/>
    <cellStyle name="Output Line Items 6 2 2" xfId="56551"/>
    <cellStyle name="Output Line Items 6 3" xfId="56552"/>
    <cellStyle name="Output Line Items 7" xfId="56553"/>
    <cellStyle name="Output Line Items 8" xfId="56554"/>
    <cellStyle name="Output Line Items 8 2" xfId="56555"/>
    <cellStyle name="Output Line Items 9" xfId="56556"/>
    <cellStyle name="Output Line Items_10-1 BS" xfId="56557"/>
    <cellStyle name="Output Report Heading" xfId="99"/>
    <cellStyle name="Output Report Heading 2" xfId="56558"/>
    <cellStyle name="Output Report Heading 2 2" xfId="56559"/>
    <cellStyle name="Output Report Heading 2 2 2" xfId="56560"/>
    <cellStyle name="Output Report Heading 2 2 2 2" xfId="56561"/>
    <cellStyle name="Output Report Heading 2 3" xfId="56562"/>
    <cellStyle name="Output Report Heading 2 3 2" xfId="56563"/>
    <cellStyle name="Output Report Heading 2 3 2 2" xfId="56564"/>
    <cellStyle name="Output Report Heading 2 4" xfId="56565"/>
    <cellStyle name="Output Report Heading 2 4 2" xfId="56566"/>
    <cellStyle name="Output Report Heading 2 5" xfId="56567"/>
    <cellStyle name="Output Report Heading 2 6" xfId="56568"/>
    <cellStyle name="Output Report Heading 3" xfId="56569"/>
    <cellStyle name="Output Report Heading 3 2" xfId="56570"/>
    <cellStyle name="Output Report Heading 3 2 2" xfId="56571"/>
    <cellStyle name="Output Report Heading 3 2 2 2" xfId="56572"/>
    <cellStyle name="Output Report Heading 3 2 2 2 2" xfId="56573"/>
    <cellStyle name="Output Report Heading 3 2 2 3" xfId="56574"/>
    <cellStyle name="Output Report Heading 3 2 3" xfId="56575"/>
    <cellStyle name="Output Report Heading 3 2 3 2" xfId="56576"/>
    <cellStyle name="Output Report Heading 3 2 3 2 2" xfId="56577"/>
    <cellStyle name="Output Report Heading 3 2 4" xfId="56578"/>
    <cellStyle name="Output Report Heading 3 2 4 2" xfId="56579"/>
    <cellStyle name="Output Report Heading 3 2 5" xfId="56580"/>
    <cellStyle name="Output Report Heading 3 2 6" xfId="56581"/>
    <cellStyle name="Output Report Heading 3 2 7" xfId="56582"/>
    <cellStyle name="Output Report Heading 3 2 8" xfId="56583"/>
    <cellStyle name="Output Report Heading 3 3" xfId="56584"/>
    <cellStyle name="Output Report Heading 3 3 2" xfId="56585"/>
    <cellStyle name="Output Report Heading 3 3 2 2" xfId="56586"/>
    <cellStyle name="Output Report Heading 3 4" xfId="56587"/>
    <cellStyle name="Output Report Heading 3 4 2" xfId="56588"/>
    <cellStyle name="Output Report Heading 3 4 2 2" xfId="56589"/>
    <cellStyle name="Output Report Heading 3 5" xfId="56590"/>
    <cellStyle name="Output Report Heading 3 5 2" xfId="56591"/>
    <cellStyle name="Output Report Heading 3 6" xfId="56592"/>
    <cellStyle name="Output Report Heading 3 7" xfId="56593"/>
    <cellStyle name="Output Report Heading 3 8" xfId="56594"/>
    <cellStyle name="Output Report Heading 3_Basis Detail" xfId="56595"/>
    <cellStyle name="Output Report Heading 4" xfId="56596"/>
    <cellStyle name="Output Report Heading 4 2" xfId="56597"/>
    <cellStyle name="Output Report Heading 4 2 2" xfId="56598"/>
    <cellStyle name="Output Report Heading 4 2 3" xfId="56599"/>
    <cellStyle name="Output Report Heading 4 3" xfId="56600"/>
    <cellStyle name="Output Report Heading 5" xfId="56601"/>
    <cellStyle name="Output Report Heading 5 2" xfId="56602"/>
    <cellStyle name="Output Report Heading 5 2 2" xfId="56603"/>
    <cellStyle name="Output Report Heading 6" xfId="56604"/>
    <cellStyle name="Output Report Heading 6 2" xfId="56605"/>
    <cellStyle name="Output Report Heading 7" xfId="56606"/>
    <cellStyle name="Output Report Heading 7 2" xfId="56607"/>
    <cellStyle name="Output Report Heading 8" xfId="56608"/>
    <cellStyle name="Output Report Heading_10-1 BS" xfId="56609"/>
    <cellStyle name="Output Report Title" xfId="100"/>
    <cellStyle name="Output Report Title 2" xfId="56610"/>
    <cellStyle name="Output Report Title 2 2" xfId="56611"/>
    <cellStyle name="Output Report Title 2 2 2" xfId="56612"/>
    <cellStyle name="Output Report Title 2 2 2 2" xfId="56613"/>
    <cellStyle name="Output Report Title 2 3" xfId="56614"/>
    <cellStyle name="Output Report Title 2 3 2" xfId="56615"/>
    <cellStyle name="Output Report Title 2 3 2 2" xfId="56616"/>
    <cellStyle name="Output Report Title 2 4" xfId="56617"/>
    <cellStyle name="Output Report Title 2 4 2" xfId="56618"/>
    <cellStyle name="Output Report Title 2 5" xfId="56619"/>
    <cellStyle name="Output Report Title 2 6" xfId="56620"/>
    <cellStyle name="Output Report Title 3" xfId="56621"/>
    <cellStyle name="Output Report Title 3 2" xfId="56622"/>
    <cellStyle name="Output Report Title 3 2 2" xfId="56623"/>
    <cellStyle name="Output Report Title 3 2 2 2" xfId="56624"/>
    <cellStyle name="Output Report Title 3 2 2 2 2" xfId="56625"/>
    <cellStyle name="Output Report Title 3 2 2 3" xfId="56626"/>
    <cellStyle name="Output Report Title 3 2 3" xfId="56627"/>
    <cellStyle name="Output Report Title 3 2 3 2" xfId="56628"/>
    <cellStyle name="Output Report Title 3 2 3 2 2" xfId="56629"/>
    <cellStyle name="Output Report Title 3 2 4" xfId="56630"/>
    <cellStyle name="Output Report Title 3 2 4 2" xfId="56631"/>
    <cellStyle name="Output Report Title 3 2 5" xfId="56632"/>
    <cellStyle name="Output Report Title 3 2 6" xfId="56633"/>
    <cellStyle name="Output Report Title 3 2 7" xfId="56634"/>
    <cellStyle name="Output Report Title 3 2 8" xfId="56635"/>
    <cellStyle name="Output Report Title 3 3" xfId="56636"/>
    <cellStyle name="Output Report Title 3 3 2" xfId="56637"/>
    <cellStyle name="Output Report Title 3 3 2 2" xfId="56638"/>
    <cellStyle name="Output Report Title 3 4" xfId="56639"/>
    <cellStyle name="Output Report Title 3 4 2" xfId="56640"/>
    <cellStyle name="Output Report Title 3 4 2 2" xfId="56641"/>
    <cellStyle name="Output Report Title 3 5" xfId="56642"/>
    <cellStyle name="Output Report Title 3 5 2" xfId="56643"/>
    <cellStyle name="Output Report Title 3 6" xfId="56644"/>
    <cellStyle name="Output Report Title 3 7" xfId="56645"/>
    <cellStyle name="Output Report Title 3 8" xfId="56646"/>
    <cellStyle name="Output Report Title 3_Basis Detail" xfId="56647"/>
    <cellStyle name="Output Report Title 4" xfId="56648"/>
    <cellStyle name="Output Report Title 4 2" xfId="56649"/>
    <cellStyle name="Output Report Title 4 2 2" xfId="56650"/>
    <cellStyle name="Output Report Title 4 2 3" xfId="56651"/>
    <cellStyle name="Output Report Title 4 3" xfId="56652"/>
    <cellStyle name="Output Report Title 5" xfId="56653"/>
    <cellStyle name="Output Report Title 5 2" xfId="56654"/>
    <cellStyle name="Output Report Title 5 2 2" xfId="56655"/>
    <cellStyle name="Output Report Title 6" xfId="56656"/>
    <cellStyle name="Output Report Title 6 2" xfId="56657"/>
    <cellStyle name="Output Report Title 7" xfId="56658"/>
    <cellStyle name="Output Report Title 7 2" xfId="56659"/>
    <cellStyle name="Output Report Title 8" xfId="56660"/>
    <cellStyle name="Output Report Title_10-1 BS" xfId="56661"/>
    <cellStyle name="PB Table Heading" xfId="56662"/>
    <cellStyle name="PB Table Highlight1" xfId="56663"/>
    <cellStyle name="PB Table Highlight2" xfId="56664"/>
    <cellStyle name="PB Table Highlight3" xfId="56665"/>
    <cellStyle name="PB Table Standard Row" xfId="56666"/>
    <cellStyle name="PB Table Subtotal Row" xfId="56667"/>
    <cellStyle name="PB Table Total Row" xfId="56668"/>
    <cellStyle name="Percent" xfId="101" builtinId="5"/>
    <cellStyle name="Percent [2]" xfId="102"/>
    <cellStyle name="Percent [2] 2" xfId="332"/>
    <cellStyle name="Percent [2] 2 2" xfId="56669"/>
    <cellStyle name="Percent [2] 2 2 2" xfId="56670"/>
    <cellStyle name="Percent [2] 2 3" xfId="56671"/>
    <cellStyle name="Percent [2] 3" xfId="56672"/>
    <cellStyle name="Percent [2] 3 2" xfId="56673"/>
    <cellStyle name="Percent [2] 4" xfId="56674"/>
    <cellStyle name="Percent 10" xfId="344"/>
    <cellStyle name="Percent 10 2" xfId="56675"/>
    <cellStyle name="Percent 10 3" xfId="56676"/>
    <cellStyle name="Percent 11" xfId="346"/>
    <cellStyle name="Percent 11 2" xfId="56677"/>
    <cellStyle name="Percent 11 3" xfId="56678"/>
    <cellStyle name="Percent 12" xfId="56679"/>
    <cellStyle name="Percent 12 2" xfId="56680"/>
    <cellStyle name="Percent 12 3" xfId="56681"/>
    <cellStyle name="Percent 13" xfId="56682"/>
    <cellStyle name="Percent 13 2" xfId="56683"/>
    <cellStyle name="Percent 14" xfId="56684"/>
    <cellStyle name="Percent 14 2" xfId="56685"/>
    <cellStyle name="Percent 15" xfId="56686"/>
    <cellStyle name="Percent 15 2" xfId="56687"/>
    <cellStyle name="Percent 16" xfId="56688"/>
    <cellStyle name="Percent 16 2" xfId="56689"/>
    <cellStyle name="Percent 17" xfId="56690"/>
    <cellStyle name="Percent 17 2" xfId="56691"/>
    <cellStyle name="Percent 18" xfId="56692"/>
    <cellStyle name="Percent 18 2" xfId="56693"/>
    <cellStyle name="Percent 19" xfId="56694"/>
    <cellStyle name="Percent 19 2" xfId="56695"/>
    <cellStyle name="Percent 2" xfId="103"/>
    <cellStyle name="Percent 2 2" xfId="56696"/>
    <cellStyle name="Percent 2 2 2" xfId="56697"/>
    <cellStyle name="Percent 2 2 2 2" xfId="56698"/>
    <cellStyle name="Percent 2 2 2 2 2" xfId="56699"/>
    <cellStyle name="Percent 2 2 2 3" xfId="56700"/>
    <cellStyle name="Percent 2 2 3" xfId="56701"/>
    <cellStyle name="Percent 2 2 3 2" xfId="56702"/>
    <cellStyle name="Percent 2 2 3 3" xfId="56703"/>
    <cellStyle name="Percent 2 2 4" xfId="56704"/>
    <cellStyle name="Percent 2 2 5" xfId="56705"/>
    <cellStyle name="Percent 2 2_Results 3rd" xfId="56706"/>
    <cellStyle name="Percent 2 3" xfId="56707"/>
    <cellStyle name="Percent 2 3 2" xfId="56708"/>
    <cellStyle name="Percent 2 3 2 2" xfId="56709"/>
    <cellStyle name="Percent 2 3 3" xfId="56710"/>
    <cellStyle name="Percent 2 4" xfId="56711"/>
    <cellStyle name="Percent 2 4 2" xfId="56712"/>
    <cellStyle name="Percent 2 4 3" xfId="56713"/>
    <cellStyle name="Percent 2 5" xfId="56714"/>
    <cellStyle name="Percent 2 5 2" xfId="56715"/>
    <cellStyle name="Percent 2 6" xfId="339"/>
    <cellStyle name="Percent 2 6 2" xfId="56716"/>
    <cellStyle name="Percent 2_Results 3rd" xfId="56717"/>
    <cellStyle name="Percent 20" xfId="56718"/>
    <cellStyle name="Percent 20 2" xfId="56719"/>
    <cellStyle name="Percent 21" xfId="56720"/>
    <cellStyle name="Percent 22" xfId="56721"/>
    <cellStyle name="Percent 23" xfId="56722"/>
    <cellStyle name="Percent 24" xfId="56723"/>
    <cellStyle name="Percent 25" xfId="56724"/>
    <cellStyle name="Percent 26" xfId="56725"/>
    <cellStyle name="Percent 27" xfId="56726"/>
    <cellStyle name="Percent 28" xfId="56727"/>
    <cellStyle name="Percent 29" xfId="56728"/>
    <cellStyle name="Percent 3" xfId="104"/>
    <cellStyle name="Percent 3 2" xfId="56729"/>
    <cellStyle name="Percent 3 2 2" xfId="56730"/>
    <cellStyle name="Percent 3 2 2 2" xfId="56731"/>
    <cellStyle name="Percent 3 2 2 2 2" xfId="56732"/>
    <cellStyle name="Percent 3 2 2 3" xfId="56733"/>
    <cellStyle name="Percent 3 2 3" xfId="56734"/>
    <cellStyle name="Percent 3 2 3 2" xfId="56735"/>
    <cellStyle name="Percent 3 2 4" xfId="56736"/>
    <cellStyle name="Percent 3 2 4 2" xfId="56737"/>
    <cellStyle name="Percent 3 2 5" xfId="56738"/>
    <cellStyle name="Percent 3 2_Results 3rd" xfId="56739"/>
    <cellStyle name="Percent 3 3" xfId="56740"/>
    <cellStyle name="Percent 3 3 2" xfId="56741"/>
    <cellStyle name="Percent 3 3 2 2" xfId="56742"/>
    <cellStyle name="Percent 3 3 3" xfId="56743"/>
    <cellStyle name="Percent 3 4" xfId="56744"/>
    <cellStyle name="Percent 3 4 2" xfId="56745"/>
    <cellStyle name="Percent 3 5" xfId="56746"/>
    <cellStyle name="Percent 3 6" xfId="56747"/>
    <cellStyle name="Percent 3 7" xfId="56748"/>
    <cellStyle name="Percent 3 8" xfId="58821"/>
    <cellStyle name="Percent 3 9" xfId="58829"/>
    <cellStyle name="Percent 3_Results 3rd" xfId="56749"/>
    <cellStyle name="Percent 30" xfId="56750"/>
    <cellStyle name="Percent 31" xfId="56751"/>
    <cellStyle name="Percent 32" xfId="56752"/>
    <cellStyle name="Percent 33" xfId="56753"/>
    <cellStyle name="Percent 34" xfId="56754"/>
    <cellStyle name="Percent 35" xfId="56755"/>
    <cellStyle name="Percent 36" xfId="56756"/>
    <cellStyle name="Percent 37" xfId="56757"/>
    <cellStyle name="Percent 38" xfId="56758"/>
    <cellStyle name="Percent 39" xfId="56759"/>
    <cellStyle name="Percent 4" xfId="105"/>
    <cellStyle name="Percent 4 2" xfId="56760"/>
    <cellStyle name="Percent 4 2 2" xfId="56761"/>
    <cellStyle name="Percent 4 2 2 2" xfId="56762"/>
    <cellStyle name="Percent 4 2 3" xfId="56763"/>
    <cellStyle name="Percent 4 2 4" xfId="56764"/>
    <cellStyle name="Percent 4 3" xfId="56765"/>
    <cellStyle name="Percent 4 3 2" xfId="56766"/>
    <cellStyle name="Percent 4 3 3" xfId="56767"/>
    <cellStyle name="Percent 4 4" xfId="56768"/>
    <cellStyle name="Percent 4 5" xfId="56769"/>
    <cellStyle name="Percent 4_Results 3rd" xfId="56770"/>
    <cellStyle name="Percent 40" xfId="56771"/>
    <cellStyle name="Percent 41" xfId="56772"/>
    <cellStyle name="Percent 42" xfId="56773"/>
    <cellStyle name="Percent 43" xfId="56774"/>
    <cellStyle name="Percent 44" xfId="56775"/>
    <cellStyle name="Percent 44 2" xfId="56776"/>
    <cellStyle name="Percent 45" xfId="56777"/>
    <cellStyle name="Percent 46" xfId="56778"/>
    <cellStyle name="Percent 47" xfId="56779"/>
    <cellStyle name="Percent 48" xfId="56780"/>
    <cellStyle name="Percent 49" xfId="56781"/>
    <cellStyle name="Percent 5" xfId="106"/>
    <cellStyle name="Percent 5 2" xfId="56782"/>
    <cellStyle name="Percent 5 2 2" xfId="56783"/>
    <cellStyle name="Percent 5 2 2 2" xfId="56784"/>
    <cellStyle name="Percent 5 2 2 2 2" xfId="56785"/>
    <cellStyle name="Percent 5 2 2 2 2 2" xfId="56786"/>
    <cellStyle name="Percent 5 2 2 2 3" xfId="56787"/>
    <cellStyle name="Percent 5 2 2 3" xfId="56788"/>
    <cellStyle name="Percent 5 2 3" xfId="56789"/>
    <cellStyle name="Percent 5 2 4" xfId="56790"/>
    <cellStyle name="Percent 5 3" xfId="56791"/>
    <cellStyle name="Percent 5 3 2" xfId="56792"/>
    <cellStyle name="Percent 5 3 3" xfId="56793"/>
    <cellStyle name="Percent 5 4" xfId="56794"/>
    <cellStyle name="Percent 5 5" xfId="56795"/>
    <cellStyle name="Percent 5_Results 3rd" xfId="56796"/>
    <cellStyle name="Percent 50" xfId="56797"/>
    <cellStyle name="Percent 51" xfId="56798"/>
    <cellStyle name="Percent 52" xfId="56799"/>
    <cellStyle name="Percent 53" xfId="56800"/>
    <cellStyle name="Percent 54" xfId="56801"/>
    <cellStyle name="Percent 55" xfId="56802"/>
    <cellStyle name="Percent 56" xfId="56803"/>
    <cellStyle name="Percent 57" xfId="56804"/>
    <cellStyle name="Percent 58" xfId="56805"/>
    <cellStyle name="Percent 59" xfId="56806"/>
    <cellStyle name="Percent 6" xfId="107"/>
    <cellStyle name="Percent 6 2" xfId="333"/>
    <cellStyle name="Percent 6 2 2" xfId="56807"/>
    <cellStyle name="Percent 6 3" xfId="56808"/>
    <cellStyle name="Percent 60" xfId="56809"/>
    <cellStyle name="Percent 61" xfId="56810"/>
    <cellStyle name="Percent 62" xfId="56811"/>
    <cellStyle name="Percent 63" xfId="56812"/>
    <cellStyle name="Percent 64" xfId="56813"/>
    <cellStyle name="Percent 65" xfId="56814"/>
    <cellStyle name="Percent 66" xfId="56815"/>
    <cellStyle name="Percent 67" xfId="56816"/>
    <cellStyle name="Percent 68" xfId="56817"/>
    <cellStyle name="Percent 69" xfId="56818"/>
    <cellStyle name="Percent 7" xfId="108"/>
    <cellStyle name="Percent 7 2" xfId="334"/>
    <cellStyle name="Percent 7 3" xfId="56819"/>
    <cellStyle name="Percent 7 4" xfId="56820"/>
    <cellStyle name="Percent 7 5" xfId="58824"/>
    <cellStyle name="Percent 70" xfId="56821"/>
    <cellStyle name="Percent 71" xfId="56822"/>
    <cellStyle name="Percent 72" xfId="56823"/>
    <cellStyle name="Percent 73" xfId="56824"/>
    <cellStyle name="Percent 74" xfId="56825"/>
    <cellStyle name="Percent 75" xfId="56826"/>
    <cellStyle name="Percent 76" xfId="56827"/>
    <cellStyle name="Percent 77" xfId="56828"/>
    <cellStyle name="Percent 78" xfId="56829"/>
    <cellStyle name="Percent 79" xfId="56830"/>
    <cellStyle name="Percent 8" xfId="129"/>
    <cellStyle name="Percent 8 2" xfId="56831"/>
    <cellStyle name="Percent 8 3" xfId="56832"/>
    <cellStyle name="Percent 80" xfId="56833"/>
    <cellStyle name="Percent 81" xfId="56834"/>
    <cellStyle name="Percent 82" xfId="56835"/>
    <cellStyle name="Percent 83" xfId="56836"/>
    <cellStyle name="Percent 84" xfId="56837"/>
    <cellStyle name="Percent 85" xfId="56838"/>
    <cellStyle name="Percent 86" xfId="56839"/>
    <cellStyle name="Percent 87" xfId="56840"/>
    <cellStyle name="Percent 88" xfId="58808"/>
    <cellStyle name="Percent 89" xfId="58813"/>
    <cellStyle name="Percent 9" xfId="331"/>
    <cellStyle name="Percent 9 2" xfId="56841"/>
    <cellStyle name="Percent 9 3" xfId="56842"/>
    <cellStyle name="Percent 90" xfId="58825"/>
    <cellStyle name="PSChar" xfId="109"/>
    <cellStyle name="PSChar 2" xfId="56843"/>
    <cellStyle name="PSDate" xfId="56844"/>
    <cellStyle name="PSDate 2" xfId="56845"/>
    <cellStyle name="PSDec" xfId="56846"/>
    <cellStyle name="PSDec 2" xfId="56847"/>
    <cellStyle name="PSHeading" xfId="56848"/>
    <cellStyle name="PSHeading 2" xfId="56849"/>
    <cellStyle name="PSInt" xfId="56850"/>
    <cellStyle name="PSInt 2" xfId="56851"/>
    <cellStyle name="PSSpacer" xfId="56852"/>
    <cellStyle name="ReportTitlePrompt" xfId="56853"/>
    <cellStyle name="ReportTitlePrompt 2" xfId="56854"/>
    <cellStyle name="ReportTitlePrompt 2 2" xfId="56855"/>
    <cellStyle name="ReportTitlePrompt 2 2 2" xfId="56856"/>
    <cellStyle name="ReportTitlePrompt 3" xfId="56857"/>
    <cellStyle name="ReportTitlePrompt 3 2" xfId="56858"/>
    <cellStyle name="ReportTitlePrompt 3 2 2" xfId="56859"/>
    <cellStyle name="ReportTitlePrompt 4" xfId="56860"/>
    <cellStyle name="ReportTitlePrompt 4 2" xfId="56861"/>
    <cellStyle name="ReportTitlePrompt 5" xfId="56862"/>
    <cellStyle name="ReportTitlePrompt 6" xfId="56863"/>
    <cellStyle name="ReportTitleValue" xfId="56864"/>
    <cellStyle name="ReportTitleValue 2" xfId="56865"/>
    <cellStyle name="ReportTitleValue 2 2" xfId="56866"/>
    <cellStyle name="ReportTitleValue 3" xfId="56867"/>
    <cellStyle name="Reset  - Style4" xfId="110"/>
    <cellStyle name="Reset  - Style7" xfId="111"/>
    <cellStyle name="RowAcctAbovePrompt" xfId="56868"/>
    <cellStyle name="RowAcctAbovePrompt 2" xfId="56869"/>
    <cellStyle name="RowAcctAbovePrompt 2 2" xfId="56870"/>
    <cellStyle name="RowAcctAbovePrompt 2 2 2" xfId="56871"/>
    <cellStyle name="RowAcctAbovePrompt 3" xfId="56872"/>
    <cellStyle name="RowAcctAbovePrompt 3 2" xfId="56873"/>
    <cellStyle name="RowAcctAbovePrompt 3 2 2" xfId="56874"/>
    <cellStyle name="RowAcctAbovePrompt 4" xfId="56875"/>
    <cellStyle name="RowAcctAbovePrompt 4 2" xfId="56876"/>
    <cellStyle name="RowAcctAbovePrompt 5" xfId="56877"/>
    <cellStyle name="RowAcctAbovePrompt 6" xfId="56878"/>
    <cellStyle name="RowAcctSOBAbovePrompt" xfId="56879"/>
    <cellStyle name="RowAcctSOBAbovePrompt 2" xfId="56880"/>
    <cellStyle name="RowAcctSOBAbovePrompt 2 2" xfId="56881"/>
    <cellStyle name="RowAcctSOBAbovePrompt 2 2 2" xfId="56882"/>
    <cellStyle name="RowAcctSOBAbovePrompt 3" xfId="56883"/>
    <cellStyle name="RowAcctSOBAbovePrompt 3 2" xfId="56884"/>
    <cellStyle name="RowAcctSOBAbovePrompt 3 2 2" xfId="56885"/>
    <cellStyle name="RowAcctSOBAbovePrompt 4" xfId="56886"/>
    <cellStyle name="RowAcctSOBAbovePrompt 4 2" xfId="56887"/>
    <cellStyle name="RowAcctSOBAbovePrompt 5" xfId="56888"/>
    <cellStyle name="RowAcctSOBAbovePrompt 6" xfId="56889"/>
    <cellStyle name="RowAcctSOBValue" xfId="56890"/>
    <cellStyle name="RowAcctSOBValue 2" xfId="56891"/>
    <cellStyle name="RowAcctSOBValue 2 2" xfId="56892"/>
    <cellStyle name="RowAcctSOBValue 2 2 2" xfId="56893"/>
    <cellStyle name="RowAcctSOBValue 3" xfId="56894"/>
    <cellStyle name="RowAcctSOBValue 3 2" xfId="56895"/>
    <cellStyle name="RowAcctSOBValue 3 2 2" xfId="56896"/>
    <cellStyle name="RowAcctSOBValue 4" xfId="56897"/>
    <cellStyle name="RowAcctSOBValue 4 2" xfId="56898"/>
    <cellStyle name="RowAcctSOBValue 5" xfId="56899"/>
    <cellStyle name="RowAcctSOBValue 6" xfId="56900"/>
    <cellStyle name="RowAcctValue" xfId="56901"/>
    <cellStyle name="RowAcctValue 2" xfId="56902"/>
    <cellStyle name="RowAcctValue 2 2" xfId="56903"/>
    <cellStyle name="RowAcctValue 3" xfId="56904"/>
    <cellStyle name="RowAttrAbovePrompt" xfId="56905"/>
    <cellStyle name="RowAttrAbovePrompt 2" xfId="56906"/>
    <cellStyle name="RowAttrAbovePrompt 2 2" xfId="56907"/>
    <cellStyle name="RowAttrAbovePrompt 2 2 2" xfId="56908"/>
    <cellStyle name="RowAttrAbovePrompt 3" xfId="56909"/>
    <cellStyle name="RowAttrAbovePrompt 3 2" xfId="56910"/>
    <cellStyle name="RowAttrAbovePrompt 3 2 2" xfId="56911"/>
    <cellStyle name="RowAttrAbovePrompt 4" xfId="56912"/>
    <cellStyle name="RowAttrAbovePrompt 4 2" xfId="56913"/>
    <cellStyle name="RowAttrAbovePrompt 5" xfId="56914"/>
    <cellStyle name="RowAttrAbovePrompt 6" xfId="56915"/>
    <cellStyle name="RowAttrValue" xfId="56916"/>
    <cellStyle name="RowAttrValue 2" xfId="56917"/>
    <cellStyle name="RowAttrValue 2 2" xfId="56918"/>
    <cellStyle name="RowAttrValue 3" xfId="56919"/>
    <cellStyle name="RowColSetAbovePrompt" xfId="56920"/>
    <cellStyle name="RowColSetAbovePrompt 2" xfId="56921"/>
    <cellStyle name="RowColSetAbovePrompt 2 2" xfId="56922"/>
    <cellStyle name="RowColSetAbovePrompt 2 2 2" xfId="56923"/>
    <cellStyle name="RowColSetAbovePrompt 3" xfId="56924"/>
    <cellStyle name="RowColSetAbovePrompt 3 2" xfId="56925"/>
    <cellStyle name="RowColSetAbovePrompt 3 2 2" xfId="56926"/>
    <cellStyle name="RowColSetAbovePrompt 4" xfId="56927"/>
    <cellStyle name="RowColSetAbovePrompt 4 2" xfId="56928"/>
    <cellStyle name="RowColSetAbovePrompt 5" xfId="56929"/>
    <cellStyle name="RowColSetAbovePrompt 6" xfId="56930"/>
    <cellStyle name="RowColSetLeftPrompt" xfId="56931"/>
    <cellStyle name="RowColSetLeftPrompt 2" xfId="56932"/>
    <cellStyle name="RowColSetLeftPrompt 2 2" xfId="56933"/>
    <cellStyle name="RowColSetLeftPrompt 2 2 2" xfId="56934"/>
    <cellStyle name="RowColSetLeftPrompt 3" xfId="56935"/>
    <cellStyle name="RowColSetLeftPrompt 3 2" xfId="56936"/>
    <cellStyle name="RowColSetLeftPrompt 3 2 2" xfId="56937"/>
    <cellStyle name="RowColSetLeftPrompt 4" xfId="56938"/>
    <cellStyle name="RowColSetLeftPrompt 4 2" xfId="56939"/>
    <cellStyle name="RowColSetLeftPrompt 5" xfId="56940"/>
    <cellStyle name="RowColSetLeftPrompt 6" xfId="56941"/>
    <cellStyle name="RowColSetValue" xfId="56942"/>
    <cellStyle name="RowColSetValue 2" xfId="56943"/>
    <cellStyle name="RowColSetValue 2 2" xfId="56944"/>
    <cellStyle name="RowColSetValue 3" xfId="56945"/>
    <cellStyle name="RowLeftPrompt" xfId="56946"/>
    <cellStyle name="RowLeftPrompt 2" xfId="56947"/>
    <cellStyle name="RowLeftPrompt 2 2" xfId="56948"/>
    <cellStyle name="RowLeftPrompt 2 2 2" xfId="56949"/>
    <cellStyle name="RowLeftPrompt 3" xfId="56950"/>
    <cellStyle name="RowLeftPrompt 3 2" xfId="56951"/>
    <cellStyle name="RowLeftPrompt 3 2 2" xfId="56952"/>
    <cellStyle name="RowLeftPrompt 4" xfId="56953"/>
    <cellStyle name="RowLeftPrompt 4 2" xfId="56954"/>
    <cellStyle name="RowLeftPrompt 5" xfId="56955"/>
    <cellStyle name="RowLeftPrompt 6" xfId="56956"/>
    <cellStyle name="SampleUsingFormatMask" xfId="56957"/>
    <cellStyle name="SampleUsingFormatMask 2" xfId="56958"/>
    <cellStyle name="SampleUsingFormatMask 2 2" xfId="56959"/>
    <cellStyle name="SampleUsingFormatMask 2 2 2" xfId="56960"/>
    <cellStyle name="SampleUsingFormatMask 3" xfId="56961"/>
    <cellStyle name="SampleUsingFormatMask 3 2" xfId="56962"/>
    <cellStyle name="SampleUsingFormatMask 3 2 2" xfId="56963"/>
    <cellStyle name="SampleUsingFormatMask 4" xfId="56964"/>
    <cellStyle name="SampleUsingFormatMask 4 2" xfId="56965"/>
    <cellStyle name="SampleUsingFormatMask 5" xfId="56966"/>
    <cellStyle name="SampleUsingFormatMask 6" xfId="56967"/>
    <cellStyle name="SampleWithNoFormatMask" xfId="56968"/>
    <cellStyle name="SampleWithNoFormatMask 2" xfId="56969"/>
    <cellStyle name="SampleWithNoFormatMask 2 2" xfId="56970"/>
    <cellStyle name="SampleWithNoFormatMask 2 2 2" xfId="56971"/>
    <cellStyle name="SampleWithNoFormatMask 3" xfId="56972"/>
    <cellStyle name="SampleWithNoFormatMask 3 2" xfId="56973"/>
    <cellStyle name="SampleWithNoFormatMask 3 2 2" xfId="56974"/>
    <cellStyle name="SampleWithNoFormatMask 4" xfId="56975"/>
    <cellStyle name="SampleWithNoFormatMask 4 2" xfId="56976"/>
    <cellStyle name="SampleWithNoFormatMask 5" xfId="56977"/>
    <cellStyle name="SampleWithNoFormatMask 6" xfId="56978"/>
    <cellStyle name="SAPBorder" xfId="56979"/>
    <cellStyle name="SAPDataCell" xfId="56980"/>
    <cellStyle name="SAPDataTotalCell" xfId="56981"/>
    <cellStyle name="SAPDimensionCell" xfId="56982"/>
    <cellStyle name="SAPEditableDataCell" xfId="56983"/>
    <cellStyle name="SAPEditableDataTotalCell" xfId="56984"/>
    <cellStyle name="SAPEmphasized" xfId="56985"/>
    <cellStyle name="SAPExceptionLevel1" xfId="56986"/>
    <cellStyle name="SAPExceptionLevel2" xfId="56987"/>
    <cellStyle name="SAPExceptionLevel3" xfId="56988"/>
    <cellStyle name="SAPExceptionLevel4" xfId="56989"/>
    <cellStyle name="SAPExceptionLevel5" xfId="56990"/>
    <cellStyle name="SAPExceptionLevel6" xfId="56991"/>
    <cellStyle name="SAPExceptionLevel7" xfId="56992"/>
    <cellStyle name="SAPExceptionLevel8" xfId="56993"/>
    <cellStyle name="SAPExceptionLevel9" xfId="56994"/>
    <cellStyle name="SAPHierarchyCell0" xfId="56995"/>
    <cellStyle name="SAPHierarchyCell1" xfId="56996"/>
    <cellStyle name="SAPHierarchyCell2" xfId="56997"/>
    <cellStyle name="SAPHierarchyCell3" xfId="56998"/>
    <cellStyle name="SAPHierarchyCell4" xfId="56999"/>
    <cellStyle name="SAPLockedDataCell" xfId="57000"/>
    <cellStyle name="SAPLockedDataTotalCell" xfId="57001"/>
    <cellStyle name="SAPMemberCell" xfId="57002"/>
    <cellStyle name="SAPMemberTotalCell" xfId="57003"/>
    <cellStyle name="SAPReadonlyDataCell" xfId="57004"/>
    <cellStyle name="SAPReadonlyDataTotalCell" xfId="57005"/>
    <cellStyle name="shade - Style1" xfId="57006"/>
    <cellStyle name="shade - Style1 2" xfId="57007"/>
    <cellStyle name="shade - Style1 2 2" xfId="57008"/>
    <cellStyle name="shade - Style1 2 2 2" xfId="57009"/>
    <cellStyle name="shade - Style1 3" xfId="57010"/>
    <cellStyle name="shade - Style1 3 2" xfId="57011"/>
    <cellStyle name="shade - Style1 3 2 2" xfId="57012"/>
    <cellStyle name="shade - Style1 4" xfId="57013"/>
    <cellStyle name="shade - Style1 4 2" xfId="57014"/>
    <cellStyle name="shade - Style1 5" xfId="57015"/>
    <cellStyle name="shade - Style1 6" xfId="57016"/>
    <cellStyle name="Small Page Heading" xfId="112"/>
    <cellStyle name="Table  - Style5" xfId="113"/>
    <cellStyle name="Table  - Style6" xfId="114"/>
    <cellStyle name="Title" xfId="115" builtinId="15" customBuiltin="1"/>
    <cellStyle name="Title  - Style1" xfId="116"/>
    <cellStyle name="Title  - Style6" xfId="117"/>
    <cellStyle name="Title 10" xfId="57017"/>
    <cellStyle name="Title 10 2" xfId="57018"/>
    <cellStyle name="Title 10 2 2" xfId="57019"/>
    <cellStyle name="Title 10 2 2 2" xfId="57020"/>
    <cellStyle name="Title 10 2 3" xfId="57021"/>
    <cellStyle name="Title 10 3" xfId="57022"/>
    <cellStyle name="Title 10 3 2" xfId="57023"/>
    <cellStyle name="Title 10 3 2 2" xfId="57024"/>
    <cellStyle name="Title 10 3 3" xfId="57025"/>
    <cellStyle name="Title 10 4" xfId="57026"/>
    <cellStyle name="Title 10 4 2" xfId="57027"/>
    <cellStyle name="Title 10 5" xfId="57028"/>
    <cellStyle name="Title 10_Results 3rd" xfId="57029"/>
    <cellStyle name="Title 100" xfId="57030"/>
    <cellStyle name="Title 101" xfId="57031"/>
    <cellStyle name="Title 102" xfId="57032"/>
    <cellStyle name="Title 103" xfId="57033"/>
    <cellStyle name="Title 104" xfId="57034"/>
    <cellStyle name="Title 105" xfId="57035"/>
    <cellStyle name="Title 106" xfId="57036"/>
    <cellStyle name="Title 107" xfId="57037"/>
    <cellStyle name="Title 108" xfId="57038"/>
    <cellStyle name="Title 109" xfId="57039"/>
    <cellStyle name="Title 11" xfId="57040"/>
    <cellStyle name="Title 11 2" xfId="57041"/>
    <cellStyle name="Title 11 2 2" xfId="57042"/>
    <cellStyle name="Title 11 2 2 2" xfId="57043"/>
    <cellStyle name="Title 11 2 3" xfId="57044"/>
    <cellStyle name="Title 11 3" xfId="57045"/>
    <cellStyle name="Title 11 3 2" xfId="57046"/>
    <cellStyle name="Title 11 3 2 2" xfId="57047"/>
    <cellStyle name="Title 11 3 3" xfId="57048"/>
    <cellStyle name="Title 11 4" xfId="57049"/>
    <cellStyle name="Title 11 4 2" xfId="57050"/>
    <cellStyle name="Title 11 5" xfId="57051"/>
    <cellStyle name="Title 11_Results 3rd" xfId="57052"/>
    <cellStyle name="Title 110" xfId="57053"/>
    <cellStyle name="Title 12" xfId="57054"/>
    <cellStyle name="Title 12 2" xfId="57055"/>
    <cellStyle name="Title 12 2 2" xfId="57056"/>
    <cellStyle name="Title 12 2 2 2" xfId="57057"/>
    <cellStyle name="Title 12 2 3" xfId="57058"/>
    <cellStyle name="Title 12 3" xfId="57059"/>
    <cellStyle name="Title 12 3 2" xfId="57060"/>
    <cellStyle name="Title 12 3 2 2" xfId="57061"/>
    <cellStyle name="Title 12 3 3" xfId="57062"/>
    <cellStyle name="Title 12 4" xfId="57063"/>
    <cellStyle name="Title 12 4 2" xfId="57064"/>
    <cellStyle name="Title 12 5" xfId="57065"/>
    <cellStyle name="Title 12_Results 3rd" xfId="57066"/>
    <cellStyle name="Title 13" xfId="57067"/>
    <cellStyle name="Title 13 2" xfId="57068"/>
    <cellStyle name="Title 13 2 2" xfId="57069"/>
    <cellStyle name="Title 13 2 2 2" xfId="57070"/>
    <cellStyle name="Title 13 2 3" xfId="57071"/>
    <cellStyle name="Title 13 3" xfId="57072"/>
    <cellStyle name="Title 13 3 2" xfId="57073"/>
    <cellStyle name="Title 13 3 2 2" xfId="57074"/>
    <cellStyle name="Title 13 3 3" xfId="57075"/>
    <cellStyle name="Title 13 4" xfId="57076"/>
    <cellStyle name="Title 13 4 2" xfId="57077"/>
    <cellStyle name="Title 13 5" xfId="57078"/>
    <cellStyle name="Title 13_Results 3rd" xfId="57079"/>
    <cellStyle name="Title 14" xfId="57080"/>
    <cellStyle name="Title 14 2" xfId="57081"/>
    <cellStyle name="Title 14 2 2" xfId="57082"/>
    <cellStyle name="Title 14 2 2 2" xfId="57083"/>
    <cellStyle name="Title 14 2 3" xfId="57084"/>
    <cellStyle name="Title 14 3" xfId="57085"/>
    <cellStyle name="Title 14 3 2" xfId="57086"/>
    <cellStyle name="Title 14 3 2 2" xfId="57087"/>
    <cellStyle name="Title 14 3 3" xfId="57088"/>
    <cellStyle name="Title 14 4" xfId="57089"/>
    <cellStyle name="Title 14 4 2" xfId="57090"/>
    <cellStyle name="Title 14 5" xfId="57091"/>
    <cellStyle name="Title 14_Results 3rd" xfId="57092"/>
    <cellStyle name="Title 15" xfId="57093"/>
    <cellStyle name="Title 15 2" xfId="57094"/>
    <cellStyle name="Title 15 2 2" xfId="57095"/>
    <cellStyle name="Title 15 2 2 2" xfId="57096"/>
    <cellStyle name="Title 15 2 3" xfId="57097"/>
    <cellStyle name="Title 15 3" xfId="57098"/>
    <cellStyle name="Title 15 3 2" xfId="57099"/>
    <cellStyle name="Title 15 3 2 2" xfId="57100"/>
    <cellStyle name="Title 15 3 3" xfId="57101"/>
    <cellStyle name="Title 15 4" xfId="57102"/>
    <cellStyle name="Title 15 4 2" xfId="57103"/>
    <cellStyle name="Title 15 5" xfId="57104"/>
    <cellStyle name="Title 15_Results 3rd" xfId="57105"/>
    <cellStyle name="Title 16" xfId="57106"/>
    <cellStyle name="Title 16 2" xfId="57107"/>
    <cellStyle name="Title 16 2 2" xfId="57108"/>
    <cellStyle name="Title 16 2 2 2" xfId="57109"/>
    <cellStyle name="Title 16 2 3" xfId="57110"/>
    <cellStyle name="Title 16 3" xfId="57111"/>
    <cellStyle name="Title 16 3 2" xfId="57112"/>
    <cellStyle name="Title 16 3 2 2" xfId="57113"/>
    <cellStyle name="Title 16 3 3" xfId="57114"/>
    <cellStyle name="Title 16 4" xfId="57115"/>
    <cellStyle name="Title 16 4 2" xfId="57116"/>
    <cellStyle name="Title 16 5" xfId="57117"/>
    <cellStyle name="Title 16_Results 3rd" xfId="57118"/>
    <cellStyle name="Title 17" xfId="57119"/>
    <cellStyle name="Title 17 2" xfId="57120"/>
    <cellStyle name="Title 17 2 2" xfId="57121"/>
    <cellStyle name="Title 17 2 2 2" xfId="57122"/>
    <cellStyle name="Title 17 2 3" xfId="57123"/>
    <cellStyle name="Title 17 3" xfId="57124"/>
    <cellStyle name="Title 17 3 2" xfId="57125"/>
    <cellStyle name="Title 17 3 2 2" xfId="57126"/>
    <cellStyle name="Title 17 3 3" xfId="57127"/>
    <cellStyle name="Title 17 4" xfId="57128"/>
    <cellStyle name="Title 17 4 2" xfId="57129"/>
    <cellStyle name="Title 17 5" xfId="57130"/>
    <cellStyle name="Title 17_Results 3rd" xfId="57131"/>
    <cellStyle name="Title 18" xfId="57132"/>
    <cellStyle name="Title 18 2" xfId="57133"/>
    <cellStyle name="Title 18 2 2" xfId="57134"/>
    <cellStyle name="Title 18 2 2 2" xfId="57135"/>
    <cellStyle name="Title 18 2 3" xfId="57136"/>
    <cellStyle name="Title 18 3" xfId="57137"/>
    <cellStyle name="Title 18 3 2" xfId="57138"/>
    <cellStyle name="Title 18 3 2 2" xfId="57139"/>
    <cellStyle name="Title 18 3 3" xfId="57140"/>
    <cellStyle name="Title 18 4" xfId="57141"/>
    <cellStyle name="Title 18 4 2" xfId="57142"/>
    <cellStyle name="Title 18 5" xfId="57143"/>
    <cellStyle name="Title 18_Results 3rd" xfId="57144"/>
    <cellStyle name="Title 19" xfId="57145"/>
    <cellStyle name="Title 19 2" xfId="57146"/>
    <cellStyle name="Title 19 2 2" xfId="57147"/>
    <cellStyle name="Title 19 2 2 2" xfId="57148"/>
    <cellStyle name="Title 19 2 3" xfId="57149"/>
    <cellStyle name="Title 19 3" xfId="57150"/>
    <cellStyle name="Title 19 3 2" xfId="57151"/>
    <cellStyle name="Title 19 3 2 2" xfId="57152"/>
    <cellStyle name="Title 19 3 3" xfId="57153"/>
    <cellStyle name="Title 19 4" xfId="57154"/>
    <cellStyle name="Title 19 4 2" xfId="57155"/>
    <cellStyle name="Title 19 5" xfId="57156"/>
    <cellStyle name="Title 19_Results 3rd" xfId="57157"/>
    <cellStyle name="Title 2" xfId="57158"/>
    <cellStyle name="Title 2 2" xfId="57159"/>
    <cellStyle name="Title 2 2 2" xfId="57160"/>
    <cellStyle name="Title 2 2 2 2" xfId="57161"/>
    <cellStyle name="Title 2 2 2 2 2" xfId="57162"/>
    <cellStyle name="Title 2 2 2 3" xfId="57163"/>
    <cellStyle name="Title 2 2 3" xfId="57164"/>
    <cellStyle name="Title 2 2 3 2" xfId="57165"/>
    <cellStyle name="Title 2 2 3 2 2" xfId="57166"/>
    <cellStyle name="Title 2 2 3 3" xfId="57167"/>
    <cellStyle name="Title 2 2 4" xfId="57168"/>
    <cellStyle name="Title 2 2 4 2" xfId="57169"/>
    <cellStyle name="Title 2 2 4 2 2" xfId="57170"/>
    <cellStyle name="Title 2 2 5" xfId="57171"/>
    <cellStyle name="Title 2 2 5 2" xfId="57172"/>
    <cellStyle name="Title 2 2 6" xfId="57173"/>
    <cellStyle name="Title 2 2 7" xfId="57174"/>
    <cellStyle name="Title 2 2 8" xfId="57175"/>
    <cellStyle name="Title 2 2 9" xfId="57176"/>
    <cellStyle name="Title 2 2_Basis Info" xfId="57177"/>
    <cellStyle name="Title 2 3" xfId="57178"/>
    <cellStyle name="Title 2 3 2" xfId="57179"/>
    <cellStyle name="Title 2 3 2 2" xfId="57180"/>
    <cellStyle name="Title 2 3 2 2 2" xfId="57181"/>
    <cellStyle name="Title 2 3 2 3" xfId="57182"/>
    <cellStyle name="Title 2 3 3" xfId="57183"/>
    <cellStyle name="Title 2 3 3 2" xfId="57184"/>
    <cellStyle name="Title 2 3 3 2 2" xfId="57185"/>
    <cellStyle name="Title 2 3 3 3" xfId="57186"/>
    <cellStyle name="Title 2 3 4" xfId="57187"/>
    <cellStyle name="Title 2 3 4 2" xfId="57188"/>
    <cellStyle name="Title 2 3 4 2 2" xfId="57189"/>
    <cellStyle name="Title 2 3 4 3" xfId="57190"/>
    <cellStyle name="Title 2 3 4 4" xfId="57191"/>
    <cellStyle name="Title 2 3 5" xfId="57192"/>
    <cellStyle name="Title 2 3 5 2" xfId="57193"/>
    <cellStyle name="Title 2 3 6" xfId="57194"/>
    <cellStyle name="Title 2 3 6 2" xfId="57195"/>
    <cellStyle name="Title 2 3 7" xfId="57196"/>
    <cellStyle name="Title 2 3 8" xfId="57197"/>
    <cellStyle name="Title 2 3 9" xfId="57198"/>
    <cellStyle name="Title 2 3_Basis Info" xfId="57199"/>
    <cellStyle name="Title 2 4" xfId="57200"/>
    <cellStyle name="Title 2 4 2" xfId="57201"/>
    <cellStyle name="Title 2 4 2 2" xfId="57202"/>
    <cellStyle name="Title 2 4 3" xfId="57203"/>
    <cellStyle name="Title 2 4 4" xfId="57204"/>
    <cellStyle name="Title 2 5" xfId="57205"/>
    <cellStyle name="Title 2 5 2" xfId="57206"/>
    <cellStyle name="Title 2 5 3" xfId="57207"/>
    <cellStyle name="Title 2 6" xfId="57208"/>
    <cellStyle name="Title 2 6 2" xfId="57209"/>
    <cellStyle name="Title 2 7" xfId="57210"/>
    <cellStyle name="Title 2 7 2" xfId="57211"/>
    <cellStyle name="Title 2 8" xfId="57212"/>
    <cellStyle name="Title 2 9" xfId="57213"/>
    <cellStyle name="Title 2_10-1 BS" xfId="57214"/>
    <cellStyle name="Title 20" xfId="57215"/>
    <cellStyle name="Title 20 2" xfId="57216"/>
    <cellStyle name="Title 20 2 2" xfId="57217"/>
    <cellStyle name="Title 20 2 2 2" xfId="57218"/>
    <cellStyle name="Title 20 2 3" xfId="57219"/>
    <cellStyle name="Title 20 3" xfId="57220"/>
    <cellStyle name="Title 20 3 2" xfId="57221"/>
    <cellStyle name="Title 20 3 2 2" xfId="57222"/>
    <cellStyle name="Title 20 3 3" xfId="57223"/>
    <cellStyle name="Title 20 4" xfId="57224"/>
    <cellStyle name="Title 20 4 2" xfId="57225"/>
    <cellStyle name="Title 20 5" xfId="57226"/>
    <cellStyle name="Title 20_Results 3rd" xfId="57227"/>
    <cellStyle name="Title 21" xfId="57228"/>
    <cellStyle name="Title 21 2" xfId="57229"/>
    <cellStyle name="Title 21 2 2" xfId="57230"/>
    <cellStyle name="Title 21 2 2 2" xfId="57231"/>
    <cellStyle name="Title 21 2 3" xfId="57232"/>
    <cellStyle name="Title 21 3" xfId="57233"/>
    <cellStyle name="Title 21 3 2" xfId="57234"/>
    <cellStyle name="Title 21 3 2 2" xfId="57235"/>
    <cellStyle name="Title 21 3 3" xfId="57236"/>
    <cellStyle name="Title 21 4" xfId="57237"/>
    <cellStyle name="Title 21 4 2" xfId="57238"/>
    <cellStyle name="Title 21 5" xfId="57239"/>
    <cellStyle name="Title 21_Results 3rd" xfId="57240"/>
    <cellStyle name="Title 22" xfId="57241"/>
    <cellStyle name="Title 22 2" xfId="57242"/>
    <cellStyle name="Title 22 2 2" xfId="57243"/>
    <cellStyle name="Title 22 2 2 2" xfId="57244"/>
    <cellStyle name="Title 22 2 3" xfId="57245"/>
    <cellStyle name="Title 22 3" xfId="57246"/>
    <cellStyle name="Title 22 3 2" xfId="57247"/>
    <cellStyle name="Title 22 3 2 2" xfId="57248"/>
    <cellStyle name="Title 22 3 3" xfId="57249"/>
    <cellStyle name="Title 22 4" xfId="57250"/>
    <cellStyle name="Title 22 4 2" xfId="57251"/>
    <cellStyle name="Title 22 5" xfId="57252"/>
    <cellStyle name="Title 22_Results 3rd" xfId="57253"/>
    <cellStyle name="Title 23" xfId="57254"/>
    <cellStyle name="Title 23 2" xfId="57255"/>
    <cellStyle name="Title 23 2 2" xfId="57256"/>
    <cellStyle name="Title 23 2 2 2" xfId="57257"/>
    <cellStyle name="Title 23 2 3" xfId="57258"/>
    <cellStyle name="Title 23 3" xfId="57259"/>
    <cellStyle name="Title 23 3 2" xfId="57260"/>
    <cellStyle name="Title 23 3 2 2" xfId="57261"/>
    <cellStyle name="Title 23 3 3" xfId="57262"/>
    <cellStyle name="Title 23 4" xfId="57263"/>
    <cellStyle name="Title 23 4 2" xfId="57264"/>
    <cellStyle name="Title 23 4 2 2" xfId="57265"/>
    <cellStyle name="Title 23 4 3" xfId="57266"/>
    <cellStyle name="Title 23 5" xfId="57267"/>
    <cellStyle name="Title 23 5 2" xfId="57268"/>
    <cellStyle name="Title 23 6" xfId="57269"/>
    <cellStyle name="Title 23_Results 3rd" xfId="57270"/>
    <cellStyle name="Title 24" xfId="57271"/>
    <cellStyle name="Title 24 2" xfId="57272"/>
    <cellStyle name="Title 24 2 2" xfId="57273"/>
    <cellStyle name="Title 24 2 2 2" xfId="57274"/>
    <cellStyle name="Title 24 2 2 2 2" xfId="57275"/>
    <cellStyle name="Title 24 2 3" xfId="57276"/>
    <cellStyle name="Title 24 2 3 2" xfId="57277"/>
    <cellStyle name="Title 24 2 4" xfId="57278"/>
    <cellStyle name="Title 24 2 5" xfId="57279"/>
    <cellStyle name="Title 24 2 6" xfId="57280"/>
    <cellStyle name="Title 24 2 7" xfId="57281"/>
    <cellStyle name="Title 24 2 8" xfId="57282"/>
    <cellStyle name="Title 24 3" xfId="57283"/>
    <cellStyle name="Title 24 3 2" xfId="57284"/>
    <cellStyle name="Title 24 3 2 2" xfId="57285"/>
    <cellStyle name="Title 24 3 3" xfId="57286"/>
    <cellStyle name="Title 24 3 4" xfId="57287"/>
    <cellStyle name="Title 24 4" xfId="57288"/>
    <cellStyle name="Title 24 4 2" xfId="57289"/>
    <cellStyle name="Title 24 5" xfId="57290"/>
    <cellStyle name="Title 24 5 2" xfId="57291"/>
    <cellStyle name="Title 24 6" xfId="57292"/>
    <cellStyle name="Title 24 7" xfId="57293"/>
    <cellStyle name="Title 24 8" xfId="57294"/>
    <cellStyle name="Title 24_Basis Detail" xfId="57295"/>
    <cellStyle name="Title 25" xfId="57296"/>
    <cellStyle name="Title 25 2" xfId="57297"/>
    <cellStyle name="Title 25 2 2" xfId="57298"/>
    <cellStyle name="Title 25 2 2 2" xfId="57299"/>
    <cellStyle name="Title 25 2 3" xfId="57300"/>
    <cellStyle name="Title 25 2 4" xfId="57301"/>
    <cellStyle name="Title 25 2 5" xfId="57302"/>
    <cellStyle name="Title 25 3" xfId="57303"/>
    <cellStyle name="Title 25 3 2" xfId="57304"/>
    <cellStyle name="Title 25 3 2 2" xfId="57305"/>
    <cellStyle name="Title 25 3 3" xfId="57306"/>
    <cellStyle name="Title 25 3 4" xfId="57307"/>
    <cellStyle name="Title 25 4" xfId="57308"/>
    <cellStyle name="Title 25 4 2" xfId="57309"/>
    <cellStyle name="Title 25 5" xfId="57310"/>
    <cellStyle name="Title 25 6" xfId="57311"/>
    <cellStyle name="Title 25 7" xfId="57312"/>
    <cellStyle name="Title 26" xfId="57313"/>
    <cellStyle name="Title 26 2" xfId="57314"/>
    <cellStyle name="Title 26 2 2" xfId="57315"/>
    <cellStyle name="Title 26 2 2 2" xfId="57316"/>
    <cellStyle name="Title 26 2 3" xfId="57317"/>
    <cellStyle name="Title 26 3" xfId="57318"/>
    <cellStyle name="Title 26 3 2" xfId="57319"/>
    <cellStyle name="Title 26 4" xfId="57320"/>
    <cellStyle name="Title 26 5" xfId="57321"/>
    <cellStyle name="Title 26 6" xfId="57322"/>
    <cellStyle name="Title 26 7" xfId="57323"/>
    <cellStyle name="Title 27" xfId="57324"/>
    <cellStyle name="Title 27 2" xfId="57325"/>
    <cellStyle name="Title 27 2 2" xfId="57326"/>
    <cellStyle name="Title 27 2 2 2" xfId="57327"/>
    <cellStyle name="Title 27 3" xfId="57328"/>
    <cellStyle name="Title 27 3 2" xfId="57329"/>
    <cellStyle name="Title 27 4" xfId="57330"/>
    <cellStyle name="Title 27 5" xfId="57331"/>
    <cellStyle name="Title 27 6" xfId="57332"/>
    <cellStyle name="Title 28" xfId="57333"/>
    <cellStyle name="Title 28 2" xfId="57334"/>
    <cellStyle name="Title 28 2 2" xfId="57335"/>
    <cellStyle name="Title 28 3" xfId="57336"/>
    <cellStyle name="Title 29" xfId="57337"/>
    <cellStyle name="Title 29 2" xfId="57338"/>
    <cellStyle name="Title 29 2 2" xfId="57339"/>
    <cellStyle name="Title 29 3" xfId="57340"/>
    <cellStyle name="Title 3" xfId="57341"/>
    <cellStyle name="Title 3 2" xfId="57342"/>
    <cellStyle name="Title 3 2 2" xfId="57343"/>
    <cellStyle name="Title 3 2 2 2" xfId="57344"/>
    <cellStyle name="Title 3 2 2 2 2" xfId="57345"/>
    <cellStyle name="Title 3 2 3" xfId="57346"/>
    <cellStyle name="Title 3 2 3 2" xfId="57347"/>
    <cellStyle name="Title 3 2 3 2 2" xfId="57348"/>
    <cellStyle name="Title 3 2 4" xfId="57349"/>
    <cellStyle name="Title 3 2 4 2" xfId="57350"/>
    <cellStyle name="Title 3 2 5" xfId="57351"/>
    <cellStyle name="Title 3 2 6" xfId="57352"/>
    <cellStyle name="Title 3 2 7" xfId="57353"/>
    <cellStyle name="Title 3 3" xfId="57354"/>
    <cellStyle name="Title 3 3 2" xfId="57355"/>
    <cellStyle name="Title 3 3 2 2" xfId="57356"/>
    <cellStyle name="Title 3 3 3" xfId="57357"/>
    <cellStyle name="Title 3 4" xfId="57358"/>
    <cellStyle name="Title 3 4 2" xfId="57359"/>
    <cellStyle name="Title 3 5" xfId="57360"/>
    <cellStyle name="Title 3 5 2" xfId="57361"/>
    <cellStyle name="Title 3_Results 3rd" xfId="57362"/>
    <cellStyle name="Title 30" xfId="57363"/>
    <cellStyle name="Title 30 2" xfId="57364"/>
    <cellStyle name="Title 30 2 2" xfId="57365"/>
    <cellStyle name="Title 30 3" xfId="57366"/>
    <cellStyle name="Title 31" xfId="57367"/>
    <cellStyle name="Title 31 2" xfId="57368"/>
    <cellStyle name="Title 31 2 2" xfId="57369"/>
    <cellStyle name="Title 31 3" xfId="57370"/>
    <cellStyle name="Title 32" xfId="57371"/>
    <cellStyle name="Title 32 2" xfId="57372"/>
    <cellStyle name="Title 32 2 2" xfId="57373"/>
    <cellStyle name="Title 32 3" xfId="57374"/>
    <cellStyle name="Title 33" xfId="57375"/>
    <cellStyle name="Title 33 2" xfId="57376"/>
    <cellStyle name="Title 33 2 2" xfId="57377"/>
    <cellStyle name="Title 33 3" xfId="57378"/>
    <cellStyle name="Title 34" xfId="57379"/>
    <cellStyle name="Title 34 2" xfId="57380"/>
    <cellStyle name="Title 34 2 2" xfId="57381"/>
    <cellStyle name="Title 34 3" xfId="57382"/>
    <cellStyle name="Title 35" xfId="57383"/>
    <cellStyle name="Title 35 2" xfId="57384"/>
    <cellStyle name="Title 35 2 2" xfId="57385"/>
    <cellStyle name="Title 35 3" xfId="57386"/>
    <cellStyle name="Title 36" xfId="57387"/>
    <cellStyle name="Title 36 2" xfId="57388"/>
    <cellStyle name="Title 36 2 2" xfId="57389"/>
    <cellStyle name="Title 36 3" xfId="57390"/>
    <cellStyle name="Title 37" xfId="57391"/>
    <cellStyle name="Title 37 2" xfId="57392"/>
    <cellStyle name="Title 37 2 2" xfId="57393"/>
    <cellStyle name="Title 37 3" xfId="57394"/>
    <cellStyle name="Title 38" xfId="57395"/>
    <cellStyle name="Title 38 2" xfId="57396"/>
    <cellStyle name="Title 38 2 2" xfId="57397"/>
    <cellStyle name="Title 38 3" xfId="57398"/>
    <cellStyle name="Title 39" xfId="57399"/>
    <cellStyle name="Title 39 2" xfId="57400"/>
    <cellStyle name="Title 39 2 2" xfId="57401"/>
    <cellStyle name="Title 39 3" xfId="57402"/>
    <cellStyle name="Title 4" xfId="57403"/>
    <cellStyle name="Title 4 2" xfId="57404"/>
    <cellStyle name="Title 4 2 2" xfId="57405"/>
    <cellStyle name="Title 4 2 2 2" xfId="57406"/>
    <cellStyle name="Title 4 2 2 2 2" xfId="57407"/>
    <cellStyle name="Title 4 2 2 3" xfId="57408"/>
    <cellStyle name="Title 4 2 3" xfId="57409"/>
    <cellStyle name="Title 4 2 3 2" xfId="57410"/>
    <cellStyle name="Title 4 2 3 2 2" xfId="57411"/>
    <cellStyle name="Title 4 2 4" xfId="57412"/>
    <cellStyle name="Title 4 2 4 2" xfId="57413"/>
    <cellStyle name="Title 4 2 5" xfId="57414"/>
    <cellStyle name="Title 4 2 6" xfId="57415"/>
    <cellStyle name="Title 4 2 7" xfId="57416"/>
    <cellStyle name="Title 4 2 8" xfId="57417"/>
    <cellStyle name="Title 4 3" xfId="57418"/>
    <cellStyle name="Title 4 3 2" xfId="57419"/>
    <cellStyle name="Title 4 3 2 2" xfId="57420"/>
    <cellStyle name="Title 4 3 3" xfId="57421"/>
    <cellStyle name="Title 4 4" xfId="57422"/>
    <cellStyle name="Title 4 4 2" xfId="57423"/>
    <cellStyle name="Title 4 5" xfId="57424"/>
    <cellStyle name="Title 4 5 2" xfId="57425"/>
    <cellStyle name="Title 4_Results 3rd" xfId="57426"/>
    <cellStyle name="Title 40" xfId="57427"/>
    <cellStyle name="Title 40 2" xfId="57428"/>
    <cellStyle name="Title 40 2 2" xfId="57429"/>
    <cellStyle name="Title 40 3" xfId="57430"/>
    <cellStyle name="Title 41" xfId="57431"/>
    <cellStyle name="Title 41 2" xfId="57432"/>
    <cellStyle name="Title 41 2 2" xfId="57433"/>
    <cellStyle name="Title 41 3" xfId="57434"/>
    <cellStyle name="Title 42" xfId="57435"/>
    <cellStyle name="Title 42 2" xfId="57436"/>
    <cellStyle name="Title 42 2 2" xfId="57437"/>
    <cellStyle name="Title 42 3" xfId="57438"/>
    <cellStyle name="Title 43" xfId="57439"/>
    <cellStyle name="Title 43 2" xfId="57440"/>
    <cellStyle name="Title 43 2 2" xfId="57441"/>
    <cellStyle name="Title 43 3" xfId="57442"/>
    <cellStyle name="Title 44" xfId="57443"/>
    <cellStyle name="Title 44 2" xfId="57444"/>
    <cellStyle name="Title 44 2 2" xfId="57445"/>
    <cellStyle name="Title 44 3" xfId="57446"/>
    <cellStyle name="Title 45" xfId="57447"/>
    <cellStyle name="Title 45 2" xfId="57448"/>
    <cellStyle name="Title 45 2 2" xfId="57449"/>
    <cellStyle name="Title 45 3" xfId="57450"/>
    <cellStyle name="Title 46" xfId="57451"/>
    <cellStyle name="Title 46 2" xfId="57452"/>
    <cellStyle name="Title 46 2 2" xfId="57453"/>
    <cellStyle name="Title 47" xfId="57454"/>
    <cellStyle name="Title 47 2" xfId="57455"/>
    <cellStyle name="Title 47 2 2" xfId="57456"/>
    <cellStyle name="Title 48" xfId="57457"/>
    <cellStyle name="Title 48 2" xfId="57458"/>
    <cellStyle name="Title 48 2 2" xfId="57459"/>
    <cellStyle name="Title 49" xfId="57460"/>
    <cellStyle name="Title 49 2" xfId="57461"/>
    <cellStyle name="Title 49 2 2" xfId="57462"/>
    <cellStyle name="Title 5" xfId="57463"/>
    <cellStyle name="Title 5 2" xfId="57464"/>
    <cellStyle name="Title 5 2 2" xfId="57465"/>
    <cellStyle name="Title 5 2 2 2" xfId="57466"/>
    <cellStyle name="Title 5 2 2 2 2" xfId="57467"/>
    <cellStyle name="Title 5 2 3" xfId="57468"/>
    <cellStyle name="Title 5 2 3 2" xfId="57469"/>
    <cellStyle name="Title 5 2 3 2 2" xfId="57470"/>
    <cellStyle name="Title 5 2 4" xfId="57471"/>
    <cellStyle name="Title 5 2 4 2" xfId="57472"/>
    <cellStyle name="Title 5 2 5" xfId="57473"/>
    <cellStyle name="Title 5 2 6" xfId="57474"/>
    <cellStyle name="Title 5 3" xfId="57475"/>
    <cellStyle name="Title 5 3 2" xfId="57476"/>
    <cellStyle name="Title 5 3 2 2" xfId="57477"/>
    <cellStyle name="Title 5 3 3" xfId="57478"/>
    <cellStyle name="Title 5 4" xfId="57479"/>
    <cellStyle name="Title 5 4 2" xfId="57480"/>
    <cellStyle name="Title 5 5" xfId="57481"/>
    <cellStyle name="Title 5 5 2" xfId="57482"/>
    <cellStyle name="Title 5_Results 3rd" xfId="57483"/>
    <cellStyle name="Title 50" xfId="57484"/>
    <cellStyle name="Title 50 2" xfId="57485"/>
    <cellStyle name="Title 50 2 2" xfId="57486"/>
    <cellStyle name="Title 51" xfId="57487"/>
    <cellStyle name="Title 51 2" xfId="57488"/>
    <cellStyle name="Title 51 2 2" xfId="57489"/>
    <cellStyle name="Title 52" xfId="57490"/>
    <cellStyle name="Title 52 2" xfId="57491"/>
    <cellStyle name="Title 52 2 2" xfId="57492"/>
    <cellStyle name="Title 53" xfId="57493"/>
    <cellStyle name="Title 53 2" xfId="57494"/>
    <cellStyle name="Title 53 2 2" xfId="57495"/>
    <cellStyle name="Title 54" xfId="57496"/>
    <cellStyle name="Title 54 2" xfId="57497"/>
    <cellStyle name="Title 54 2 2" xfId="57498"/>
    <cellStyle name="Title 55" xfId="57499"/>
    <cellStyle name="Title 55 2" xfId="57500"/>
    <cellStyle name="Title 55 2 2" xfId="57501"/>
    <cellStyle name="Title 56" xfId="57502"/>
    <cellStyle name="Title 56 2" xfId="57503"/>
    <cellStyle name="Title 56 2 2" xfId="57504"/>
    <cellStyle name="Title 57" xfId="57505"/>
    <cellStyle name="Title 57 2" xfId="57506"/>
    <cellStyle name="Title 57 2 2" xfId="57507"/>
    <cellStyle name="Title 58" xfId="57508"/>
    <cellStyle name="Title 58 2" xfId="57509"/>
    <cellStyle name="Title 58 2 2" xfId="57510"/>
    <cellStyle name="Title 59" xfId="57511"/>
    <cellStyle name="Title 59 2" xfId="57512"/>
    <cellStyle name="Title 59 2 2" xfId="57513"/>
    <cellStyle name="Title 6" xfId="57514"/>
    <cellStyle name="Title 6 2" xfId="57515"/>
    <cellStyle name="Title 6 2 2" xfId="57516"/>
    <cellStyle name="Title 6 2 2 2" xfId="57517"/>
    <cellStyle name="Title 6 2 3" xfId="57518"/>
    <cellStyle name="Title 6 3" xfId="57519"/>
    <cellStyle name="Title 6 3 2" xfId="57520"/>
    <cellStyle name="Title 6 3 2 2" xfId="57521"/>
    <cellStyle name="Title 6 3 3" xfId="57522"/>
    <cellStyle name="Title 6 4" xfId="57523"/>
    <cellStyle name="Title 6 4 2" xfId="57524"/>
    <cellStyle name="Title 6 5" xfId="57525"/>
    <cellStyle name="Title 6_Results 3rd" xfId="57526"/>
    <cellStyle name="Title 60" xfId="57527"/>
    <cellStyle name="Title 60 2" xfId="57528"/>
    <cellStyle name="Title 60 2 2" xfId="57529"/>
    <cellStyle name="Title 60 3" xfId="57530"/>
    <cellStyle name="Title 61" xfId="57531"/>
    <cellStyle name="Title 61 2" xfId="57532"/>
    <cellStyle name="Title 62" xfId="57533"/>
    <cellStyle name="Title 62 2" xfId="57534"/>
    <cellStyle name="Title 63" xfId="57535"/>
    <cellStyle name="Title 64" xfId="57536"/>
    <cellStyle name="Title 65" xfId="57537"/>
    <cellStyle name="Title 66" xfId="57538"/>
    <cellStyle name="Title 67" xfId="57539"/>
    <cellStyle name="Title 68" xfId="57540"/>
    <cellStyle name="Title 69" xfId="57541"/>
    <cellStyle name="Title 7" xfId="57542"/>
    <cellStyle name="Title 7 2" xfId="57543"/>
    <cellStyle name="Title 7 2 2" xfId="57544"/>
    <cellStyle name="Title 7 2 2 2" xfId="57545"/>
    <cellStyle name="Title 7 2 3" xfId="57546"/>
    <cellStyle name="Title 7 3" xfId="57547"/>
    <cellStyle name="Title 7 3 2" xfId="57548"/>
    <cellStyle name="Title 7 3 2 2" xfId="57549"/>
    <cellStyle name="Title 7 3 3" xfId="57550"/>
    <cellStyle name="Title 7 4" xfId="57551"/>
    <cellStyle name="Title 7 4 2" xfId="57552"/>
    <cellStyle name="Title 7 5" xfId="57553"/>
    <cellStyle name="Title 7_Results 3rd" xfId="57554"/>
    <cellStyle name="Title 70" xfId="57555"/>
    <cellStyle name="Title 71" xfId="57556"/>
    <cellStyle name="Title 72" xfId="57557"/>
    <cellStyle name="Title 73" xfId="57558"/>
    <cellStyle name="Title 74" xfId="57559"/>
    <cellStyle name="Title 75" xfId="57560"/>
    <cellStyle name="Title 76" xfId="57561"/>
    <cellStyle name="Title 77" xfId="57562"/>
    <cellStyle name="Title 78" xfId="57563"/>
    <cellStyle name="Title 79" xfId="57564"/>
    <cellStyle name="Title 8" xfId="57565"/>
    <cellStyle name="Title 8 2" xfId="57566"/>
    <cellStyle name="Title 8 2 2" xfId="57567"/>
    <cellStyle name="Title 8 2 2 2" xfId="57568"/>
    <cellStyle name="Title 8 2 3" xfId="57569"/>
    <cellStyle name="Title 8 3" xfId="57570"/>
    <cellStyle name="Title 8 3 2" xfId="57571"/>
    <cellStyle name="Title 8 3 2 2" xfId="57572"/>
    <cellStyle name="Title 8 3 3" xfId="57573"/>
    <cellStyle name="Title 8 4" xfId="57574"/>
    <cellStyle name="Title 8 4 2" xfId="57575"/>
    <cellStyle name="Title 8 5" xfId="57576"/>
    <cellStyle name="Title 8_Results 3rd" xfId="57577"/>
    <cellStyle name="Title 80" xfId="57578"/>
    <cellStyle name="Title 81" xfId="57579"/>
    <cellStyle name="Title 82" xfId="57580"/>
    <cellStyle name="Title 83" xfId="57581"/>
    <cellStyle name="Title 84" xfId="57582"/>
    <cellStyle name="Title 85" xfId="57583"/>
    <cellStyle name="Title 86" xfId="57584"/>
    <cellStyle name="Title 87" xfId="57585"/>
    <cellStyle name="Title 88" xfId="57586"/>
    <cellStyle name="Title 89" xfId="57587"/>
    <cellStyle name="Title 9" xfId="57588"/>
    <cellStyle name="Title 9 2" xfId="57589"/>
    <cellStyle name="Title 9 2 2" xfId="57590"/>
    <cellStyle name="Title 9 2 2 2" xfId="57591"/>
    <cellStyle name="Title 9 2 3" xfId="57592"/>
    <cellStyle name="Title 9 3" xfId="57593"/>
    <cellStyle name="Title 9 3 2" xfId="57594"/>
    <cellStyle name="Title 9 3 2 2" xfId="57595"/>
    <cellStyle name="Title 9 3 3" xfId="57596"/>
    <cellStyle name="Title 9 4" xfId="57597"/>
    <cellStyle name="Title 9 4 2" xfId="57598"/>
    <cellStyle name="Title 9 5" xfId="57599"/>
    <cellStyle name="Title 9_Results 3rd" xfId="57600"/>
    <cellStyle name="Title 90" xfId="57601"/>
    <cellStyle name="Title 91" xfId="57602"/>
    <cellStyle name="Title 92" xfId="57603"/>
    <cellStyle name="Title 93" xfId="57604"/>
    <cellStyle name="Title 94" xfId="57605"/>
    <cellStyle name="Title 95" xfId="57606"/>
    <cellStyle name="Title 96" xfId="57607"/>
    <cellStyle name="Title 97" xfId="57608"/>
    <cellStyle name="Title 98" xfId="57609"/>
    <cellStyle name="Title 99" xfId="57610"/>
    <cellStyle name="title1" xfId="118"/>
    <cellStyle name="title1 2" xfId="57611"/>
    <cellStyle name="title1 2 2" xfId="57612"/>
    <cellStyle name="title1 3" xfId="57613"/>
    <cellStyle name="title1_03_2012" xfId="57614"/>
    <cellStyle name="Total" xfId="119" builtinId="25" customBuiltin="1"/>
    <cellStyle name="Total 10" xfId="57615"/>
    <cellStyle name="Total 10 2" xfId="57616"/>
    <cellStyle name="Total 10 2 2" xfId="57617"/>
    <cellStyle name="Total 10 2 2 2" xfId="57618"/>
    <cellStyle name="Total 10 2 3" xfId="57619"/>
    <cellStyle name="Total 10 3" xfId="57620"/>
    <cellStyle name="Total 10 3 2" xfId="57621"/>
    <cellStyle name="Total 10 3 2 2" xfId="57622"/>
    <cellStyle name="Total 10 3 3" xfId="57623"/>
    <cellStyle name="Total 10 4" xfId="57624"/>
    <cellStyle name="Total 10 4 2" xfId="57625"/>
    <cellStyle name="Total 10 5" xfId="57626"/>
    <cellStyle name="Total 10_Results 3rd" xfId="57627"/>
    <cellStyle name="Total 100" xfId="57628"/>
    <cellStyle name="Total 101" xfId="57629"/>
    <cellStyle name="Total 102" xfId="57630"/>
    <cellStyle name="Total 103" xfId="57631"/>
    <cellStyle name="Total 104" xfId="57632"/>
    <cellStyle name="Total 105" xfId="57633"/>
    <cellStyle name="Total 106" xfId="57634"/>
    <cellStyle name="Total 107" xfId="57635"/>
    <cellStyle name="Total 108" xfId="57636"/>
    <cellStyle name="Total 109" xfId="57637"/>
    <cellStyle name="Total 11" xfId="57638"/>
    <cellStyle name="Total 11 2" xfId="57639"/>
    <cellStyle name="Total 11 2 2" xfId="57640"/>
    <cellStyle name="Total 11 2 2 2" xfId="57641"/>
    <cellStyle name="Total 11 2 3" xfId="57642"/>
    <cellStyle name="Total 11 3" xfId="57643"/>
    <cellStyle name="Total 11 3 2" xfId="57644"/>
    <cellStyle name="Total 11 3 2 2" xfId="57645"/>
    <cellStyle name="Total 11 3 3" xfId="57646"/>
    <cellStyle name="Total 11 4" xfId="57647"/>
    <cellStyle name="Total 11 4 2" xfId="57648"/>
    <cellStyle name="Total 11 5" xfId="57649"/>
    <cellStyle name="Total 11_Results 3rd" xfId="57650"/>
    <cellStyle name="Total 110" xfId="57651"/>
    <cellStyle name="Total 111" xfId="57652"/>
    <cellStyle name="Total 12" xfId="57653"/>
    <cellStyle name="Total 12 2" xfId="57654"/>
    <cellStyle name="Total 12 2 2" xfId="57655"/>
    <cellStyle name="Total 12 2 2 2" xfId="57656"/>
    <cellStyle name="Total 12 2 3" xfId="57657"/>
    <cellStyle name="Total 12 3" xfId="57658"/>
    <cellStyle name="Total 12 3 2" xfId="57659"/>
    <cellStyle name="Total 12 3 2 2" xfId="57660"/>
    <cellStyle name="Total 12 3 3" xfId="57661"/>
    <cellStyle name="Total 12 4" xfId="57662"/>
    <cellStyle name="Total 12 4 2" xfId="57663"/>
    <cellStyle name="Total 12 5" xfId="57664"/>
    <cellStyle name="Total 12_Results 3rd" xfId="57665"/>
    <cellStyle name="Total 13" xfId="57666"/>
    <cellStyle name="Total 13 2" xfId="57667"/>
    <cellStyle name="Total 13 2 2" xfId="57668"/>
    <cellStyle name="Total 13 2 2 2" xfId="57669"/>
    <cellStyle name="Total 13 2 3" xfId="57670"/>
    <cellStyle name="Total 13 3" xfId="57671"/>
    <cellStyle name="Total 13 3 2" xfId="57672"/>
    <cellStyle name="Total 13 3 2 2" xfId="57673"/>
    <cellStyle name="Total 13 3 3" xfId="57674"/>
    <cellStyle name="Total 13 4" xfId="57675"/>
    <cellStyle name="Total 13 4 2" xfId="57676"/>
    <cellStyle name="Total 13 5" xfId="57677"/>
    <cellStyle name="Total 13_Results 3rd" xfId="57678"/>
    <cellStyle name="Total 14" xfId="57679"/>
    <cellStyle name="Total 14 2" xfId="57680"/>
    <cellStyle name="Total 14 2 2" xfId="57681"/>
    <cellStyle name="Total 14 2 2 2" xfId="57682"/>
    <cellStyle name="Total 14 2 3" xfId="57683"/>
    <cellStyle name="Total 14 3" xfId="57684"/>
    <cellStyle name="Total 14 3 2" xfId="57685"/>
    <cellStyle name="Total 14 3 2 2" xfId="57686"/>
    <cellStyle name="Total 14 3 3" xfId="57687"/>
    <cellStyle name="Total 14 4" xfId="57688"/>
    <cellStyle name="Total 14 4 2" xfId="57689"/>
    <cellStyle name="Total 14 5" xfId="57690"/>
    <cellStyle name="Total 14_Results 3rd" xfId="57691"/>
    <cellStyle name="Total 15" xfId="57692"/>
    <cellStyle name="Total 15 2" xfId="57693"/>
    <cellStyle name="Total 15 2 2" xfId="57694"/>
    <cellStyle name="Total 15 2 2 2" xfId="57695"/>
    <cellStyle name="Total 15 2 3" xfId="57696"/>
    <cellStyle name="Total 15 3" xfId="57697"/>
    <cellStyle name="Total 15 3 2" xfId="57698"/>
    <cellStyle name="Total 15 3 2 2" xfId="57699"/>
    <cellStyle name="Total 15 3 3" xfId="57700"/>
    <cellStyle name="Total 15 4" xfId="57701"/>
    <cellStyle name="Total 15 4 2" xfId="57702"/>
    <cellStyle name="Total 15 5" xfId="57703"/>
    <cellStyle name="Total 15_Results 3rd" xfId="57704"/>
    <cellStyle name="Total 16" xfId="57705"/>
    <cellStyle name="Total 16 2" xfId="57706"/>
    <cellStyle name="Total 16 2 2" xfId="57707"/>
    <cellStyle name="Total 16 2 2 2" xfId="57708"/>
    <cellStyle name="Total 16 2 3" xfId="57709"/>
    <cellStyle name="Total 16 3" xfId="57710"/>
    <cellStyle name="Total 16 3 2" xfId="57711"/>
    <cellStyle name="Total 16 3 2 2" xfId="57712"/>
    <cellStyle name="Total 16 3 3" xfId="57713"/>
    <cellStyle name="Total 16 4" xfId="57714"/>
    <cellStyle name="Total 16 4 2" xfId="57715"/>
    <cellStyle name="Total 16 5" xfId="57716"/>
    <cellStyle name="Total 16_Results 3rd" xfId="57717"/>
    <cellStyle name="Total 17" xfId="57718"/>
    <cellStyle name="Total 17 2" xfId="57719"/>
    <cellStyle name="Total 17 2 2" xfId="57720"/>
    <cellStyle name="Total 17 2 2 2" xfId="57721"/>
    <cellStyle name="Total 17 2 3" xfId="57722"/>
    <cellStyle name="Total 17 3" xfId="57723"/>
    <cellStyle name="Total 17 3 2" xfId="57724"/>
    <cellStyle name="Total 17 3 2 2" xfId="57725"/>
    <cellStyle name="Total 17 3 3" xfId="57726"/>
    <cellStyle name="Total 17 4" xfId="57727"/>
    <cellStyle name="Total 17 4 2" xfId="57728"/>
    <cellStyle name="Total 17 5" xfId="57729"/>
    <cellStyle name="Total 17_Results 3rd" xfId="57730"/>
    <cellStyle name="Total 18" xfId="57731"/>
    <cellStyle name="Total 18 2" xfId="57732"/>
    <cellStyle name="Total 18 2 2" xfId="57733"/>
    <cellStyle name="Total 18 2 2 2" xfId="57734"/>
    <cellStyle name="Total 18 2 3" xfId="57735"/>
    <cellStyle name="Total 18 3" xfId="57736"/>
    <cellStyle name="Total 18 3 2" xfId="57737"/>
    <cellStyle name="Total 18 3 2 2" xfId="57738"/>
    <cellStyle name="Total 18 3 3" xfId="57739"/>
    <cellStyle name="Total 18 4" xfId="57740"/>
    <cellStyle name="Total 18 4 2" xfId="57741"/>
    <cellStyle name="Total 18 5" xfId="57742"/>
    <cellStyle name="Total 18_Results 3rd" xfId="57743"/>
    <cellStyle name="Total 19" xfId="57744"/>
    <cellStyle name="Total 19 2" xfId="57745"/>
    <cellStyle name="Total 19 2 2" xfId="57746"/>
    <cellStyle name="Total 19 2 2 2" xfId="57747"/>
    <cellStyle name="Total 19 2 3" xfId="57748"/>
    <cellStyle name="Total 19 3" xfId="57749"/>
    <cellStyle name="Total 19 3 2" xfId="57750"/>
    <cellStyle name="Total 19 3 2 2" xfId="57751"/>
    <cellStyle name="Total 19 3 3" xfId="57752"/>
    <cellStyle name="Total 19 4" xfId="57753"/>
    <cellStyle name="Total 19 4 2" xfId="57754"/>
    <cellStyle name="Total 19 5" xfId="57755"/>
    <cellStyle name="Total 19_Results 3rd" xfId="57756"/>
    <cellStyle name="Total 2" xfId="57757"/>
    <cellStyle name="Total 2 10" xfId="58789"/>
    <cellStyle name="Total 2 2" xfId="57758"/>
    <cellStyle name="Total 2 2 2" xfId="57759"/>
    <cellStyle name="Total 2 2 2 2" xfId="57760"/>
    <cellStyle name="Total 2 2 2 2 2" xfId="57761"/>
    <cellStyle name="Total 2 2 2 3" xfId="57762"/>
    <cellStyle name="Total 2 2 3" xfId="57763"/>
    <cellStyle name="Total 2 2 3 2" xfId="57764"/>
    <cellStyle name="Total 2 2 3 2 2" xfId="57765"/>
    <cellStyle name="Total 2 2 3 3" xfId="57766"/>
    <cellStyle name="Total 2 2 4" xfId="57767"/>
    <cellStyle name="Total 2 2 4 2" xfId="57768"/>
    <cellStyle name="Total 2 2 4 2 2" xfId="57769"/>
    <cellStyle name="Total 2 2 5" xfId="57770"/>
    <cellStyle name="Total 2 2 5 2" xfId="57771"/>
    <cellStyle name="Total 2 2 6" xfId="57772"/>
    <cellStyle name="Total 2 2 7" xfId="57773"/>
    <cellStyle name="Total 2 2 8" xfId="57774"/>
    <cellStyle name="Total 2 2 9" xfId="57775"/>
    <cellStyle name="Total 2 2_Basis Info" xfId="57776"/>
    <cellStyle name="Total 2 3" xfId="57777"/>
    <cellStyle name="Total 2 3 2" xfId="57778"/>
    <cellStyle name="Total 2 3 2 2" xfId="57779"/>
    <cellStyle name="Total 2 3 2 2 2" xfId="57780"/>
    <cellStyle name="Total 2 3 2 3" xfId="57781"/>
    <cellStyle name="Total 2 3 3" xfId="57782"/>
    <cellStyle name="Total 2 3 3 2" xfId="57783"/>
    <cellStyle name="Total 2 3 3 2 2" xfId="57784"/>
    <cellStyle name="Total 2 3 3 3" xfId="57785"/>
    <cellStyle name="Total 2 3 4" xfId="57786"/>
    <cellStyle name="Total 2 3 4 2" xfId="57787"/>
    <cellStyle name="Total 2 3 4 2 2" xfId="57788"/>
    <cellStyle name="Total 2 3 4 3" xfId="57789"/>
    <cellStyle name="Total 2 3 4 4" xfId="57790"/>
    <cellStyle name="Total 2 3 5" xfId="57791"/>
    <cellStyle name="Total 2 3 5 2" xfId="57792"/>
    <cellStyle name="Total 2 3 6" xfId="57793"/>
    <cellStyle name="Total 2 3 6 2" xfId="57794"/>
    <cellStyle name="Total 2 3 7" xfId="57795"/>
    <cellStyle name="Total 2 3 8" xfId="57796"/>
    <cellStyle name="Total 2 3 9" xfId="57797"/>
    <cellStyle name="Total 2 3_Basis Info" xfId="57798"/>
    <cellStyle name="Total 2 4" xfId="57799"/>
    <cellStyle name="Total 2 4 2" xfId="57800"/>
    <cellStyle name="Total 2 4 2 2" xfId="57801"/>
    <cellStyle name="Total 2 4 3" xfId="57802"/>
    <cellStyle name="Total 2 4 4" xfId="57803"/>
    <cellStyle name="Total 2 5" xfId="57804"/>
    <cellStyle name="Total 2 5 2" xfId="57805"/>
    <cellStyle name="Total 2 5 3" xfId="57806"/>
    <cellStyle name="Total 2 6" xfId="57807"/>
    <cellStyle name="Total 2 6 2" xfId="57808"/>
    <cellStyle name="Total 2 7" xfId="57809"/>
    <cellStyle name="Total 2 7 2" xfId="57810"/>
    <cellStyle name="Total 2 8" xfId="57811"/>
    <cellStyle name="Total 2 9" xfId="57812"/>
    <cellStyle name="Total 2_10-1 BS" xfId="57813"/>
    <cellStyle name="Total 20" xfId="57814"/>
    <cellStyle name="Total 20 2" xfId="57815"/>
    <cellStyle name="Total 20 2 2" xfId="57816"/>
    <cellStyle name="Total 20 2 2 2" xfId="57817"/>
    <cellStyle name="Total 20 2 3" xfId="57818"/>
    <cellStyle name="Total 20 3" xfId="57819"/>
    <cellStyle name="Total 20 3 2" xfId="57820"/>
    <cellStyle name="Total 20 3 2 2" xfId="57821"/>
    <cellStyle name="Total 20 3 3" xfId="57822"/>
    <cellStyle name="Total 20 4" xfId="57823"/>
    <cellStyle name="Total 20 4 2" xfId="57824"/>
    <cellStyle name="Total 20 5" xfId="57825"/>
    <cellStyle name="Total 20_Results 3rd" xfId="57826"/>
    <cellStyle name="Total 21" xfId="57827"/>
    <cellStyle name="Total 21 2" xfId="57828"/>
    <cellStyle name="Total 21 2 2" xfId="57829"/>
    <cellStyle name="Total 21 2 2 2" xfId="57830"/>
    <cellStyle name="Total 21 2 3" xfId="57831"/>
    <cellStyle name="Total 21 3" xfId="57832"/>
    <cellStyle name="Total 21 3 2" xfId="57833"/>
    <cellStyle name="Total 21 3 2 2" xfId="57834"/>
    <cellStyle name="Total 21 3 3" xfId="57835"/>
    <cellStyle name="Total 21 4" xfId="57836"/>
    <cellStyle name="Total 21 4 2" xfId="57837"/>
    <cellStyle name="Total 21 5" xfId="57838"/>
    <cellStyle name="Total 21_Results 3rd" xfId="57839"/>
    <cellStyle name="Total 22" xfId="57840"/>
    <cellStyle name="Total 22 2" xfId="57841"/>
    <cellStyle name="Total 22 2 2" xfId="57842"/>
    <cellStyle name="Total 22 2 2 2" xfId="57843"/>
    <cellStyle name="Total 22 2 3" xfId="57844"/>
    <cellStyle name="Total 22 3" xfId="57845"/>
    <cellStyle name="Total 22 3 2" xfId="57846"/>
    <cellStyle name="Total 22 3 2 2" xfId="57847"/>
    <cellStyle name="Total 22 3 3" xfId="57848"/>
    <cellStyle name="Total 22 4" xfId="57849"/>
    <cellStyle name="Total 22 4 2" xfId="57850"/>
    <cellStyle name="Total 22 5" xfId="57851"/>
    <cellStyle name="Total 22_Results 3rd" xfId="57852"/>
    <cellStyle name="Total 23" xfId="57853"/>
    <cellStyle name="Total 23 2" xfId="57854"/>
    <cellStyle name="Total 23 2 2" xfId="57855"/>
    <cellStyle name="Total 23 2 2 2" xfId="57856"/>
    <cellStyle name="Total 23 2 3" xfId="57857"/>
    <cellStyle name="Total 23 3" xfId="57858"/>
    <cellStyle name="Total 23 3 2" xfId="57859"/>
    <cellStyle name="Total 23 3 2 2" xfId="57860"/>
    <cellStyle name="Total 23 3 3" xfId="57861"/>
    <cellStyle name="Total 23 4" xfId="57862"/>
    <cellStyle name="Total 23 4 2" xfId="57863"/>
    <cellStyle name="Total 23 4 2 2" xfId="57864"/>
    <cellStyle name="Total 23 4 3" xfId="57865"/>
    <cellStyle name="Total 23 5" xfId="57866"/>
    <cellStyle name="Total 23 5 2" xfId="57867"/>
    <cellStyle name="Total 23 6" xfId="57868"/>
    <cellStyle name="Total 23_Results 3rd" xfId="57869"/>
    <cellStyle name="Total 24" xfId="57870"/>
    <cellStyle name="Total 24 2" xfId="57871"/>
    <cellStyle name="Total 24 2 2" xfId="57872"/>
    <cellStyle name="Total 24 2 2 2" xfId="57873"/>
    <cellStyle name="Total 24 2 2 2 2" xfId="57874"/>
    <cellStyle name="Total 24 2 3" xfId="57875"/>
    <cellStyle name="Total 24 2 3 2" xfId="57876"/>
    <cellStyle name="Total 24 2 4" xfId="57877"/>
    <cellStyle name="Total 24 2 5" xfId="57878"/>
    <cellStyle name="Total 24 2 6" xfId="57879"/>
    <cellStyle name="Total 24 2 7" xfId="57880"/>
    <cellStyle name="Total 24 2 8" xfId="57881"/>
    <cellStyle name="Total 24 3" xfId="57882"/>
    <cellStyle name="Total 24 3 2" xfId="57883"/>
    <cellStyle name="Total 24 3 2 2" xfId="57884"/>
    <cellStyle name="Total 24 3 3" xfId="57885"/>
    <cellStyle name="Total 24 3 4" xfId="57886"/>
    <cellStyle name="Total 24 4" xfId="57887"/>
    <cellStyle name="Total 24 4 2" xfId="57888"/>
    <cellStyle name="Total 24 5" xfId="57889"/>
    <cellStyle name="Total 24 5 2" xfId="57890"/>
    <cellStyle name="Total 24 6" xfId="57891"/>
    <cellStyle name="Total 24 7" xfId="57892"/>
    <cellStyle name="Total 24 8" xfId="57893"/>
    <cellStyle name="Total 24_Basis Detail" xfId="57894"/>
    <cellStyle name="Total 25" xfId="57895"/>
    <cellStyle name="Total 25 2" xfId="57896"/>
    <cellStyle name="Total 25 2 2" xfId="57897"/>
    <cellStyle name="Total 25 2 2 2" xfId="57898"/>
    <cellStyle name="Total 25 2 3" xfId="57899"/>
    <cellStyle name="Total 25 2 4" xfId="57900"/>
    <cellStyle name="Total 25 2 5" xfId="57901"/>
    <cellStyle name="Total 25 3" xfId="57902"/>
    <cellStyle name="Total 25 3 2" xfId="57903"/>
    <cellStyle name="Total 25 3 2 2" xfId="57904"/>
    <cellStyle name="Total 25 3 3" xfId="57905"/>
    <cellStyle name="Total 25 3 4" xfId="57906"/>
    <cellStyle name="Total 25 4" xfId="57907"/>
    <cellStyle name="Total 25 4 2" xfId="57908"/>
    <cellStyle name="Total 25 5" xfId="57909"/>
    <cellStyle name="Total 25 6" xfId="57910"/>
    <cellStyle name="Total 25 7" xfId="57911"/>
    <cellStyle name="Total 26" xfId="57912"/>
    <cellStyle name="Total 26 2" xfId="57913"/>
    <cellStyle name="Total 26 2 2" xfId="57914"/>
    <cellStyle name="Total 26 2 2 2" xfId="57915"/>
    <cellStyle name="Total 26 2 3" xfId="57916"/>
    <cellStyle name="Total 26 3" xfId="57917"/>
    <cellStyle name="Total 26 3 2" xfId="57918"/>
    <cellStyle name="Total 26 4" xfId="57919"/>
    <cellStyle name="Total 26 5" xfId="57920"/>
    <cellStyle name="Total 26 6" xfId="57921"/>
    <cellStyle name="Total 26 7" xfId="57922"/>
    <cellStyle name="Total 27" xfId="57923"/>
    <cellStyle name="Total 27 2" xfId="57924"/>
    <cellStyle name="Total 27 2 2" xfId="57925"/>
    <cellStyle name="Total 27 2 2 2" xfId="57926"/>
    <cellStyle name="Total 27 3" xfId="57927"/>
    <cellStyle name="Total 27 3 2" xfId="57928"/>
    <cellStyle name="Total 27 4" xfId="57929"/>
    <cellStyle name="Total 27 5" xfId="57930"/>
    <cellStyle name="Total 27 6" xfId="57931"/>
    <cellStyle name="Total 28" xfId="57932"/>
    <cellStyle name="Total 28 2" xfId="57933"/>
    <cellStyle name="Total 28 2 2" xfId="57934"/>
    <cellStyle name="Total 28 3" xfId="57935"/>
    <cellStyle name="Total 29" xfId="57936"/>
    <cellStyle name="Total 29 2" xfId="57937"/>
    <cellStyle name="Total 29 2 2" xfId="57938"/>
    <cellStyle name="Total 29 3" xfId="57939"/>
    <cellStyle name="Total 3" xfId="57940"/>
    <cellStyle name="Total 3 2" xfId="57941"/>
    <cellStyle name="Total 3 2 2" xfId="57942"/>
    <cellStyle name="Total 3 2 2 2" xfId="57943"/>
    <cellStyle name="Total 3 2 2 2 2" xfId="57944"/>
    <cellStyle name="Total 3 2 3" xfId="57945"/>
    <cellStyle name="Total 3 2 3 2" xfId="57946"/>
    <cellStyle name="Total 3 2 3 2 2" xfId="57947"/>
    <cellStyle name="Total 3 2 4" xfId="57948"/>
    <cellStyle name="Total 3 2 4 2" xfId="57949"/>
    <cellStyle name="Total 3 2 5" xfId="57950"/>
    <cellStyle name="Total 3 2 6" xfId="57951"/>
    <cellStyle name="Total 3 2 7" xfId="57952"/>
    <cellStyle name="Total 3 3" xfId="57953"/>
    <cellStyle name="Total 3 3 2" xfId="57954"/>
    <cellStyle name="Total 3 3 2 2" xfId="57955"/>
    <cellStyle name="Total 3 3 3" xfId="57956"/>
    <cellStyle name="Total 3 4" xfId="57957"/>
    <cellStyle name="Total 3 4 2" xfId="57958"/>
    <cellStyle name="Total 3 5" xfId="57959"/>
    <cellStyle name="Total 3 5 2" xfId="57960"/>
    <cellStyle name="Total 3 6" xfId="57961"/>
    <cellStyle name="Total 3_Results 3rd" xfId="57962"/>
    <cellStyle name="Total 30" xfId="57963"/>
    <cellStyle name="Total 30 2" xfId="57964"/>
    <cellStyle name="Total 30 2 2" xfId="57965"/>
    <cellStyle name="Total 30 3" xfId="57966"/>
    <cellStyle name="Total 31" xfId="57967"/>
    <cellStyle name="Total 31 2" xfId="57968"/>
    <cellStyle name="Total 31 2 2" xfId="57969"/>
    <cellStyle name="Total 31 3" xfId="57970"/>
    <cellStyle name="Total 32" xfId="57971"/>
    <cellStyle name="Total 32 2" xfId="57972"/>
    <cellStyle name="Total 32 2 2" xfId="57973"/>
    <cellStyle name="Total 32 3" xfId="57974"/>
    <cellStyle name="Total 33" xfId="57975"/>
    <cellStyle name="Total 33 2" xfId="57976"/>
    <cellStyle name="Total 33 2 2" xfId="57977"/>
    <cellStyle name="Total 33 3" xfId="57978"/>
    <cellStyle name="Total 34" xfId="57979"/>
    <cellStyle name="Total 34 2" xfId="57980"/>
    <cellStyle name="Total 34 2 2" xfId="57981"/>
    <cellStyle name="Total 34 3" xfId="57982"/>
    <cellStyle name="Total 35" xfId="57983"/>
    <cellStyle name="Total 35 2" xfId="57984"/>
    <cellStyle name="Total 35 2 2" xfId="57985"/>
    <cellStyle name="Total 36" xfId="57986"/>
    <cellStyle name="Total 36 2" xfId="57987"/>
    <cellStyle name="Total 36 2 2" xfId="57988"/>
    <cellStyle name="Total 37" xfId="57989"/>
    <cellStyle name="Total 37 2" xfId="57990"/>
    <cellStyle name="Total 37 2 2" xfId="57991"/>
    <cellStyle name="Total 38" xfId="57992"/>
    <cellStyle name="Total 38 2" xfId="57993"/>
    <cellStyle name="Total 38 2 2" xfId="57994"/>
    <cellStyle name="Total 39" xfId="57995"/>
    <cellStyle name="Total 39 2" xfId="57996"/>
    <cellStyle name="Total 39 2 2" xfId="57997"/>
    <cellStyle name="Total 4" xfId="57998"/>
    <cellStyle name="Total 4 2" xfId="57999"/>
    <cellStyle name="Total 4 2 2" xfId="58000"/>
    <cellStyle name="Total 4 2 2 2" xfId="58001"/>
    <cellStyle name="Total 4 2 2 2 2" xfId="58002"/>
    <cellStyle name="Total 4 2 2 3" xfId="58003"/>
    <cellStyle name="Total 4 2 3" xfId="58004"/>
    <cellStyle name="Total 4 2 3 2" xfId="58005"/>
    <cellStyle name="Total 4 2 3 2 2" xfId="58006"/>
    <cellStyle name="Total 4 2 4" xfId="58007"/>
    <cellStyle name="Total 4 2 4 2" xfId="58008"/>
    <cellStyle name="Total 4 2 5" xfId="58009"/>
    <cellStyle name="Total 4 2 6" xfId="58010"/>
    <cellStyle name="Total 4 2 7" xfId="58011"/>
    <cellStyle name="Total 4 2 8" xfId="58012"/>
    <cellStyle name="Total 4 3" xfId="58013"/>
    <cellStyle name="Total 4 3 2" xfId="58014"/>
    <cellStyle name="Total 4 3 2 2" xfId="58015"/>
    <cellStyle name="Total 4 3 3" xfId="58016"/>
    <cellStyle name="Total 4 4" xfId="58017"/>
    <cellStyle name="Total 4 4 2" xfId="58018"/>
    <cellStyle name="Total 4 5" xfId="58019"/>
    <cellStyle name="Total 4_Results 3rd" xfId="58020"/>
    <cellStyle name="Total 40" xfId="58021"/>
    <cellStyle name="Total 40 2" xfId="58022"/>
    <cellStyle name="Total 40 2 2" xfId="58023"/>
    <cellStyle name="Total 41" xfId="58024"/>
    <cellStyle name="Total 41 2" xfId="58025"/>
    <cellStyle name="Total 41 2 2" xfId="58026"/>
    <cellStyle name="Total 42" xfId="58027"/>
    <cellStyle name="Total 42 2" xfId="58028"/>
    <cellStyle name="Total 42 2 2" xfId="58029"/>
    <cellStyle name="Total 43" xfId="58030"/>
    <cellStyle name="Total 43 2" xfId="58031"/>
    <cellStyle name="Total 43 2 2" xfId="58032"/>
    <cellStyle name="Total 44" xfId="58033"/>
    <cellStyle name="Total 44 2" xfId="58034"/>
    <cellStyle name="Total 44 2 2" xfId="58035"/>
    <cellStyle name="Total 45" xfId="58036"/>
    <cellStyle name="Total 45 2" xfId="58037"/>
    <cellStyle name="Total 45 2 2" xfId="58038"/>
    <cellStyle name="Total 46" xfId="58039"/>
    <cellStyle name="Total 46 2" xfId="58040"/>
    <cellStyle name="Total 46 2 2" xfId="58041"/>
    <cellStyle name="Total 47" xfId="58042"/>
    <cellStyle name="Total 47 2" xfId="58043"/>
    <cellStyle name="Total 47 2 2" xfId="58044"/>
    <cellStyle name="Total 48" xfId="58045"/>
    <cellStyle name="Total 48 2" xfId="58046"/>
    <cellStyle name="Total 48 2 2" xfId="58047"/>
    <cellStyle name="Total 49" xfId="58048"/>
    <cellStyle name="Total 49 2" xfId="58049"/>
    <cellStyle name="Total 49 2 2" xfId="58050"/>
    <cellStyle name="Total 5" xfId="58051"/>
    <cellStyle name="Total 5 2" xfId="58052"/>
    <cellStyle name="Total 5 2 2" xfId="58053"/>
    <cellStyle name="Total 5 2 2 2" xfId="58054"/>
    <cellStyle name="Total 5 2 2 2 2" xfId="58055"/>
    <cellStyle name="Total 5 2 3" xfId="58056"/>
    <cellStyle name="Total 5 2 3 2" xfId="58057"/>
    <cellStyle name="Total 5 2 3 2 2" xfId="58058"/>
    <cellStyle name="Total 5 2 4" xfId="58059"/>
    <cellStyle name="Total 5 2 4 2" xfId="58060"/>
    <cellStyle name="Total 5 2 5" xfId="58061"/>
    <cellStyle name="Total 5 2 6" xfId="58062"/>
    <cellStyle name="Total 5 3" xfId="58063"/>
    <cellStyle name="Total 5 3 2" xfId="58064"/>
    <cellStyle name="Total 5 3 2 2" xfId="58065"/>
    <cellStyle name="Total 5 3 3" xfId="58066"/>
    <cellStyle name="Total 5 4" xfId="58067"/>
    <cellStyle name="Total 5 4 2" xfId="58068"/>
    <cellStyle name="Total 5 5" xfId="58069"/>
    <cellStyle name="Total 5_Results 3rd" xfId="58070"/>
    <cellStyle name="Total 50" xfId="58071"/>
    <cellStyle name="Total 50 2" xfId="58072"/>
    <cellStyle name="Total 50 2 2" xfId="58073"/>
    <cellStyle name="Total 51" xfId="58074"/>
    <cellStyle name="Total 51 2" xfId="58075"/>
    <cellStyle name="Total 51 2 2" xfId="58076"/>
    <cellStyle name="Total 52" xfId="58077"/>
    <cellStyle name="Total 52 2" xfId="58078"/>
    <cellStyle name="Total 52 2 2" xfId="58079"/>
    <cellStyle name="Total 53" xfId="58080"/>
    <cellStyle name="Total 53 2" xfId="58081"/>
    <cellStyle name="Total 53 2 2" xfId="58082"/>
    <cellStyle name="Total 54" xfId="58083"/>
    <cellStyle name="Total 54 2" xfId="58084"/>
    <cellStyle name="Total 54 2 2" xfId="58085"/>
    <cellStyle name="Total 55" xfId="58086"/>
    <cellStyle name="Total 55 2" xfId="58087"/>
    <cellStyle name="Total 55 2 2" xfId="58088"/>
    <cellStyle name="Total 56" xfId="58089"/>
    <cellStyle name="Total 56 2" xfId="58090"/>
    <cellStyle name="Total 56 2 2" xfId="58091"/>
    <cellStyle name="Total 57" xfId="58092"/>
    <cellStyle name="Total 57 2" xfId="58093"/>
    <cellStyle name="Total 57 2 2" xfId="58094"/>
    <cellStyle name="Total 58" xfId="58095"/>
    <cellStyle name="Total 58 2" xfId="58096"/>
    <cellStyle name="Total 58 2 2" xfId="58097"/>
    <cellStyle name="Total 59" xfId="58098"/>
    <cellStyle name="Total 59 2" xfId="58099"/>
    <cellStyle name="Total 59 2 2" xfId="58100"/>
    <cellStyle name="Total 6" xfId="58101"/>
    <cellStyle name="Total 6 2" xfId="58102"/>
    <cellStyle name="Total 6 2 2" xfId="58103"/>
    <cellStyle name="Total 6 2 2 2" xfId="58104"/>
    <cellStyle name="Total 6 2 3" xfId="58105"/>
    <cellStyle name="Total 6 3" xfId="58106"/>
    <cellStyle name="Total 6 3 2" xfId="58107"/>
    <cellStyle name="Total 6 3 2 2" xfId="58108"/>
    <cellStyle name="Total 6 3 3" xfId="58109"/>
    <cellStyle name="Total 6 4" xfId="58110"/>
    <cellStyle name="Total 6 4 2" xfId="58111"/>
    <cellStyle name="Total 6 5" xfId="58112"/>
    <cellStyle name="Total 6_Results 3rd" xfId="58113"/>
    <cellStyle name="Total 60" xfId="58114"/>
    <cellStyle name="Total 60 2" xfId="58115"/>
    <cellStyle name="Total 60 2 2" xfId="58116"/>
    <cellStyle name="Total 60 3" xfId="58117"/>
    <cellStyle name="Total 61" xfId="58118"/>
    <cellStyle name="Total 61 2" xfId="58119"/>
    <cellStyle name="Total 62" xfId="58120"/>
    <cellStyle name="Total 62 2" xfId="58121"/>
    <cellStyle name="Total 63" xfId="58122"/>
    <cellStyle name="Total 64" xfId="58123"/>
    <cellStyle name="Total 65" xfId="58124"/>
    <cellStyle name="Total 66" xfId="58125"/>
    <cellStyle name="Total 67" xfId="58126"/>
    <cellStyle name="Total 68" xfId="58127"/>
    <cellStyle name="Total 69" xfId="58128"/>
    <cellStyle name="Total 7" xfId="58129"/>
    <cellStyle name="Total 7 2" xfId="58130"/>
    <cellStyle name="Total 7 2 2" xfId="58131"/>
    <cellStyle name="Total 7 2 2 2" xfId="58132"/>
    <cellStyle name="Total 7 2 3" xfId="58133"/>
    <cellStyle name="Total 7 3" xfId="58134"/>
    <cellStyle name="Total 7 3 2" xfId="58135"/>
    <cellStyle name="Total 7 3 2 2" xfId="58136"/>
    <cellStyle name="Total 7 3 3" xfId="58137"/>
    <cellStyle name="Total 7 4" xfId="58138"/>
    <cellStyle name="Total 7 4 2" xfId="58139"/>
    <cellStyle name="Total 7 5" xfId="58140"/>
    <cellStyle name="Total 7_Results 3rd" xfId="58141"/>
    <cellStyle name="Total 70" xfId="58142"/>
    <cellStyle name="Total 71" xfId="58143"/>
    <cellStyle name="Total 72" xfId="58144"/>
    <cellStyle name="Total 73" xfId="58145"/>
    <cellStyle name="Total 74" xfId="58146"/>
    <cellStyle name="Total 75" xfId="58147"/>
    <cellStyle name="Total 76" xfId="58148"/>
    <cellStyle name="Total 77" xfId="58149"/>
    <cellStyle name="Total 78" xfId="58150"/>
    <cellStyle name="Total 79" xfId="58151"/>
    <cellStyle name="Total 8" xfId="58152"/>
    <cellStyle name="Total 8 2" xfId="58153"/>
    <cellStyle name="Total 8 2 2" xfId="58154"/>
    <cellStyle name="Total 8 2 2 2" xfId="58155"/>
    <cellStyle name="Total 8 2 3" xfId="58156"/>
    <cellStyle name="Total 8 3" xfId="58157"/>
    <cellStyle name="Total 8 3 2" xfId="58158"/>
    <cellStyle name="Total 8 3 2 2" xfId="58159"/>
    <cellStyle name="Total 8 3 3" xfId="58160"/>
    <cellStyle name="Total 8 4" xfId="58161"/>
    <cellStyle name="Total 8 4 2" xfId="58162"/>
    <cellStyle name="Total 8 5" xfId="58163"/>
    <cellStyle name="Total 8_Results 3rd" xfId="58164"/>
    <cellStyle name="Total 80" xfId="58165"/>
    <cellStyle name="Total 81" xfId="58166"/>
    <cellStyle name="Total 82" xfId="58167"/>
    <cellStyle name="Total 83" xfId="58168"/>
    <cellStyle name="Total 84" xfId="58169"/>
    <cellStyle name="Total 85" xfId="58170"/>
    <cellStyle name="Total 86" xfId="58171"/>
    <cellStyle name="Total 87" xfId="58172"/>
    <cellStyle name="Total 88" xfId="58173"/>
    <cellStyle name="Total 89" xfId="58174"/>
    <cellStyle name="Total 9" xfId="58175"/>
    <cellStyle name="Total 9 2" xfId="58176"/>
    <cellStyle name="Total 9 2 2" xfId="58177"/>
    <cellStyle name="Total 9 2 2 2" xfId="58178"/>
    <cellStyle name="Total 9 2 3" xfId="58179"/>
    <cellStyle name="Total 9 3" xfId="58180"/>
    <cellStyle name="Total 9 3 2" xfId="58181"/>
    <cellStyle name="Total 9 3 2 2" xfId="58182"/>
    <cellStyle name="Total 9 3 3" xfId="58183"/>
    <cellStyle name="Total 9 4" xfId="58184"/>
    <cellStyle name="Total 9 4 2" xfId="58185"/>
    <cellStyle name="Total 9 5" xfId="58186"/>
    <cellStyle name="Total 9_Results 3rd" xfId="58187"/>
    <cellStyle name="Total 90" xfId="58188"/>
    <cellStyle name="Total 91" xfId="58189"/>
    <cellStyle name="Total 92" xfId="58190"/>
    <cellStyle name="Total 93" xfId="58191"/>
    <cellStyle name="Total 94" xfId="58192"/>
    <cellStyle name="Total 95" xfId="58193"/>
    <cellStyle name="Total 96" xfId="58194"/>
    <cellStyle name="Total 97" xfId="58195"/>
    <cellStyle name="Total 98" xfId="58196"/>
    <cellStyle name="Total 99" xfId="58197"/>
    <cellStyle name="TotCol - Style5" xfId="120"/>
    <cellStyle name="TotCol - Style7" xfId="121"/>
    <cellStyle name="TotRow - Style4" xfId="122"/>
    <cellStyle name="TotRow - Style8" xfId="123"/>
    <cellStyle name="Unprot" xfId="124"/>
    <cellStyle name="Unprot 2" xfId="335"/>
    <cellStyle name="Unprot$" xfId="125"/>
    <cellStyle name="Unprot$ 2" xfId="58198"/>
    <cellStyle name="Unprot$ 2 2" xfId="58199"/>
    <cellStyle name="Unprot$ 3" xfId="58200"/>
    <cellStyle name="Unprot$ 4" xfId="58201"/>
    <cellStyle name="Unprot$_03_2012" xfId="58202"/>
    <cellStyle name="Unprot_2013 Graphs" xfId="58203"/>
    <cellStyle name="Unprotect" xfId="126"/>
    <cellStyle name="UploadThisRowValue" xfId="58204"/>
    <cellStyle name="UploadThisRowValue 2" xfId="58205"/>
    <cellStyle name="UploadThisRowValue 2 2" xfId="58206"/>
    <cellStyle name="UploadThisRowValue 2 2 2" xfId="58207"/>
    <cellStyle name="UploadThisRowValue 3" xfId="58208"/>
    <cellStyle name="UploadThisRowValue 3 2" xfId="58209"/>
    <cellStyle name="UploadThisRowValue 3 2 2" xfId="58210"/>
    <cellStyle name="UploadThisRowValue 4" xfId="58211"/>
    <cellStyle name="UploadThisRowValue 4 2" xfId="58212"/>
    <cellStyle name="UploadThisRowValue 5" xfId="58213"/>
    <cellStyle name="UploadThisRowValue 6" xfId="58214"/>
    <cellStyle name="Warning Text" xfId="127" builtinId="11" customBuiltin="1"/>
    <cellStyle name="Warning Text 10" xfId="58215"/>
    <cellStyle name="Warning Text 10 2" xfId="58216"/>
    <cellStyle name="Warning Text 10 2 2" xfId="58217"/>
    <cellStyle name="Warning Text 10 2 2 2" xfId="58218"/>
    <cellStyle name="Warning Text 10 2 3" xfId="58219"/>
    <cellStyle name="Warning Text 10 3" xfId="58220"/>
    <cellStyle name="Warning Text 10 3 2" xfId="58221"/>
    <cellStyle name="Warning Text 10 3 2 2" xfId="58222"/>
    <cellStyle name="Warning Text 10 3 3" xfId="58223"/>
    <cellStyle name="Warning Text 10 4" xfId="58224"/>
    <cellStyle name="Warning Text 10 4 2" xfId="58225"/>
    <cellStyle name="Warning Text 10 5" xfId="58226"/>
    <cellStyle name="Warning Text 10_Results 3rd" xfId="58227"/>
    <cellStyle name="Warning Text 100" xfId="58228"/>
    <cellStyle name="Warning Text 101" xfId="58229"/>
    <cellStyle name="Warning Text 102" xfId="58230"/>
    <cellStyle name="Warning Text 103" xfId="58231"/>
    <cellStyle name="Warning Text 104" xfId="58232"/>
    <cellStyle name="Warning Text 105" xfId="58233"/>
    <cellStyle name="Warning Text 106" xfId="58234"/>
    <cellStyle name="Warning Text 107" xfId="58235"/>
    <cellStyle name="Warning Text 108" xfId="58236"/>
    <cellStyle name="Warning Text 109" xfId="58237"/>
    <cellStyle name="Warning Text 11" xfId="58238"/>
    <cellStyle name="Warning Text 11 2" xfId="58239"/>
    <cellStyle name="Warning Text 11 2 2" xfId="58240"/>
    <cellStyle name="Warning Text 11 2 2 2" xfId="58241"/>
    <cellStyle name="Warning Text 11 2 3" xfId="58242"/>
    <cellStyle name="Warning Text 11 3" xfId="58243"/>
    <cellStyle name="Warning Text 11 3 2" xfId="58244"/>
    <cellStyle name="Warning Text 11 3 2 2" xfId="58245"/>
    <cellStyle name="Warning Text 11 3 3" xfId="58246"/>
    <cellStyle name="Warning Text 11 4" xfId="58247"/>
    <cellStyle name="Warning Text 11 4 2" xfId="58248"/>
    <cellStyle name="Warning Text 11 5" xfId="58249"/>
    <cellStyle name="Warning Text 11_Results 3rd" xfId="58250"/>
    <cellStyle name="Warning Text 110" xfId="58251"/>
    <cellStyle name="Warning Text 12" xfId="58252"/>
    <cellStyle name="Warning Text 12 2" xfId="58253"/>
    <cellStyle name="Warning Text 12 2 2" xfId="58254"/>
    <cellStyle name="Warning Text 12 2 2 2" xfId="58255"/>
    <cellStyle name="Warning Text 12 2 3" xfId="58256"/>
    <cellStyle name="Warning Text 12 3" xfId="58257"/>
    <cellStyle name="Warning Text 12 3 2" xfId="58258"/>
    <cellStyle name="Warning Text 12 3 2 2" xfId="58259"/>
    <cellStyle name="Warning Text 12 3 3" xfId="58260"/>
    <cellStyle name="Warning Text 12 4" xfId="58261"/>
    <cellStyle name="Warning Text 12 4 2" xfId="58262"/>
    <cellStyle name="Warning Text 12 5" xfId="58263"/>
    <cellStyle name="Warning Text 12_Results 3rd" xfId="58264"/>
    <cellStyle name="Warning Text 13" xfId="58265"/>
    <cellStyle name="Warning Text 13 2" xfId="58266"/>
    <cellStyle name="Warning Text 13 2 2" xfId="58267"/>
    <cellStyle name="Warning Text 13 2 2 2" xfId="58268"/>
    <cellStyle name="Warning Text 13 2 3" xfId="58269"/>
    <cellStyle name="Warning Text 13 3" xfId="58270"/>
    <cellStyle name="Warning Text 13 3 2" xfId="58271"/>
    <cellStyle name="Warning Text 13 3 2 2" xfId="58272"/>
    <cellStyle name="Warning Text 13 3 3" xfId="58273"/>
    <cellStyle name="Warning Text 13 4" xfId="58274"/>
    <cellStyle name="Warning Text 13 4 2" xfId="58275"/>
    <cellStyle name="Warning Text 13 5" xfId="58276"/>
    <cellStyle name="Warning Text 13_Results 3rd" xfId="58277"/>
    <cellStyle name="Warning Text 14" xfId="58278"/>
    <cellStyle name="Warning Text 14 2" xfId="58279"/>
    <cellStyle name="Warning Text 14 2 2" xfId="58280"/>
    <cellStyle name="Warning Text 14 2 2 2" xfId="58281"/>
    <cellStyle name="Warning Text 14 2 3" xfId="58282"/>
    <cellStyle name="Warning Text 14 3" xfId="58283"/>
    <cellStyle name="Warning Text 14 3 2" xfId="58284"/>
    <cellStyle name="Warning Text 14 3 2 2" xfId="58285"/>
    <cellStyle name="Warning Text 14 3 3" xfId="58286"/>
    <cellStyle name="Warning Text 14 4" xfId="58287"/>
    <cellStyle name="Warning Text 14 4 2" xfId="58288"/>
    <cellStyle name="Warning Text 14 5" xfId="58289"/>
    <cellStyle name="Warning Text 14_Results 3rd" xfId="58290"/>
    <cellStyle name="Warning Text 15" xfId="58291"/>
    <cellStyle name="Warning Text 15 2" xfId="58292"/>
    <cellStyle name="Warning Text 15 2 2" xfId="58293"/>
    <cellStyle name="Warning Text 15 2 2 2" xfId="58294"/>
    <cellStyle name="Warning Text 15 2 3" xfId="58295"/>
    <cellStyle name="Warning Text 15 3" xfId="58296"/>
    <cellStyle name="Warning Text 15 3 2" xfId="58297"/>
    <cellStyle name="Warning Text 15 3 2 2" xfId="58298"/>
    <cellStyle name="Warning Text 15 3 3" xfId="58299"/>
    <cellStyle name="Warning Text 15 4" xfId="58300"/>
    <cellStyle name="Warning Text 15 4 2" xfId="58301"/>
    <cellStyle name="Warning Text 15 5" xfId="58302"/>
    <cellStyle name="Warning Text 15_Results 3rd" xfId="58303"/>
    <cellStyle name="Warning Text 16" xfId="58304"/>
    <cellStyle name="Warning Text 16 2" xfId="58305"/>
    <cellStyle name="Warning Text 16 2 2" xfId="58306"/>
    <cellStyle name="Warning Text 16 2 2 2" xfId="58307"/>
    <cellStyle name="Warning Text 16 2 3" xfId="58308"/>
    <cellStyle name="Warning Text 16 3" xfId="58309"/>
    <cellStyle name="Warning Text 16 3 2" xfId="58310"/>
    <cellStyle name="Warning Text 16 3 2 2" xfId="58311"/>
    <cellStyle name="Warning Text 16 3 3" xfId="58312"/>
    <cellStyle name="Warning Text 16 4" xfId="58313"/>
    <cellStyle name="Warning Text 16 4 2" xfId="58314"/>
    <cellStyle name="Warning Text 16 5" xfId="58315"/>
    <cellStyle name="Warning Text 16_Results 3rd" xfId="58316"/>
    <cellStyle name="Warning Text 17" xfId="58317"/>
    <cellStyle name="Warning Text 17 2" xfId="58318"/>
    <cellStyle name="Warning Text 17 2 2" xfId="58319"/>
    <cellStyle name="Warning Text 17 2 2 2" xfId="58320"/>
    <cellStyle name="Warning Text 17 2 3" xfId="58321"/>
    <cellStyle name="Warning Text 17 3" xfId="58322"/>
    <cellStyle name="Warning Text 17 3 2" xfId="58323"/>
    <cellStyle name="Warning Text 17 3 2 2" xfId="58324"/>
    <cellStyle name="Warning Text 17 3 3" xfId="58325"/>
    <cellStyle name="Warning Text 17 4" xfId="58326"/>
    <cellStyle name="Warning Text 17 4 2" xfId="58327"/>
    <cellStyle name="Warning Text 17 5" xfId="58328"/>
    <cellStyle name="Warning Text 17_Results 3rd" xfId="58329"/>
    <cellStyle name="Warning Text 18" xfId="58330"/>
    <cellStyle name="Warning Text 18 2" xfId="58331"/>
    <cellStyle name="Warning Text 18 2 2" xfId="58332"/>
    <cellStyle name="Warning Text 18 2 2 2" xfId="58333"/>
    <cellStyle name="Warning Text 18 2 3" xfId="58334"/>
    <cellStyle name="Warning Text 18 3" xfId="58335"/>
    <cellStyle name="Warning Text 18 3 2" xfId="58336"/>
    <cellStyle name="Warning Text 18 3 2 2" xfId="58337"/>
    <cellStyle name="Warning Text 18 3 3" xfId="58338"/>
    <cellStyle name="Warning Text 18 4" xfId="58339"/>
    <cellStyle name="Warning Text 18 4 2" xfId="58340"/>
    <cellStyle name="Warning Text 18 5" xfId="58341"/>
    <cellStyle name="Warning Text 18_Results 3rd" xfId="58342"/>
    <cellStyle name="Warning Text 19" xfId="58343"/>
    <cellStyle name="Warning Text 19 2" xfId="58344"/>
    <cellStyle name="Warning Text 19 2 2" xfId="58345"/>
    <cellStyle name="Warning Text 19 2 2 2" xfId="58346"/>
    <cellStyle name="Warning Text 19 2 3" xfId="58347"/>
    <cellStyle name="Warning Text 19 3" xfId="58348"/>
    <cellStyle name="Warning Text 19 3 2" xfId="58349"/>
    <cellStyle name="Warning Text 19 3 2 2" xfId="58350"/>
    <cellStyle name="Warning Text 19 3 3" xfId="58351"/>
    <cellStyle name="Warning Text 19 4" xfId="58352"/>
    <cellStyle name="Warning Text 19 4 2" xfId="58353"/>
    <cellStyle name="Warning Text 19 5" xfId="58354"/>
    <cellStyle name="Warning Text 19_Results 3rd" xfId="58355"/>
    <cellStyle name="Warning Text 2" xfId="58356"/>
    <cellStyle name="Warning Text 2 2" xfId="58357"/>
    <cellStyle name="Warning Text 2 2 2" xfId="58358"/>
    <cellStyle name="Warning Text 2 2 2 2" xfId="58359"/>
    <cellStyle name="Warning Text 2 2 2 2 2" xfId="58360"/>
    <cellStyle name="Warning Text 2 2 2 3" xfId="58361"/>
    <cellStyle name="Warning Text 2 2 3" xfId="58362"/>
    <cellStyle name="Warning Text 2 2 3 2" xfId="58363"/>
    <cellStyle name="Warning Text 2 2 3 2 2" xfId="58364"/>
    <cellStyle name="Warning Text 2 2 4" xfId="58365"/>
    <cellStyle name="Warning Text 2 2 4 2" xfId="58366"/>
    <cellStyle name="Warning Text 2 2 5" xfId="58367"/>
    <cellStyle name="Warning Text 2 2_Results 3rd" xfId="58368"/>
    <cellStyle name="Warning Text 2 3" xfId="58369"/>
    <cellStyle name="Warning Text 2 3 2" xfId="58370"/>
    <cellStyle name="Warning Text 2 3 2 2" xfId="58371"/>
    <cellStyle name="Warning Text 2 3 2 2 2" xfId="58372"/>
    <cellStyle name="Warning Text 2 3 2 3" xfId="58373"/>
    <cellStyle name="Warning Text 2 3 3" xfId="58374"/>
    <cellStyle name="Warning Text 2 3 3 2" xfId="58375"/>
    <cellStyle name="Warning Text 2 3 3 2 2" xfId="58376"/>
    <cellStyle name="Warning Text 2 3 3 3" xfId="58377"/>
    <cellStyle name="Warning Text 2 3 4" xfId="58378"/>
    <cellStyle name="Warning Text 2 3 4 2" xfId="58379"/>
    <cellStyle name="Warning Text 2 3 4 2 2" xfId="58380"/>
    <cellStyle name="Warning Text 2 3 4 3" xfId="58381"/>
    <cellStyle name="Warning Text 2 3 4 4" xfId="58382"/>
    <cellStyle name="Warning Text 2 3 5" xfId="58383"/>
    <cellStyle name="Warning Text 2 3 5 2" xfId="58384"/>
    <cellStyle name="Warning Text 2 3 6" xfId="58385"/>
    <cellStyle name="Warning Text 2 3 7" xfId="58386"/>
    <cellStyle name="Warning Text 2 3_Basis Info" xfId="58387"/>
    <cellStyle name="Warning Text 2 4" xfId="58388"/>
    <cellStyle name="Warning Text 2 4 2" xfId="58389"/>
    <cellStyle name="Warning Text 2 4 2 2" xfId="58390"/>
    <cellStyle name="Warning Text 2 4 3" xfId="58391"/>
    <cellStyle name="Warning Text 2 4 4" xfId="58392"/>
    <cellStyle name="Warning Text 2 5" xfId="58393"/>
    <cellStyle name="Warning Text 2 5 2" xfId="58394"/>
    <cellStyle name="Warning Text 2 6" xfId="58395"/>
    <cellStyle name="Warning Text 2 7" xfId="58396"/>
    <cellStyle name="Warning Text 2_Results 3rd" xfId="58397"/>
    <cellStyle name="Warning Text 20" xfId="58398"/>
    <cellStyle name="Warning Text 20 2" xfId="58399"/>
    <cellStyle name="Warning Text 20 2 2" xfId="58400"/>
    <cellStyle name="Warning Text 20 2 2 2" xfId="58401"/>
    <cellStyle name="Warning Text 20 2 3" xfId="58402"/>
    <cellStyle name="Warning Text 20 3" xfId="58403"/>
    <cellStyle name="Warning Text 20 3 2" xfId="58404"/>
    <cellStyle name="Warning Text 20 3 2 2" xfId="58405"/>
    <cellStyle name="Warning Text 20 3 3" xfId="58406"/>
    <cellStyle name="Warning Text 20 4" xfId="58407"/>
    <cellStyle name="Warning Text 20 4 2" xfId="58408"/>
    <cellStyle name="Warning Text 20 5" xfId="58409"/>
    <cellStyle name="Warning Text 20_Results 3rd" xfId="58410"/>
    <cellStyle name="Warning Text 21" xfId="58411"/>
    <cellStyle name="Warning Text 21 2" xfId="58412"/>
    <cellStyle name="Warning Text 21 2 2" xfId="58413"/>
    <cellStyle name="Warning Text 21 2 2 2" xfId="58414"/>
    <cellStyle name="Warning Text 21 2 3" xfId="58415"/>
    <cellStyle name="Warning Text 21 3" xfId="58416"/>
    <cellStyle name="Warning Text 21 3 2" xfId="58417"/>
    <cellStyle name="Warning Text 21 3 2 2" xfId="58418"/>
    <cellStyle name="Warning Text 21 3 3" xfId="58419"/>
    <cellStyle name="Warning Text 21 4" xfId="58420"/>
    <cellStyle name="Warning Text 21 4 2" xfId="58421"/>
    <cellStyle name="Warning Text 21 5" xfId="58422"/>
    <cellStyle name="Warning Text 21_Results 3rd" xfId="58423"/>
    <cellStyle name="Warning Text 22" xfId="58424"/>
    <cellStyle name="Warning Text 22 2" xfId="58425"/>
    <cellStyle name="Warning Text 22 2 2" xfId="58426"/>
    <cellStyle name="Warning Text 22 2 2 2" xfId="58427"/>
    <cellStyle name="Warning Text 22 2 3" xfId="58428"/>
    <cellStyle name="Warning Text 22 3" xfId="58429"/>
    <cellStyle name="Warning Text 22 3 2" xfId="58430"/>
    <cellStyle name="Warning Text 22 3 2 2" xfId="58431"/>
    <cellStyle name="Warning Text 22 3 3" xfId="58432"/>
    <cellStyle name="Warning Text 22 4" xfId="58433"/>
    <cellStyle name="Warning Text 22 4 2" xfId="58434"/>
    <cellStyle name="Warning Text 22 5" xfId="58435"/>
    <cellStyle name="Warning Text 22_Results 3rd" xfId="58436"/>
    <cellStyle name="Warning Text 23" xfId="58437"/>
    <cellStyle name="Warning Text 23 2" xfId="58438"/>
    <cellStyle name="Warning Text 23 2 2" xfId="58439"/>
    <cellStyle name="Warning Text 23 2 2 2" xfId="58440"/>
    <cellStyle name="Warning Text 23 2 3" xfId="58441"/>
    <cellStyle name="Warning Text 23 3" xfId="58442"/>
    <cellStyle name="Warning Text 23 3 2" xfId="58443"/>
    <cellStyle name="Warning Text 23 3 2 2" xfId="58444"/>
    <cellStyle name="Warning Text 23 3 3" xfId="58445"/>
    <cellStyle name="Warning Text 23 4" xfId="58446"/>
    <cellStyle name="Warning Text 23 4 2" xfId="58447"/>
    <cellStyle name="Warning Text 23 4 2 2" xfId="58448"/>
    <cellStyle name="Warning Text 23 4 3" xfId="58449"/>
    <cellStyle name="Warning Text 23 5" xfId="58450"/>
    <cellStyle name="Warning Text 23 5 2" xfId="58451"/>
    <cellStyle name="Warning Text 23 6" xfId="58452"/>
    <cellStyle name="Warning Text 23_Results 3rd" xfId="58453"/>
    <cellStyle name="Warning Text 24" xfId="58454"/>
    <cellStyle name="Warning Text 24 2" xfId="58455"/>
    <cellStyle name="Warning Text 24 2 2" xfId="58456"/>
    <cellStyle name="Warning Text 24 2 2 2" xfId="58457"/>
    <cellStyle name="Warning Text 24 2 2 2 2" xfId="58458"/>
    <cellStyle name="Warning Text 24 2 3" xfId="58459"/>
    <cellStyle name="Warning Text 24 2 3 2" xfId="58460"/>
    <cellStyle name="Warning Text 24 2 4" xfId="58461"/>
    <cellStyle name="Warning Text 24 2 5" xfId="58462"/>
    <cellStyle name="Warning Text 24 2 6" xfId="58463"/>
    <cellStyle name="Warning Text 24 2 7" xfId="58464"/>
    <cellStyle name="Warning Text 24 2 8" xfId="58465"/>
    <cellStyle name="Warning Text 24 3" xfId="58466"/>
    <cellStyle name="Warning Text 24 3 2" xfId="58467"/>
    <cellStyle name="Warning Text 24 3 2 2" xfId="58468"/>
    <cellStyle name="Warning Text 24 3 3" xfId="58469"/>
    <cellStyle name="Warning Text 24 3 4" xfId="58470"/>
    <cellStyle name="Warning Text 24 4" xfId="58471"/>
    <cellStyle name="Warning Text 24 4 2" xfId="58472"/>
    <cellStyle name="Warning Text 24 5" xfId="58473"/>
    <cellStyle name="Warning Text 24 5 2" xfId="58474"/>
    <cellStyle name="Warning Text 24 6" xfId="58475"/>
    <cellStyle name="Warning Text 24 7" xfId="58476"/>
    <cellStyle name="Warning Text 24 8" xfId="58477"/>
    <cellStyle name="Warning Text 24_Basis Detail" xfId="58478"/>
    <cellStyle name="Warning Text 25" xfId="58479"/>
    <cellStyle name="Warning Text 25 2" xfId="58480"/>
    <cellStyle name="Warning Text 25 2 2" xfId="58481"/>
    <cellStyle name="Warning Text 25 2 2 2" xfId="58482"/>
    <cellStyle name="Warning Text 25 2 3" xfId="58483"/>
    <cellStyle name="Warning Text 25 2 4" xfId="58484"/>
    <cellStyle name="Warning Text 25 2 5" xfId="58485"/>
    <cellStyle name="Warning Text 25 3" xfId="58486"/>
    <cellStyle name="Warning Text 25 3 2" xfId="58487"/>
    <cellStyle name="Warning Text 25 3 3" xfId="58488"/>
    <cellStyle name="Warning Text 25 4" xfId="58489"/>
    <cellStyle name="Warning Text 25 5" xfId="58490"/>
    <cellStyle name="Warning Text 26" xfId="58491"/>
    <cellStyle name="Warning Text 26 2" xfId="58492"/>
    <cellStyle name="Warning Text 26 2 2" xfId="58493"/>
    <cellStyle name="Warning Text 26 2 2 2" xfId="58494"/>
    <cellStyle name="Warning Text 26 3" xfId="58495"/>
    <cellStyle name="Warning Text 26 3 2" xfId="58496"/>
    <cellStyle name="Warning Text 26 4" xfId="58497"/>
    <cellStyle name="Warning Text 26 5" xfId="58498"/>
    <cellStyle name="Warning Text 26 6" xfId="58499"/>
    <cellStyle name="Warning Text 27" xfId="58500"/>
    <cellStyle name="Warning Text 27 2" xfId="58501"/>
    <cellStyle name="Warning Text 27 2 2" xfId="58502"/>
    <cellStyle name="Warning Text 27 2 2 2" xfId="58503"/>
    <cellStyle name="Warning Text 27 3" xfId="58504"/>
    <cellStyle name="Warning Text 27 3 2" xfId="58505"/>
    <cellStyle name="Warning Text 27 4" xfId="58506"/>
    <cellStyle name="Warning Text 27 5" xfId="58507"/>
    <cellStyle name="Warning Text 27 6" xfId="58508"/>
    <cellStyle name="Warning Text 28" xfId="58509"/>
    <cellStyle name="Warning Text 28 2" xfId="58510"/>
    <cellStyle name="Warning Text 28 2 2" xfId="58511"/>
    <cellStyle name="Warning Text 29" xfId="58512"/>
    <cellStyle name="Warning Text 29 2" xfId="58513"/>
    <cellStyle name="Warning Text 29 2 2" xfId="58514"/>
    <cellStyle name="Warning Text 3" xfId="58515"/>
    <cellStyle name="Warning Text 3 2" xfId="58516"/>
    <cellStyle name="Warning Text 3 2 2" xfId="58517"/>
    <cellStyle name="Warning Text 3 2 2 2" xfId="58518"/>
    <cellStyle name="Warning Text 3 2 2 2 2" xfId="58519"/>
    <cellStyle name="Warning Text 3 2 3" xfId="58520"/>
    <cellStyle name="Warning Text 3 2 3 2" xfId="58521"/>
    <cellStyle name="Warning Text 3 2 3 2 2" xfId="58522"/>
    <cellStyle name="Warning Text 3 2 4" xfId="58523"/>
    <cellStyle name="Warning Text 3 2 4 2" xfId="58524"/>
    <cellStyle name="Warning Text 3 2 5" xfId="58525"/>
    <cellStyle name="Warning Text 3 2 6" xfId="58526"/>
    <cellStyle name="Warning Text 3 2 7" xfId="58527"/>
    <cellStyle name="Warning Text 3 3" xfId="58528"/>
    <cellStyle name="Warning Text 3 3 2" xfId="58529"/>
    <cellStyle name="Warning Text 3 3 2 2" xfId="58530"/>
    <cellStyle name="Warning Text 3 3 3" xfId="58531"/>
    <cellStyle name="Warning Text 3 4" xfId="58532"/>
    <cellStyle name="Warning Text 3 4 2" xfId="58533"/>
    <cellStyle name="Warning Text 3 5" xfId="58534"/>
    <cellStyle name="Warning Text 3_Results 3rd" xfId="58535"/>
    <cellStyle name="Warning Text 30" xfId="58536"/>
    <cellStyle name="Warning Text 30 2" xfId="58537"/>
    <cellStyle name="Warning Text 30 2 2" xfId="58538"/>
    <cellStyle name="Warning Text 31" xfId="58539"/>
    <cellStyle name="Warning Text 31 2" xfId="58540"/>
    <cellStyle name="Warning Text 31 2 2" xfId="58541"/>
    <cellStyle name="Warning Text 32" xfId="58542"/>
    <cellStyle name="Warning Text 32 2" xfId="58543"/>
    <cellStyle name="Warning Text 32 2 2" xfId="58544"/>
    <cellStyle name="Warning Text 33" xfId="58545"/>
    <cellStyle name="Warning Text 33 2" xfId="58546"/>
    <cellStyle name="Warning Text 33 2 2" xfId="58547"/>
    <cellStyle name="Warning Text 34" xfId="58548"/>
    <cellStyle name="Warning Text 34 2" xfId="58549"/>
    <cellStyle name="Warning Text 34 2 2" xfId="58550"/>
    <cellStyle name="Warning Text 35" xfId="58551"/>
    <cellStyle name="Warning Text 35 2" xfId="58552"/>
    <cellStyle name="Warning Text 35 2 2" xfId="58553"/>
    <cellStyle name="Warning Text 36" xfId="58554"/>
    <cellStyle name="Warning Text 36 2" xfId="58555"/>
    <cellStyle name="Warning Text 36 2 2" xfId="58556"/>
    <cellStyle name="Warning Text 37" xfId="58557"/>
    <cellStyle name="Warning Text 37 2" xfId="58558"/>
    <cellStyle name="Warning Text 37 2 2" xfId="58559"/>
    <cellStyle name="Warning Text 38" xfId="58560"/>
    <cellStyle name="Warning Text 38 2" xfId="58561"/>
    <cellStyle name="Warning Text 38 2 2" xfId="58562"/>
    <cellStyle name="Warning Text 39" xfId="58563"/>
    <cellStyle name="Warning Text 39 2" xfId="58564"/>
    <cellStyle name="Warning Text 39 2 2" xfId="58565"/>
    <cellStyle name="Warning Text 4" xfId="58566"/>
    <cellStyle name="Warning Text 4 2" xfId="58567"/>
    <cellStyle name="Warning Text 4 2 2" xfId="58568"/>
    <cellStyle name="Warning Text 4 2 2 2" xfId="58569"/>
    <cellStyle name="Warning Text 4 2 2 2 2" xfId="58570"/>
    <cellStyle name="Warning Text 4 2 3" xfId="58571"/>
    <cellStyle name="Warning Text 4 2 3 2" xfId="58572"/>
    <cellStyle name="Warning Text 4 2 3 2 2" xfId="58573"/>
    <cellStyle name="Warning Text 4 2 4" xfId="58574"/>
    <cellStyle name="Warning Text 4 2 4 2" xfId="58575"/>
    <cellStyle name="Warning Text 4 2 5" xfId="58576"/>
    <cellStyle name="Warning Text 4 2 6" xfId="58577"/>
    <cellStyle name="Warning Text 4 3" xfId="58578"/>
    <cellStyle name="Warning Text 4 3 2" xfId="58579"/>
    <cellStyle name="Warning Text 4 3 2 2" xfId="58580"/>
    <cellStyle name="Warning Text 4 3 3" xfId="58581"/>
    <cellStyle name="Warning Text 4 4" xfId="58582"/>
    <cellStyle name="Warning Text 4 4 2" xfId="58583"/>
    <cellStyle name="Warning Text 4 5" xfId="58584"/>
    <cellStyle name="Warning Text 4_Results 3rd" xfId="58585"/>
    <cellStyle name="Warning Text 40" xfId="58586"/>
    <cellStyle name="Warning Text 40 2" xfId="58587"/>
    <cellStyle name="Warning Text 40 2 2" xfId="58588"/>
    <cellStyle name="Warning Text 41" xfId="58589"/>
    <cellStyle name="Warning Text 41 2" xfId="58590"/>
    <cellStyle name="Warning Text 41 2 2" xfId="58591"/>
    <cellStyle name="Warning Text 42" xfId="58592"/>
    <cellStyle name="Warning Text 42 2" xfId="58593"/>
    <cellStyle name="Warning Text 42 2 2" xfId="58594"/>
    <cellStyle name="Warning Text 43" xfId="58595"/>
    <cellStyle name="Warning Text 43 2" xfId="58596"/>
    <cellStyle name="Warning Text 43 2 2" xfId="58597"/>
    <cellStyle name="Warning Text 44" xfId="58598"/>
    <cellStyle name="Warning Text 44 2" xfId="58599"/>
    <cellStyle name="Warning Text 44 2 2" xfId="58600"/>
    <cellStyle name="Warning Text 45" xfId="58601"/>
    <cellStyle name="Warning Text 45 2" xfId="58602"/>
    <cellStyle name="Warning Text 45 2 2" xfId="58603"/>
    <cellStyle name="Warning Text 46" xfId="58604"/>
    <cellStyle name="Warning Text 46 2" xfId="58605"/>
    <cellStyle name="Warning Text 46 2 2" xfId="58606"/>
    <cellStyle name="Warning Text 47" xfId="58607"/>
    <cellStyle name="Warning Text 47 2" xfId="58608"/>
    <cellStyle name="Warning Text 47 2 2" xfId="58609"/>
    <cellStyle name="Warning Text 48" xfId="58610"/>
    <cellStyle name="Warning Text 48 2" xfId="58611"/>
    <cellStyle name="Warning Text 48 2 2" xfId="58612"/>
    <cellStyle name="Warning Text 49" xfId="58613"/>
    <cellStyle name="Warning Text 49 2" xfId="58614"/>
    <cellStyle name="Warning Text 49 2 2" xfId="58615"/>
    <cellStyle name="Warning Text 5" xfId="58616"/>
    <cellStyle name="Warning Text 5 2" xfId="58617"/>
    <cellStyle name="Warning Text 5 2 2" xfId="58618"/>
    <cellStyle name="Warning Text 5 2 2 2" xfId="58619"/>
    <cellStyle name="Warning Text 5 2 3" xfId="58620"/>
    <cellStyle name="Warning Text 5 3" xfId="58621"/>
    <cellStyle name="Warning Text 5 3 2" xfId="58622"/>
    <cellStyle name="Warning Text 5 3 2 2" xfId="58623"/>
    <cellStyle name="Warning Text 5 3 3" xfId="58624"/>
    <cellStyle name="Warning Text 5 4" xfId="58625"/>
    <cellStyle name="Warning Text 5 4 2" xfId="58626"/>
    <cellStyle name="Warning Text 5 5" xfId="58627"/>
    <cellStyle name="Warning Text 5_Results 3rd" xfId="58628"/>
    <cellStyle name="Warning Text 50" xfId="58629"/>
    <cellStyle name="Warning Text 50 2" xfId="58630"/>
    <cellStyle name="Warning Text 50 2 2" xfId="58631"/>
    <cellStyle name="Warning Text 51" xfId="58632"/>
    <cellStyle name="Warning Text 51 2" xfId="58633"/>
    <cellStyle name="Warning Text 51 2 2" xfId="58634"/>
    <cellStyle name="Warning Text 52" xfId="58635"/>
    <cellStyle name="Warning Text 52 2" xfId="58636"/>
    <cellStyle name="Warning Text 52 2 2" xfId="58637"/>
    <cellStyle name="Warning Text 53" xfId="58638"/>
    <cellStyle name="Warning Text 53 2" xfId="58639"/>
    <cellStyle name="Warning Text 53 2 2" xfId="58640"/>
    <cellStyle name="Warning Text 54" xfId="58641"/>
    <cellStyle name="Warning Text 54 2" xfId="58642"/>
    <cellStyle name="Warning Text 54 2 2" xfId="58643"/>
    <cellStyle name="Warning Text 55" xfId="58644"/>
    <cellStyle name="Warning Text 55 2" xfId="58645"/>
    <cellStyle name="Warning Text 55 2 2" xfId="58646"/>
    <cellStyle name="Warning Text 56" xfId="58647"/>
    <cellStyle name="Warning Text 56 2" xfId="58648"/>
    <cellStyle name="Warning Text 56 2 2" xfId="58649"/>
    <cellStyle name="Warning Text 57" xfId="58650"/>
    <cellStyle name="Warning Text 57 2" xfId="58651"/>
    <cellStyle name="Warning Text 57 2 2" xfId="58652"/>
    <cellStyle name="Warning Text 58" xfId="58653"/>
    <cellStyle name="Warning Text 58 2" xfId="58654"/>
    <cellStyle name="Warning Text 58 2 2" xfId="58655"/>
    <cellStyle name="Warning Text 59" xfId="58656"/>
    <cellStyle name="Warning Text 59 2" xfId="58657"/>
    <cellStyle name="Warning Text 59 2 2" xfId="58658"/>
    <cellStyle name="Warning Text 6" xfId="58659"/>
    <cellStyle name="Warning Text 6 2" xfId="58660"/>
    <cellStyle name="Warning Text 6 2 2" xfId="58661"/>
    <cellStyle name="Warning Text 6 2 2 2" xfId="58662"/>
    <cellStyle name="Warning Text 6 2 3" xfId="58663"/>
    <cellStyle name="Warning Text 6 3" xfId="58664"/>
    <cellStyle name="Warning Text 6 3 2" xfId="58665"/>
    <cellStyle name="Warning Text 6 3 2 2" xfId="58666"/>
    <cellStyle name="Warning Text 6 3 3" xfId="58667"/>
    <cellStyle name="Warning Text 6 4" xfId="58668"/>
    <cellStyle name="Warning Text 6 4 2" xfId="58669"/>
    <cellStyle name="Warning Text 6 5" xfId="58670"/>
    <cellStyle name="Warning Text 6_Results 3rd" xfId="58671"/>
    <cellStyle name="Warning Text 60" xfId="58672"/>
    <cellStyle name="Warning Text 60 2" xfId="58673"/>
    <cellStyle name="Warning Text 60 2 2" xfId="58674"/>
    <cellStyle name="Warning Text 60 3" xfId="58675"/>
    <cellStyle name="Warning Text 61" xfId="58676"/>
    <cellStyle name="Warning Text 61 2" xfId="58677"/>
    <cellStyle name="Warning Text 62" xfId="58678"/>
    <cellStyle name="Warning Text 62 2" xfId="58679"/>
    <cellStyle name="Warning Text 63" xfId="58680"/>
    <cellStyle name="Warning Text 64" xfId="58681"/>
    <cellStyle name="Warning Text 65" xfId="58682"/>
    <cellStyle name="Warning Text 66" xfId="58683"/>
    <cellStyle name="Warning Text 67" xfId="58684"/>
    <cellStyle name="Warning Text 68" xfId="58685"/>
    <cellStyle name="Warning Text 69" xfId="58686"/>
    <cellStyle name="Warning Text 7" xfId="58687"/>
    <cellStyle name="Warning Text 7 2" xfId="58688"/>
    <cellStyle name="Warning Text 7 2 2" xfId="58689"/>
    <cellStyle name="Warning Text 7 2 2 2" xfId="58690"/>
    <cellStyle name="Warning Text 7 2 3" xfId="58691"/>
    <cellStyle name="Warning Text 7 3" xfId="58692"/>
    <cellStyle name="Warning Text 7 3 2" xfId="58693"/>
    <cellStyle name="Warning Text 7 3 2 2" xfId="58694"/>
    <cellStyle name="Warning Text 7 3 3" xfId="58695"/>
    <cellStyle name="Warning Text 7 4" xfId="58696"/>
    <cellStyle name="Warning Text 7 4 2" xfId="58697"/>
    <cellStyle name="Warning Text 7 5" xfId="58698"/>
    <cellStyle name="Warning Text 7_Results 3rd" xfId="58699"/>
    <cellStyle name="Warning Text 70" xfId="58700"/>
    <cellStyle name="Warning Text 71" xfId="58701"/>
    <cellStyle name="Warning Text 72" xfId="58702"/>
    <cellStyle name="Warning Text 73" xfId="58703"/>
    <cellStyle name="Warning Text 74" xfId="58704"/>
    <cellStyle name="Warning Text 75" xfId="58705"/>
    <cellStyle name="Warning Text 76" xfId="58706"/>
    <cellStyle name="Warning Text 77" xfId="58707"/>
    <cellStyle name="Warning Text 78" xfId="58708"/>
    <cellStyle name="Warning Text 79" xfId="58709"/>
    <cellStyle name="Warning Text 8" xfId="58710"/>
    <cellStyle name="Warning Text 8 2" xfId="58711"/>
    <cellStyle name="Warning Text 8 2 2" xfId="58712"/>
    <cellStyle name="Warning Text 8 2 2 2" xfId="58713"/>
    <cellStyle name="Warning Text 8 2 3" xfId="58714"/>
    <cellStyle name="Warning Text 8 3" xfId="58715"/>
    <cellStyle name="Warning Text 8 3 2" xfId="58716"/>
    <cellStyle name="Warning Text 8 3 2 2" xfId="58717"/>
    <cellStyle name="Warning Text 8 3 3" xfId="58718"/>
    <cellStyle name="Warning Text 8 4" xfId="58719"/>
    <cellStyle name="Warning Text 8 4 2" xfId="58720"/>
    <cellStyle name="Warning Text 8 5" xfId="58721"/>
    <cellStyle name="Warning Text 8_Results 3rd" xfId="58722"/>
    <cellStyle name="Warning Text 80" xfId="58723"/>
    <cellStyle name="Warning Text 81" xfId="58724"/>
    <cellStyle name="Warning Text 82" xfId="58725"/>
    <cellStyle name="Warning Text 83" xfId="58726"/>
    <cellStyle name="Warning Text 84" xfId="58727"/>
    <cellStyle name="Warning Text 85" xfId="58728"/>
    <cellStyle name="Warning Text 86" xfId="58729"/>
    <cellStyle name="Warning Text 87" xfId="58730"/>
    <cellStyle name="Warning Text 88" xfId="58731"/>
    <cellStyle name="Warning Text 89" xfId="58732"/>
    <cellStyle name="Warning Text 9" xfId="58733"/>
    <cellStyle name="Warning Text 9 2" xfId="58734"/>
    <cellStyle name="Warning Text 9 2 2" xfId="58735"/>
    <cellStyle name="Warning Text 9 2 2 2" xfId="58736"/>
    <cellStyle name="Warning Text 9 2 3" xfId="58737"/>
    <cellStyle name="Warning Text 9 3" xfId="58738"/>
    <cellStyle name="Warning Text 9 3 2" xfId="58739"/>
    <cellStyle name="Warning Text 9 3 2 2" xfId="58740"/>
    <cellStyle name="Warning Text 9 3 3" xfId="58741"/>
    <cellStyle name="Warning Text 9 4" xfId="58742"/>
    <cellStyle name="Warning Text 9 4 2" xfId="58743"/>
    <cellStyle name="Warning Text 9 5" xfId="58744"/>
    <cellStyle name="Warning Text 9_Results 3rd" xfId="58745"/>
    <cellStyle name="Warning Text 90" xfId="58746"/>
    <cellStyle name="Warning Text 91" xfId="58747"/>
    <cellStyle name="Warning Text 92" xfId="58748"/>
    <cellStyle name="Warning Text 93" xfId="58749"/>
    <cellStyle name="Warning Text 94" xfId="58750"/>
    <cellStyle name="Warning Text 95" xfId="58751"/>
    <cellStyle name="Warning Text 96" xfId="58752"/>
    <cellStyle name="Warning Text 97" xfId="58753"/>
    <cellStyle name="Warning Text 98" xfId="58754"/>
    <cellStyle name="Warning Text 99" xfId="58755"/>
    <cellStyle name="ZZActual Input EM" xfId="58756"/>
    <cellStyle name="ZZAdj FILING to PROJ" xfId="58757"/>
    <cellStyle name="ZZFILED OR OUTCOME" xfId="58758"/>
    <cellStyle name="ZZOverride Input" xfId="58759"/>
    <cellStyle name="一般_dept code" xfId="12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F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9525</xdr:rowOff>
    </xdr:from>
    <xdr:to>
      <xdr:col>11</xdr:col>
      <xdr:colOff>981075</xdr:colOff>
      <xdr:row>1</xdr:row>
      <xdr:rowOff>104775</xdr:rowOff>
    </xdr:to>
    <xdr:sp macro="" textlink="">
      <xdr:nvSpPr>
        <xdr:cNvPr id="3" name="TextBox 2"/>
        <xdr:cNvSpPr txBox="1"/>
      </xdr:nvSpPr>
      <xdr:spPr>
        <a:xfrm>
          <a:off x="10296525" y="9525"/>
          <a:ext cx="19335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Exhibit 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Y%202003%20Capital%20Budget\AEL\AEL%20Capital%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8/M9-Jun08/EssDB%20Jun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tmos%20Financial%20Packages\FY2007\M6-Mar07\CapEx%20Tracker\PipelineTX%20CapEx_Mar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CapEx%20Tracker\SSU%20CapEx_Dec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ashburn.ATMOS\Local%20Settings\Temp\Weather\Regression15yea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Sr_WORKGROUPS\Plant%20Accounting\Monthly%20Reports\Current_Open%20CWIP%20Balances%20Re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tmos%20Financial%20Packages\FY2009\M3-Dec08\EssDB%20Dec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tmos%20Financial%20Packages\FY2007\M6-Mar07\EssDB%20Mar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otes5\data\ArcLight\Joint%20Venture%20Model%20-%202002%20Business%20Plan%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dSt-GA%20Rate%20Case\GA%20Rate%20Case%202009\13%20MFR%20and%20Workpapers%20public%202009WP%20as%20fi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tmos%20Financial%20Packages/FY2008/M10-Jul08/EssDB%20Jul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venue%20Requirements\Mid-States\Va\2002%20VA%20AIF\AIF%20Filing\2002%2009%20AI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fw1wn18\shsr_workgroups\PowerPlan\Testing\may%20qry_cap_ex_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ldcotten\Local%20Settings\Temporary%20Internet%20Files\OLK3\Kentucky%20-%20CCS98%20as%20fil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hSr_WORKGROUPS\Plant%20Accounting\Monthly%20Reports\Capital%20Expenditure%20reports\Capital%20Expenditures%20-%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VIRGINIA\2003%20AIF\2003%2009%20AIF\2003%2009%20AIF.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tmos%20Financial%20Packages\FY2007\M6-Mar07\EPS%20Projections\Shared%20Services%20EPS_Mar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tmos%20Financial%20Packages\FY2009\M3-Dec08\EPS%20Projections\Shared%20Services%20EPS_Dec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20-%20Income\Income%20Tax\FY14%20Income%20Tax\Provision\Q3\Qtrly%20Provision%20Cal%20-%203Q%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tmos%20Financial%20Packages/FY2008/M11-Aug08/EssDB%20Aug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Acquisitions\BT\EBITDA%20Model%2005.03.2004%20formated%20(corrected%20and%20final%20order%20-%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Regulated%20Operations\Copy%20of%20REGULATED%20OPERATIONS%20FINANCIAL%20PACKAGES_Dec07-%20M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Revenue%20Requirements\Mid-States\VIRGINIA\2007%20AIF\2007%20AIF%20FILING\Copy%20of%20REVISED%202006%2009%20AIF%20%20PER%20JOHN%20BALLSR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sheetData sheetId="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11977950.390000001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609298.11</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268630.56</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8827781.6999999993</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2501595.63</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4916414.75</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26380909.25</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O246">
            <v>5286991</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O247">
            <v>4268737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O248">
            <v>435837</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O249">
            <v>519455</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O250">
            <v>-298269</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O252">
            <v>-1166000</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O253">
            <v>118376</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O254">
            <v>6921186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O255">
            <v>24247761</v>
          </cell>
        </row>
        <row r="256">
          <cell r="B256" t="str">
            <v xml:space="preserve">  Vehicles</v>
          </cell>
          <cell r="O25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-1437.8920000000001</v>
          </cell>
          <cell r="D12">
            <v>891.85328094106183</v>
          </cell>
          <cell r="E12">
            <v>2329.745280941062</v>
          </cell>
          <cell r="G12">
            <v>-2437.143</v>
          </cell>
          <cell r="H12">
            <v>1248.6206172152527</v>
          </cell>
          <cell r="I12">
            <v>3685.7636172152525</v>
          </cell>
          <cell r="K12">
            <v>8298.6861400154521</v>
          </cell>
          <cell r="L12">
            <v>12498.686140015452</v>
          </cell>
          <cell r="M12">
            <v>-4200</v>
          </cell>
          <cell r="N12">
            <v>-0.50610421085188551</v>
          </cell>
        </row>
        <row r="14">
          <cell r="A14" t="str">
            <v xml:space="preserve">  Equipment</v>
          </cell>
          <cell r="C14">
            <v>215.94900000000001</v>
          </cell>
          <cell r="D14">
            <v>31.247985510788904</v>
          </cell>
          <cell r="E14">
            <v>-184.7010144892111</v>
          </cell>
          <cell r="G14">
            <v>15.971</v>
          </cell>
          <cell r="H14">
            <v>93.743957020777842</v>
          </cell>
          <cell r="I14">
            <v>77.772957020777838</v>
          </cell>
          <cell r="K14">
            <v>249.98388513091749</v>
          </cell>
          <cell r="L14">
            <v>250</v>
          </cell>
          <cell r="M14">
            <v>-1.611486908251436E-2</v>
          </cell>
          <cell r="N14">
            <v>-6.4463631621994124E-5</v>
          </cell>
        </row>
        <row r="15">
          <cell r="A15" t="str">
            <v xml:space="preserve">  Information Technology</v>
          </cell>
          <cell r="C15">
            <v>11.896000000000001</v>
          </cell>
          <cell r="D15">
            <v>0</v>
          </cell>
          <cell r="E15">
            <v>-11.896000000000001</v>
          </cell>
          <cell r="G15">
            <v>99.587000000000003</v>
          </cell>
          <cell r="H15">
            <v>880.50055437366746</v>
          </cell>
          <cell r="I15">
            <v>780.91355437366747</v>
          </cell>
          <cell r="K15">
            <v>1138.5826288727633</v>
          </cell>
          <cell r="L15">
            <v>1156.5826288727633</v>
          </cell>
          <cell r="M15">
            <v>-18</v>
          </cell>
          <cell r="N15">
            <v>-1.5809129301244153E-2</v>
          </cell>
        </row>
        <row r="16">
          <cell r="A16" t="str">
            <v xml:space="preserve">  Miscellaneous</v>
          </cell>
          <cell r="C16">
            <v>851.72299999999996</v>
          </cell>
          <cell r="D16">
            <v>0</v>
          </cell>
          <cell r="E16">
            <v>-851.72299999999996</v>
          </cell>
          <cell r="G16">
            <v>699.04899999999998</v>
          </cell>
          <cell r="H16">
            <v>0</v>
          </cell>
          <cell r="I16">
            <v>-699.04899999999998</v>
          </cell>
          <cell r="K16">
            <v>0</v>
          </cell>
          <cell r="L16">
            <v>0</v>
          </cell>
          <cell r="M16">
            <v>0</v>
          </cell>
          <cell r="N16">
            <v>0</v>
          </cell>
        </row>
        <row r="17">
          <cell r="A17" t="str">
            <v xml:space="preserve">  Overhead</v>
          </cell>
          <cell r="C17">
            <v>-651.85</v>
          </cell>
          <cell r="D17">
            <v>0</v>
          </cell>
          <cell r="E17">
            <v>651.85</v>
          </cell>
          <cell r="G17">
            <v>-2E-3</v>
          </cell>
          <cell r="H17">
            <v>0</v>
          </cell>
          <cell r="I17">
            <v>2E-3</v>
          </cell>
          <cell r="K17">
            <v>0</v>
          </cell>
          <cell r="L17">
            <v>0</v>
          </cell>
          <cell r="M17">
            <v>0</v>
          </cell>
          <cell r="N17">
            <v>0</v>
          </cell>
        </row>
        <row r="18">
          <cell r="A18" t="str">
            <v xml:space="preserve">  Pipeline Integrity</v>
          </cell>
          <cell r="C18">
            <v>0</v>
          </cell>
          <cell r="D18">
            <v>927.90553699224438</v>
          </cell>
          <cell r="E18">
            <v>927.90553699224438</v>
          </cell>
          <cell r="G18">
            <v>0</v>
          </cell>
          <cell r="H18">
            <v>4673.5711577074717</v>
          </cell>
          <cell r="I18">
            <v>4673.5711577074717</v>
          </cell>
          <cell r="K18">
            <v>10241.004397845049</v>
          </cell>
          <cell r="L18">
            <v>10241</v>
          </cell>
          <cell r="M18">
            <v>4.3978450485155918E-3</v>
          </cell>
          <cell r="N18">
            <v>4.2943493408136837E-7</v>
          </cell>
        </row>
        <row r="19">
          <cell r="A19" t="str">
            <v xml:space="preserve">  Public Improvements</v>
          </cell>
          <cell r="C19">
            <v>525.005</v>
          </cell>
          <cell r="D19">
            <v>316.63433578026508</v>
          </cell>
          <cell r="E19">
            <v>-208.37066421973492</v>
          </cell>
          <cell r="G19">
            <v>1064.634</v>
          </cell>
          <cell r="H19">
            <v>1899.8060311037957</v>
          </cell>
          <cell r="I19">
            <v>835.17203110379569</v>
          </cell>
          <cell r="K19">
            <v>3799.6120596659221</v>
          </cell>
          <cell r="L19">
            <v>3800</v>
          </cell>
          <cell r="M19">
            <v>-0.38794033407793904</v>
          </cell>
          <cell r="N19">
            <v>-1.0209998494215971E-4</v>
          </cell>
        </row>
        <row r="20">
          <cell r="A20" t="str">
            <v xml:space="preserve">  Structures</v>
          </cell>
          <cell r="C20">
            <v>5.7679999999999998</v>
          </cell>
          <cell r="D20">
            <v>0</v>
          </cell>
          <cell r="E20">
            <v>-5.7679999999999998</v>
          </cell>
          <cell r="G20">
            <v>-55.463000000000001</v>
          </cell>
          <cell r="H20">
            <v>19.388113275780395</v>
          </cell>
          <cell r="I20">
            <v>74.851113275780392</v>
          </cell>
          <cell r="K20">
            <v>665.65883014808526</v>
          </cell>
          <cell r="L20">
            <v>666</v>
          </cell>
          <cell r="M20">
            <v>-0.34116985191474214</v>
          </cell>
          <cell r="N20">
            <v>-5.1252959693908677E-4</v>
          </cell>
        </row>
        <row r="21">
          <cell r="A21" t="str">
            <v xml:space="preserve">  System Improvement</v>
          </cell>
          <cell r="C21">
            <v>2603.1060000000002</v>
          </cell>
          <cell r="D21">
            <v>41.904557765135777</v>
          </cell>
          <cell r="E21">
            <v>-2561.2014422348643</v>
          </cell>
          <cell r="G21">
            <v>21712.428</v>
          </cell>
          <cell r="H21">
            <v>1371.4922138779355</v>
          </cell>
          <cell r="I21">
            <v>-20340.935786122063</v>
          </cell>
          <cell r="K21">
            <v>2680.5522820473457</v>
          </cell>
          <cell r="L21">
            <v>2681</v>
          </cell>
          <cell r="M21">
            <v>-0.44771795265432957</v>
          </cell>
          <cell r="N21">
            <v>-1.6702451791478307E-4</v>
          </cell>
        </row>
        <row r="22">
          <cell r="A22" t="str">
            <v xml:space="preserve">  System Integrity</v>
          </cell>
          <cell r="C22">
            <v>694.24900000000002</v>
          </cell>
          <cell r="D22">
            <v>3225.5185844160819</v>
          </cell>
          <cell r="E22">
            <v>2531.2695844160817</v>
          </cell>
          <cell r="G22">
            <v>5282.1980000000003</v>
          </cell>
          <cell r="H22">
            <v>17682.576714820367</v>
          </cell>
          <cell r="I22">
            <v>12400.378714820366</v>
          </cell>
          <cell r="K22">
            <v>27521.627025474474</v>
          </cell>
          <cell r="L22">
            <v>25221.627025474474</v>
          </cell>
          <cell r="M22">
            <v>2300</v>
          </cell>
          <cell r="N22">
            <v>8.3570640568273152E-2</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4255.8460000000005</v>
          </cell>
          <cell r="D24">
            <v>4543.2110004645165</v>
          </cell>
          <cell r="E24">
            <v>287.36500046451556</v>
          </cell>
          <cell r="G24">
            <v>28818.402000000002</v>
          </cell>
          <cell r="H24">
            <v>26621.078742179794</v>
          </cell>
          <cell r="I24">
            <v>-2197.3232578202042</v>
          </cell>
          <cell r="K24">
            <v>46297.021109184556</v>
          </cell>
          <cell r="L24">
            <v>44016.209654347236</v>
          </cell>
          <cell r="M24">
            <v>2280.8114548373192</v>
          </cell>
          <cell r="N24">
            <v>4.926475613751409E-2</v>
          </cell>
        </row>
        <row r="26">
          <cell r="A26" t="str">
            <v xml:space="preserve"> Total Atmos Pipeline - Texas</v>
          </cell>
          <cell r="C26">
            <v>2817.9540000000006</v>
          </cell>
          <cell r="D26">
            <v>5435.0642814055782</v>
          </cell>
          <cell r="E26">
            <v>2617.1102814055776</v>
          </cell>
          <cell r="G26">
            <v>26381.259000000002</v>
          </cell>
          <cell r="H26">
            <v>27869.699359395046</v>
          </cell>
          <cell r="I26">
            <v>1488.4403593950483</v>
          </cell>
          <cell r="K26">
            <v>54595.707249200008</v>
          </cell>
          <cell r="L26">
            <v>56514.895794362688</v>
          </cell>
          <cell r="M26">
            <v>-1919.1885451626808</v>
          </cell>
          <cell r="N26">
            <v>-3.5152737126430446E-2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s>
    <sheetDataSet>
      <sheetData sheetId="0">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2008</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M12">
            <v>0</v>
          </cell>
          <cell r="N12">
            <v>0</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2010.18</v>
          </cell>
          <cell r="D15">
            <v>2985.2457100000001</v>
          </cell>
          <cell r="E15">
            <v>975.06571000000008</v>
          </cell>
          <cell r="G15">
            <v>3027.212</v>
          </cell>
          <cell r="H15">
            <v>8903.1185100000021</v>
          </cell>
          <cell r="I15">
            <v>5875.9065100000025</v>
          </cell>
          <cell r="K15">
            <v>18917.220310000001</v>
          </cell>
          <cell r="L15">
            <v>18917.220310000001</v>
          </cell>
          <cell r="M15">
            <v>0</v>
          </cell>
          <cell r="N15">
            <v>0</v>
          </cell>
        </row>
        <row r="16">
          <cell r="A16" t="str">
            <v xml:space="preserve">  Miscellaneous</v>
          </cell>
          <cell r="C16">
            <v>-440.36700000000002</v>
          </cell>
          <cell r="D16">
            <v>0</v>
          </cell>
          <cell r="E16">
            <v>440.36700000000002</v>
          </cell>
          <cell r="G16">
            <v>74.046000000000006</v>
          </cell>
          <cell r="H16">
            <v>0</v>
          </cell>
          <cell r="I16">
            <v>-74.046000000000006</v>
          </cell>
          <cell r="K16">
            <v>0</v>
          </cell>
          <cell r="M16">
            <v>0</v>
          </cell>
          <cell r="N16">
            <v>0</v>
          </cell>
        </row>
        <row r="17">
          <cell r="A17" t="str">
            <v xml:space="preserve">  Overhead</v>
          </cell>
          <cell r="C17">
            <v>-2002.7650000000001</v>
          </cell>
          <cell r="D17">
            <v>0</v>
          </cell>
          <cell r="E17">
            <v>2002.7650000000001</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43.957000000000001</v>
          </cell>
          <cell r="D20">
            <v>0</v>
          </cell>
          <cell r="E20">
            <v>-43.957000000000001</v>
          </cell>
          <cell r="G20">
            <v>179.935</v>
          </cell>
          <cell r="H20">
            <v>308.89562999999998</v>
          </cell>
          <cell r="I20">
            <v>128.96062999999998</v>
          </cell>
          <cell r="K20">
            <v>1782.7919099999997</v>
          </cell>
          <cell r="M20">
            <v>1782.7919099999997</v>
          </cell>
          <cell r="N20">
            <v>1</v>
          </cell>
        </row>
        <row r="21">
          <cell r="A21" t="str">
            <v xml:space="preserve">  System Improvement</v>
          </cell>
          <cell r="C21">
            <v>0</v>
          </cell>
          <cell r="D21">
            <v>0</v>
          </cell>
          <cell r="E21">
            <v>0</v>
          </cell>
          <cell r="G21">
            <v>0</v>
          </cell>
          <cell r="H21">
            <v>0</v>
          </cell>
          <cell r="I21">
            <v>0</v>
          </cell>
          <cell r="K21">
            <v>0</v>
          </cell>
          <cell r="M21">
            <v>0</v>
          </cell>
          <cell r="N21">
            <v>0</v>
          </cell>
        </row>
        <row r="22">
          <cell r="A22" t="str">
            <v xml:space="preserve">  System Integrity</v>
          </cell>
          <cell r="C22">
            <v>0</v>
          </cell>
          <cell r="D22">
            <v>0</v>
          </cell>
          <cell r="E22">
            <v>0</v>
          </cell>
          <cell r="G22">
            <v>0</v>
          </cell>
          <cell r="H22">
            <v>0</v>
          </cell>
          <cell r="I22">
            <v>0</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-388.995</v>
          </cell>
          <cell r="D24">
            <v>2985.2457100000001</v>
          </cell>
          <cell r="E24">
            <v>3374.2407100000005</v>
          </cell>
          <cell r="G24">
            <v>3281.1929999999998</v>
          </cell>
          <cell r="H24">
            <v>9212.014140000003</v>
          </cell>
          <cell r="I24">
            <v>5930.8211400000018</v>
          </cell>
          <cell r="K24">
            <v>20700.012220000001</v>
          </cell>
          <cell r="L24">
            <v>18917.220310000001</v>
          </cell>
          <cell r="M24">
            <v>1782.7919099999997</v>
          </cell>
          <cell r="N24">
            <v>8.6125162200508087E-2</v>
          </cell>
        </row>
        <row r="26">
          <cell r="A26" t="str">
            <v xml:space="preserve"> Total Shared Services</v>
          </cell>
          <cell r="C26">
            <v>-388.995</v>
          </cell>
          <cell r="D26">
            <v>2985.2457100000001</v>
          </cell>
          <cell r="E26">
            <v>3374.2407100000005</v>
          </cell>
          <cell r="G26">
            <v>3281.1929999999998</v>
          </cell>
          <cell r="H26">
            <v>9212.014140000003</v>
          </cell>
          <cell r="I26">
            <v>5930.8211400000018</v>
          </cell>
          <cell r="K26">
            <v>20700.012220000001</v>
          </cell>
          <cell r="L26">
            <v>18917.220310000001</v>
          </cell>
          <cell r="M26">
            <v>1782.7919099999997</v>
          </cell>
          <cell r="N26">
            <v>8.6125162200508087E-2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Cus_by_Month"/>
      <sheetName val="Columbus02"/>
      <sheetName val="Columbus Regression02"/>
      <sheetName val="Columbus03"/>
      <sheetName val="Columbus Regression03"/>
      <sheetName val="Columbus04"/>
      <sheetName val="Columbus Regression04"/>
      <sheetName val="Gainesville02"/>
      <sheetName val="Gainesville Regression02"/>
      <sheetName val="Gainesville03"/>
      <sheetName val="Gainesville Regression03"/>
      <sheetName val="Gainesville04"/>
      <sheetName val="Gainesville Regression04"/>
      <sheetName val="DD0215yraverage"/>
      <sheetName val="DD0315yraverage"/>
      <sheetName val="DD0415yraverage"/>
      <sheetName val="Columbus36"/>
      <sheetName val="Columbus Regression36"/>
      <sheetName val="Gainesville36"/>
      <sheetName val="Gainesville Regression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Reports"/>
      <sheetName val="Summary"/>
      <sheetName val="Open_CWIP"/>
      <sheetName val="Company Summary"/>
      <sheetName val="Macros"/>
      <sheetName val="completion notice"/>
      <sheetName val="Graph"/>
      <sheetName val="Shell"/>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s>
    <sheetDataSet>
      <sheetData sheetId="0"/>
      <sheetData sheetId="1"/>
      <sheetData sheetId="2"/>
      <sheetData sheetId="3">
        <row r="8">
          <cell r="B8" t="str">
            <v>Atmos Energy-Mid-Tex</v>
          </cell>
          <cell r="C8" t="str">
            <v>Atmos Energy-Mid-Tex</v>
          </cell>
          <cell r="D8" t="str">
            <v>Atmos Energy-Mid-Tex</v>
          </cell>
          <cell r="E8" t="str">
            <v>Atmos Energy-Mid-Tex</v>
          </cell>
          <cell r="F8" t="str">
            <v>Atmos Energy-Mid-Tex</v>
          </cell>
          <cell r="G8" t="str">
            <v>Atmos Energy-Mid-Tex</v>
          </cell>
          <cell r="H8" t="str">
            <v>Atmos Energy-Mid-Tex</v>
          </cell>
          <cell r="I8" t="str">
            <v>Atmos Energy-Mid-Tex</v>
          </cell>
          <cell r="J8" t="str">
            <v>Atmos Energy-Mid-Tex</v>
          </cell>
          <cell r="K8" t="str">
            <v>Atmos Energy-Mid-Tex</v>
          </cell>
          <cell r="L8" t="str">
            <v>Atmos Energy-Mid-Tex</v>
          </cell>
          <cell r="M8" t="str">
            <v>Atmos Energy-Mid-Tex</v>
          </cell>
          <cell r="N8" t="str">
            <v>Atmos Energy-Mid-Tex</v>
          </cell>
          <cell r="P8" t="str">
            <v>Atmos Energy-Mississippi</v>
          </cell>
          <cell r="Q8" t="str">
            <v>Atmos Energy-Mississippi</v>
          </cell>
          <cell r="R8" t="str">
            <v>Atmos Energy-Mississippi</v>
          </cell>
          <cell r="S8" t="str">
            <v>Atmos Energy-Mississippi</v>
          </cell>
          <cell r="T8" t="str">
            <v>Atmos Energy-Mississippi</v>
          </cell>
          <cell r="U8" t="str">
            <v>Atmos Energy-Mississippi</v>
          </cell>
          <cell r="V8" t="str">
            <v>Atmos Energy-Mississippi</v>
          </cell>
          <cell r="W8" t="str">
            <v>Atmos Energy-Mississippi</v>
          </cell>
          <cell r="X8" t="str">
            <v>Atmos Energy-Mississippi</v>
          </cell>
          <cell r="Y8" t="str">
            <v>Atmos Energy-Mississippi</v>
          </cell>
          <cell r="Z8" t="str">
            <v>Atmos Energy-Mississippi</v>
          </cell>
          <cell r="AA8" t="str">
            <v>Atmos Energy-Mississippi</v>
          </cell>
          <cell r="AB8" t="str">
            <v>Atmos Energy-Mississippi</v>
          </cell>
          <cell r="AD8" t="str">
            <v>SS Rollup w Blueflame</v>
          </cell>
          <cell r="AE8" t="str">
            <v>SS Rollup w Blueflame</v>
          </cell>
          <cell r="AF8" t="str">
            <v>SS Rollup w Blueflame</v>
          </cell>
          <cell r="AG8" t="str">
            <v>SS Rollup w Blueflame</v>
          </cell>
          <cell r="AH8" t="str">
            <v>SS Rollup w Blueflame</v>
          </cell>
          <cell r="AI8" t="str">
            <v>SS Rollup w Blueflame</v>
          </cell>
          <cell r="AJ8" t="str">
            <v>SS Rollup w Blueflame</v>
          </cell>
          <cell r="AK8" t="str">
            <v>SS Rollup w Blueflame</v>
          </cell>
          <cell r="AL8" t="str">
            <v>SS Rollup w Blueflame</v>
          </cell>
          <cell r="AM8" t="str">
            <v>SS Rollup w Blueflame</v>
          </cell>
          <cell r="AN8" t="str">
            <v>SS Rollup w Blueflame</v>
          </cell>
          <cell r="AO8" t="str">
            <v>SS Rollup w Blueflame</v>
          </cell>
          <cell r="AP8" t="str">
            <v>SS Rollup w Blueflame</v>
          </cell>
          <cell r="AR8" t="str">
            <v>Atmos Pipeline - Texas</v>
          </cell>
          <cell r="AS8" t="str">
            <v>Atmos Pipeline - Texas</v>
          </cell>
          <cell r="AT8" t="str">
            <v>Atmos Pipeline - Texas</v>
          </cell>
          <cell r="AU8" t="str">
            <v>Atmos Pipeline - Texas</v>
          </cell>
          <cell r="AV8" t="str">
            <v>Atmos Pipeline - Texas</v>
          </cell>
          <cell r="AW8" t="str">
            <v>Atmos Pipeline - Texas</v>
          </cell>
          <cell r="AX8" t="str">
            <v>Atmos Pipeline - Texas</v>
          </cell>
          <cell r="AY8" t="str">
            <v>Atmos Pipeline - Texas</v>
          </cell>
          <cell r="AZ8" t="str">
            <v>Atmos Pipeline - Texas</v>
          </cell>
          <cell r="BA8" t="str">
            <v>Atmos Pipeline - Texas</v>
          </cell>
          <cell r="BB8" t="str">
            <v>Atmos Pipeline - Texas</v>
          </cell>
          <cell r="BC8" t="str">
            <v>Atmos Pipeline - Texas</v>
          </cell>
          <cell r="BD8" t="str">
            <v>Atmos Pipeline - Texas</v>
          </cell>
          <cell r="BF8" t="str">
            <v>Atmos Energy Marketing Group</v>
          </cell>
          <cell r="BG8" t="str">
            <v>Atmos Energy Marketing Group</v>
          </cell>
          <cell r="BH8" t="str">
            <v>Atmos Energy Marketing Group</v>
          </cell>
          <cell r="BI8" t="str">
            <v>Atmos Energy Marketing Group</v>
          </cell>
          <cell r="BJ8" t="str">
            <v>Atmos Energy Marketing Group</v>
          </cell>
          <cell r="BK8" t="str">
            <v>Atmos Energy Marketing Group</v>
          </cell>
          <cell r="BL8" t="str">
            <v>Atmos Energy Marketing Group</v>
          </cell>
          <cell r="BM8" t="str">
            <v>Atmos Energy Marketing Group</v>
          </cell>
          <cell r="BN8" t="str">
            <v>Atmos Energy Marketing Group</v>
          </cell>
          <cell r="BO8" t="str">
            <v>Atmos Energy Marketing Group</v>
          </cell>
          <cell r="BP8" t="str">
            <v>Atmos Energy Marketing Group</v>
          </cell>
          <cell r="BQ8" t="str">
            <v>Atmos Energy Marketing Group</v>
          </cell>
          <cell r="BR8" t="str">
            <v>Atmos Energy Marketing Group</v>
          </cell>
          <cell r="BT8" t="str">
            <v>Other Non Utility</v>
          </cell>
          <cell r="BU8" t="str">
            <v>Other Non Utility</v>
          </cell>
          <cell r="BV8" t="str">
            <v>Other Non Utility</v>
          </cell>
          <cell r="BW8" t="str">
            <v>Other Non Utility</v>
          </cell>
          <cell r="BX8" t="str">
            <v>Other Non Utility</v>
          </cell>
          <cell r="BY8" t="str">
            <v>Other Non Utility</v>
          </cell>
          <cell r="BZ8" t="str">
            <v>Other Non Utility</v>
          </cell>
          <cell r="CA8" t="str">
            <v>Other Non Utility</v>
          </cell>
          <cell r="CB8" t="str">
            <v>Other Non Utility</v>
          </cell>
          <cell r="CC8" t="str">
            <v>Other Non Utility</v>
          </cell>
          <cell r="CD8" t="str">
            <v>Other Non Utility</v>
          </cell>
          <cell r="CE8" t="str">
            <v>Other Non Utility</v>
          </cell>
          <cell r="CF8" t="str">
            <v>Other Non Utility</v>
          </cell>
          <cell r="CH8" t="str">
            <v>Other Operating Companies (Elim)</v>
          </cell>
          <cell r="CI8" t="str">
            <v>Other Operating Companies (Elim)</v>
          </cell>
          <cell r="CJ8" t="str">
            <v>Other Operating Companies (Elim)</v>
          </cell>
          <cell r="CK8" t="str">
            <v>Other Operating Companies (Elim)</v>
          </cell>
          <cell r="CL8" t="str">
            <v>Other Operating Companies (Elim)</v>
          </cell>
          <cell r="CM8" t="str">
            <v>Other Operating Companies (Elim)</v>
          </cell>
          <cell r="CN8" t="str">
            <v>Other Operating Companies (Elim)</v>
          </cell>
          <cell r="CO8" t="str">
            <v>Other Operating Companies (Elim)</v>
          </cell>
          <cell r="CP8" t="str">
            <v>Other Operating Companies (Elim)</v>
          </cell>
          <cell r="CQ8" t="str">
            <v>Other Operating Companies (Elim)</v>
          </cell>
          <cell r="CR8" t="str">
            <v>Other Operating Companies (Elim)</v>
          </cell>
          <cell r="CS8" t="str">
            <v>Other Operating Companies (Elim)</v>
          </cell>
          <cell r="CT8" t="str">
            <v>Other Operating Companies (Elim)</v>
          </cell>
          <cell r="CV8" t="str">
            <v>Mid-Tex Eliminations</v>
          </cell>
          <cell r="CW8" t="str">
            <v>Mid-Tex Eliminations</v>
          </cell>
          <cell r="CX8" t="str">
            <v>Mid-Tex Eliminations</v>
          </cell>
          <cell r="CY8" t="str">
            <v>Mid-Tex Eliminations</v>
          </cell>
          <cell r="CZ8" t="str">
            <v>Mid-Tex Eliminations</v>
          </cell>
          <cell r="DA8" t="str">
            <v>Mid-Tex Eliminations</v>
          </cell>
          <cell r="DB8" t="str">
            <v>Mid-Tex Eliminations</v>
          </cell>
          <cell r="DC8" t="str">
            <v>Mid-Tex Eliminations</v>
          </cell>
          <cell r="DD8" t="str">
            <v>Mid-Tex Eliminations</v>
          </cell>
          <cell r="DE8" t="str">
            <v>Mid-Tex Eliminations</v>
          </cell>
          <cell r="DF8" t="str">
            <v>Mid-Tex Eliminations</v>
          </cell>
          <cell r="DG8" t="str">
            <v>Mid-Tex Eliminations</v>
          </cell>
          <cell r="DH8" t="str">
            <v>Mid-Tex Eliminations</v>
          </cell>
          <cell r="DJ8" t="str">
            <v>Atmos Energy Corporation Cons (Elim)</v>
          </cell>
          <cell r="DK8" t="str">
            <v>Atmos Energy Corporation Cons (Elim)</v>
          </cell>
          <cell r="DL8" t="str">
            <v>Atmos Energy Corporation Cons (Elim)</v>
          </cell>
          <cell r="DM8" t="str">
            <v>Atmos Energy Corporation Cons (Elim)</v>
          </cell>
          <cell r="DN8" t="str">
            <v>Atmos Energy Corporation Cons (Elim)</v>
          </cell>
          <cell r="DO8" t="str">
            <v>Atmos Energy Corporation Cons (Elim)</v>
          </cell>
          <cell r="DP8" t="str">
            <v>Atmos Energy Corporation Cons (Elim)</v>
          </cell>
          <cell r="DQ8" t="str">
            <v>Atmos Energy Corporation Cons (Elim)</v>
          </cell>
          <cell r="DR8" t="str">
            <v>Atmos Energy Corporation Cons (Elim)</v>
          </cell>
          <cell r="DS8" t="str">
            <v>Atmos Energy Corporation Cons (Elim)</v>
          </cell>
          <cell r="DT8" t="str">
            <v>Atmos Energy Corporation Cons (Elim)</v>
          </cell>
          <cell r="DU8" t="str">
            <v>Atmos Energy Corporation Cons (Elim)</v>
          </cell>
          <cell r="DV8" t="str">
            <v>Atmos Energy Corporation Cons (Elim)</v>
          </cell>
        </row>
        <row r="9">
          <cell r="A9" t="str">
            <v>Total Gas Revenue</v>
          </cell>
          <cell r="B9">
            <v>2156780689.7799997</v>
          </cell>
          <cell r="C9">
            <v>111102630.14</v>
          </cell>
          <cell r="D9">
            <v>165704721.47</v>
          </cell>
          <cell r="E9">
            <v>319431393.66000009</v>
          </cell>
          <cell r="F9">
            <v>410098288.33000004</v>
          </cell>
          <cell r="G9">
            <v>334456875.02999991</v>
          </cell>
          <cell r="H9">
            <v>246321059.47</v>
          </cell>
          <cell r="I9">
            <v>133087178.75</v>
          </cell>
          <cell r="J9">
            <v>108427341.23</v>
          </cell>
          <cell r="K9">
            <v>82050828.700000018</v>
          </cell>
          <cell r="L9">
            <v>79349191.230000004</v>
          </cell>
          <cell r="M9">
            <v>87240942.25999999</v>
          </cell>
          <cell r="N9">
            <v>79510239.50999999</v>
          </cell>
          <cell r="P9">
            <v>494445359.90000004</v>
          </cell>
          <cell r="Q9">
            <v>28668636.479999997</v>
          </cell>
          <cell r="R9">
            <v>45323873.969999999</v>
          </cell>
          <cell r="S9">
            <v>72629837.539999992</v>
          </cell>
          <cell r="T9">
            <v>86572285.370000005</v>
          </cell>
          <cell r="U9">
            <v>71433228.920000002</v>
          </cell>
          <cell r="V9">
            <v>51219320.960000008</v>
          </cell>
          <cell r="W9">
            <v>32250917.809999999</v>
          </cell>
          <cell r="X9">
            <v>23963929.25</v>
          </cell>
          <cell r="Y9">
            <v>20519270.989999998</v>
          </cell>
          <cell r="Z9">
            <v>20502321.329999998</v>
          </cell>
          <cell r="AA9">
            <v>20545834.800000001</v>
          </cell>
          <cell r="AB9">
            <v>20815902.48</v>
          </cell>
          <cell r="AD9" t="str">
            <v>0</v>
          </cell>
          <cell r="AE9" t="str">
            <v>0</v>
          </cell>
          <cell r="AF9" t="str">
            <v>0</v>
          </cell>
          <cell r="AG9" t="str">
            <v>0</v>
          </cell>
          <cell r="AH9" t="str">
            <v>0</v>
          </cell>
          <cell r="AI9" t="str">
            <v>0</v>
          </cell>
          <cell r="AJ9" t="str">
            <v>0</v>
          </cell>
          <cell r="AK9" t="str">
            <v>0</v>
          </cell>
          <cell r="AL9" t="str">
            <v>0</v>
          </cell>
          <cell r="AM9" t="str">
            <v>0</v>
          </cell>
          <cell r="AN9" t="str">
            <v>0</v>
          </cell>
          <cell r="AO9" t="str">
            <v>0</v>
          </cell>
          <cell r="AP9" t="str">
            <v>0</v>
          </cell>
          <cell r="AR9" t="str">
            <v>0</v>
          </cell>
          <cell r="AS9" t="str">
            <v>0</v>
          </cell>
          <cell r="AT9" t="str">
            <v>0</v>
          </cell>
          <cell r="AU9" t="str">
            <v>0</v>
          </cell>
          <cell r="AV9" t="str">
            <v>0</v>
          </cell>
          <cell r="AW9" t="str">
            <v>0</v>
          </cell>
          <cell r="AX9" t="str">
            <v>0</v>
          </cell>
          <cell r="AY9" t="str">
            <v>0</v>
          </cell>
          <cell r="AZ9" t="str">
            <v>0</v>
          </cell>
          <cell r="BA9" t="str">
            <v>0</v>
          </cell>
          <cell r="BB9" t="str">
            <v>0</v>
          </cell>
          <cell r="BC9" t="str">
            <v>0</v>
          </cell>
          <cell r="BD9" t="str">
            <v>0</v>
          </cell>
          <cell r="BF9">
            <v>4811480704</v>
          </cell>
          <cell r="BG9">
            <v>343434751</v>
          </cell>
          <cell r="BH9">
            <v>401355577</v>
          </cell>
          <cell r="BI9">
            <v>481270148</v>
          </cell>
          <cell r="BJ9">
            <v>490011287</v>
          </cell>
          <cell r="BK9">
            <v>472298301</v>
          </cell>
          <cell r="BL9">
            <v>476287091</v>
          </cell>
          <cell r="BM9">
            <v>376551759</v>
          </cell>
          <cell r="BN9">
            <v>345649424</v>
          </cell>
          <cell r="BO9">
            <v>348395464</v>
          </cell>
          <cell r="BP9">
            <v>351873782</v>
          </cell>
          <cell r="BQ9">
            <v>354253684</v>
          </cell>
          <cell r="BR9">
            <v>370099436</v>
          </cell>
          <cell r="BT9">
            <v>666820</v>
          </cell>
          <cell r="BU9">
            <v>55568</v>
          </cell>
          <cell r="BV9">
            <v>55568</v>
          </cell>
          <cell r="BW9">
            <v>55569</v>
          </cell>
          <cell r="BX9">
            <v>55568</v>
          </cell>
          <cell r="BY9">
            <v>55568</v>
          </cell>
          <cell r="BZ9">
            <v>55569</v>
          </cell>
          <cell r="CA9">
            <v>55568</v>
          </cell>
          <cell r="CB9">
            <v>55568</v>
          </cell>
          <cell r="CC9">
            <v>55569</v>
          </cell>
          <cell r="CD9">
            <v>55568</v>
          </cell>
          <cell r="CE9">
            <v>55568</v>
          </cell>
          <cell r="CF9">
            <v>55569</v>
          </cell>
          <cell r="CH9" t="str">
            <v>0</v>
          </cell>
          <cell r="CI9" t="str">
            <v>0</v>
          </cell>
          <cell r="CJ9" t="str">
            <v>0</v>
          </cell>
          <cell r="CK9" t="str">
            <v>0</v>
          </cell>
          <cell r="CL9" t="str">
            <v>0</v>
          </cell>
          <cell r="CM9" t="str">
            <v>0</v>
          </cell>
          <cell r="CN9" t="str">
            <v>0</v>
          </cell>
          <cell r="CO9" t="str">
            <v>0</v>
          </cell>
          <cell r="CP9" t="str">
            <v>0</v>
          </cell>
          <cell r="CQ9" t="str">
            <v>0</v>
          </cell>
          <cell r="CR9" t="str">
            <v>0</v>
          </cell>
          <cell r="CS9" t="str">
            <v>0</v>
          </cell>
          <cell r="CT9" t="str">
            <v>0</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t="str">
            <v>0</v>
          </cell>
          <cell r="DK9" t="str">
            <v>0</v>
          </cell>
          <cell r="DL9" t="str">
            <v>0</v>
          </cell>
          <cell r="DM9" t="str">
            <v>0</v>
          </cell>
          <cell r="DN9" t="str">
            <v>0</v>
          </cell>
          <cell r="DO9" t="str">
            <v>0</v>
          </cell>
          <cell r="DP9" t="str">
            <v>0</v>
          </cell>
          <cell r="DQ9" t="str">
            <v>0</v>
          </cell>
          <cell r="DR9" t="str">
            <v>0</v>
          </cell>
          <cell r="DS9" t="str">
            <v>0</v>
          </cell>
          <cell r="DT9" t="str">
            <v>0</v>
          </cell>
          <cell r="DU9" t="str">
            <v>0</v>
          </cell>
          <cell r="DV9" t="str">
            <v>0</v>
          </cell>
        </row>
        <row r="10">
          <cell r="A10" t="str">
            <v>Transportation Revenue</v>
          </cell>
          <cell r="B10">
            <v>24881604.710000001</v>
          </cell>
          <cell r="C10">
            <v>1782246.13</v>
          </cell>
          <cell r="D10">
            <v>1934145.61</v>
          </cell>
          <cell r="E10">
            <v>2012918.19</v>
          </cell>
          <cell r="F10">
            <v>2208558.21</v>
          </cell>
          <cell r="G10">
            <v>2430532.13</v>
          </cell>
          <cell r="H10">
            <v>2185436.2400000002</v>
          </cell>
          <cell r="I10">
            <v>2071325.06</v>
          </cell>
          <cell r="J10">
            <v>1992978.28</v>
          </cell>
          <cell r="K10">
            <v>1956464.06</v>
          </cell>
          <cell r="L10">
            <v>1858477.56</v>
          </cell>
          <cell r="M10">
            <v>1956457.9</v>
          </cell>
          <cell r="N10">
            <v>2492065.34</v>
          </cell>
          <cell r="P10">
            <v>2112722.0499999998</v>
          </cell>
          <cell r="Q10">
            <v>147234.38</v>
          </cell>
          <cell r="R10">
            <v>147285.88</v>
          </cell>
          <cell r="S10">
            <v>171669.59</v>
          </cell>
          <cell r="T10">
            <v>168942.15</v>
          </cell>
          <cell r="U10">
            <v>217269.23</v>
          </cell>
          <cell r="V10">
            <v>202324.45</v>
          </cell>
          <cell r="W10">
            <v>195464.65</v>
          </cell>
          <cell r="X10">
            <v>160672.56</v>
          </cell>
          <cell r="Y10">
            <v>150858.32999999999</v>
          </cell>
          <cell r="Z10">
            <v>212484.81</v>
          </cell>
          <cell r="AA10">
            <v>183451.96</v>
          </cell>
          <cell r="AB10">
            <v>155064.06</v>
          </cell>
          <cell r="AD10" t="str">
            <v>0</v>
          </cell>
          <cell r="AE10" t="str">
            <v>0</v>
          </cell>
          <cell r="AF10" t="str">
            <v>0</v>
          </cell>
          <cell r="AG10" t="str">
            <v>0</v>
          </cell>
          <cell r="AH10" t="str">
            <v>0</v>
          </cell>
          <cell r="AI10" t="str">
            <v>0</v>
          </cell>
          <cell r="AJ10" t="str">
            <v>0</v>
          </cell>
          <cell r="AK10" t="str">
            <v>0</v>
          </cell>
          <cell r="AL10" t="str">
            <v>0</v>
          </cell>
          <cell r="AM10" t="str">
            <v>0</v>
          </cell>
          <cell r="AN10" t="str">
            <v>0</v>
          </cell>
          <cell r="AO10" t="str">
            <v>0</v>
          </cell>
          <cell r="AP10" t="str">
            <v>0</v>
          </cell>
          <cell r="AR10">
            <v>191554158.32999998</v>
          </cell>
          <cell r="AS10">
            <v>13890727.859999999</v>
          </cell>
          <cell r="AT10">
            <v>14861056.93</v>
          </cell>
          <cell r="AU10">
            <v>17302394.289999999</v>
          </cell>
          <cell r="AV10">
            <v>18515406.489999998</v>
          </cell>
          <cell r="AW10">
            <v>17695551.560000002</v>
          </cell>
          <cell r="AX10">
            <v>17507037.84</v>
          </cell>
          <cell r="AY10">
            <v>14532095.68</v>
          </cell>
          <cell r="AZ10">
            <v>15412205.99</v>
          </cell>
          <cell r="BA10">
            <v>14981100.25</v>
          </cell>
          <cell r="BB10">
            <v>15244929.5</v>
          </cell>
          <cell r="BC10">
            <v>16792083.379999999</v>
          </cell>
          <cell r="BD10">
            <v>14819568.559999999</v>
          </cell>
          <cell r="BF10" t="str">
            <v>0</v>
          </cell>
          <cell r="BG10" t="str">
            <v>0</v>
          </cell>
          <cell r="BH10" t="str">
            <v>0</v>
          </cell>
          <cell r="BI10" t="str">
            <v>0</v>
          </cell>
          <cell r="BJ10" t="str">
            <v>0</v>
          </cell>
          <cell r="BK10" t="str">
            <v>0</v>
          </cell>
          <cell r="BL10" t="str">
            <v>0</v>
          </cell>
          <cell r="BM10" t="str">
            <v>0</v>
          </cell>
          <cell r="BN10" t="str">
            <v>0</v>
          </cell>
          <cell r="BO10" t="str">
            <v>0</v>
          </cell>
          <cell r="BP10" t="str">
            <v>0</v>
          </cell>
          <cell r="BQ10" t="str">
            <v>0</v>
          </cell>
          <cell r="BR10" t="str">
            <v>0</v>
          </cell>
          <cell r="BT10">
            <v>11148803</v>
          </cell>
          <cell r="BU10">
            <v>75000</v>
          </cell>
          <cell r="BV10">
            <v>75000</v>
          </cell>
          <cell r="BW10">
            <v>75000</v>
          </cell>
          <cell r="BX10">
            <v>75000</v>
          </cell>
          <cell r="BY10">
            <v>75000</v>
          </cell>
          <cell r="BZ10">
            <v>75000</v>
          </cell>
          <cell r="CA10">
            <v>75000</v>
          </cell>
          <cell r="CB10">
            <v>75000</v>
          </cell>
          <cell r="CC10">
            <v>10323803</v>
          </cell>
          <cell r="CD10">
            <v>75000</v>
          </cell>
          <cell r="CE10">
            <v>75000</v>
          </cell>
          <cell r="CF10">
            <v>75000</v>
          </cell>
          <cell r="CH10">
            <v>-60000</v>
          </cell>
          <cell r="CI10">
            <v>-5000</v>
          </cell>
          <cell r="CJ10">
            <v>-5000</v>
          </cell>
          <cell r="CK10">
            <v>-5000</v>
          </cell>
          <cell r="CL10">
            <v>-5000</v>
          </cell>
          <cell r="CM10">
            <v>-5000</v>
          </cell>
          <cell r="CN10">
            <v>-5000</v>
          </cell>
          <cell r="CO10">
            <v>-5000</v>
          </cell>
          <cell r="CP10">
            <v>-5000</v>
          </cell>
          <cell r="CQ10">
            <v>-5000</v>
          </cell>
          <cell r="CR10">
            <v>-5000</v>
          </cell>
          <cell r="CS10">
            <v>-5000</v>
          </cell>
          <cell r="CT10">
            <v>-5000</v>
          </cell>
          <cell r="CV10">
            <v>-91107957</v>
          </cell>
          <cell r="CW10">
            <v>-6111171</v>
          </cell>
          <cell r="CX10">
            <v>-7542939</v>
          </cell>
          <cell r="CY10">
            <v>-9834026</v>
          </cell>
          <cell r="CZ10">
            <v>-10822264</v>
          </cell>
          <cell r="DA10">
            <v>-9910626</v>
          </cell>
          <cell r="DB10">
            <v>-8297068</v>
          </cell>
          <cell r="DC10">
            <v>-6712063</v>
          </cell>
          <cell r="DD10">
            <v>-6340440</v>
          </cell>
          <cell r="DE10">
            <v>-6419228</v>
          </cell>
          <cell r="DF10">
            <v>-6337489</v>
          </cell>
          <cell r="DG10">
            <v>-6452681</v>
          </cell>
          <cell r="DH10">
            <v>-6327962</v>
          </cell>
          <cell r="DJ10" t="str">
            <v>0</v>
          </cell>
          <cell r="DK10" t="str">
            <v>0</v>
          </cell>
          <cell r="DL10" t="str">
            <v>0</v>
          </cell>
          <cell r="DM10" t="str">
            <v>0</v>
          </cell>
          <cell r="DN10" t="str">
            <v>0</v>
          </cell>
          <cell r="DO10" t="str">
            <v>0</v>
          </cell>
          <cell r="DP10" t="str">
            <v>0</v>
          </cell>
          <cell r="DQ10" t="str">
            <v>0</v>
          </cell>
          <cell r="DR10" t="str">
            <v>0</v>
          </cell>
          <cell r="DS10" t="str">
            <v>0</v>
          </cell>
          <cell r="DT10" t="str">
            <v>0</v>
          </cell>
          <cell r="DU10" t="str">
            <v>0</v>
          </cell>
          <cell r="DV10" t="str">
            <v>0</v>
          </cell>
        </row>
        <row r="11">
          <cell r="A11" t="str">
            <v>Forfeited Discounts</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P11" t="str">
            <v>0</v>
          </cell>
          <cell r="Q11" t="str">
            <v>0</v>
          </cell>
          <cell r="R11" t="str">
            <v>0</v>
          </cell>
          <cell r="S11" t="str">
            <v>0</v>
          </cell>
          <cell r="T11" t="str">
            <v>0</v>
          </cell>
          <cell r="U11" t="str">
            <v>0</v>
          </cell>
          <cell r="V11" t="str">
            <v>0</v>
          </cell>
          <cell r="W11" t="str">
            <v>0</v>
          </cell>
          <cell r="X11" t="str">
            <v>0</v>
          </cell>
          <cell r="Y11" t="str">
            <v>0</v>
          </cell>
          <cell r="Z11" t="str">
            <v>0</v>
          </cell>
          <cell r="AA11" t="str">
            <v>0</v>
          </cell>
          <cell r="AB11" t="str">
            <v>0</v>
          </cell>
          <cell r="AD11" t="str">
            <v>0</v>
          </cell>
          <cell r="AE11" t="str">
            <v>0</v>
          </cell>
          <cell r="AF11" t="str">
            <v>0</v>
          </cell>
          <cell r="AG11" t="str">
            <v>0</v>
          </cell>
          <cell r="AH11" t="str">
            <v>0</v>
          </cell>
          <cell r="AI11" t="str">
            <v>0</v>
          </cell>
          <cell r="AJ11" t="str">
            <v>0</v>
          </cell>
          <cell r="AK11" t="str">
            <v>0</v>
          </cell>
          <cell r="AL11" t="str">
            <v>0</v>
          </cell>
          <cell r="AM11" t="str">
            <v>0</v>
          </cell>
          <cell r="AN11" t="str">
            <v>0</v>
          </cell>
          <cell r="AO11" t="str">
            <v>0</v>
          </cell>
          <cell r="AP11" t="str">
            <v>0</v>
          </cell>
          <cell r="AR11" t="str">
            <v>0</v>
          </cell>
          <cell r="AS11" t="str">
            <v>0</v>
          </cell>
          <cell r="AT11" t="str">
            <v>0</v>
          </cell>
          <cell r="AU11" t="str">
            <v>0</v>
          </cell>
          <cell r="AV11" t="str">
            <v>0</v>
          </cell>
          <cell r="AW11" t="str">
            <v>0</v>
          </cell>
          <cell r="AX11" t="str">
            <v>0</v>
          </cell>
          <cell r="AY11" t="str">
            <v>0</v>
          </cell>
          <cell r="AZ11" t="str">
            <v>0</v>
          </cell>
          <cell r="BA11" t="str">
            <v>0</v>
          </cell>
          <cell r="BB11" t="str">
            <v>0</v>
          </cell>
          <cell r="BC11" t="str">
            <v>0</v>
          </cell>
          <cell r="BD11" t="str">
            <v>0</v>
          </cell>
          <cell r="BF11" t="str">
            <v>0</v>
          </cell>
          <cell r="BG11" t="str">
            <v>0</v>
          </cell>
          <cell r="BH11" t="str">
            <v>0</v>
          </cell>
          <cell r="BI11" t="str">
            <v>0</v>
          </cell>
          <cell r="BJ11" t="str">
            <v>0</v>
          </cell>
          <cell r="BK11" t="str">
            <v>0</v>
          </cell>
          <cell r="BL11" t="str">
            <v>0</v>
          </cell>
          <cell r="BM11" t="str">
            <v>0</v>
          </cell>
          <cell r="BN11" t="str">
            <v>0</v>
          </cell>
          <cell r="BO11" t="str">
            <v>0</v>
          </cell>
          <cell r="BP11" t="str">
            <v>0</v>
          </cell>
          <cell r="BQ11" t="str">
            <v>0</v>
          </cell>
          <cell r="BR11" t="str">
            <v>0</v>
          </cell>
          <cell r="BT11" t="str">
            <v>0</v>
          </cell>
          <cell r="BU11" t="str">
            <v>0</v>
          </cell>
          <cell r="BV11" t="str">
            <v>0</v>
          </cell>
          <cell r="BW11" t="str">
            <v>0</v>
          </cell>
          <cell r="BX11" t="str">
            <v>0</v>
          </cell>
          <cell r="BY11" t="str">
            <v>0</v>
          </cell>
          <cell r="BZ11" t="str">
            <v>0</v>
          </cell>
          <cell r="CA11" t="str">
            <v>0</v>
          </cell>
          <cell r="CB11" t="str">
            <v>0</v>
          </cell>
          <cell r="CC11" t="str">
            <v>0</v>
          </cell>
          <cell r="CD11" t="str">
            <v>0</v>
          </cell>
          <cell r="CE11" t="str">
            <v>0</v>
          </cell>
          <cell r="CF11" t="str">
            <v>0</v>
          </cell>
          <cell r="CH11" t="str">
            <v>0</v>
          </cell>
          <cell r="CI11" t="str">
            <v>0</v>
          </cell>
          <cell r="CJ11" t="str">
            <v>0</v>
          </cell>
          <cell r="CK11" t="str">
            <v>0</v>
          </cell>
          <cell r="CL11" t="str">
            <v>0</v>
          </cell>
          <cell r="CM11" t="str">
            <v>0</v>
          </cell>
          <cell r="CN11" t="str">
            <v>0</v>
          </cell>
          <cell r="CO11" t="str">
            <v>0</v>
          </cell>
          <cell r="CP11" t="str">
            <v>0</v>
          </cell>
          <cell r="CQ11" t="str">
            <v>0</v>
          </cell>
          <cell r="CR11" t="str">
            <v>0</v>
          </cell>
          <cell r="CS11" t="str">
            <v>0</v>
          </cell>
          <cell r="CT11" t="str">
            <v>0</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t="str">
            <v>0</v>
          </cell>
          <cell r="DK11" t="str">
            <v>0</v>
          </cell>
          <cell r="DL11" t="str">
            <v>0</v>
          </cell>
          <cell r="DM11" t="str">
            <v>0</v>
          </cell>
          <cell r="DN11" t="str">
            <v>0</v>
          </cell>
          <cell r="DO11" t="str">
            <v>0</v>
          </cell>
          <cell r="DP11" t="str">
            <v>0</v>
          </cell>
          <cell r="DQ11" t="str">
            <v>0</v>
          </cell>
          <cell r="DR11" t="str">
            <v>0</v>
          </cell>
          <cell r="DS11" t="str">
            <v>0</v>
          </cell>
          <cell r="DT11" t="str">
            <v>0</v>
          </cell>
          <cell r="DU11" t="str">
            <v>0</v>
          </cell>
          <cell r="DV11" t="str">
            <v>0</v>
          </cell>
        </row>
        <row r="12">
          <cell r="A12" t="str">
            <v>Other Operating Revenue</v>
          </cell>
          <cell r="B12">
            <v>14926456.939999999</v>
          </cell>
          <cell r="C12">
            <v>1307982</v>
          </cell>
          <cell r="D12">
            <v>1410982</v>
          </cell>
          <cell r="E12">
            <v>1084384</v>
          </cell>
          <cell r="F12">
            <v>1396309</v>
          </cell>
          <cell r="G12">
            <v>1332293</v>
          </cell>
          <cell r="H12">
            <v>1268526</v>
          </cell>
          <cell r="I12">
            <v>1246837</v>
          </cell>
          <cell r="J12">
            <v>1304926.75</v>
          </cell>
          <cell r="K12">
            <v>1117539.19</v>
          </cell>
          <cell r="L12">
            <v>1133821</v>
          </cell>
          <cell r="M12">
            <v>1189853</v>
          </cell>
          <cell r="N12">
            <v>1133004</v>
          </cell>
          <cell r="P12">
            <v>2742415.66</v>
          </cell>
          <cell r="Q12">
            <v>243731.05</v>
          </cell>
          <cell r="R12">
            <v>259079.27</v>
          </cell>
          <cell r="S12">
            <v>219344.37</v>
          </cell>
          <cell r="T12">
            <v>278529.11</v>
          </cell>
          <cell r="U12">
            <v>284978.49</v>
          </cell>
          <cell r="V12">
            <v>256969.03</v>
          </cell>
          <cell r="W12">
            <v>259679.86</v>
          </cell>
          <cell r="X12">
            <v>211624.48</v>
          </cell>
          <cell r="Y12">
            <v>196840.35</v>
          </cell>
          <cell r="Z12">
            <v>178854.46</v>
          </cell>
          <cell r="AA12">
            <v>182923.53</v>
          </cell>
          <cell r="AB12">
            <v>169861.66</v>
          </cell>
          <cell r="AD12">
            <v>0</v>
          </cell>
          <cell r="AE12">
            <v>0</v>
          </cell>
          <cell r="AF12">
            <v>0</v>
          </cell>
          <cell r="AG12">
            <v>0</v>
          </cell>
          <cell r="AH12">
            <v>0</v>
          </cell>
          <cell r="AI12">
            <v>0</v>
          </cell>
          <cell r="AJ12">
            <v>0</v>
          </cell>
          <cell r="AK12">
            <v>0</v>
          </cell>
          <cell r="AL12">
            <v>0</v>
          </cell>
          <cell r="AM12">
            <v>0</v>
          </cell>
          <cell r="AN12">
            <v>0</v>
          </cell>
          <cell r="AO12">
            <v>0</v>
          </cell>
          <cell r="AP12">
            <v>0</v>
          </cell>
          <cell r="AR12">
            <v>11782592</v>
          </cell>
          <cell r="AS12">
            <v>129000</v>
          </cell>
          <cell r="AT12">
            <v>130500</v>
          </cell>
          <cell r="AU12">
            <v>141000</v>
          </cell>
          <cell r="AV12">
            <v>3026900</v>
          </cell>
          <cell r="AW12">
            <v>2697000</v>
          </cell>
          <cell r="AX12">
            <v>2693500</v>
          </cell>
          <cell r="AY12">
            <v>135000</v>
          </cell>
          <cell r="AZ12">
            <v>133000</v>
          </cell>
          <cell r="BA12">
            <v>135500</v>
          </cell>
          <cell r="BB12">
            <v>134500</v>
          </cell>
          <cell r="BC12">
            <v>2298000</v>
          </cell>
          <cell r="BD12">
            <v>128692</v>
          </cell>
          <cell r="BF12">
            <v>571152</v>
          </cell>
          <cell r="BG12">
            <v>47596</v>
          </cell>
          <cell r="BH12">
            <v>47596</v>
          </cell>
          <cell r="BI12">
            <v>47596</v>
          </cell>
          <cell r="BJ12">
            <v>47596</v>
          </cell>
          <cell r="BK12">
            <v>47596</v>
          </cell>
          <cell r="BL12">
            <v>47596</v>
          </cell>
          <cell r="BM12">
            <v>47596</v>
          </cell>
          <cell r="BN12">
            <v>47596</v>
          </cell>
          <cell r="BO12">
            <v>47596</v>
          </cell>
          <cell r="BP12">
            <v>47596</v>
          </cell>
          <cell r="BQ12">
            <v>47596</v>
          </cell>
          <cell r="BR12">
            <v>47596</v>
          </cell>
          <cell r="BT12">
            <v>21355494</v>
          </cell>
          <cell r="BU12">
            <v>1406162</v>
          </cell>
          <cell r="BV12">
            <v>1704793</v>
          </cell>
          <cell r="BW12">
            <v>1703111</v>
          </cell>
          <cell r="BX12">
            <v>2327018</v>
          </cell>
          <cell r="BY12">
            <v>2575611</v>
          </cell>
          <cell r="BZ12">
            <v>2474191</v>
          </cell>
          <cell r="CA12">
            <v>1947759</v>
          </cell>
          <cell r="CB12">
            <v>1646313</v>
          </cell>
          <cell r="CC12">
            <v>1394855</v>
          </cell>
          <cell r="CD12">
            <v>1393384</v>
          </cell>
          <cell r="CE12">
            <v>1391898</v>
          </cell>
          <cell r="CF12">
            <v>1390399</v>
          </cell>
          <cell r="CH12" t="str">
            <v>0</v>
          </cell>
          <cell r="CI12" t="str">
            <v>0</v>
          </cell>
          <cell r="CJ12" t="str">
            <v>0</v>
          </cell>
          <cell r="CK12" t="str">
            <v>0</v>
          </cell>
          <cell r="CL12" t="str">
            <v>0</v>
          </cell>
          <cell r="CM12" t="str">
            <v>0</v>
          </cell>
          <cell r="CN12" t="str">
            <v>0</v>
          </cell>
          <cell r="CO12" t="str">
            <v>0</v>
          </cell>
          <cell r="CP12" t="str">
            <v>0</v>
          </cell>
          <cell r="CQ12" t="str">
            <v>0</v>
          </cell>
          <cell r="CR12" t="str">
            <v>0</v>
          </cell>
          <cell r="CS12" t="str">
            <v>0</v>
          </cell>
          <cell r="CT12" t="str">
            <v>0</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-8889844</v>
          </cell>
          <cell r="DK12">
            <v>-740820</v>
          </cell>
          <cell r="DL12">
            <v>-740820</v>
          </cell>
          <cell r="DM12">
            <v>-740821</v>
          </cell>
          <cell r="DN12">
            <v>-740820</v>
          </cell>
          <cell r="DO12">
            <v>-740820</v>
          </cell>
          <cell r="DP12">
            <v>-740821</v>
          </cell>
          <cell r="DQ12">
            <v>-740820</v>
          </cell>
          <cell r="DR12">
            <v>-740820</v>
          </cell>
          <cell r="DS12">
            <v>-740821</v>
          </cell>
          <cell r="DT12">
            <v>-740820</v>
          </cell>
          <cell r="DU12">
            <v>-740820</v>
          </cell>
          <cell r="DV12">
            <v>-740821</v>
          </cell>
        </row>
        <row r="13">
          <cell r="A13" t="str">
            <v>Total Operating Revenues</v>
          </cell>
          <cell r="B13">
            <v>2196588751.4300003</v>
          </cell>
          <cell r="C13">
            <v>114192858.27</v>
          </cell>
          <cell r="D13">
            <v>169049849.08000001</v>
          </cell>
          <cell r="E13">
            <v>322528695.85000008</v>
          </cell>
          <cell r="F13">
            <v>413703155.54000002</v>
          </cell>
          <cell r="G13">
            <v>338219700.15999991</v>
          </cell>
          <cell r="H13">
            <v>249775021.71000001</v>
          </cell>
          <cell r="I13">
            <v>136405340.81</v>
          </cell>
          <cell r="J13">
            <v>111725246.26000001</v>
          </cell>
          <cell r="K13">
            <v>85124831.950000018</v>
          </cell>
          <cell r="L13">
            <v>82341489.790000007</v>
          </cell>
          <cell r="M13">
            <v>90387253.159999996</v>
          </cell>
          <cell r="N13">
            <v>83135308.849999994</v>
          </cell>
          <cell r="P13">
            <v>499300497.61000001</v>
          </cell>
          <cell r="Q13">
            <v>29059601.909999996</v>
          </cell>
          <cell r="R13">
            <v>45730239.120000005</v>
          </cell>
          <cell r="S13">
            <v>73020851.5</v>
          </cell>
          <cell r="T13">
            <v>87019756.63000001</v>
          </cell>
          <cell r="U13">
            <v>71935476.640000001</v>
          </cell>
          <cell r="V13">
            <v>51678614.440000013</v>
          </cell>
          <cell r="W13">
            <v>32706062.319999997</v>
          </cell>
          <cell r="X13">
            <v>24336226.289999999</v>
          </cell>
          <cell r="Y13">
            <v>20866969.669999998</v>
          </cell>
          <cell r="Z13">
            <v>20893660.599999998</v>
          </cell>
          <cell r="AA13">
            <v>20912210.290000003</v>
          </cell>
          <cell r="AB13">
            <v>21140828.199999999</v>
          </cell>
          <cell r="AD13">
            <v>0</v>
          </cell>
          <cell r="AE13">
            <v>0</v>
          </cell>
          <cell r="AF13">
            <v>0</v>
          </cell>
          <cell r="AG13">
            <v>0</v>
          </cell>
          <cell r="AH13">
            <v>0</v>
          </cell>
          <cell r="AI13">
            <v>0</v>
          </cell>
          <cell r="AJ13">
            <v>0</v>
          </cell>
          <cell r="AK13">
            <v>0</v>
          </cell>
          <cell r="AL13">
            <v>0</v>
          </cell>
          <cell r="AM13">
            <v>0</v>
          </cell>
          <cell r="AN13">
            <v>0</v>
          </cell>
          <cell r="AO13">
            <v>0</v>
          </cell>
          <cell r="AP13">
            <v>0</v>
          </cell>
          <cell r="AR13">
            <v>203336750.32999998</v>
          </cell>
          <cell r="AS13">
            <v>14019727.859999999</v>
          </cell>
          <cell r="AT13">
            <v>14991556.93</v>
          </cell>
          <cell r="AU13">
            <v>17443394.289999999</v>
          </cell>
          <cell r="AV13">
            <v>21542306.489999998</v>
          </cell>
          <cell r="AW13">
            <v>20392551.560000002</v>
          </cell>
          <cell r="AX13">
            <v>20200537.84</v>
          </cell>
          <cell r="AY13">
            <v>14667095.68</v>
          </cell>
          <cell r="AZ13">
            <v>15545205.99</v>
          </cell>
          <cell r="BA13">
            <v>15116600.25</v>
          </cell>
          <cell r="BB13">
            <v>15379429.5</v>
          </cell>
          <cell r="BC13">
            <v>19090083.379999999</v>
          </cell>
          <cell r="BD13">
            <v>14948260.559999999</v>
          </cell>
          <cell r="BF13">
            <v>4812051856</v>
          </cell>
          <cell r="BG13">
            <v>343482347</v>
          </cell>
          <cell r="BH13">
            <v>401403173</v>
          </cell>
          <cell r="BI13">
            <v>481317744</v>
          </cell>
          <cell r="BJ13">
            <v>490058883</v>
          </cell>
          <cell r="BK13">
            <v>472345897</v>
          </cell>
          <cell r="BL13">
            <v>476334687</v>
          </cell>
          <cell r="BM13">
            <v>376599355</v>
          </cell>
          <cell r="BN13">
            <v>345697020</v>
          </cell>
          <cell r="BO13">
            <v>348443060</v>
          </cell>
          <cell r="BP13">
            <v>351921378</v>
          </cell>
          <cell r="BQ13">
            <v>354301280</v>
          </cell>
          <cell r="BR13">
            <v>370147032</v>
          </cell>
          <cell r="BT13">
            <v>33171117</v>
          </cell>
          <cell r="BU13">
            <v>1536730</v>
          </cell>
          <cell r="BV13">
            <v>1835361</v>
          </cell>
          <cell r="BW13">
            <v>1833680</v>
          </cell>
          <cell r="BX13">
            <v>2457586</v>
          </cell>
          <cell r="BY13">
            <v>2706179</v>
          </cell>
          <cell r="BZ13">
            <v>2604760</v>
          </cell>
          <cell r="CA13">
            <v>2078327</v>
          </cell>
          <cell r="CB13">
            <v>1776881</v>
          </cell>
          <cell r="CC13">
            <v>11774227</v>
          </cell>
          <cell r="CD13">
            <v>1523952</v>
          </cell>
          <cell r="CE13">
            <v>1522466</v>
          </cell>
          <cell r="CF13">
            <v>1520968</v>
          </cell>
          <cell r="CH13">
            <v>-60000</v>
          </cell>
          <cell r="CI13">
            <v>-5000</v>
          </cell>
          <cell r="CJ13">
            <v>-5000</v>
          </cell>
          <cell r="CK13">
            <v>-5000</v>
          </cell>
          <cell r="CL13">
            <v>-5000</v>
          </cell>
          <cell r="CM13">
            <v>-5000</v>
          </cell>
          <cell r="CN13">
            <v>-5000</v>
          </cell>
          <cell r="CO13">
            <v>-5000</v>
          </cell>
          <cell r="CP13">
            <v>-5000</v>
          </cell>
          <cell r="CQ13">
            <v>-5000</v>
          </cell>
          <cell r="CR13">
            <v>-5000</v>
          </cell>
          <cell r="CS13">
            <v>-5000</v>
          </cell>
          <cell r="CT13">
            <v>-5000</v>
          </cell>
          <cell r="CV13">
            <v>-91107957</v>
          </cell>
          <cell r="CW13">
            <v>-6111171</v>
          </cell>
          <cell r="CX13">
            <v>-7542939</v>
          </cell>
          <cell r="CY13">
            <v>-9834026</v>
          </cell>
          <cell r="CZ13">
            <v>-10822264</v>
          </cell>
          <cell r="DA13">
            <v>-9910626</v>
          </cell>
          <cell r="DB13">
            <v>-8297068</v>
          </cell>
          <cell r="DC13">
            <v>-6712063</v>
          </cell>
          <cell r="DD13">
            <v>-6340440</v>
          </cell>
          <cell r="DE13">
            <v>-6419228</v>
          </cell>
          <cell r="DF13">
            <v>-6337489</v>
          </cell>
          <cell r="DG13">
            <v>-6452681</v>
          </cell>
          <cell r="DH13">
            <v>-6327962</v>
          </cell>
          <cell r="DJ13">
            <v>-714397404</v>
          </cell>
          <cell r="DK13">
            <v>-54518920</v>
          </cell>
          <cell r="DL13">
            <v>-62399712</v>
          </cell>
          <cell r="DM13">
            <v>-65518073</v>
          </cell>
          <cell r="DN13">
            <v>-67245812</v>
          </cell>
          <cell r="DO13">
            <v>-67245812</v>
          </cell>
          <cell r="DP13">
            <v>-65813053</v>
          </cell>
          <cell r="DQ13">
            <v>-54716420</v>
          </cell>
          <cell r="DR13">
            <v>-54202920</v>
          </cell>
          <cell r="DS13">
            <v>-54795421</v>
          </cell>
          <cell r="DT13">
            <v>-55545920</v>
          </cell>
          <cell r="DU13">
            <v>-56059420</v>
          </cell>
          <cell r="DV13">
            <v>-56335921</v>
          </cell>
        </row>
        <row r="14">
          <cell r="A14" t="str">
            <v>Distribution Gas Cost</v>
          </cell>
          <cell r="B14">
            <v>1658578286.8399999</v>
          </cell>
          <cell r="C14">
            <v>82223538.670000002</v>
          </cell>
          <cell r="D14">
            <v>123730816.8</v>
          </cell>
          <cell r="E14">
            <v>252240708.41999999</v>
          </cell>
          <cell r="F14">
            <v>331555768.35000002</v>
          </cell>
          <cell r="G14">
            <v>267976237.5</v>
          </cell>
          <cell r="H14">
            <v>195180259.52000001</v>
          </cell>
          <cell r="I14">
            <v>99734662.650000006</v>
          </cell>
          <cell r="J14">
            <v>79293742.439999998</v>
          </cell>
          <cell r="K14">
            <v>57477501.450000003</v>
          </cell>
          <cell r="L14">
            <v>54367533.149999999</v>
          </cell>
          <cell r="M14">
            <v>61053928.829999998</v>
          </cell>
          <cell r="N14">
            <v>53743589.060000002</v>
          </cell>
          <cell r="P14">
            <v>404978221.76999998</v>
          </cell>
          <cell r="Q14">
            <v>23221751.34</v>
          </cell>
          <cell r="R14">
            <v>37759519.159999996</v>
          </cell>
          <cell r="S14">
            <v>61569599.869999997</v>
          </cell>
          <cell r="T14">
            <v>73126919.519999996</v>
          </cell>
          <cell r="U14">
            <v>59521739.900000006</v>
          </cell>
          <cell r="V14">
            <v>42013419.759999998</v>
          </cell>
          <cell r="W14">
            <v>25024936.880000003</v>
          </cell>
          <cell r="X14">
            <v>18293623.060000002</v>
          </cell>
          <cell r="Y14">
            <v>15989112.950000001</v>
          </cell>
          <cell r="Z14">
            <v>16054622.290000001</v>
          </cell>
          <cell r="AA14">
            <v>16108198.050000001</v>
          </cell>
          <cell r="AB14">
            <v>16294778.990000002</v>
          </cell>
          <cell r="AD14" t="str">
            <v>0</v>
          </cell>
          <cell r="AE14" t="str">
            <v>0</v>
          </cell>
          <cell r="AF14" t="str">
            <v>0</v>
          </cell>
          <cell r="AG14" t="str">
            <v>0</v>
          </cell>
          <cell r="AH14" t="str">
            <v>0</v>
          </cell>
          <cell r="AI14" t="str">
            <v>0</v>
          </cell>
          <cell r="AJ14" t="str">
            <v>0</v>
          </cell>
          <cell r="AK14" t="str">
            <v>0</v>
          </cell>
          <cell r="AL14" t="str">
            <v>0</v>
          </cell>
          <cell r="AM14" t="str">
            <v>0</v>
          </cell>
          <cell r="AN14" t="str">
            <v>0</v>
          </cell>
          <cell r="AO14" t="str">
            <v>0</v>
          </cell>
          <cell r="AP14" t="str">
            <v>0</v>
          </cell>
          <cell r="AR14" t="str">
            <v>0</v>
          </cell>
          <cell r="AS14" t="str">
            <v>0</v>
          </cell>
          <cell r="AT14" t="str">
            <v>0</v>
          </cell>
          <cell r="AU14" t="str">
            <v>0</v>
          </cell>
          <cell r="AV14" t="str">
            <v>0</v>
          </cell>
          <cell r="AW14" t="str">
            <v>0</v>
          </cell>
          <cell r="AX14" t="str">
            <v>0</v>
          </cell>
          <cell r="AY14" t="str">
            <v>0</v>
          </cell>
          <cell r="AZ14" t="str">
            <v>0</v>
          </cell>
          <cell r="BA14" t="str">
            <v>0</v>
          </cell>
          <cell r="BB14" t="str">
            <v>0</v>
          </cell>
          <cell r="BC14" t="str">
            <v>0</v>
          </cell>
          <cell r="BD14" t="str">
            <v>0</v>
          </cell>
          <cell r="BF14">
            <v>4722264639</v>
          </cell>
          <cell r="BG14">
            <v>338107751</v>
          </cell>
          <cell r="BH14">
            <v>394830577</v>
          </cell>
          <cell r="BI14">
            <v>470295148</v>
          </cell>
          <cell r="BJ14">
            <v>479862327</v>
          </cell>
          <cell r="BK14">
            <v>462189121</v>
          </cell>
          <cell r="BL14">
            <v>456771166</v>
          </cell>
          <cell r="BM14">
            <v>371826759</v>
          </cell>
          <cell r="BN14">
            <v>341311424</v>
          </cell>
          <cell r="BO14">
            <v>344057464</v>
          </cell>
          <cell r="BP14">
            <v>347535782</v>
          </cell>
          <cell r="BQ14">
            <v>349915684</v>
          </cell>
          <cell r="BR14">
            <v>365561436</v>
          </cell>
          <cell r="BT14">
            <v>0</v>
          </cell>
          <cell r="BU14">
            <v>0</v>
          </cell>
          <cell r="BV14">
            <v>0</v>
          </cell>
          <cell r="BW14">
            <v>0</v>
          </cell>
          <cell r="BX14">
            <v>0</v>
          </cell>
          <cell r="BY14">
            <v>0</v>
          </cell>
          <cell r="BZ14">
            <v>0</v>
          </cell>
          <cell r="CA14">
            <v>0</v>
          </cell>
          <cell r="CB14">
            <v>0</v>
          </cell>
          <cell r="CC14">
            <v>0</v>
          </cell>
          <cell r="CD14">
            <v>0</v>
          </cell>
          <cell r="CE14">
            <v>0</v>
          </cell>
          <cell r="CF14">
            <v>0</v>
          </cell>
          <cell r="CH14">
            <v>-60000</v>
          </cell>
          <cell r="CI14">
            <v>-5000</v>
          </cell>
          <cell r="CJ14">
            <v>-5000</v>
          </cell>
          <cell r="CK14">
            <v>-5000</v>
          </cell>
          <cell r="CL14">
            <v>-5000</v>
          </cell>
          <cell r="CM14">
            <v>-5000</v>
          </cell>
          <cell r="CN14">
            <v>-5000</v>
          </cell>
          <cell r="CO14">
            <v>-5000</v>
          </cell>
          <cell r="CP14">
            <v>-5000</v>
          </cell>
          <cell r="CQ14">
            <v>-5000</v>
          </cell>
          <cell r="CR14">
            <v>-5000</v>
          </cell>
          <cell r="CS14">
            <v>-5000</v>
          </cell>
          <cell r="CT14">
            <v>-5000</v>
          </cell>
          <cell r="CV14">
            <v>-91107957</v>
          </cell>
          <cell r="CW14">
            <v>-6111171</v>
          </cell>
          <cell r="CX14">
            <v>-7542939</v>
          </cell>
          <cell r="CY14">
            <v>-9834026</v>
          </cell>
          <cell r="CZ14">
            <v>-10822264</v>
          </cell>
          <cell r="DA14">
            <v>-9910626</v>
          </cell>
          <cell r="DB14">
            <v>-8297068</v>
          </cell>
          <cell r="DC14">
            <v>-6712063</v>
          </cell>
          <cell r="DD14">
            <v>-6340440</v>
          </cell>
          <cell r="DE14">
            <v>-6419228</v>
          </cell>
          <cell r="DF14">
            <v>-6337489</v>
          </cell>
          <cell r="DG14">
            <v>-6452681</v>
          </cell>
          <cell r="DH14">
            <v>-6327962</v>
          </cell>
          <cell r="DJ14">
            <v>-7615872</v>
          </cell>
          <cell r="DK14">
            <v>-634656</v>
          </cell>
          <cell r="DL14">
            <v>-634656</v>
          </cell>
          <cell r="DM14">
            <v>-634656</v>
          </cell>
          <cell r="DN14">
            <v>-634656</v>
          </cell>
          <cell r="DO14">
            <v>-634656</v>
          </cell>
          <cell r="DP14">
            <v>-634656</v>
          </cell>
          <cell r="DQ14">
            <v>-634656</v>
          </cell>
          <cell r="DR14">
            <v>-634656</v>
          </cell>
          <cell r="DS14">
            <v>-634656</v>
          </cell>
          <cell r="DT14">
            <v>-634656</v>
          </cell>
          <cell r="DU14">
            <v>-634656</v>
          </cell>
          <cell r="DV14">
            <v>-634656</v>
          </cell>
        </row>
        <row r="15">
          <cell r="A15" t="str">
            <v>Transportation Gas Cost</v>
          </cell>
          <cell r="B15">
            <v>13498733.710000001</v>
          </cell>
          <cell r="C15">
            <v>978748.27</v>
          </cell>
          <cell r="D15">
            <v>1083879.55</v>
          </cell>
          <cell r="E15">
            <v>1118140.96</v>
          </cell>
          <cell r="F15">
            <v>1234504.8500000001</v>
          </cell>
          <cell r="G15">
            <v>1381665.34</v>
          </cell>
          <cell r="H15">
            <v>1226296.05</v>
          </cell>
          <cell r="I15">
            <v>1154263.8999999999</v>
          </cell>
          <cell r="J15">
            <v>1110598.56</v>
          </cell>
          <cell r="K15">
            <v>1104358.3500000001</v>
          </cell>
          <cell r="L15">
            <v>1030269.53</v>
          </cell>
          <cell r="M15">
            <v>1028307.7</v>
          </cell>
          <cell r="N15">
            <v>1047700.65</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row>
        <row r="16">
          <cell r="A16" t="str">
            <v>Purchased Gas Cost</v>
          </cell>
          <cell r="B16">
            <v>1672077020.5500002</v>
          </cell>
          <cell r="C16">
            <v>83202286.939999998</v>
          </cell>
          <cell r="D16">
            <v>124814696.34999999</v>
          </cell>
          <cell r="E16">
            <v>253358849.38</v>
          </cell>
          <cell r="F16">
            <v>332790273.20000005</v>
          </cell>
          <cell r="G16">
            <v>269357902.83999997</v>
          </cell>
          <cell r="H16">
            <v>196406555.57000002</v>
          </cell>
          <cell r="I16">
            <v>100888926.55000001</v>
          </cell>
          <cell r="J16">
            <v>80404341</v>
          </cell>
          <cell r="K16">
            <v>58581859.800000004</v>
          </cell>
          <cell r="L16">
            <v>55397802.68</v>
          </cell>
          <cell r="M16">
            <v>62082236.530000001</v>
          </cell>
          <cell r="N16">
            <v>54791289.710000001</v>
          </cell>
          <cell r="P16">
            <v>404978221.76999998</v>
          </cell>
          <cell r="Q16">
            <v>23221751.34</v>
          </cell>
          <cell r="R16">
            <v>37759519.159999996</v>
          </cell>
          <cell r="S16">
            <v>61569599.869999997</v>
          </cell>
          <cell r="T16">
            <v>73126919.519999996</v>
          </cell>
          <cell r="U16">
            <v>59521739.900000006</v>
          </cell>
          <cell r="V16">
            <v>42013419.759999998</v>
          </cell>
          <cell r="W16">
            <v>25024936.880000003</v>
          </cell>
          <cell r="X16">
            <v>18293623.060000002</v>
          </cell>
          <cell r="Y16">
            <v>15989112.950000001</v>
          </cell>
          <cell r="Z16">
            <v>16054622.290000001</v>
          </cell>
          <cell r="AA16">
            <v>16108198.050000001</v>
          </cell>
          <cell r="AB16">
            <v>16294778.990000002</v>
          </cell>
          <cell r="AD16" t="str">
            <v>0</v>
          </cell>
          <cell r="AE16" t="str">
            <v>0</v>
          </cell>
          <cell r="AF16" t="str">
            <v>0</v>
          </cell>
          <cell r="AG16" t="str">
            <v>0</v>
          </cell>
          <cell r="AH16" t="str">
            <v>0</v>
          </cell>
          <cell r="AI16" t="str">
            <v>0</v>
          </cell>
          <cell r="AJ16" t="str">
            <v>0</v>
          </cell>
          <cell r="AK16" t="str">
            <v>0</v>
          </cell>
          <cell r="AL16" t="str">
            <v>0</v>
          </cell>
          <cell r="AM16" t="str">
            <v>0</v>
          </cell>
          <cell r="AN16" t="str">
            <v>0</v>
          </cell>
          <cell r="AO16" t="str">
            <v>0</v>
          </cell>
          <cell r="AP16" t="str">
            <v>0</v>
          </cell>
          <cell r="AR16" t="str">
            <v>0</v>
          </cell>
          <cell r="AS16" t="str">
            <v>0</v>
          </cell>
          <cell r="AT16" t="str">
            <v>0</v>
          </cell>
          <cell r="AU16" t="str">
            <v>0</v>
          </cell>
          <cell r="AV16" t="str">
            <v>0</v>
          </cell>
          <cell r="AW16" t="str">
            <v>0</v>
          </cell>
          <cell r="AX16" t="str">
            <v>0</v>
          </cell>
          <cell r="AY16" t="str">
            <v>0</v>
          </cell>
          <cell r="AZ16" t="str">
            <v>0</v>
          </cell>
          <cell r="BA16" t="str">
            <v>0</v>
          </cell>
          <cell r="BB16" t="str">
            <v>0</v>
          </cell>
          <cell r="BC16" t="str">
            <v>0</v>
          </cell>
          <cell r="BD16" t="str">
            <v>0</v>
          </cell>
          <cell r="BF16">
            <v>4722264639</v>
          </cell>
          <cell r="BG16">
            <v>338107751</v>
          </cell>
          <cell r="BH16">
            <v>394830577</v>
          </cell>
          <cell r="BI16">
            <v>470295148</v>
          </cell>
          <cell r="BJ16">
            <v>479862327</v>
          </cell>
          <cell r="BK16">
            <v>462189121</v>
          </cell>
          <cell r="BL16">
            <v>456771166</v>
          </cell>
          <cell r="BM16">
            <v>371826759</v>
          </cell>
          <cell r="BN16">
            <v>341311424</v>
          </cell>
          <cell r="BO16">
            <v>344057464</v>
          </cell>
          <cell r="BP16">
            <v>347535782</v>
          </cell>
          <cell r="BQ16">
            <v>349915684</v>
          </cell>
          <cell r="BR16">
            <v>365561436</v>
          </cell>
          <cell r="BT16">
            <v>0</v>
          </cell>
          <cell r="BU16">
            <v>0</v>
          </cell>
          <cell r="BV16">
            <v>0</v>
          </cell>
          <cell r="BW16">
            <v>0</v>
          </cell>
          <cell r="BX16">
            <v>0</v>
          </cell>
          <cell r="BY16">
            <v>0</v>
          </cell>
          <cell r="BZ16">
            <v>0</v>
          </cell>
          <cell r="CA16">
            <v>0</v>
          </cell>
          <cell r="CB16">
            <v>0</v>
          </cell>
          <cell r="CC16">
            <v>0</v>
          </cell>
          <cell r="CD16">
            <v>0</v>
          </cell>
          <cell r="CE16">
            <v>0</v>
          </cell>
          <cell r="CF16">
            <v>0</v>
          </cell>
          <cell r="CH16">
            <v>-60000</v>
          </cell>
          <cell r="CI16">
            <v>-5000</v>
          </cell>
          <cell r="CJ16">
            <v>-5000</v>
          </cell>
          <cell r="CK16">
            <v>-5000</v>
          </cell>
          <cell r="CL16">
            <v>-5000</v>
          </cell>
          <cell r="CM16">
            <v>-5000</v>
          </cell>
          <cell r="CN16">
            <v>-5000</v>
          </cell>
          <cell r="CO16">
            <v>-5000</v>
          </cell>
          <cell r="CP16">
            <v>-5000</v>
          </cell>
          <cell r="CQ16">
            <v>-5000</v>
          </cell>
          <cell r="CR16">
            <v>-5000</v>
          </cell>
          <cell r="CS16">
            <v>-5000</v>
          </cell>
          <cell r="CT16">
            <v>-5000</v>
          </cell>
          <cell r="CV16">
            <v>-91107957</v>
          </cell>
          <cell r="CW16">
            <v>-6111171</v>
          </cell>
          <cell r="CX16">
            <v>-7542939</v>
          </cell>
          <cell r="CY16">
            <v>-9834026</v>
          </cell>
          <cell r="CZ16">
            <v>-10822264</v>
          </cell>
          <cell r="DA16">
            <v>-9910626</v>
          </cell>
          <cell r="DB16">
            <v>-8297068</v>
          </cell>
          <cell r="DC16">
            <v>-6712063</v>
          </cell>
          <cell r="DD16">
            <v>-6340440</v>
          </cell>
          <cell r="DE16">
            <v>-6419228</v>
          </cell>
          <cell r="DF16">
            <v>-6337489</v>
          </cell>
          <cell r="DG16">
            <v>-6452681</v>
          </cell>
          <cell r="DH16">
            <v>-6327962</v>
          </cell>
          <cell r="DJ16">
            <v>-7615872</v>
          </cell>
          <cell r="DK16">
            <v>-634656</v>
          </cell>
          <cell r="DL16">
            <v>-634656</v>
          </cell>
          <cell r="DM16">
            <v>-634656</v>
          </cell>
          <cell r="DN16">
            <v>-634656</v>
          </cell>
          <cell r="DO16">
            <v>-634656</v>
          </cell>
          <cell r="DP16">
            <v>-634656</v>
          </cell>
          <cell r="DQ16">
            <v>-634656</v>
          </cell>
          <cell r="DR16">
            <v>-634656</v>
          </cell>
          <cell r="DS16">
            <v>-634656</v>
          </cell>
          <cell r="DT16">
            <v>-634656</v>
          </cell>
          <cell r="DU16">
            <v>-634656</v>
          </cell>
          <cell r="DV16">
            <v>-634656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v>-705507560</v>
          </cell>
          <cell r="DK17">
            <v>-53778100</v>
          </cell>
          <cell r="DL17">
            <v>-61658892</v>
          </cell>
          <cell r="DM17">
            <v>-64777252</v>
          </cell>
          <cell r="DN17">
            <v>-66504992</v>
          </cell>
          <cell r="DO17">
            <v>-66504992</v>
          </cell>
          <cell r="DP17">
            <v>-65072232</v>
          </cell>
          <cell r="DQ17">
            <v>-53975600</v>
          </cell>
          <cell r="DR17">
            <v>-53462100</v>
          </cell>
          <cell r="DS17">
            <v>-54054600</v>
          </cell>
          <cell r="DT17">
            <v>-54805100</v>
          </cell>
          <cell r="DU17">
            <v>-55318600</v>
          </cell>
          <cell r="DV17">
            <v>-55595100</v>
          </cell>
        </row>
        <row r="18">
          <cell r="A18" t="str">
            <v>Total Purchased Gas Costs</v>
          </cell>
          <cell r="B18">
            <v>1672077020.5500002</v>
          </cell>
          <cell r="C18">
            <v>83202286.939999998</v>
          </cell>
          <cell r="D18">
            <v>124814696.34999999</v>
          </cell>
          <cell r="E18">
            <v>253358849.38</v>
          </cell>
          <cell r="F18">
            <v>332790273.20000005</v>
          </cell>
          <cell r="G18">
            <v>269357902.83999997</v>
          </cell>
          <cell r="H18">
            <v>196406555.57000002</v>
          </cell>
          <cell r="I18">
            <v>100888926.55000001</v>
          </cell>
          <cell r="J18">
            <v>80404341</v>
          </cell>
          <cell r="K18">
            <v>58581859.800000004</v>
          </cell>
          <cell r="L18">
            <v>55397802.68</v>
          </cell>
          <cell r="M18">
            <v>62082236.530000001</v>
          </cell>
          <cell r="N18">
            <v>54791289.710000001</v>
          </cell>
          <cell r="P18">
            <v>404978221.76999998</v>
          </cell>
          <cell r="Q18">
            <v>23221751.34</v>
          </cell>
          <cell r="R18">
            <v>37759519.159999996</v>
          </cell>
          <cell r="S18">
            <v>61569599.869999997</v>
          </cell>
          <cell r="T18">
            <v>73126919.519999996</v>
          </cell>
          <cell r="U18">
            <v>59521739.900000006</v>
          </cell>
          <cell r="V18">
            <v>42013419.759999998</v>
          </cell>
          <cell r="W18">
            <v>25024936.880000003</v>
          </cell>
          <cell r="X18">
            <v>18293623.060000002</v>
          </cell>
          <cell r="Y18">
            <v>15989112.950000001</v>
          </cell>
          <cell r="Z18">
            <v>16054622.290000001</v>
          </cell>
          <cell r="AA18">
            <v>16108198.050000001</v>
          </cell>
          <cell r="AB18">
            <v>16294778.990000002</v>
          </cell>
          <cell r="AD18" t="str">
            <v>0</v>
          </cell>
          <cell r="AE18" t="str">
            <v>0</v>
          </cell>
          <cell r="AF18" t="str">
            <v>0</v>
          </cell>
          <cell r="AG18" t="str">
            <v>0</v>
          </cell>
          <cell r="AH18" t="str">
            <v>0</v>
          </cell>
          <cell r="AI18" t="str">
            <v>0</v>
          </cell>
          <cell r="AJ18" t="str">
            <v>0</v>
          </cell>
          <cell r="AK18" t="str">
            <v>0</v>
          </cell>
          <cell r="AL18" t="str">
            <v>0</v>
          </cell>
          <cell r="AM18" t="str">
            <v>0</v>
          </cell>
          <cell r="AN18" t="str">
            <v>0</v>
          </cell>
          <cell r="AO18" t="str">
            <v>0</v>
          </cell>
          <cell r="AP18" t="str">
            <v>0</v>
          </cell>
          <cell r="AR18" t="str">
            <v>0</v>
          </cell>
          <cell r="AS18" t="str">
            <v>0</v>
          </cell>
          <cell r="AT18" t="str">
            <v>0</v>
          </cell>
          <cell r="AU18" t="str">
            <v>0</v>
          </cell>
          <cell r="AV18" t="str">
            <v>0</v>
          </cell>
          <cell r="AW18" t="str">
            <v>0</v>
          </cell>
          <cell r="AX18" t="str">
            <v>0</v>
          </cell>
          <cell r="AY18" t="str">
            <v>0</v>
          </cell>
          <cell r="AZ18" t="str">
            <v>0</v>
          </cell>
          <cell r="BA18" t="str">
            <v>0</v>
          </cell>
          <cell r="BB18" t="str">
            <v>0</v>
          </cell>
          <cell r="BC18" t="str">
            <v>0</v>
          </cell>
          <cell r="BD18" t="str">
            <v>0</v>
          </cell>
          <cell r="BF18">
            <v>4722264639</v>
          </cell>
          <cell r="BG18">
            <v>338107751</v>
          </cell>
          <cell r="BH18">
            <v>394830577</v>
          </cell>
          <cell r="BI18">
            <v>470295148</v>
          </cell>
          <cell r="BJ18">
            <v>479862327</v>
          </cell>
          <cell r="BK18">
            <v>462189121</v>
          </cell>
          <cell r="BL18">
            <v>456771166</v>
          </cell>
          <cell r="BM18">
            <v>371826759</v>
          </cell>
          <cell r="BN18">
            <v>341311424</v>
          </cell>
          <cell r="BO18">
            <v>344057464</v>
          </cell>
          <cell r="BP18">
            <v>347535782</v>
          </cell>
          <cell r="BQ18">
            <v>349915684</v>
          </cell>
          <cell r="BR18">
            <v>365561436</v>
          </cell>
          <cell r="BT18">
            <v>0</v>
          </cell>
          <cell r="BU18">
            <v>0</v>
          </cell>
          <cell r="BV18">
            <v>0</v>
          </cell>
          <cell r="BW18">
            <v>0</v>
          </cell>
          <cell r="BX18">
            <v>0</v>
          </cell>
          <cell r="BY18">
            <v>0</v>
          </cell>
          <cell r="BZ18">
            <v>0</v>
          </cell>
          <cell r="CA18">
            <v>0</v>
          </cell>
          <cell r="CB18">
            <v>0</v>
          </cell>
          <cell r="CC18">
            <v>0</v>
          </cell>
          <cell r="CD18">
            <v>0</v>
          </cell>
          <cell r="CE18">
            <v>0</v>
          </cell>
          <cell r="CF18">
            <v>0</v>
          </cell>
          <cell r="CH18">
            <v>-60000</v>
          </cell>
          <cell r="CI18">
            <v>-5000</v>
          </cell>
          <cell r="CJ18">
            <v>-5000</v>
          </cell>
          <cell r="CK18">
            <v>-5000</v>
          </cell>
          <cell r="CL18">
            <v>-5000</v>
          </cell>
          <cell r="CM18">
            <v>-5000</v>
          </cell>
          <cell r="CN18">
            <v>-5000</v>
          </cell>
          <cell r="CO18">
            <v>-5000</v>
          </cell>
          <cell r="CP18">
            <v>-5000</v>
          </cell>
          <cell r="CQ18">
            <v>-5000</v>
          </cell>
          <cell r="CR18">
            <v>-5000</v>
          </cell>
          <cell r="CS18">
            <v>-5000</v>
          </cell>
          <cell r="CT18">
            <v>-5000</v>
          </cell>
          <cell r="CV18">
            <v>-91107957</v>
          </cell>
          <cell r="CW18">
            <v>-6111171</v>
          </cell>
          <cell r="CX18">
            <v>-7542939</v>
          </cell>
          <cell r="CY18">
            <v>-9834026</v>
          </cell>
          <cell r="CZ18">
            <v>-10822264</v>
          </cell>
          <cell r="DA18">
            <v>-9910626</v>
          </cell>
          <cell r="DB18">
            <v>-8297068</v>
          </cell>
          <cell r="DC18">
            <v>-6712063</v>
          </cell>
          <cell r="DD18">
            <v>-6340440</v>
          </cell>
          <cell r="DE18">
            <v>-6419228</v>
          </cell>
          <cell r="DF18">
            <v>-6337489</v>
          </cell>
          <cell r="DG18">
            <v>-6452681</v>
          </cell>
          <cell r="DH18">
            <v>-6327962</v>
          </cell>
          <cell r="DJ18">
            <v>-713123432</v>
          </cell>
          <cell r="DK18">
            <v>-54412756</v>
          </cell>
          <cell r="DL18">
            <v>-62293548</v>
          </cell>
          <cell r="DM18">
            <v>-65411908</v>
          </cell>
          <cell r="DN18">
            <v>-67139648</v>
          </cell>
          <cell r="DO18">
            <v>-67139648</v>
          </cell>
          <cell r="DP18">
            <v>-65706888</v>
          </cell>
          <cell r="DQ18">
            <v>-54610256</v>
          </cell>
          <cell r="DR18">
            <v>-54096756</v>
          </cell>
          <cell r="DS18">
            <v>-54689256</v>
          </cell>
          <cell r="DT18">
            <v>-55439756</v>
          </cell>
          <cell r="DU18">
            <v>-55953256</v>
          </cell>
          <cell r="DV18">
            <v>-56229756</v>
          </cell>
        </row>
        <row r="19">
          <cell r="A19" t="str">
            <v>Tranportation margins</v>
          </cell>
          <cell r="B19">
            <v>11382871</v>
          </cell>
          <cell r="C19">
            <v>803497.85999999987</v>
          </cell>
          <cell r="D19">
            <v>850266.06</v>
          </cell>
          <cell r="E19">
            <v>894777.23</v>
          </cell>
          <cell r="F19">
            <v>974053.35999999987</v>
          </cell>
          <cell r="G19">
            <v>1048866.7899999998</v>
          </cell>
          <cell r="H19">
            <v>959140.19000000018</v>
          </cell>
          <cell r="I19">
            <v>917061.16000000015</v>
          </cell>
          <cell r="J19">
            <v>882379.72</v>
          </cell>
          <cell r="K19">
            <v>852105.71</v>
          </cell>
          <cell r="L19">
            <v>828208.03</v>
          </cell>
          <cell r="M19">
            <v>928150.2</v>
          </cell>
          <cell r="N19">
            <v>1444364.69</v>
          </cell>
          <cell r="P19">
            <v>2112722.0499999998</v>
          </cell>
          <cell r="Q19">
            <v>147234.38</v>
          </cell>
          <cell r="R19">
            <v>147285.88</v>
          </cell>
          <cell r="S19">
            <v>171669.59</v>
          </cell>
          <cell r="T19">
            <v>168942.15</v>
          </cell>
          <cell r="U19">
            <v>217269.23</v>
          </cell>
          <cell r="V19">
            <v>202324.45</v>
          </cell>
          <cell r="W19">
            <v>195464.65</v>
          </cell>
          <cell r="X19">
            <v>160672.56</v>
          </cell>
          <cell r="Y19">
            <v>150858.32999999999</v>
          </cell>
          <cell r="Z19">
            <v>212484.81</v>
          </cell>
          <cell r="AA19">
            <v>183451.96</v>
          </cell>
          <cell r="AB19">
            <v>155064.06</v>
          </cell>
          <cell r="AD19">
            <v>0</v>
          </cell>
          <cell r="AE19">
            <v>0</v>
          </cell>
          <cell r="AF19">
            <v>0</v>
          </cell>
          <cell r="AG19">
            <v>0</v>
          </cell>
          <cell r="AH19">
            <v>0</v>
          </cell>
          <cell r="AI19">
            <v>0</v>
          </cell>
          <cell r="AJ19">
            <v>0</v>
          </cell>
          <cell r="AK19">
            <v>0</v>
          </cell>
          <cell r="AL19">
            <v>0</v>
          </cell>
          <cell r="AM19">
            <v>0</v>
          </cell>
          <cell r="AN19">
            <v>0</v>
          </cell>
          <cell r="AO19">
            <v>0</v>
          </cell>
          <cell r="AP19">
            <v>0</v>
          </cell>
          <cell r="AR19">
            <v>191554158.32999998</v>
          </cell>
          <cell r="AS19">
            <v>13890727.859999999</v>
          </cell>
          <cell r="AT19">
            <v>14861056.93</v>
          </cell>
          <cell r="AU19">
            <v>17302394.289999999</v>
          </cell>
          <cell r="AV19">
            <v>18515406.489999998</v>
          </cell>
          <cell r="AW19">
            <v>17695551.560000002</v>
          </cell>
          <cell r="AX19">
            <v>17507037.84</v>
          </cell>
          <cell r="AY19">
            <v>14532095.68</v>
          </cell>
          <cell r="AZ19">
            <v>15412205.99</v>
          </cell>
          <cell r="BA19">
            <v>14981100.25</v>
          </cell>
          <cell r="BB19">
            <v>15244929.5</v>
          </cell>
          <cell r="BC19">
            <v>16792083.379999999</v>
          </cell>
          <cell r="BD19">
            <v>14819568.559999999</v>
          </cell>
          <cell r="BF19">
            <v>0</v>
          </cell>
          <cell r="BG19">
            <v>0</v>
          </cell>
          <cell r="BH19">
            <v>0</v>
          </cell>
          <cell r="BI19">
            <v>0</v>
          </cell>
          <cell r="BJ19">
            <v>0</v>
          </cell>
          <cell r="BK19">
            <v>0</v>
          </cell>
          <cell r="BL19">
            <v>0</v>
          </cell>
          <cell r="BM19">
            <v>0</v>
          </cell>
          <cell r="BN19">
            <v>0</v>
          </cell>
          <cell r="BO19">
            <v>0</v>
          </cell>
          <cell r="BP19">
            <v>0</v>
          </cell>
          <cell r="BQ19">
            <v>0</v>
          </cell>
          <cell r="BR19">
            <v>0</v>
          </cell>
          <cell r="BT19">
            <v>11148803</v>
          </cell>
          <cell r="BU19">
            <v>75000</v>
          </cell>
          <cell r="BV19">
            <v>75000</v>
          </cell>
          <cell r="BW19">
            <v>75000</v>
          </cell>
          <cell r="BX19">
            <v>75000</v>
          </cell>
          <cell r="BY19">
            <v>75000</v>
          </cell>
          <cell r="BZ19">
            <v>75000</v>
          </cell>
          <cell r="CA19">
            <v>75000</v>
          </cell>
          <cell r="CB19">
            <v>75000</v>
          </cell>
          <cell r="CC19">
            <v>10323803</v>
          </cell>
          <cell r="CD19">
            <v>75000</v>
          </cell>
          <cell r="CE19">
            <v>75000</v>
          </cell>
          <cell r="CF19">
            <v>75000</v>
          </cell>
          <cell r="CH19">
            <v>-60000</v>
          </cell>
          <cell r="CI19">
            <v>-5000</v>
          </cell>
          <cell r="CJ19">
            <v>-5000</v>
          </cell>
          <cell r="CK19">
            <v>-5000</v>
          </cell>
          <cell r="CL19">
            <v>-5000</v>
          </cell>
          <cell r="CM19">
            <v>-5000</v>
          </cell>
          <cell r="CN19">
            <v>-5000</v>
          </cell>
          <cell r="CO19">
            <v>-5000</v>
          </cell>
          <cell r="CP19">
            <v>-5000</v>
          </cell>
          <cell r="CQ19">
            <v>-5000</v>
          </cell>
          <cell r="CR19">
            <v>-5000</v>
          </cell>
          <cell r="CS19">
            <v>-5000</v>
          </cell>
          <cell r="CT19">
            <v>-5000</v>
          </cell>
          <cell r="CV19">
            <v>-91107957</v>
          </cell>
          <cell r="CW19">
            <v>-6111171</v>
          </cell>
          <cell r="CX19">
            <v>-7542939</v>
          </cell>
          <cell r="CY19">
            <v>-9834026</v>
          </cell>
          <cell r="CZ19">
            <v>-10822264</v>
          </cell>
          <cell r="DA19">
            <v>-9910626</v>
          </cell>
          <cell r="DB19">
            <v>-8297068</v>
          </cell>
          <cell r="DC19">
            <v>-6712063</v>
          </cell>
          <cell r="DD19">
            <v>-6340440</v>
          </cell>
          <cell r="DE19">
            <v>-6419228</v>
          </cell>
          <cell r="DF19">
            <v>-6337489</v>
          </cell>
          <cell r="DG19">
            <v>-6452681</v>
          </cell>
          <cell r="DH19">
            <v>-6327962</v>
          </cell>
          <cell r="DJ19">
            <v>0</v>
          </cell>
          <cell r="DK19">
            <v>0</v>
          </cell>
          <cell r="DL19">
            <v>0</v>
          </cell>
          <cell r="DM19">
            <v>0</v>
          </cell>
          <cell r="DN19">
            <v>0</v>
          </cell>
          <cell r="DO19">
            <v>0</v>
          </cell>
          <cell r="DP19">
            <v>0</v>
          </cell>
          <cell r="DQ19">
            <v>0</v>
          </cell>
          <cell r="DR19">
            <v>0</v>
          </cell>
          <cell r="DS19">
            <v>0</v>
          </cell>
          <cell r="DT19">
            <v>0</v>
          </cell>
          <cell r="DU19">
            <v>0</v>
          </cell>
          <cell r="DV19">
            <v>0</v>
          </cell>
        </row>
        <row r="20">
          <cell r="A20" t="str">
            <v>Gross Profit</v>
          </cell>
          <cell r="B20">
            <v>524511730.88</v>
          </cell>
          <cell r="C20">
            <v>30990571.329999998</v>
          </cell>
          <cell r="D20">
            <v>44235152.730000019</v>
          </cell>
          <cell r="E20">
            <v>69169846.470000088</v>
          </cell>
          <cell r="F20">
            <v>80912882.339999974</v>
          </cell>
          <cell r="G20">
            <v>68861797.319999933</v>
          </cell>
          <cell r="H20">
            <v>53368466.139999986</v>
          </cell>
          <cell r="I20">
            <v>35516414.25999999</v>
          </cell>
          <cell r="J20">
            <v>31320905.260000005</v>
          </cell>
          <cell r="K20">
            <v>26542972.150000013</v>
          </cell>
          <cell r="L20">
            <v>26943687.110000007</v>
          </cell>
          <cell r="M20">
            <v>28305016.629999995</v>
          </cell>
          <cell r="N20">
            <v>28344019.139999993</v>
          </cell>
          <cell r="P20">
            <v>94322275.840000004</v>
          </cell>
          <cell r="Q20">
            <v>5837850.5699999966</v>
          </cell>
          <cell r="R20">
            <v>7970719.9600000083</v>
          </cell>
          <cell r="S20">
            <v>11451251.630000003</v>
          </cell>
          <cell r="T20">
            <v>13892837.110000014</v>
          </cell>
          <cell r="U20">
            <v>12413736.739999995</v>
          </cell>
          <cell r="V20">
            <v>9665194.6800000146</v>
          </cell>
          <cell r="W20">
            <v>7681125.4399999939</v>
          </cell>
          <cell r="X20">
            <v>6042603.2299999967</v>
          </cell>
          <cell r="Y20">
            <v>4877856.72</v>
          </cell>
          <cell r="Z20">
            <v>4839038.3099999996</v>
          </cell>
          <cell r="AA20">
            <v>4804012.24</v>
          </cell>
          <cell r="AB20">
            <v>4846049.21</v>
          </cell>
          <cell r="AD20">
            <v>0</v>
          </cell>
          <cell r="AE20">
            <v>0</v>
          </cell>
          <cell r="AF20">
            <v>0</v>
          </cell>
          <cell r="AG20">
            <v>0</v>
          </cell>
          <cell r="AH20">
            <v>0</v>
          </cell>
          <cell r="AI20">
            <v>0</v>
          </cell>
          <cell r="AJ20">
            <v>0</v>
          </cell>
          <cell r="AK20">
            <v>0</v>
          </cell>
          <cell r="AL20">
            <v>0</v>
          </cell>
          <cell r="AM20">
            <v>0</v>
          </cell>
          <cell r="AN20">
            <v>0</v>
          </cell>
          <cell r="AO20">
            <v>0</v>
          </cell>
          <cell r="AP20">
            <v>0</v>
          </cell>
          <cell r="AR20">
            <v>203336750.32999998</v>
          </cell>
          <cell r="AS20">
            <v>14019727.859999999</v>
          </cell>
          <cell r="AT20">
            <v>14991556.93</v>
          </cell>
          <cell r="AU20">
            <v>17443394.289999999</v>
          </cell>
          <cell r="AV20">
            <v>21542306.489999998</v>
          </cell>
          <cell r="AW20">
            <v>20392551.560000002</v>
          </cell>
          <cell r="AX20">
            <v>20200537.84</v>
          </cell>
          <cell r="AY20">
            <v>14667095.68</v>
          </cell>
          <cell r="AZ20">
            <v>15545205.99</v>
          </cell>
          <cell r="BA20">
            <v>15116600.25</v>
          </cell>
          <cell r="BB20">
            <v>15379429.5</v>
          </cell>
          <cell r="BC20">
            <v>19090083.379999999</v>
          </cell>
          <cell r="BD20">
            <v>14948260.559999999</v>
          </cell>
          <cell r="BF20">
            <v>89787217</v>
          </cell>
          <cell r="BG20">
            <v>5374596</v>
          </cell>
          <cell r="BH20">
            <v>6572596</v>
          </cell>
          <cell r="BI20">
            <v>11022596</v>
          </cell>
          <cell r="BJ20">
            <v>10196556</v>
          </cell>
          <cell r="BK20">
            <v>10156776</v>
          </cell>
          <cell r="BL20">
            <v>19563521</v>
          </cell>
          <cell r="BM20">
            <v>4772596</v>
          </cell>
          <cell r="BN20">
            <v>4385596</v>
          </cell>
          <cell r="BO20">
            <v>4385596</v>
          </cell>
          <cell r="BP20">
            <v>4385596</v>
          </cell>
          <cell r="BQ20">
            <v>4385596</v>
          </cell>
          <cell r="BR20">
            <v>4585596</v>
          </cell>
          <cell r="BT20">
            <v>33171117</v>
          </cell>
          <cell r="BU20">
            <v>1536730</v>
          </cell>
          <cell r="BV20">
            <v>1835361</v>
          </cell>
          <cell r="BW20">
            <v>1833680</v>
          </cell>
          <cell r="BX20">
            <v>2457586</v>
          </cell>
          <cell r="BY20">
            <v>2706179</v>
          </cell>
          <cell r="BZ20">
            <v>2604760</v>
          </cell>
          <cell r="CA20">
            <v>2078327</v>
          </cell>
          <cell r="CB20">
            <v>1776881</v>
          </cell>
          <cell r="CC20">
            <v>11774227</v>
          </cell>
          <cell r="CD20">
            <v>1523952</v>
          </cell>
          <cell r="CE20">
            <v>1522466</v>
          </cell>
          <cell r="CF20">
            <v>1520968</v>
          </cell>
          <cell r="CH20">
            <v>0</v>
          </cell>
          <cell r="CI20">
            <v>0</v>
          </cell>
          <cell r="CJ20">
            <v>0</v>
          </cell>
          <cell r="CK20">
            <v>0</v>
          </cell>
          <cell r="CL20">
            <v>0</v>
          </cell>
          <cell r="CM20">
            <v>0</v>
          </cell>
          <cell r="CN20">
            <v>0</v>
          </cell>
          <cell r="CO20">
            <v>0</v>
          </cell>
          <cell r="CP20">
            <v>0</v>
          </cell>
          <cell r="CQ20">
            <v>0</v>
          </cell>
          <cell r="CR20">
            <v>0</v>
          </cell>
          <cell r="CS20">
            <v>0</v>
          </cell>
          <cell r="CT20">
            <v>0</v>
          </cell>
          <cell r="CV20">
            <v>0</v>
          </cell>
          <cell r="CW20">
            <v>0</v>
          </cell>
          <cell r="CX20">
            <v>0</v>
          </cell>
          <cell r="CY20">
            <v>0</v>
          </cell>
          <cell r="CZ20">
            <v>0</v>
          </cell>
          <cell r="DA20">
            <v>0</v>
          </cell>
          <cell r="DB20">
            <v>0</v>
          </cell>
          <cell r="DC20">
            <v>0</v>
          </cell>
          <cell r="DD20">
            <v>0</v>
          </cell>
          <cell r="DE20">
            <v>0</v>
          </cell>
          <cell r="DF20">
            <v>0</v>
          </cell>
          <cell r="DG20">
            <v>0</v>
          </cell>
          <cell r="DH20">
            <v>0</v>
          </cell>
          <cell r="DJ20">
            <v>-1273972</v>
          </cell>
          <cell r="DK20">
            <v>-106164</v>
          </cell>
          <cell r="DL20">
            <v>-106164</v>
          </cell>
          <cell r="DM20">
            <v>-106165</v>
          </cell>
          <cell r="DN20">
            <v>-106164</v>
          </cell>
          <cell r="DO20">
            <v>-106164</v>
          </cell>
          <cell r="DP20">
            <v>-106165</v>
          </cell>
          <cell r="DQ20">
            <v>-106164</v>
          </cell>
          <cell r="DR20">
            <v>-106164</v>
          </cell>
          <cell r="DS20">
            <v>-106165</v>
          </cell>
          <cell r="DT20">
            <v>-106164</v>
          </cell>
          <cell r="DU20">
            <v>-106164</v>
          </cell>
          <cell r="DV20">
            <v>-106165</v>
          </cell>
        </row>
        <row r="21">
          <cell r="A21" t="str">
            <v>Direct Expenses</v>
          </cell>
          <cell r="B21">
            <v>107430688.47999999</v>
          </cell>
          <cell r="C21">
            <v>9133613.1899999995</v>
          </cell>
          <cell r="D21">
            <v>8467746.4000000004</v>
          </cell>
          <cell r="E21">
            <v>9651251.5600000005</v>
          </cell>
          <cell r="F21">
            <v>8718150.9000000004</v>
          </cell>
          <cell r="G21">
            <v>8374893.0599999996</v>
          </cell>
          <cell r="H21">
            <v>9206456.7899999991</v>
          </cell>
          <cell r="I21">
            <v>8225464.2300000004</v>
          </cell>
          <cell r="J21">
            <v>8546420.4199999999</v>
          </cell>
          <cell r="K21">
            <v>9344582.9399999995</v>
          </cell>
          <cell r="L21">
            <v>9312920.6600000001</v>
          </cell>
          <cell r="M21">
            <v>8646350.3300000001</v>
          </cell>
          <cell r="N21">
            <v>9802838</v>
          </cell>
          <cell r="P21">
            <v>34782614.710000001</v>
          </cell>
          <cell r="Q21">
            <v>3043349.54</v>
          </cell>
          <cell r="R21">
            <v>2785714.16</v>
          </cell>
          <cell r="S21">
            <v>3051349.77</v>
          </cell>
          <cell r="T21">
            <v>2997295.14</v>
          </cell>
          <cell r="U21">
            <v>2845928.05</v>
          </cell>
          <cell r="V21">
            <v>2872232.14</v>
          </cell>
          <cell r="W21">
            <v>2876216.03</v>
          </cell>
          <cell r="X21">
            <v>2839974.46</v>
          </cell>
          <cell r="Y21">
            <v>2972852.35</v>
          </cell>
          <cell r="Z21">
            <v>2900479.96</v>
          </cell>
          <cell r="AA21">
            <v>2809002.38</v>
          </cell>
          <cell r="AB21">
            <v>2788220.73</v>
          </cell>
          <cell r="AD21">
            <v>112579917.78999999</v>
          </cell>
          <cell r="AE21">
            <v>10307539.439999999</v>
          </cell>
          <cell r="AF21">
            <v>9014182.25</v>
          </cell>
          <cell r="AG21">
            <v>10328647.390000001</v>
          </cell>
          <cell r="AH21">
            <v>10986964.76</v>
          </cell>
          <cell r="AI21">
            <v>9440426.0999999996</v>
          </cell>
          <cell r="AJ21">
            <v>10013480.84</v>
          </cell>
          <cell r="AK21">
            <v>8729747.5599999987</v>
          </cell>
          <cell r="AL21">
            <v>8550200.9399999995</v>
          </cell>
          <cell r="AM21">
            <v>8913168.6099999994</v>
          </cell>
          <cell r="AN21">
            <v>9150887</v>
          </cell>
          <cell r="AO21">
            <v>8389435.879999999</v>
          </cell>
          <cell r="AP21">
            <v>8755237.0199999996</v>
          </cell>
          <cell r="AR21">
            <v>63979888.760000005</v>
          </cell>
          <cell r="AS21">
            <v>4761526.0999999996</v>
          </cell>
          <cell r="AT21">
            <v>4976773.62</v>
          </cell>
          <cell r="AU21">
            <v>5328790.6399999997</v>
          </cell>
          <cell r="AV21">
            <v>4815814.8899999997</v>
          </cell>
          <cell r="AW21">
            <v>4808993.8600000003</v>
          </cell>
          <cell r="AX21">
            <v>5136934.62</v>
          </cell>
          <cell r="AY21">
            <v>4795619.62</v>
          </cell>
          <cell r="AZ21">
            <v>5518149.46</v>
          </cell>
          <cell r="BA21">
            <v>5865259.0300000003</v>
          </cell>
          <cell r="BB21">
            <v>5955294.8099999996</v>
          </cell>
          <cell r="BC21">
            <v>5714863.4100000001</v>
          </cell>
          <cell r="BD21">
            <v>6301868.7000000002</v>
          </cell>
          <cell r="BF21">
            <v>26970238</v>
          </cell>
          <cell r="BG21">
            <v>2297684</v>
          </cell>
          <cell r="BH21">
            <v>2162901</v>
          </cell>
          <cell r="BI21">
            <v>2312442</v>
          </cell>
          <cell r="BJ21">
            <v>2262595</v>
          </cell>
          <cell r="BK21">
            <v>2162901</v>
          </cell>
          <cell r="BL21">
            <v>2262595</v>
          </cell>
          <cell r="BM21">
            <v>2262595</v>
          </cell>
          <cell r="BN21">
            <v>2211715</v>
          </cell>
          <cell r="BO21">
            <v>2258703</v>
          </cell>
          <cell r="BP21">
            <v>2308550</v>
          </cell>
          <cell r="BQ21">
            <v>2208856</v>
          </cell>
          <cell r="BR21">
            <v>2258701</v>
          </cell>
          <cell r="BT21">
            <v>3425807</v>
          </cell>
          <cell r="BU21">
            <v>266878</v>
          </cell>
          <cell r="BV21">
            <v>293884</v>
          </cell>
          <cell r="BW21">
            <v>318057</v>
          </cell>
          <cell r="BX21">
            <v>315469</v>
          </cell>
          <cell r="BY21">
            <v>309173</v>
          </cell>
          <cell r="BZ21">
            <v>315744</v>
          </cell>
          <cell r="CA21">
            <v>263969</v>
          </cell>
          <cell r="CB21">
            <v>266967</v>
          </cell>
          <cell r="CC21">
            <v>269084</v>
          </cell>
          <cell r="CD21">
            <v>271957</v>
          </cell>
          <cell r="CE21">
            <v>265661</v>
          </cell>
          <cell r="CF21">
            <v>268964</v>
          </cell>
          <cell r="CH21" t="str">
            <v>0</v>
          </cell>
          <cell r="CI21" t="str">
            <v>0</v>
          </cell>
          <cell r="CJ21" t="str">
            <v>0</v>
          </cell>
          <cell r="CK21" t="str">
            <v>0</v>
          </cell>
          <cell r="CL21" t="str">
            <v>0</v>
          </cell>
          <cell r="CM21" t="str">
            <v>0</v>
          </cell>
          <cell r="CN21" t="str">
            <v>0</v>
          </cell>
          <cell r="CO21" t="str">
            <v>0</v>
          </cell>
          <cell r="CP21" t="str">
            <v>0</v>
          </cell>
          <cell r="CQ21" t="str">
            <v>0</v>
          </cell>
          <cell r="CR21" t="str">
            <v>0</v>
          </cell>
          <cell r="CS21" t="str">
            <v>0</v>
          </cell>
          <cell r="CT21" t="str">
            <v>0</v>
          </cell>
          <cell r="CV21" t="str">
            <v>0</v>
          </cell>
          <cell r="CW21" t="str">
            <v>0</v>
          </cell>
          <cell r="CX21" t="str">
            <v>0</v>
          </cell>
          <cell r="CY21" t="str">
            <v>0</v>
          </cell>
          <cell r="CZ21" t="str">
            <v>0</v>
          </cell>
          <cell r="DA21" t="str">
            <v>0</v>
          </cell>
          <cell r="DB21" t="str">
            <v>0</v>
          </cell>
          <cell r="DC21" t="str">
            <v>0</v>
          </cell>
          <cell r="DD21" t="str">
            <v>0</v>
          </cell>
          <cell r="DE21" t="str">
            <v>0</v>
          </cell>
          <cell r="DF21" t="str">
            <v>0</v>
          </cell>
          <cell r="DG21" t="str">
            <v>0</v>
          </cell>
          <cell r="DH21" t="str">
            <v>0</v>
          </cell>
          <cell r="DJ21">
            <v>-1617916</v>
          </cell>
          <cell r="DK21">
            <v>-134826</v>
          </cell>
          <cell r="DL21">
            <v>-134826</v>
          </cell>
          <cell r="DM21">
            <v>-134827</v>
          </cell>
          <cell r="DN21">
            <v>-134826</v>
          </cell>
          <cell r="DO21">
            <v>-134826</v>
          </cell>
          <cell r="DP21">
            <v>-134827</v>
          </cell>
          <cell r="DQ21">
            <v>-134826</v>
          </cell>
          <cell r="DR21">
            <v>-134826</v>
          </cell>
          <cell r="DS21">
            <v>-134827</v>
          </cell>
          <cell r="DT21">
            <v>-134826</v>
          </cell>
          <cell r="DU21">
            <v>-134826</v>
          </cell>
          <cell r="DV21">
            <v>-134827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K22" t="str">
            <v>0</v>
          </cell>
          <cell r="L22" t="str">
            <v>0</v>
          </cell>
          <cell r="M22" t="str">
            <v>0</v>
          </cell>
          <cell r="N22" t="str">
            <v>0</v>
          </cell>
          <cell r="P22" t="str">
            <v>0</v>
          </cell>
          <cell r="Q22" t="str">
            <v>0</v>
          </cell>
          <cell r="R22" t="str">
            <v>0</v>
          </cell>
          <cell r="S22" t="str">
            <v>0</v>
          </cell>
          <cell r="T22" t="str">
            <v>0</v>
          </cell>
          <cell r="U22" t="str">
            <v>0</v>
          </cell>
          <cell r="V22" t="str">
            <v>0</v>
          </cell>
          <cell r="W22" t="str">
            <v>0</v>
          </cell>
          <cell r="X22" t="str">
            <v>0</v>
          </cell>
          <cell r="Y22" t="str">
            <v>0</v>
          </cell>
          <cell r="Z22" t="str">
            <v>0</v>
          </cell>
          <cell r="AA22" t="str">
            <v>0</v>
          </cell>
          <cell r="AB22" t="str">
            <v>0</v>
          </cell>
          <cell r="AD22" t="str">
            <v>0</v>
          </cell>
          <cell r="AE22" t="str">
            <v>0</v>
          </cell>
          <cell r="AF22" t="str">
            <v>0</v>
          </cell>
          <cell r="AG22" t="str">
            <v>0</v>
          </cell>
          <cell r="AH22" t="str">
            <v>0</v>
          </cell>
          <cell r="AI22" t="str">
            <v>0</v>
          </cell>
          <cell r="AJ22" t="str">
            <v>0</v>
          </cell>
          <cell r="AK22" t="str">
            <v>0</v>
          </cell>
          <cell r="AL22" t="str">
            <v>0</v>
          </cell>
          <cell r="AM22" t="str">
            <v>0</v>
          </cell>
          <cell r="AN22" t="str">
            <v>0</v>
          </cell>
          <cell r="AO22" t="str">
            <v>0</v>
          </cell>
          <cell r="AP22" t="str">
            <v>0</v>
          </cell>
          <cell r="AR22" t="str">
            <v>0</v>
          </cell>
          <cell r="AS22" t="str">
            <v>0</v>
          </cell>
          <cell r="AT22" t="str">
            <v>0</v>
          </cell>
          <cell r="AU22" t="str">
            <v>0</v>
          </cell>
          <cell r="AV22" t="str">
            <v>0</v>
          </cell>
          <cell r="AW22" t="str">
            <v>0</v>
          </cell>
          <cell r="AX22" t="str">
            <v>0</v>
          </cell>
          <cell r="AY22" t="str">
            <v>0</v>
          </cell>
          <cell r="AZ22" t="str">
            <v>0</v>
          </cell>
          <cell r="BA22" t="str">
            <v>0</v>
          </cell>
          <cell r="BB22" t="str">
            <v>0</v>
          </cell>
          <cell r="BC22" t="str">
            <v>0</v>
          </cell>
          <cell r="BD22" t="str">
            <v>0</v>
          </cell>
          <cell r="BF22" t="str">
            <v>0</v>
          </cell>
          <cell r="BG22" t="str">
            <v>0</v>
          </cell>
          <cell r="BH22" t="str">
            <v>0</v>
          </cell>
          <cell r="BI22" t="str">
            <v>0</v>
          </cell>
          <cell r="BJ22" t="str">
            <v>0</v>
          </cell>
          <cell r="BK22" t="str">
            <v>0</v>
          </cell>
          <cell r="BL22" t="str">
            <v>0</v>
          </cell>
          <cell r="BM22" t="str">
            <v>0</v>
          </cell>
          <cell r="BN22" t="str">
            <v>0</v>
          </cell>
          <cell r="BO22" t="str">
            <v>0</v>
          </cell>
          <cell r="BP22" t="str">
            <v>0</v>
          </cell>
          <cell r="BQ22" t="str">
            <v>0</v>
          </cell>
          <cell r="BR22" t="str">
            <v>0</v>
          </cell>
          <cell r="BT22" t="str">
            <v>0</v>
          </cell>
          <cell r="BU22" t="str">
            <v>0</v>
          </cell>
          <cell r="BV22" t="str">
            <v>0</v>
          </cell>
          <cell r="BW22" t="str">
            <v>0</v>
          </cell>
          <cell r="BX22" t="str">
            <v>0</v>
          </cell>
          <cell r="BY22" t="str">
            <v>0</v>
          </cell>
          <cell r="BZ22" t="str">
            <v>0</v>
          </cell>
          <cell r="CA22" t="str">
            <v>0</v>
          </cell>
          <cell r="CB22" t="str">
            <v>0</v>
          </cell>
          <cell r="CC22" t="str">
            <v>0</v>
          </cell>
          <cell r="CD22" t="str">
            <v>0</v>
          </cell>
          <cell r="CE22" t="str">
            <v>0</v>
          </cell>
          <cell r="CF22" t="str">
            <v>0</v>
          </cell>
          <cell r="CH22" t="str">
            <v>0</v>
          </cell>
          <cell r="CI22" t="str">
            <v>0</v>
          </cell>
          <cell r="CJ22" t="str">
            <v>0</v>
          </cell>
          <cell r="CK22" t="str">
            <v>0</v>
          </cell>
          <cell r="CL22" t="str">
            <v>0</v>
          </cell>
          <cell r="CM22" t="str">
            <v>0</v>
          </cell>
          <cell r="CN22" t="str">
            <v>0</v>
          </cell>
          <cell r="CO22" t="str">
            <v>0</v>
          </cell>
          <cell r="CP22" t="str">
            <v>0</v>
          </cell>
          <cell r="CQ22" t="str">
            <v>0</v>
          </cell>
          <cell r="CR22" t="str">
            <v>0</v>
          </cell>
          <cell r="CS22" t="str">
            <v>0</v>
          </cell>
          <cell r="CT22" t="str">
            <v>0</v>
          </cell>
          <cell r="CV22" t="str">
            <v>0</v>
          </cell>
          <cell r="CW22" t="str">
            <v>0</v>
          </cell>
          <cell r="CX22" t="str">
            <v>0</v>
          </cell>
          <cell r="CY22" t="str">
            <v>0</v>
          </cell>
          <cell r="CZ22" t="str">
            <v>0</v>
          </cell>
          <cell r="DA22" t="str">
            <v>0</v>
          </cell>
          <cell r="DB22" t="str">
            <v>0</v>
          </cell>
          <cell r="DC22" t="str">
            <v>0</v>
          </cell>
          <cell r="DD22" t="str">
            <v>0</v>
          </cell>
          <cell r="DE22" t="str">
            <v>0</v>
          </cell>
          <cell r="DF22" t="str">
            <v>0</v>
          </cell>
          <cell r="DG22" t="str">
            <v>0</v>
          </cell>
          <cell r="DH22" t="str">
            <v>0</v>
          </cell>
          <cell r="DJ22" t="str">
            <v>0</v>
          </cell>
          <cell r="DK22" t="str">
            <v>0</v>
          </cell>
          <cell r="DL22" t="str">
            <v>0</v>
          </cell>
          <cell r="DM22" t="str">
            <v>0</v>
          </cell>
          <cell r="DN22" t="str">
            <v>0</v>
          </cell>
          <cell r="DO22" t="str">
            <v>0</v>
          </cell>
          <cell r="DP22" t="str">
            <v>0</v>
          </cell>
          <cell r="DQ22" t="str">
            <v>0</v>
          </cell>
          <cell r="DR22" t="str">
            <v>0</v>
          </cell>
          <cell r="DS22" t="str">
            <v>0</v>
          </cell>
          <cell r="DT22" t="str">
            <v>0</v>
          </cell>
          <cell r="DU22" t="str">
            <v>0</v>
          </cell>
          <cell r="DV22" t="str">
            <v>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K23" t="str">
            <v>0</v>
          </cell>
          <cell r="L23" t="str">
            <v>0</v>
          </cell>
          <cell r="M23" t="str">
            <v>0</v>
          </cell>
          <cell r="N23" t="str">
            <v>0</v>
          </cell>
          <cell r="P23" t="str">
            <v>0</v>
          </cell>
          <cell r="Q23" t="str">
            <v>0</v>
          </cell>
          <cell r="R23" t="str">
            <v>0</v>
          </cell>
          <cell r="S23" t="str">
            <v>0</v>
          </cell>
          <cell r="T23" t="str">
            <v>0</v>
          </cell>
          <cell r="U23" t="str">
            <v>0</v>
          </cell>
          <cell r="V23" t="str">
            <v>0</v>
          </cell>
          <cell r="W23" t="str">
            <v>0</v>
          </cell>
          <cell r="X23" t="str">
            <v>0</v>
          </cell>
          <cell r="Y23" t="str">
            <v>0</v>
          </cell>
          <cell r="Z23" t="str">
            <v>0</v>
          </cell>
          <cell r="AA23" t="str">
            <v>0</v>
          </cell>
          <cell r="AB23" t="str">
            <v>0</v>
          </cell>
          <cell r="AD23" t="str">
            <v>0</v>
          </cell>
          <cell r="AE23" t="str">
            <v>0</v>
          </cell>
          <cell r="AF23" t="str">
            <v>0</v>
          </cell>
          <cell r="AG23" t="str">
            <v>0</v>
          </cell>
          <cell r="AH23" t="str">
            <v>0</v>
          </cell>
          <cell r="AI23" t="str">
            <v>0</v>
          </cell>
          <cell r="AJ23" t="str">
            <v>0</v>
          </cell>
          <cell r="AK23" t="str">
            <v>0</v>
          </cell>
          <cell r="AL23" t="str">
            <v>0</v>
          </cell>
          <cell r="AM23" t="str">
            <v>0</v>
          </cell>
          <cell r="AN23" t="str">
            <v>0</v>
          </cell>
          <cell r="AO23" t="str">
            <v>0</v>
          </cell>
          <cell r="AP23" t="str">
            <v>0</v>
          </cell>
          <cell r="AR23" t="str">
            <v>0</v>
          </cell>
          <cell r="AS23" t="str">
            <v>0</v>
          </cell>
          <cell r="AT23" t="str">
            <v>0</v>
          </cell>
          <cell r="AU23" t="str">
            <v>0</v>
          </cell>
          <cell r="AV23" t="str">
            <v>0</v>
          </cell>
          <cell r="AW23" t="str">
            <v>0</v>
          </cell>
          <cell r="AX23" t="str">
            <v>0</v>
          </cell>
          <cell r="AY23" t="str">
            <v>0</v>
          </cell>
          <cell r="AZ23" t="str">
            <v>0</v>
          </cell>
          <cell r="BA23" t="str">
            <v>0</v>
          </cell>
          <cell r="BB23" t="str">
            <v>0</v>
          </cell>
          <cell r="BC23" t="str">
            <v>0</v>
          </cell>
          <cell r="BD23" t="str">
            <v>0</v>
          </cell>
          <cell r="BF23" t="str">
            <v>0</v>
          </cell>
          <cell r="BG23" t="str">
            <v>0</v>
          </cell>
          <cell r="BH23" t="str">
            <v>0</v>
          </cell>
          <cell r="BI23" t="str">
            <v>0</v>
          </cell>
          <cell r="BJ23" t="str">
            <v>0</v>
          </cell>
          <cell r="BK23" t="str">
            <v>0</v>
          </cell>
          <cell r="BL23" t="str">
            <v>0</v>
          </cell>
          <cell r="BM23" t="str">
            <v>0</v>
          </cell>
          <cell r="BN23" t="str">
            <v>0</v>
          </cell>
          <cell r="BO23" t="str">
            <v>0</v>
          </cell>
          <cell r="BP23" t="str">
            <v>0</v>
          </cell>
          <cell r="BQ23" t="str">
            <v>0</v>
          </cell>
          <cell r="BR23" t="str">
            <v>0</v>
          </cell>
          <cell r="BT23" t="str">
            <v>0</v>
          </cell>
          <cell r="BU23" t="str">
            <v>0</v>
          </cell>
          <cell r="BV23" t="str">
            <v>0</v>
          </cell>
          <cell r="BW23" t="str">
            <v>0</v>
          </cell>
          <cell r="BX23" t="str">
            <v>0</v>
          </cell>
          <cell r="BY23" t="str">
            <v>0</v>
          </cell>
          <cell r="BZ23" t="str">
            <v>0</v>
          </cell>
          <cell r="CA23" t="str">
            <v>0</v>
          </cell>
          <cell r="CB23" t="str">
            <v>0</v>
          </cell>
          <cell r="CC23" t="str">
            <v>0</v>
          </cell>
          <cell r="CD23" t="str">
            <v>0</v>
          </cell>
          <cell r="CE23" t="str">
            <v>0</v>
          </cell>
          <cell r="CF23" t="str">
            <v>0</v>
          </cell>
          <cell r="CH23" t="str">
            <v>0</v>
          </cell>
          <cell r="CI23" t="str">
            <v>0</v>
          </cell>
          <cell r="CJ23" t="str">
            <v>0</v>
          </cell>
          <cell r="CK23" t="str">
            <v>0</v>
          </cell>
          <cell r="CL23" t="str">
            <v>0</v>
          </cell>
          <cell r="CM23" t="str">
            <v>0</v>
          </cell>
          <cell r="CN23" t="str">
            <v>0</v>
          </cell>
          <cell r="CO23" t="str">
            <v>0</v>
          </cell>
          <cell r="CP23" t="str">
            <v>0</v>
          </cell>
          <cell r="CQ23" t="str">
            <v>0</v>
          </cell>
          <cell r="CR23" t="str">
            <v>0</v>
          </cell>
          <cell r="CS23" t="str">
            <v>0</v>
          </cell>
          <cell r="CT23" t="str">
            <v>0</v>
          </cell>
          <cell r="CV23" t="str">
            <v>0</v>
          </cell>
          <cell r="CW23" t="str">
            <v>0</v>
          </cell>
          <cell r="CX23" t="str">
            <v>0</v>
          </cell>
          <cell r="CY23" t="str">
            <v>0</v>
          </cell>
          <cell r="CZ23" t="str">
            <v>0</v>
          </cell>
          <cell r="DA23" t="str">
            <v>0</v>
          </cell>
          <cell r="DB23" t="str">
            <v>0</v>
          </cell>
          <cell r="DC23" t="str">
            <v>0</v>
          </cell>
          <cell r="DD23" t="str">
            <v>0</v>
          </cell>
          <cell r="DE23" t="str">
            <v>0</v>
          </cell>
          <cell r="DF23" t="str">
            <v>0</v>
          </cell>
          <cell r="DG23" t="str">
            <v>0</v>
          </cell>
          <cell r="DH23" t="str">
            <v>0</v>
          </cell>
          <cell r="DJ23" t="str">
            <v>0</v>
          </cell>
          <cell r="DK23" t="str">
            <v>0</v>
          </cell>
          <cell r="DL23" t="str">
            <v>0</v>
          </cell>
          <cell r="DM23" t="str">
            <v>0</v>
          </cell>
          <cell r="DN23" t="str">
            <v>0</v>
          </cell>
          <cell r="DO23" t="str">
            <v>0</v>
          </cell>
          <cell r="DP23" t="str">
            <v>0</v>
          </cell>
          <cell r="DQ23" t="str">
            <v>0</v>
          </cell>
          <cell r="DR23" t="str">
            <v>0</v>
          </cell>
          <cell r="DS23" t="str">
            <v>0</v>
          </cell>
          <cell r="DT23" t="str">
            <v>0</v>
          </cell>
          <cell r="DU23" t="str">
            <v>0</v>
          </cell>
          <cell r="DV23" t="str">
            <v>0</v>
          </cell>
        </row>
        <row r="24">
          <cell r="A24" t="str">
            <v>Share Services Billings</v>
          </cell>
          <cell r="B24">
            <v>49234043</v>
          </cell>
          <cell r="C24">
            <v>4494304</v>
          </cell>
          <cell r="D24">
            <v>3952302</v>
          </cell>
          <cell r="E24">
            <v>4510937</v>
          </cell>
          <cell r="F24">
            <v>4768776</v>
          </cell>
          <cell r="G24">
            <v>4124647</v>
          </cell>
          <cell r="H24">
            <v>4353305</v>
          </cell>
          <cell r="I24">
            <v>3850037</v>
          </cell>
          <cell r="J24">
            <v>3750351</v>
          </cell>
          <cell r="K24">
            <v>3898535</v>
          </cell>
          <cell r="L24">
            <v>4013524</v>
          </cell>
          <cell r="M24">
            <v>3680287</v>
          </cell>
          <cell r="N24">
            <v>3837038</v>
          </cell>
          <cell r="P24">
            <v>9520258</v>
          </cell>
          <cell r="Q24">
            <v>873186</v>
          </cell>
          <cell r="R24">
            <v>765929</v>
          </cell>
          <cell r="S24">
            <v>873244</v>
          </cell>
          <cell r="T24">
            <v>925121</v>
          </cell>
          <cell r="U24">
            <v>798318</v>
          </cell>
          <cell r="V24">
            <v>842845</v>
          </cell>
          <cell r="W24">
            <v>739574</v>
          </cell>
          <cell r="X24">
            <v>723425</v>
          </cell>
          <cell r="Y24">
            <v>753635</v>
          </cell>
          <cell r="Z24">
            <v>773188</v>
          </cell>
          <cell r="AA24">
            <v>711392</v>
          </cell>
          <cell r="AB24">
            <v>740401</v>
          </cell>
          <cell r="AD24">
            <v>-116389753</v>
          </cell>
          <cell r="AE24">
            <v>-10639994</v>
          </cell>
          <cell r="AF24">
            <v>-9346635</v>
          </cell>
          <cell r="AG24">
            <v>-10661099</v>
          </cell>
          <cell r="AH24">
            <v>-11299508</v>
          </cell>
          <cell r="AI24">
            <v>-9752955</v>
          </cell>
          <cell r="AJ24">
            <v>-10325931</v>
          </cell>
          <cell r="AK24">
            <v>-9042243</v>
          </cell>
          <cell r="AL24">
            <v>-8862689</v>
          </cell>
          <cell r="AM24">
            <v>-9225670</v>
          </cell>
          <cell r="AN24">
            <v>-9463367</v>
          </cell>
          <cell r="AO24">
            <v>-8701934</v>
          </cell>
          <cell r="AP24">
            <v>-9067728</v>
          </cell>
          <cell r="AR24">
            <v>8095946</v>
          </cell>
          <cell r="AS24">
            <v>751267</v>
          </cell>
          <cell r="AT24">
            <v>666237</v>
          </cell>
          <cell r="AU24">
            <v>758197</v>
          </cell>
          <cell r="AV24">
            <v>821648</v>
          </cell>
          <cell r="AW24">
            <v>694269</v>
          </cell>
          <cell r="AX24">
            <v>733796</v>
          </cell>
          <cell r="AY24">
            <v>595987</v>
          </cell>
          <cell r="AZ24">
            <v>600553</v>
          </cell>
          <cell r="BA24">
            <v>633736</v>
          </cell>
          <cell r="BB24">
            <v>632955</v>
          </cell>
          <cell r="BC24">
            <v>592716</v>
          </cell>
          <cell r="BD24">
            <v>614585</v>
          </cell>
          <cell r="BF24">
            <v>484595</v>
          </cell>
          <cell r="BG24">
            <v>33082</v>
          </cell>
          <cell r="BH24">
            <v>21329</v>
          </cell>
          <cell r="BI24">
            <v>33909</v>
          </cell>
          <cell r="BJ24">
            <v>40257</v>
          </cell>
          <cell r="BK24">
            <v>27720</v>
          </cell>
          <cell r="BL24">
            <v>53875</v>
          </cell>
          <cell r="BM24">
            <v>29640</v>
          </cell>
          <cell r="BN24">
            <v>47534</v>
          </cell>
          <cell r="BO24">
            <v>50452</v>
          </cell>
          <cell r="BP24">
            <v>51472</v>
          </cell>
          <cell r="BQ24">
            <v>44698</v>
          </cell>
          <cell r="BR24">
            <v>50627</v>
          </cell>
          <cell r="BT24">
            <v>919290</v>
          </cell>
          <cell r="BU24">
            <v>76242</v>
          </cell>
          <cell r="BV24">
            <v>73413</v>
          </cell>
          <cell r="BW24">
            <v>76562</v>
          </cell>
          <cell r="BX24">
            <v>79122</v>
          </cell>
          <cell r="BY24">
            <v>75470</v>
          </cell>
          <cell r="BZ24">
            <v>84337</v>
          </cell>
          <cell r="CA24">
            <v>75057</v>
          </cell>
          <cell r="CB24">
            <v>75556</v>
          </cell>
          <cell r="CC24">
            <v>76321</v>
          </cell>
          <cell r="CD24">
            <v>76133</v>
          </cell>
          <cell r="CE24">
            <v>74690</v>
          </cell>
          <cell r="CF24">
            <v>76387</v>
          </cell>
          <cell r="CH24" t="str">
            <v>0</v>
          </cell>
          <cell r="CI24" t="str">
            <v>0</v>
          </cell>
          <cell r="CJ24" t="str">
            <v>0</v>
          </cell>
          <cell r="CK24" t="str">
            <v>0</v>
          </cell>
          <cell r="CL24" t="str">
            <v>0</v>
          </cell>
          <cell r="CM24" t="str">
            <v>0</v>
          </cell>
          <cell r="CN24" t="str">
            <v>0</v>
          </cell>
          <cell r="CO24" t="str">
            <v>0</v>
          </cell>
          <cell r="CP24" t="str">
            <v>0</v>
          </cell>
          <cell r="CQ24" t="str">
            <v>0</v>
          </cell>
          <cell r="CR24" t="str">
            <v>0</v>
          </cell>
          <cell r="CS24" t="str">
            <v>0</v>
          </cell>
          <cell r="CT24" t="str">
            <v>0</v>
          </cell>
          <cell r="CV24" t="str">
            <v>0</v>
          </cell>
          <cell r="CW24" t="str">
            <v>0</v>
          </cell>
          <cell r="CX24" t="str">
            <v>0</v>
          </cell>
          <cell r="CY24" t="str">
            <v>0</v>
          </cell>
          <cell r="CZ24" t="str">
            <v>0</v>
          </cell>
          <cell r="DA24" t="str">
            <v>0</v>
          </cell>
          <cell r="DB24" t="str">
            <v>0</v>
          </cell>
          <cell r="DC24" t="str">
            <v>0</v>
          </cell>
          <cell r="DD24" t="str">
            <v>0</v>
          </cell>
          <cell r="DE24" t="str">
            <v>0</v>
          </cell>
          <cell r="DF24" t="str">
            <v>0</v>
          </cell>
          <cell r="DG24" t="str">
            <v>0</v>
          </cell>
          <cell r="DH24" t="str">
            <v>0</v>
          </cell>
          <cell r="DJ24" t="str">
            <v>0</v>
          </cell>
          <cell r="DK24" t="str">
            <v>0</v>
          </cell>
          <cell r="DL24" t="str">
            <v>0</v>
          </cell>
          <cell r="DM24" t="str">
            <v>0</v>
          </cell>
          <cell r="DN24" t="str">
            <v>0</v>
          </cell>
          <cell r="DO24" t="str">
            <v>0</v>
          </cell>
          <cell r="DP24" t="str">
            <v>0</v>
          </cell>
          <cell r="DQ24" t="str">
            <v>0</v>
          </cell>
          <cell r="DR24" t="str">
            <v>0</v>
          </cell>
          <cell r="DS24" t="str">
            <v>0</v>
          </cell>
          <cell r="DT24" t="str">
            <v>0</v>
          </cell>
          <cell r="DU24" t="str">
            <v>0</v>
          </cell>
          <cell r="DV24" t="str">
            <v>0</v>
          </cell>
        </row>
        <row r="25">
          <cell r="A25" t="str">
            <v>SSU Billings</v>
          </cell>
          <cell r="B25">
            <v>49234043</v>
          </cell>
          <cell r="C25">
            <v>4494304</v>
          </cell>
          <cell r="D25">
            <v>3952302</v>
          </cell>
          <cell r="E25">
            <v>4510937</v>
          </cell>
          <cell r="F25">
            <v>4768776</v>
          </cell>
          <cell r="G25">
            <v>4124647</v>
          </cell>
          <cell r="H25">
            <v>4353305</v>
          </cell>
          <cell r="I25">
            <v>3850037</v>
          </cell>
          <cell r="J25">
            <v>3750351</v>
          </cell>
          <cell r="K25">
            <v>3898535</v>
          </cell>
          <cell r="L25">
            <v>4013524</v>
          </cell>
          <cell r="M25">
            <v>3680287</v>
          </cell>
          <cell r="N25">
            <v>3837038</v>
          </cell>
          <cell r="P25">
            <v>9520258</v>
          </cell>
          <cell r="Q25">
            <v>873186</v>
          </cell>
          <cell r="R25">
            <v>765929</v>
          </cell>
          <cell r="S25">
            <v>873244</v>
          </cell>
          <cell r="T25">
            <v>925121</v>
          </cell>
          <cell r="U25">
            <v>798318</v>
          </cell>
          <cell r="V25">
            <v>842845</v>
          </cell>
          <cell r="W25">
            <v>739574</v>
          </cell>
          <cell r="X25">
            <v>723425</v>
          </cell>
          <cell r="Y25">
            <v>753635</v>
          </cell>
          <cell r="Z25">
            <v>773188</v>
          </cell>
          <cell r="AA25">
            <v>711392</v>
          </cell>
          <cell r="AB25">
            <v>740401</v>
          </cell>
          <cell r="AD25">
            <v>-116389753</v>
          </cell>
          <cell r="AE25">
            <v>-10639994</v>
          </cell>
          <cell r="AF25">
            <v>-9346635</v>
          </cell>
          <cell r="AG25">
            <v>-10661099</v>
          </cell>
          <cell r="AH25">
            <v>-11299508</v>
          </cell>
          <cell r="AI25">
            <v>-9752955</v>
          </cell>
          <cell r="AJ25">
            <v>-10325931</v>
          </cell>
          <cell r="AK25">
            <v>-9042243</v>
          </cell>
          <cell r="AL25">
            <v>-8862689</v>
          </cell>
          <cell r="AM25">
            <v>-9225670</v>
          </cell>
          <cell r="AN25">
            <v>-9463367</v>
          </cell>
          <cell r="AO25">
            <v>-8701934</v>
          </cell>
          <cell r="AP25">
            <v>-9067728</v>
          </cell>
          <cell r="AR25">
            <v>8095946</v>
          </cell>
          <cell r="AS25">
            <v>751267</v>
          </cell>
          <cell r="AT25">
            <v>666237</v>
          </cell>
          <cell r="AU25">
            <v>758197</v>
          </cell>
          <cell r="AV25">
            <v>821648</v>
          </cell>
          <cell r="AW25">
            <v>694269</v>
          </cell>
          <cell r="AX25">
            <v>733796</v>
          </cell>
          <cell r="AY25">
            <v>595987</v>
          </cell>
          <cell r="AZ25">
            <v>600553</v>
          </cell>
          <cell r="BA25">
            <v>633736</v>
          </cell>
          <cell r="BB25">
            <v>632955</v>
          </cell>
          <cell r="BC25">
            <v>592716</v>
          </cell>
          <cell r="BD25">
            <v>614585</v>
          </cell>
          <cell r="BF25">
            <v>484595</v>
          </cell>
          <cell r="BG25">
            <v>33082</v>
          </cell>
          <cell r="BH25">
            <v>21329</v>
          </cell>
          <cell r="BI25">
            <v>33909</v>
          </cell>
          <cell r="BJ25">
            <v>40257</v>
          </cell>
          <cell r="BK25">
            <v>27720</v>
          </cell>
          <cell r="BL25">
            <v>53875</v>
          </cell>
          <cell r="BM25">
            <v>29640</v>
          </cell>
          <cell r="BN25">
            <v>47534</v>
          </cell>
          <cell r="BO25">
            <v>50452</v>
          </cell>
          <cell r="BP25">
            <v>51472</v>
          </cell>
          <cell r="BQ25">
            <v>44698</v>
          </cell>
          <cell r="BR25">
            <v>50627</v>
          </cell>
          <cell r="BT25">
            <v>919290</v>
          </cell>
          <cell r="BU25">
            <v>76242</v>
          </cell>
          <cell r="BV25">
            <v>73413</v>
          </cell>
          <cell r="BW25">
            <v>76562</v>
          </cell>
          <cell r="BX25">
            <v>79122</v>
          </cell>
          <cell r="BY25">
            <v>75470</v>
          </cell>
          <cell r="BZ25">
            <v>84337</v>
          </cell>
          <cell r="CA25">
            <v>75057</v>
          </cell>
          <cell r="CB25">
            <v>75556</v>
          </cell>
          <cell r="CC25">
            <v>76321</v>
          </cell>
          <cell r="CD25">
            <v>76133</v>
          </cell>
          <cell r="CE25">
            <v>74690</v>
          </cell>
          <cell r="CF25">
            <v>76387</v>
          </cell>
          <cell r="CH25">
            <v>0</v>
          </cell>
          <cell r="CI25">
            <v>0</v>
          </cell>
          <cell r="CJ25">
            <v>0</v>
          </cell>
          <cell r="CK25">
            <v>0</v>
          </cell>
          <cell r="CL25">
            <v>0</v>
          </cell>
          <cell r="CM25">
            <v>0</v>
          </cell>
          <cell r="CN25">
            <v>0</v>
          </cell>
          <cell r="CO25">
            <v>0</v>
          </cell>
          <cell r="CP25">
            <v>0</v>
          </cell>
          <cell r="CQ25">
            <v>0</v>
          </cell>
          <cell r="CR25">
            <v>0</v>
          </cell>
          <cell r="CS25">
            <v>0</v>
          </cell>
          <cell r="CT25">
            <v>0</v>
          </cell>
          <cell r="CV25">
            <v>0</v>
          </cell>
          <cell r="CW25">
            <v>0</v>
          </cell>
          <cell r="CX25">
            <v>0</v>
          </cell>
          <cell r="CY25">
            <v>0</v>
          </cell>
          <cell r="CZ25">
            <v>0</v>
          </cell>
          <cell r="DA25">
            <v>0</v>
          </cell>
          <cell r="DB25">
            <v>0</v>
          </cell>
          <cell r="DC25">
            <v>0</v>
          </cell>
          <cell r="DD25">
            <v>0</v>
          </cell>
          <cell r="DE25">
            <v>0</v>
          </cell>
          <cell r="DF25">
            <v>0</v>
          </cell>
          <cell r="DG25">
            <v>0</v>
          </cell>
          <cell r="DH25">
            <v>0</v>
          </cell>
          <cell r="DJ25">
            <v>0</v>
          </cell>
          <cell r="DK25">
            <v>0</v>
          </cell>
          <cell r="DL25">
            <v>0</v>
          </cell>
          <cell r="DM25">
            <v>0</v>
          </cell>
          <cell r="DN25">
            <v>0</v>
          </cell>
          <cell r="DO25">
            <v>0</v>
          </cell>
          <cell r="DP25">
            <v>0</v>
          </cell>
          <cell r="DQ25">
            <v>0</v>
          </cell>
          <cell r="DR25">
            <v>0</v>
          </cell>
          <cell r="DS25">
            <v>0</v>
          </cell>
          <cell r="DT25">
            <v>0</v>
          </cell>
          <cell r="DU25">
            <v>0</v>
          </cell>
          <cell r="DV25">
            <v>0</v>
          </cell>
        </row>
        <row r="26">
          <cell r="A26" t="str">
            <v>Total Operation &amp; Maintenance Exp - Excl Bad Debt</v>
          </cell>
          <cell r="B26">
            <v>156664731.48000002</v>
          </cell>
          <cell r="C26">
            <v>13627917.189999999</v>
          </cell>
          <cell r="D26">
            <v>12420048.4</v>
          </cell>
          <cell r="E26">
            <v>14162188.560000001</v>
          </cell>
          <cell r="F26">
            <v>13486926.9</v>
          </cell>
          <cell r="G26">
            <v>12499540.059999999</v>
          </cell>
          <cell r="H26">
            <v>13559761.789999999</v>
          </cell>
          <cell r="I26">
            <v>12075501.23</v>
          </cell>
          <cell r="J26">
            <v>12296771.42</v>
          </cell>
          <cell r="K26">
            <v>13243117.939999999</v>
          </cell>
          <cell r="L26">
            <v>13326444.66</v>
          </cell>
          <cell r="M26">
            <v>12326637.33</v>
          </cell>
          <cell r="N26">
            <v>13639876</v>
          </cell>
          <cell r="P26">
            <v>44302872.710000001</v>
          </cell>
          <cell r="Q26">
            <v>3916535.54</v>
          </cell>
          <cell r="R26">
            <v>3551643.16</v>
          </cell>
          <cell r="S26">
            <v>3924593.77</v>
          </cell>
          <cell r="T26">
            <v>3922416.14</v>
          </cell>
          <cell r="U26">
            <v>3644246.05</v>
          </cell>
          <cell r="V26">
            <v>3715077.14</v>
          </cell>
          <cell r="W26">
            <v>3615790.03</v>
          </cell>
          <cell r="X26">
            <v>3563399.46</v>
          </cell>
          <cell r="Y26">
            <v>3726487.35</v>
          </cell>
          <cell r="Z26">
            <v>3673667.96</v>
          </cell>
          <cell r="AA26">
            <v>3520394.38</v>
          </cell>
          <cell r="AB26">
            <v>3528621.73</v>
          </cell>
          <cell r="AD26">
            <v>-3809835.21</v>
          </cell>
          <cell r="AE26">
            <v>-332454.56000000052</v>
          </cell>
          <cell r="AF26">
            <v>-332452.75</v>
          </cell>
          <cell r="AG26">
            <v>-332451.6099999994</v>
          </cell>
          <cell r="AH26">
            <v>-312543.24</v>
          </cell>
          <cell r="AI26">
            <v>-312528.90000000002</v>
          </cell>
          <cell r="AJ26">
            <v>-312450.15999999997</v>
          </cell>
          <cell r="AK26">
            <v>-312495.44000000134</v>
          </cell>
          <cell r="AL26">
            <v>-312488.06000000052</v>
          </cell>
          <cell r="AM26">
            <v>-312501.3900000006</v>
          </cell>
          <cell r="AN26">
            <v>-312480</v>
          </cell>
          <cell r="AO26">
            <v>-312498.12000000104</v>
          </cell>
          <cell r="AP26">
            <v>-312490.98</v>
          </cell>
          <cell r="AR26">
            <v>72075834.760000005</v>
          </cell>
          <cell r="AS26">
            <v>5512793.0999999996</v>
          </cell>
          <cell r="AT26">
            <v>5643010.6200000001</v>
          </cell>
          <cell r="AU26">
            <v>6086987.6399999997</v>
          </cell>
          <cell r="AV26">
            <v>5637462.8899999997</v>
          </cell>
          <cell r="AW26">
            <v>5503262.8600000003</v>
          </cell>
          <cell r="AX26">
            <v>5870730.6200000001</v>
          </cell>
          <cell r="AY26">
            <v>5391606.6200000001</v>
          </cell>
          <cell r="AZ26">
            <v>6118702.46</v>
          </cell>
          <cell r="BA26">
            <v>6498995.0300000003</v>
          </cell>
          <cell r="BB26">
            <v>6588249.8099999996</v>
          </cell>
          <cell r="BC26">
            <v>6307579.4100000001</v>
          </cell>
          <cell r="BD26">
            <v>6916453.7000000002</v>
          </cell>
          <cell r="BF26">
            <v>27454833</v>
          </cell>
          <cell r="BG26">
            <v>2330766</v>
          </cell>
          <cell r="BH26">
            <v>2184230</v>
          </cell>
          <cell r="BI26">
            <v>2346351</v>
          </cell>
          <cell r="BJ26">
            <v>2302852</v>
          </cell>
          <cell r="BK26">
            <v>2190621</v>
          </cell>
          <cell r="BL26">
            <v>2316470</v>
          </cell>
          <cell r="BM26">
            <v>2292235</v>
          </cell>
          <cell r="BN26">
            <v>2259249</v>
          </cell>
          <cell r="BO26">
            <v>2309155</v>
          </cell>
          <cell r="BP26">
            <v>2360022</v>
          </cell>
          <cell r="BQ26">
            <v>2253554</v>
          </cell>
          <cell r="BR26">
            <v>2309328</v>
          </cell>
          <cell r="BT26">
            <v>4345097</v>
          </cell>
          <cell r="BU26">
            <v>343120</v>
          </cell>
          <cell r="BV26">
            <v>367297</v>
          </cell>
          <cell r="BW26">
            <v>394619</v>
          </cell>
          <cell r="BX26">
            <v>394591</v>
          </cell>
          <cell r="BY26">
            <v>384643</v>
          </cell>
          <cell r="BZ26">
            <v>400081</v>
          </cell>
          <cell r="CA26">
            <v>339026</v>
          </cell>
          <cell r="CB26">
            <v>342523</v>
          </cell>
          <cell r="CC26">
            <v>345405</v>
          </cell>
          <cell r="CD26">
            <v>348090</v>
          </cell>
          <cell r="CE26">
            <v>340351</v>
          </cell>
          <cell r="CF26">
            <v>345351</v>
          </cell>
          <cell r="CH26" t="str">
            <v>0</v>
          </cell>
          <cell r="CI26" t="str">
            <v>0</v>
          </cell>
          <cell r="CJ26" t="str">
            <v>0</v>
          </cell>
          <cell r="CK26" t="str">
            <v>0</v>
          </cell>
          <cell r="CL26" t="str">
            <v>0</v>
          </cell>
          <cell r="CM26" t="str">
            <v>0</v>
          </cell>
          <cell r="CN26" t="str">
            <v>0</v>
          </cell>
          <cell r="CO26" t="str">
            <v>0</v>
          </cell>
          <cell r="CP26" t="str">
            <v>0</v>
          </cell>
          <cell r="CQ26" t="str">
            <v>0</v>
          </cell>
          <cell r="CR26" t="str">
            <v>0</v>
          </cell>
          <cell r="CS26" t="str">
            <v>0</v>
          </cell>
          <cell r="CT26" t="str">
            <v>0</v>
          </cell>
          <cell r="CV26" t="str">
            <v>0</v>
          </cell>
          <cell r="CW26" t="str">
            <v>0</v>
          </cell>
          <cell r="CX26" t="str">
            <v>0</v>
          </cell>
          <cell r="CY26" t="str">
            <v>0</v>
          </cell>
          <cell r="CZ26" t="str">
            <v>0</v>
          </cell>
          <cell r="DA26" t="str">
            <v>0</v>
          </cell>
          <cell r="DB26" t="str">
            <v>0</v>
          </cell>
          <cell r="DC26" t="str">
            <v>0</v>
          </cell>
          <cell r="DD26" t="str">
            <v>0</v>
          </cell>
          <cell r="DE26" t="str">
            <v>0</v>
          </cell>
          <cell r="DF26" t="str">
            <v>0</v>
          </cell>
          <cell r="DG26" t="str">
            <v>0</v>
          </cell>
          <cell r="DH26" t="str">
            <v>0</v>
          </cell>
          <cell r="DJ26">
            <v>-1617916</v>
          </cell>
          <cell r="DK26">
            <v>-134826</v>
          </cell>
          <cell r="DL26">
            <v>-134826</v>
          </cell>
          <cell r="DM26">
            <v>-134827</v>
          </cell>
          <cell r="DN26">
            <v>-134826</v>
          </cell>
          <cell r="DO26">
            <v>-134826</v>
          </cell>
          <cell r="DP26">
            <v>-134827</v>
          </cell>
          <cell r="DQ26">
            <v>-134826</v>
          </cell>
          <cell r="DR26">
            <v>-134826</v>
          </cell>
          <cell r="DS26">
            <v>-134827</v>
          </cell>
          <cell r="DT26">
            <v>-134826</v>
          </cell>
          <cell r="DU26">
            <v>-134826</v>
          </cell>
          <cell r="DV26">
            <v>-134827</v>
          </cell>
        </row>
        <row r="27">
          <cell r="A27" t="str">
            <v>Bad Debt Expense</v>
          </cell>
          <cell r="B27">
            <v>3994732.6</v>
          </cell>
          <cell r="C27">
            <v>236225.72</v>
          </cell>
          <cell r="D27">
            <v>337210.28</v>
          </cell>
          <cell r="E27">
            <v>528553.67000000004</v>
          </cell>
          <cell r="F27">
            <v>612438.47</v>
          </cell>
          <cell r="G27">
            <v>520276.27</v>
          </cell>
          <cell r="H27">
            <v>403831.5</v>
          </cell>
          <cell r="I27">
            <v>269780.31</v>
          </cell>
          <cell r="J27">
            <v>238008.95999999999</v>
          </cell>
          <cell r="K27">
            <v>206489.86</v>
          </cell>
          <cell r="L27">
            <v>209359.14</v>
          </cell>
          <cell r="M27">
            <v>217891.89</v>
          </cell>
          <cell r="N27">
            <v>214666.53</v>
          </cell>
          <cell r="P27">
            <v>2309664.86</v>
          </cell>
          <cell r="Q27">
            <v>116283.05</v>
          </cell>
          <cell r="R27">
            <v>211915.79</v>
          </cell>
          <cell r="S27">
            <v>366733.52</v>
          </cell>
          <cell r="T27">
            <v>446173.59</v>
          </cell>
          <cell r="U27">
            <v>353740.06</v>
          </cell>
          <cell r="V27">
            <v>243673.9</v>
          </cell>
          <cell r="W27">
            <v>146969.59</v>
          </cell>
          <cell r="X27">
            <v>101110.66</v>
          </cell>
          <cell r="Y27">
            <v>80712.67</v>
          </cell>
          <cell r="Z27">
            <v>81178.06</v>
          </cell>
          <cell r="AA27">
            <v>80828.66</v>
          </cell>
          <cell r="AB27">
            <v>80345.31</v>
          </cell>
          <cell r="AD27" t="str">
            <v>0</v>
          </cell>
          <cell r="AE27" t="str">
            <v>0</v>
          </cell>
          <cell r="AF27" t="str">
            <v>0</v>
          </cell>
          <cell r="AG27" t="str">
            <v>0</v>
          </cell>
          <cell r="AH27" t="str">
            <v>0</v>
          </cell>
          <cell r="AI27" t="str">
            <v>0</v>
          </cell>
          <cell r="AJ27" t="str">
            <v>0</v>
          </cell>
          <cell r="AK27" t="str">
            <v>0</v>
          </cell>
          <cell r="AL27" t="str">
            <v>0</v>
          </cell>
          <cell r="AM27" t="str">
            <v>0</v>
          </cell>
          <cell r="AN27" t="str">
            <v>0</v>
          </cell>
          <cell r="AO27" t="str">
            <v>0</v>
          </cell>
          <cell r="AP27" t="str">
            <v>0</v>
          </cell>
          <cell r="AR27">
            <v>60000</v>
          </cell>
          <cell r="AS27">
            <v>5000</v>
          </cell>
          <cell r="AT27">
            <v>5000</v>
          </cell>
          <cell r="AU27">
            <v>5000</v>
          </cell>
          <cell r="AV27">
            <v>5000</v>
          </cell>
          <cell r="AW27">
            <v>5000</v>
          </cell>
          <cell r="AX27">
            <v>5000</v>
          </cell>
          <cell r="AY27">
            <v>5000</v>
          </cell>
          <cell r="AZ27">
            <v>5000</v>
          </cell>
          <cell r="BA27">
            <v>5000</v>
          </cell>
          <cell r="BB27">
            <v>5000</v>
          </cell>
          <cell r="BC27">
            <v>5000</v>
          </cell>
          <cell r="BD27">
            <v>5000</v>
          </cell>
          <cell r="BF27">
            <v>750000</v>
          </cell>
          <cell r="BG27">
            <v>62500</v>
          </cell>
          <cell r="BH27">
            <v>62500</v>
          </cell>
          <cell r="BI27">
            <v>62500</v>
          </cell>
          <cell r="BJ27">
            <v>62500</v>
          </cell>
          <cell r="BK27">
            <v>62500</v>
          </cell>
          <cell r="BL27">
            <v>62500</v>
          </cell>
          <cell r="BM27">
            <v>62500</v>
          </cell>
          <cell r="BN27">
            <v>62500</v>
          </cell>
          <cell r="BO27">
            <v>62500</v>
          </cell>
          <cell r="BP27">
            <v>62500</v>
          </cell>
          <cell r="BQ27">
            <v>62500</v>
          </cell>
          <cell r="BR27">
            <v>62500</v>
          </cell>
          <cell r="BT27" t="str">
            <v>0</v>
          </cell>
          <cell r="BU27" t="str">
            <v>0</v>
          </cell>
          <cell r="BV27" t="str">
            <v>0</v>
          </cell>
          <cell r="BW27" t="str">
            <v>0</v>
          </cell>
          <cell r="BX27" t="str">
            <v>0</v>
          </cell>
          <cell r="BY27" t="str">
            <v>0</v>
          </cell>
          <cell r="BZ27" t="str">
            <v>0</v>
          </cell>
          <cell r="CA27" t="str">
            <v>0</v>
          </cell>
          <cell r="CB27" t="str">
            <v>0</v>
          </cell>
          <cell r="CC27" t="str">
            <v>0</v>
          </cell>
          <cell r="CD27" t="str">
            <v>0</v>
          </cell>
          <cell r="CE27" t="str">
            <v>0</v>
          </cell>
          <cell r="CF27" t="str">
            <v>0</v>
          </cell>
          <cell r="CH27" t="str">
            <v>0</v>
          </cell>
          <cell r="CI27" t="str">
            <v>0</v>
          </cell>
          <cell r="CJ27" t="str">
            <v>0</v>
          </cell>
          <cell r="CK27" t="str">
            <v>0</v>
          </cell>
          <cell r="CL27" t="str">
            <v>0</v>
          </cell>
          <cell r="CM27" t="str">
            <v>0</v>
          </cell>
          <cell r="CN27" t="str">
            <v>0</v>
          </cell>
          <cell r="CO27" t="str">
            <v>0</v>
          </cell>
          <cell r="CP27" t="str">
            <v>0</v>
          </cell>
          <cell r="CQ27" t="str">
            <v>0</v>
          </cell>
          <cell r="CR27" t="str">
            <v>0</v>
          </cell>
          <cell r="CS27" t="str">
            <v>0</v>
          </cell>
          <cell r="CT27" t="str">
            <v>0</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t="str">
            <v>0</v>
          </cell>
          <cell r="DK27" t="str">
            <v>0</v>
          </cell>
          <cell r="DL27" t="str">
            <v>0</v>
          </cell>
          <cell r="DM27" t="str">
            <v>0</v>
          </cell>
          <cell r="DN27" t="str">
            <v>0</v>
          </cell>
          <cell r="DO27" t="str">
            <v>0</v>
          </cell>
          <cell r="DP27" t="str">
            <v>0</v>
          </cell>
          <cell r="DQ27" t="str">
            <v>0</v>
          </cell>
          <cell r="DR27" t="str">
            <v>0</v>
          </cell>
          <cell r="DS27" t="str">
            <v>0</v>
          </cell>
          <cell r="DT27" t="str">
            <v>0</v>
          </cell>
          <cell r="DU27" t="str">
            <v>0</v>
          </cell>
          <cell r="DV27" t="str">
            <v>0</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K28" t="str">
            <v>0</v>
          </cell>
          <cell r="L28" t="str">
            <v>0</v>
          </cell>
          <cell r="M28" t="str">
            <v>0</v>
          </cell>
          <cell r="N28" t="str">
            <v>0</v>
          </cell>
          <cell r="P28">
            <v>10656145</v>
          </cell>
          <cell r="Q28">
            <v>857074</v>
          </cell>
          <cell r="R28">
            <v>859314</v>
          </cell>
          <cell r="S28">
            <v>857928</v>
          </cell>
          <cell r="T28">
            <v>858886</v>
          </cell>
          <cell r="U28">
            <v>858219</v>
          </cell>
          <cell r="V28">
            <v>859241</v>
          </cell>
          <cell r="W28">
            <v>864433</v>
          </cell>
          <cell r="X28">
            <v>904967</v>
          </cell>
          <cell r="Y28">
            <v>918457</v>
          </cell>
          <cell r="Z28">
            <v>924441</v>
          </cell>
          <cell r="AA28">
            <v>934817</v>
          </cell>
          <cell r="AB28">
            <v>958368</v>
          </cell>
          <cell r="AD28" t="str">
            <v>0</v>
          </cell>
          <cell r="AE28" t="str">
            <v>0</v>
          </cell>
          <cell r="AF28" t="str">
            <v>0</v>
          </cell>
          <cell r="AG28" t="str">
            <v>0</v>
          </cell>
          <cell r="AH28" t="str">
            <v>0</v>
          </cell>
          <cell r="AI28" t="str">
            <v>0</v>
          </cell>
          <cell r="AJ28" t="str">
            <v>0</v>
          </cell>
          <cell r="AK28" t="str">
            <v>0</v>
          </cell>
          <cell r="AL28" t="str">
            <v>0</v>
          </cell>
          <cell r="AM28" t="str">
            <v>0</v>
          </cell>
          <cell r="AN28" t="str">
            <v>0</v>
          </cell>
          <cell r="AO28" t="str">
            <v>0</v>
          </cell>
          <cell r="AP28" t="str">
            <v>0</v>
          </cell>
          <cell r="AR28">
            <v>20726968</v>
          </cell>
          <cell r="AS28">
            <v>1640225</v>
          </cell>
          <cell r="AT28">
            <v>1649092</v>
          </cell>
          <cell r="AU28">
            <v>1658845</v>
          </cell>
          <cell r="AV28">
            <v>1669682</v>
          </cell>
          <cell r="AW28">
            <v>1681874</v>
          </cell>
          <cell r="AX28">
            <v>1695807</v>
          </cell>
          <cell r="AY28">
            <v>1712062</v>
          </cell>
          <cell r="AZ28">
            <v>1731568</v>
          </cell>
          <cell r="BA28">
            <v>1719710</v>
          </cell>
          <cell r="BB28">
            <v>1791013</v>
          </cell>
          <cell r="BC28">
            <v>1839779</v>
          </cell>
          <cell r="BD28">
            <v>1937311</v>
          </cell>
          <cell r="BF28">
            <v>1596000</v>
          </cell>
          <cell r="BG28">
            <v>133000</v>
          </cell>
          <cell r="BH28">
            <v>133000</v>
          </cell>
          <cell r="BI28">
            <v>133000</v>
          </cell>
          <cell r="BJ28">
            <v>133000</v>
          </cell>
          <cell r="BK28">
            <v>133000</v>
          </cell>
          <cell r="BL28">
            <v>133000</v>
          </cell>
          <cell r="BM28">
            <v>133000</v>
          </cell>
          <cell r="BN28">
            <v>133000</v>
          </cell>
          <cell r="BO28">
            <v>133000</v>
          </cell>
          <cell r="BP28">
            <v>133000</v>
          </cell>
          <cell r="BQ28">
            <v>133000</v>
          </cell>
          <cell r="BR28">
            <v>133000</v>
          </cell>
          <cell r="BT28">
            <v>288000</v>
          </cell>
          <cell r="BU28">
            <v>24000</v>
          </cell>
          <cell r="BV28">
            <v>24000</v>
          </cell>
          <cell r="BW28">
            <v>24000</v>
          </cell>
          <cell r="BX28">
            <v>24000</v>
          </cell>
          <cell r="BY28">
            <v>24000</v>
          </cell>
          <cell r="BZ28">
            <v>24000</v>
          </cell>
          <cell r="CA28">
            <v>24000</v>
          </cell>
          <cell r="CB28">
            <v>24000</v>
          </cell>
          <cell r="CC28">
            <v>24000</v>
          </cell>
          <cell r="CD28">
            <v>24000</v>
          </cell>
          <cell r="CE28">
            <v>24000</v>
          </cell>
          <cell r="CF28">
            <v>24000</v>
          </cell>
          <cell r="CH28" t="str">
            <v>0</v>
          </cell>
          <cell r="CI28" t="str">
            <v>0</v>
          </cell>
          <cell r="CJ28" t="str">
            <v>0</v>
          </cell>
          <cell r="CK28" t="str">
            <v>0</v>
          </cell>
          <cell r="CL28" t="str">
            <v>0</v>
          </cell>
          <cell r="CM28" t="str">
            <v>0</v>
          </cell>
          <cell r="CN28" t="str">
            <v>0</v>
          </cell>
          <cell r="CO28" t="str">
            <v>0</v>
          </cell>
          <cell r="CP28" t="str">
            <v>0</v>
          </cell>
          <cell r="CQ28" t="str">
            <v>0</v>
          </cell>
          <cell r="CR28" t="str">
            <v>0</v>
          </cell>
          <cell r="CS28" t="str">
            <v>0</v>
          </cell>
          <cell r="CT28" t="str">
            <v>0</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t="str">
            <v>0</v>
          </cell>
          <cell r="DK28" t="str">
            <v>0</v>
          </cell>
          <cell r="DL28" t="str">
            <v>0</v>
          </cell>
          <cell r="DM28" t="str">
            <v>0</v>
          </cell>
          <cell r="DN28" t="str">
            <v>0</v>
          </cell>
          <cell r="DO28" t="str">
            <v>0</v>
          </cell>
          <cell r="DP28" t="str">
            <v>0</v>
          </cell>
          <cell r="DQ28" t="str">
            <v>0</v>
          </cell>
          <cell r="DR28" t="str">
            <v>0</v>
          </cell>
          <cell r="DS28" t="str">
            <v>0</v>
          </cell>
          <cell r="DT28" t="str">
            <v>0</v>
          </cell>
          <cell r="DU28" t="str">
            <v>0</v>
          </cell>
          <cell r="DV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v>626700</v>
          </cell>
          <cell r="BU32">
            <v>52225</v>
          </cell>
          <cell r="BV32">
            <v>52225</v>
          </cell>
          <cell r="BW32">
            <v>52225</v>
          </cell>
          <cell r="BX32">
            <v>52225</v>
          </cell>
          <cell r="BY32">
            <v>52225</v>
          </cell>
          <cell r="BZ32">
            <v>52225</v>
          </cell>
          <cell r="CA32">
            <v>52225</v>
          </cell>
          <cell r="CB32">
            <v>52225</v>
          </cell>
          <cell r="CC32">
            <v>52225</v>
          </cell>
          <cell r="CD32">
            <v>52225</v>
          </cell>
          <cell r="CE32">
            <v>52225</v>
          </cell>
          <cell r="CF32">
            <v>52225</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v>744000</v>
          </cell>
          <cell r="BU33">
            <v>62000</v>
          </cell>
          <cell r="BV33">
            <v>62000</v>
          </cell>
          <cell r="BW33">
            <v>62000</v>
          </cell>
          <cell r="BX33">
            <v>62000</v>
          </cell>
          <cell r="BY33">
            <v>62000</v>
          </cell>
          <cell r="BZ33">
            <v>62000</v>
          </cell>
          <cell r="CA33">
            <v>62000</v>
          </cell>
          <cell r="CB33">
            <v>62000</v>
          </cell>
          <cell r="CC33">
            <v>62000</v>
          </cell>
          <cell r="CD33">
            <v>62000</v>
          </cell>
          <cell r="CE33">
            <v>62000</v>
          </cell>
          <cell r="CF33">
            <v>62000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row>
        <row r="34">
          <cell r="A34" t="str">
            <v>Depreciation Expense - Depr Exp-Distributi 4030-30005</v>
          </cell>
          <cell r="B34">
            <v>76660447.819999993</v>
          </cell>
          <cell r="C34">
            <v>6151658.5999999996</v>
          </cell>
          <cell r="D34">
            <v>6175133.9400000004</v>
          </cell>
          <cell r="E34">
            <v>6200956.8200000003</v>
          </cell>
          <cell r="F34">
            <v>6229648.9100000001</v>
          </cell>
          <cell r="G34">
            <v>6261928.7599999998</v>
          </cell>
          <cell r="H34">
            <v>6298818.0099999998</v>
          </cell>
          <cell r="I34">
            <v>6341857.1399999997</v>
          </cell>
          <cell r="J34">
            <v>6393503.9000000004</v>
          </cell>
          <cell r="K34">
            <v>6458061.5999999996</v>
          </cell>
          <cell r="L34">
            <v>6544139.8600000003</v>
          </cell>
          <cell r="M34">
            <v>6673255.25</v>
          </cell>
          <cell r="N34">
            <v>6931485.0300000003</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row>
        <row r="35">
          <cell r="A35" t="str">
            <v>Depreciation Expense - Depr Exp-General Pl 4030-30007</v>
          </cell>
          <cell r="B35">
            <v>2058601.04</v>
          </cell>
          <cell r="C35">
            <v>158620</v>
          </cell>
          <cell r="D35">
            <v>158997.07</v>
          </cell>
          <cell r="E35">
            <v>159411.49</v>
          </cell>
          <cell r="F35">
            <v>159871.96</v>
          </cell>
          <cell r="G35">
            <v>160389.99</v>
          </cell>
          <cell r="H35">
            <v>160982.01999999999</v>
          </cell>
          <cell r="I35">
            <v>161672.73000000001</v>
          </cell>
          <cell r="J35">
            <v>162501.57</v>
          </cell>
          <cell r="K35">
            <v>163537.63</v>
          </cell>
          <cell r="L35">
            <v>164919.04000000001</v>
          </cell>
          <cell r="M35">
            <v>166991.16</v>
          </cell>
          <cell r="N35">
            <v>280706.38</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v>100800</v>
          </cell>
          <cell r="BG37">
            <v>8400</v>
          </cell>
          <cell r="BH37">
            <v>8400</v>
          </cell>
          <cell r="BI37">
            <v>8400</v>
          </cell>
          <cell r="BJ37">
            <v>8400</v>
          </cell>
          <cell r="BK37">
            <v>8400</v>
          </cell>
          <cell r="BL37">
            <v>8400</v>
          </cell>
          <cell r="BM37">
            <v>8400</v>
          </cell>
          <cell r="BN37">
            <v>8400</v>
          </cell>
          <cell r="BO37">
            <v>8400</v>
          </cell>
          <cell r="BP37">
            <v>8400</v>
          </cell>
          <cell r="BQ37">
            <v>8400</v>
          </cell>
          <cell r="BR37">
            <v>8400</v>
          </cell>
          <cell r="BT37">
            <v>102900</v>
          </cell>
          <cell r="BU37">
            <v>8575</v>
          </cell>
          <cell r="BV37">
            <v>8575</v>
          </cell>
          <cell r="BW37">
            <v>8575</v>
          </cell>
          <cell r="BX37">
            <v>8575</v>
          </cell>
          <cell r="BY37">
            <v>8575</v>
          </cell>
          <cell r="BZ37">
            <v>8575</v>
          </cell>
          <cell r="CA37">
            <v>8575</v>
          </cell>
          <cell r="CB37">
            <v>8575</v>
          </cell>
          <cell r="CC37">
            <v>8575</v>
          </cell>
          <cell r="CD37">
            <v>8575</v>
          </cell>
          <cell r="CE37">
            <v>8575</v>
          </cell>
          <cell r="CF37">
            <v>8575</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v>13200</v>
          </cell>
          <cell r="BU39">
            <v>1100</v>
          </cell>
          <cell r="BV39">
            <v>1100</v>
          </cell>
          <cell r="BW39">
            <v>1100</v>
          </cell>
          <cell r="BX39">
            <v>1100</v>
          </cell>
          <cell r="BY39">
            <v>1100</v>
          </cell>
          <cell r="BZ39">
            <v>1100</v>
          </cell>
          <cell r="CA39">
            <v>1100</v>
          </cell>
          <cell r="CB39">
            <v>1100</v>
          </cell>
          <cell r="CC39">
            <v>1100</v>
          </cell>
          <cell r="CD39">
            <v>1100</v>
          </cell>
          <cell r="CE39">
            <v>1100</v>
          </cell>
          <cell r="CF39">
            <v>1100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row>
        <row r="44">
          <cell r="A44" t="str">
            <v>Depreciation Expense - Stores Depreciation 4030-30051</v>
          </cell>
          <cell r="B44">
            <v>264.12</v>
          </cell>
          <cell r="C44">
            <v>22.01</v>
          </cell>
          <cell r="D44">
            <v>22.01</v>
          </cell>
          <cell r="E44">
            <v>22.01</v>
          </cell>
          <cell r="F44">
            <v>22.01</v>
          </cell>
          <cell r="G44">
            <v>22.01</v>
          </cell>
          <cell r="H44">
            <v>22.01</v>
          </cell>
          <cell r="I44">
            <v>22.01</v>
          </cell>
          <cell r="J44">
            <v>22.01</v>
          </cell>
          <cell r="K44">
            <v>22.01</v>
          </cell>
          <cell r="L44">
            <v>22.01</v>
          </cell>
          <cell r="M44">
            <v>22.01</v>
          </cell>
          <cell r="N44">
            <v>22.01</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row>
        <row r="46">
          <cell r="A46" t="str">
            <v>Depreciation Expense - Tools &amp; Shop Deprec 4030-30061</v>
          </cell>
          <cell r="B46">
            <v>128326.61</v>
          </cell>
          <cell r="C46">
            <v>10016.31</v>
          </cell>
          <cell r="D46">
            <v>10083.51</v>
          </cell>
          <cell r="E46">
            <v>10157.42</v>
          </cell>
          <cell r="F46">
            <v>10239.549999999999</v>
          </cell>
          <cell r="G46">
            <v>10331.950000000001</v>
          </cell>
          <cell r="H46">
            <v>10437.549999999999</v>
          </cell>
          <cell r="I46">
            <v>10560.74</v>
          </cell>
          <cell r="J46">
            <v>10708.58</v>
          </cell>
          <cell r="K46">
            <v>10893.37</v>
          </cell>
          <cell r="L46">
            <v>11139.76</v>
          </cell>
          <cell r="M46">
            <v>11509.35</v>
          </cell>
          <cell r="N46">
            <v>12248.52</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row>
        <row r="48">
          <cell r="A48" t="str">
            <v>Depreciation Expense - Lab Depreciation 4030-30071</v>
          </cell>
          <cell r="B48">
            <v>8723.86</v>
          </cell>
          <cell r="C48">
            <v>745.47</v>
          </cell>
          <cell r="D48">
            <v>743.64</v>
          </cell>
          <cell r="E48">
            <v>741.62</v>
          </cell>
          <cell r="F48">
            <v>739.38</v>
          </cell>
          <cell r="G48">
            <v>736.86</v>
          </cell>
          <cell r="H48">
            <v>733.98</v>
          </cell>
          <cell r="I48">
            <v>730.62</v>
          </cell>
          <cell r="J48">
            <v>726.59</v>
          </cell>
          <cell r="K48">
            <v>721.55</v>
          </cell>
          <cell r="L48">
            <v>714.83</v>
          </cell>
          <cell r="M48">
            <v>704.74</v>
          </cell>
          <cell r="N48">
            <v>684.58</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row>
        <row r="57">
          <cell r="A57" t="str">
            <v>Depreciation Expense - Billing for Taxes O 4030-41124</v>
          </cell>
          <cell r="B57">
            <v>11277402.550000001</v>
          </cell>
          <cell r="C57">
            <v>942879.72</v>
          </cell>
          <cell r="D57">
            <v>946062.76</v>
          </cell>
          <cell r="E57">
            <v>938723.3</v>
          </cell>
          <cell r="F57">
            <v>904500.51</v>
          </cell>
          <cell r="G57">
            <v>912165.39</v>
          </cell>
          <cell r="H57">
            <v>918499.63</v>
          </cell>
          <cell r="I57">
            <v>923714.12</v>
          </cell>
          <cell r="J57">
            <v>930605.58</v>
          </cell>
          <cell r="K57">
            <v>939219.9</v>
          </cell>
          <cell r="L57">
            <v>950705.68</v>
          </cell>
          <cell r="M57">
            <v>967934.32</v>
          </cell>
          <cell r="N57">
            <v>1002391.64</v>
          </cell>
          <cell r="P57">
            <v>2031117.55</v>
          </cell>
          <cell r="Q57">
            <v>166169.62</v>
          </cell>
          <cell r="R57">
            <v>166784.81</v>
          </cell>
          <cell r="S57">
            <v>167461.51999999999</v>
          </cell>
          <cell r="T57">
            <v>164722.96</v>
          </cell>
          <cell r="U57">
            <v>164826.12</v>
          </cell>
          <cell r="V57">
            <v>165792.84</v>
          </cell>
          <cell r="W57">
            <v>166920.69</v>
          </cell>
          <cell r="X57">
            <v>168274.12</v>
          </cell>
          <cell r="Y57">
            <v>169965.89</v>
          </cell>
          <cell r="Z57">
            <v>172221.59</v>
          </cell>
          <cell r="AA57">
            <v>175605.14</v>
          </cell>
          <cell r="AB57">
            <v>182372.25</v>
          </cell>
          <cell r="AD57" t="str">
            <v>0</v>
          </cell>
          <cell r="AE57" t="str">
            <v>0</v>
          </cell>
          <cell r="AF57" t="str">
            <v>0</v>
          </cell>
          <cell r="AG57" t="str">
            <v>0</v>
          </cell>
          <cell r="AH57" t="str">
            <v>0</v>
          </cell>
          <cell r="AI57" t="str">
            <v>0</v>
          </cell>
          <cell r="AJ57" t="str">
            <v>0</v>
          </cell>
          <cell r="AK57" t="str">
            <v>0</v>
          </cell>
          <cell r="AL57" t="str">
            <v>0</v>
          </cell>
          <cell r="AM57" t="str">
            <v>0</v>
          </cell>
          <cell r="AN57" t="str">
            <v>0</v>
          </cell>
          <cell r="AO57" t="str">
            <v>0</v>
          </cell>
          <cell r="AP57" t="str">
            <v>0</v>
          </cell>
          <cell r="AR57">
            <v>1129527.19</v>
          </cell>
          <cell r="AS57">
            <v>86549.96</v>
          </cell>
          <cell r="AT57">
            <v>86866.46</v>
          </cell>
          <cell r="AU57">
            <v>86992.960000000006</v>
          </cell>
          <cell r="AV57">
            <v>87889.75</v>
          </cell>
          <cell r="AW57">
            <v>89727.82</v>
          </cell>
          <cell r="AX57">
            <v>91867.63</v>
          </cell>
          <cell r="AY57">
            <v>93212.82</v>
          </cell>
          <cell r="AZ57">
            <v>94827.05</v>
          </cell>
          <cell r="BA57">
            <v>96844.83</v>
          </cell>
          <cell r="BB57">
            <v>99535.21</v>
          </cell>
          <cell r="BC57">
            <v>103570.78</v>
          </cell>
          <cell r="BD57">
            <v>111641.92</v>
          </cell>
          <cell r="BF57">
            <v>304176</v>
          </cell>
          <cell r="BG57">
            <v>23401</v>
          </cell>
          <cell r="BH57">
            <v>23594</v>
          </cell>
          <cell r="BI57">
            <v>23806</v>
          </cell>
          <cell r="BJ57">
            <v>24042</v>
          </cell>
          <cell r="BK57">
            <v>24308</v>
          </cell>
          <cell r="BL57">
            <v>24611</v>
          </cell>
          <cell r="BM57">
            <v>24965</v>
          </cell>
          <cell r="BN57">
            <v>25390</v>
          </cell>
          <cell r="BO57">
            <v>25921</v>
          </cell>
          <cell r="BP57">
            <v>26630</v>
          </cell>
          <cell r="BQ57">
            <v>27692</v>
          </cell>
          <cell r="BR57">
            <v>29816</v>
          </cell>
          <cell r="BT57">
            <v>73336</v>
          </cell>
          <cell r="BU57">
            <v>5641</v>
          </cell>
          <cell r="BV57">
            <v>5689</v>
          </cell>
          <cell r="BW57">
            <v>5739</v>
          </cell>
          <cell r="BX57">
            <v>5796</v>
          </cell>
          <cell r="BY57">
            <v>5861</v>
          </cell>
          <cell r="BZ57">
            <v>5934</v>
          </cell>
          <cell r="CA57">
            <v>6019</v>
          </cell>
          <cell r="CB57">
            <v>6122</v>
          </cell>
          <cell r="CC57">
            <v>6249</v>
          </cell>
          <cell r="CD57">
            <v>6421</v>
          </cell>
          <cell r="CE57">
            <v>6676</v>
          </cell>
          <cell r="CF57">
            <v>7189</v>
          </cell>
          <cell r="CH57" t="str">
            <v>0</v>
          </cell>
          <cell r="CI57" t="str">
            <v>0</v>
          </cell>
          <cell r="CJ57" t="str">
            <v>0</v>
          </cell>
          <cell r="CK57" t="str">
            <v>0</v>
          </cell>
          <cell r="CL57" t="str">
            <v>0</v>
          </cell>
          <cell r="CM57" t="str">
            <v>0</v>
          </cell>
          <cell r="CN57" t="str">
            <v>0</v>
          </cell>
          <cell r="CO57" t="str">
            <v>0</v>
          </cell>
          <cell r="CP57" t="str">
            <v>0</v>
          </cell>
          <cell r="CQ57" t="str">
            <v>0</v>
          </cell>
          <cell r="CR57" t="str">
            <v>0</v>
          </cell>
          <cell r="CS57" t="str">
            <v>0</v>
          </cell>
          <cell r="CT57" t="str">
            <v>0</v>
          </cell>
          <cell r="CV57" t="str">
            <v>0</v>
          </cell>
          <cell r="CW57" t="str">
            <v>0</v>
          </cell>
          <cell r="CX57" t="str">
            <v>0</v>
          </cell>
          <cell r="CY57" t="str">
            <v>0</v>
          </cell>
          <cell r="CZ57" t="str">
            <v>0</v>
          </cell>
          <cell r="DA57" t="str">
            <v>0</v>
          </cell>
          <cell r="DB57" t="str">
            <v>0</v>
          </cell>
          <cell r="DC57" t="str">
            <v>0</v>
          </cell>
          <cell r="DD57" t="str">
            <v>0</v>
          </cell>
          <cell r="DE57" t="str">
            <v>0</v>
          </cell>
          <cell r="DF57" t="str">
            <v>0</v>
          </cell>
          <cell r="DG57" t="str">
            <v>0</v>
          </cell>
          <cell r="DH57" t="str">
            <v>0</v>
          </cell>
          <cell r="DJ57" t="str">
            <v>0</v>
          </cell>
          <cell r="DK57" t="str">
            <v>0</v>
          </cell>
          <cell r="DL57" t="str">
            <v>0</v>
          </cell>
          <cell r="DM57" t="str">
            <v>0</v>
          </cell>
          <cell r="DN57" t="str">
            <v>0</v>
          </cell>
          <cell r="DO57" t="str">
            <v>0</v>
          </cell>
          <cell r="DP57" t="str">
            <v>0</v>
          </cell>
          <cell r="DQ57" t="str">
            <v>0</v>
          </cell>
          <cell r="DR57" t="str">
            <v>0</v>
          </cell>
          <cell r="DS57" t="str">
            <v>0</v>
          </cell>
          <cell r="DT57" t="str">
            <v>0</v>
          </cell>
          <cell r="DU57" t="str">
            <v>0</v>
          </cell>
          <cell r="DV57" t="str">
            <v>0</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row>
        <row r="63">
          <cell r="A63" t="str">
            <v>Amortization of gas plant acquisition a - Amort Util/Plant Ac 4060-30011</v>
          </cell>
          <cell r="B63">
            <v>-3171875.04</v>
          </cell>
          <cell r="C63">
            <v>-264322.92</v>
          </cell>
          <cell r="D63">
            <v>-264322.92</v>
          </cell>
          <cell r="E63">
            <v>-264322.92</v>
          </cell>
          <cell r="F63">
            <v>-264322.92</v>
          </cell>
          <cell r="G63">
            <v>-264322.92</v>
          </cell>
          <cell r="H63">
            <v>-264322.92</v>
          </cell>
          <cell r="I63">
            <v>-264322.92</v>
          </cell>
          <cell r="J63">
            <v>-264322.92</v>
          </cell>
          <cell r="K63">
            <v>-264322.92</v>
          </cell>
          <cell r="L63">
            <v>-264322.92</v>
          </cell>
          <cell r="M63">
            <v>-264322.92</v>
          </cell>
          <cell r="N63">
            <v>-264322.92</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row>
        <row r="64">
          <cell r="A64" t="str">
            <v>Amortization of property losses unrecov - Amort Util/Plant Ac 4071-30011</v>
          </cell>
          <cell r="B64">
            <v>5898191.7799999993</v>
          </cell>
          <cell r="C64">
            <v>523727.58</v>
          </cell>
          <cell r="D64">
            <v>530578.11</v>
          </cell>
          <cell r="E64">
            <v>532665.63</v>
          </cell>
          <cell r="F64">
            <v>536352.93000000005</v>
          </cell>
          <cell r="G64">
            <v>530837.79</v>
          </cell>
          <cell r="H64">
            <v>535080.30000000005</v>
          </cell>
          <cell r="I64">
            <v>532846.66</v>
          </cell>
          <cell r="J64">
            <v>441251.52</v>
          </cell>
          <cell r="K64">
            <v>434342.36</v>
          </cell>
          <cell r="L64">
            <v>432104.87</v>
          </cell>
          <cell r="M64">
            <v>435431.84</v>
          </cell>
          <cell r="N64">
            <v>432972.19</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row>
        <row r="66">
          <cell r="A66" t="str">
            <v>Total Depreciation&amp;Amortization</v>
          </cell>
          <cell r="B66">
            <v>92860082.739999995</v>
          </cell>
          <cell r="C66">
            <v>7523346.7699999986</v>
          </cell>
          <cell r="D66">
            <v>7557298.1200000001</v>
          </cell>
          <cell r="E66">
            <v>7578355.3700000001</v>
          </cell>
          <cell r="F66">
            <v>7577052.3299999991</v>
          </cell>
          <cell r="G66">
            <v>7612089.8300000001</v>
          </cell>
          <cell r="H66">
            <v>7660250.5799999991</v>
          </cell>
          <cell r="I66">
            <v>7707081.1000000006</v>
          </cell>
          <cell r="J66">
            <v>7674996.8300000001</v>
          </cell>
          <cell r="K66">
            <v>7742475.5</v>
          </cell>
          <cell r="L66">
            <v>7839423.1299999999</v>
          </cell>
          <cell r="M66">
            <v>7991525.75</v>
          </cell>
          <cell r="N66">
            <v>8396187.4299999997</v>
          </cell>
          <cell r="P66">
            <v>12687262.550000001</v>
          </cell>
          <cell r="Q66">
            <v>1023243.62</v>
          </cell>
          <cell r="R66">
            <v>1026098.81</v>
          </cell>
          <cell r="S66">
            <v>1025389.52</v>
          </cell>
          <cell r="T66">
            <v>1023608.96</v>
          </cell>
          <cell r="U66">
            <v>1023045.12</v>
          </cell>
          <cell r="V66">
            <v>1025033.84</v>
          </cell>
          <cell r="W66">
            <v>1031353.69</v>
          </cell>
          <cell r="X66">
            <v>1073241.1200000001</v>
          </cell>
          <cell r="Y66">
            <v>1088422.8900000001</v>
          </cell>
          <cell r="Z66">
            <v>1096662.5900000001</v>
          </cell>
          <cell r="AA66">
            <v>1110422.1400000001</v>
          </cell>
          <cell r="AB66">
            <v>1140740.25</v>
          </cell>
          <cell r="AD66">
            <v>0</v>
          </cell>
          <cell r="AE66">
            <v>0</v>
          </cell>
          <cell r="AF66">
            <v>0</v>
          </cell>
          <cell r="AG66">
            <v>0</v>
          </cell>
          <cell r="AH66">
            <v>0</v>
          </cell>
          <cell r="AI66">
            <v>0</v>
          </cell>
          <cell r="AJ66">
            <v>0</v>
          </cell>
          <cell r="AK66">
            <v>0</v>
          </cell>
          <cell r="AL66">
            <v>0</v>
          </cell>
          <cell r="AM66">
            <v>0</v>
          </cell>
          <cell r="AN66">
            <v>0</v>
          </cell>
          <cell r="AO66">
            <v>0</v>
          </cell>
          <cell r="AP66">
            <v>0</v>
          </cell>
          <cell r="AR66">
            <v>21856495.190000001</v>
          </cell>
          <cell r="AS66">
            <v>1726774.96</v>
          </cell>
          <cell r="AT66">
            <v>1735958.46</v>
          </cell>
          <cell r="AU66">
            <v>1745837.96</v>
          </cell>
          <cell r="AV66">
            <v>1757571.75</v>
          </cell>
          <cell r="AW66">
            <v>1771601.82</v>
          </cell>
          <cell r="AX66">
            <v>1787674.63</v>
          </cell>
          <cell r="AY66">
            <v>1805274.82</v>
          </cell>
          <cell r="AZ66">
            <v>1826395.05</v>
          </cell>
          <cell r="BA66">
            <v>1816554.83</v>
          </cell>
          <cell r="BB66">
            <v>1890548.21</v>
          </cell>
          <cell r="BC66">
            <v>1943349.78</v>
          </cell>
          <cell r="BD66">
            <v>2048952.92</v>
          </cell>
          <cell r="BF66">
            <v>2000976</v>
          </cell>
          <cell r="BG66">
            <v>164801</v>
          </cell>
          <cell r="BH66">
            <v>164994</v>
          </cell>
          <cell r="BI66">
            <v>165206</v>
          </cell>
          <cell r="BJ66">
            <v>165442</v>
          </cell>
          <cell r="BK66">
            <v>165708</v>
          </cell>
          <cell r="BL66">
            <v>166011</v>
          </cell>
          <cell r="BM66">
            <v>166365</v>
          </cell>
          <cell r="BN66">
            <v>166790</v>
          </cell>
          <cell r="BO66">
            <v>167321</v>
          </cell>
          <cell r="BP66">
            <v>168030</v>
          </cell>
          <cell r="BQ66">
            <v>169092</v>
          </cell>
          <cell r="BR66">
            <v>171216</v>
          </cell>
          <cell r="BT66">
            <v>1848136</v>
          </cell>
          <cell r="BU66">
            <v>153541</v>
          </cell>
          <cell r="BV66">
            <v>153589</v>
          </cell>
          <cell r="BW66">
            <v>153639</v>
          </cell>
          <cell r="BX66">
            <v>153696</v>
          </cell>
          <cell r="BY66">
            <v>153761</v>
          </cell>
          <cell r="BZ66">
            <v>153834</v>
          </cell>
          <cell r="CA66">
            <v>153919</v>
          </cell>
          <cell r="CB66">
            <v>154022</v>
          </cell>
          <cell r="CC66">
            <v>154149</v>
          </cell>
          <cell r="CD66">
            <v>154321</v>
          </cell>
          <cell r="CE66">
            <v>154576</v>
          </cell>
          <cell r="CF66">
            <v>155089</v>
          </cell>
          <cell r="CH66">
            <v>0</v>
          </cell>
          <cell r="CI66">
            <v>0</v>
          </cell>
          <cell r="CJ66">
            <v>0</v>
          </cell>
          <cell r="CK66">
            <v>0</v>
          </cell>
          <cell r="CL66">
            <v>0</v>
          </cell>
          <cell r="CM66">
            <v>0</v>
          </cell>
          <cell r="CN66">
            <v>0</v>
          </cell>
          <cell r="CO66">
            <v>0</v>
          </cell>
          <cell r="CP66">
            <v>0</v>
          </cell>
          <cell r="CQ66">
            <v>0</v>
          </cell>
          <cell r="CR66">
            <v>0</v>
          </cell>
          <cell r="CS66">
            <v>0</v>
          </cell>
          <cell r="CT66">
            <v>0</v>
          </cell>
          <cell r="CV66">
            <v>0</v>
          </cell>
          <cell r="CW66">
            <v>0</v>
          </cell>
          <cell r="CX66">
            <v>0</v>
          </cell>
          <cell r="CY66">
            <v>0</v>
          </cell>
          <cell r="CZ66">
            <v>0</v>
          </cell>
          <cell r="DA66">
            <v>0</v>
          </cell>
          <cell r="DB66">
            <v>0</v>
          </cell>
          <cell r="DC66">
            <v>0</v>
          </cell>
          <cell r="DD66">
            <v>0</v>
          </cell>
          <cell r="DE66">
            <v>0</v>
          </cell>
          <cell r="DF66">
            <v>0</v>
          </cell>
          <cell r="DG66">
            <v>0</v>
          </cell>
          <cell r="DH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t="str">
            <v>Depreciation and Amortization</v>
          </cell>
          <cell r="B67">
            <v>92860082.74000001</v>
          </cell>
          <cell r="C67">
            <v>7523346.7699999986</v>
          </cell>
          <cell r="D67">
            <v>7557298.1200000001</v>
          </cell>
          <cell r="E67">
            <v>7578355.3700000001</v>
          </cell>
          <cell r="F67">
            <v>7577052.3299999991</v>
          </cell>
          <cell r="G67">
            <v>7612089.8300000001</v>
          </cell>
          <cell r="H67">
            <v>7660250.5799999991</v>
          </cell>
          <cell r="I67">
            <v>7707081.1000000006</v>
          </cell>
          <cell r="J67">
            <v>7674996.8300000001</v>
          </cell>
          <cell r="K67">
            <v>7742475.5</v>
          </cell>
          <cell r="L67">
            <v>7839423.1299999999</v>
          </cell>
          <cell r="M67">
            <v>7991525.75</v>
          </cell>
          <cell r="N67">
            <v>8396187.4299999997</v>
          </cell>
          <cell r="P67">
            <v>12687262.550000001</v>
          </cell>
          <cell r="Q67">
            <v>1023243.62</v>
          </cell>
          <cell r="R67">
            <v>1026098.81</v>
          </cell>
          <cell r="S67">
            <v>1025389.52</v>
          </cell>
          <cell r="T67">
            <v>1023608.96</v>
          </cell>
          <cell r="U67">
            <v>1023045.12</v>
          </cell>
          <cell r="V67">
            <v>1025033.84</v>
          </cell>
          <cell r="W67">
            <v>1031353.69</v>
          </cell>
          <cell r="X67">
            <v>1073241.1200000001</v>
          </cell>
          <cell r="Y67">
            <v>1088422.8899999999</v>
          </cell>
          <cell r="Z67">
            <v>1096662.5900000001</v>
          </cell>
          <cell r="AA67">
            <v>1110422.1399999999</v>
          </cell>
          <cell r="AB67">
            <v>1140740.25</v>
          </cell>
          <cell r="AD67" t="str">
            <v>0</v>
          </cell>
          <cell r="AE67" t="str">
            <v>0</v>
          </cell>
          <cell r="AF67" t="str">
            <v>0</v>
          </cell>
          <cell r="AG67" t="str">
            <v>0</v>
          </cell>
          <cell r="AH67" t="str">
            <v>0</v>
          </cell>
          <cell r="AI67" t="str">
            <v>0</v>
          </cell>
          <cell r="AJ67" t="str">
            <v>0</v>
          </cell>
          <cell r="AK67" t="str">
            <v>0</v>
          </cell>
          <cell r="AL67" t="str">
            <v>0</v>
          </cell>
          <cell r="AM67" t="str">
            <v>0</v>
          </cell>
          <cell r="AN67" t="str">
            <v>0</v>
          </cell>
          <cell r="AO67" t="str">
            <v>0</v>
          </cell>
          <cell r="AP67" t="str">
            <v>0</v>
          </cell>
          <cell r="AR67">
            <v>21856495.190000001</v>
          </cell>
          <cell r="AS67">
            <v>1726774.96</v>
          </cell>
          <cell r="AT67">
            <v>1735958.46</v>
          </cell>
          <cell r="AU67">
            <v>1745837.96</v>
          </cell>
          <cell r="AV67">
            <v>1757571.75</v>
          </cell>
          <cell r="AW67">
            <v>1771601.82</v>
          </cell>
          <cell r="AX67">
            <v>1787674.63</v>
          </cell>
          <cell r="AY67">
            <v>1805274.82</v>
          </cell>
          <cell r="AZ67">
            <v>1826395.05</v>
          </cell>
          <cell r="BA67">
            <v>1816554.83</v>
          </cell>
          <cell r="BB67">
            <v>1890548.21</v>
          </cell>
          <cell r="BC67">
            <v>1943349.78</v>
          </cell>
          <cell r="BD67">
            <v>2048952.92</v>
          </cell>
          <cell r="BF67">
            <v>2000976</v>
          </cell>
          <cell r="BG67">
            <v>164801</v>
          </cell>
          <cell r="BH67">
            <v>164994</v>
          </cell>
          <cell r="BI67">
            <v>165206</v>
          </cell>
          <cell r="BJ67">
            <v>165442</v>
          </cell>
          <cell r="BK67">
            <v>165708</v>
          </cell>
          <cell r="BL67">
            <v>166011</v>
          </cell>
          <cell r="BM67">
            <v>166365</v>
          </cell>
          <cell r="BN67">
            <v>166790</v>
          </cell>
          <cell r="BO67">
            <v>167321</v>
          </cell>
          <cell r="BP67">
            <v>168030</v>
          </cell>
          <cell r="BQ67">
            <v>169092</v>
          </cell>
          <cell r="BR67">
            <v>171216</v>
          </cell>
          <cell r="BT67">
            <v>1848136</v>
          </cell>
          <cell r="BU67">
            <v>153541</v>
          </cell>
          <cell r="BV67">
            <v>153589</v>
          </cell>
          <cell r="BW67">
            <v>153639</v>
          </cell>
          <cell r="BX67">
            <v>153696</v>
          </cell>
          <cell r="BY67">
            <v>153761</v>
          </cell>
          <cell r="BZ67">
            <v>153834</v>
          </cell>
          <cell r="CA67">
            <v>153919</v>
          </cell>
          <cell r="CB67">
            <v>154022</v>
          </cell>
          <cell r="CC67">
            <v>154149</v>
          </cell>
          <cell r="CD67">
            <v>154321</v>
          </cell>
          <cell r="CE67">
            <v>154576</v>
          </cell>
          <cell r="CF67">
            <v>155089</v>
          </cell>
          <cell r="CH67" t="str">
            <v>0</v>
          </cell>
          <cell r="CI67" t="str">
            <v>0</v>
          </cell>
          <cell r="CJ67" t="str">
            <v>0</v>
          </cell>
          <cell r="CK67" t="str">
            <v>0</v>
          </cell>
          <cell r="CL67" t="str">
            <v>0</v>
          </cell>
          <cell r="CM67" t="str">
            <v>0</v>
          </cell>
          <cell r="CN67" t="str">
            <v>0</v>
          </cell>
          <cell r="CO67" t="str">
            <v>0</v>
          </cell>
          <cell r="CP67" t="str">
            <v>0</v>
          </cell>
          <cell r="CQ67" t="str">
            <v>0</v>
          </cell>
          <cell r="CR67" t="str">
            <v>0</v>
          </cell>
          <cell r="CS67" t="str">
            <v>0</v>
          </cell>
          <cell r="CT67" t="str">
            <v>0</v>
          </cell>
          <cell r="CV67" t="str">
            <v>0</v>
          </cell>
          <cell r="CW67" t="str">
            <v>0</v>
          </cell>
          <cell r="CX67" t="str">
            <v>0</v>
          </cell>
          <cell r="CY67" t="str">
            <v>0</v>
          </cell>
          <cell r="CZ67" t="str">
            <v>0</v>
          </cell>
          <cell r="DA67" t="str">
            <v>0</v>
          </cell>
          <cell r="DB67" t="str">
            <v>0</v>
          </cell>
          <cell r="DC67" t="str">
            <v>0</v>
          </cell>
          <cell r="DD67" t="str">
            <v>0</v>
          </cell>
          <cell r="DE67" t="str">
            <v>0</v>
          </cell>
          <cell r="DF67" t="str">
            <v>0</v>
          </cell>
          <cell r="DG67" t="str">
            <v>0</v>
          </cell>
          <cell r="DH67" t="str">
            <v>0</v>
          </cell>
          <cell r="DJ67" t="str">
            <v>0</v>
          </cell>
          <cell r="DK67" t="str">
            <v>0</v>
          </cell>
          <cell r="DL67" t="str">
            <v>0</v>
          </cell>
          <cell r="DM67" t="str">
            <v>0</v>
          </cell>
          <cell r="DN67" t="str">
            <v>0</v>
          </cell>
          <cell r="DO67" t="str">
            <v>0</v>
          </cell>
          <cell r="DP67" t="str">
            <v>0</v>
          </cell>
          <cell r="DQ67" t="str">
            <v>0</v>
          </cell>
          <cell r="DR67" t="str">
            <v>0</v>
          </cell>
          <cell r="DS67" t="str">
            <v>0</v>
          </cell>
          <cell r="DT67" t="str">
            <v>0</v>
          </cell>
          <cell r="DU67" t="str">
            <v>0</v>
          </cell>
          <cell r="DV67" t="str">
            <v>0</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t="str">
            <v>SSU Depreciation</v>
          </cell>
          <cell r="B69">
            <v>11277402.550000001</v>
          </cell>
          <cell r="C69">
            <v>942879.72</v>
          </cell>
          <cell r="D69">
            <v>946062.76</v>
          </cell>
          <cell r="E69">
            <v>938723.3</v>
          </cell>
          <cell r="F69">
            <v>904500.51</v>
          </cell>
          <cell r="G69">
            <v>912165.39</v>
          </cell>
          <cell r="H69">
            <v>918499.63</v>
          </cell>
          <cell r="I69">
            <v>923714.12</v>
          </cell>
          <cell r="J69">
            <v>930605.58</v>
          </cell>
          <cell r="K69">
            <v>939219.9</v>
          </cell>
          <cell r="L69">
            <v>950705.68</v>
          </cell>
          <cell r="M69">
            <v>967934.32</v>
          </cell>
          <cell r="N69">
            <v>1002391.64</v>
          </cell>
          <cell r="P69">
            <v>2031117.55</v>
          </cell>
          <cell r="Q69">
            <v>166169.62</v>
          </cell>
          <cell r="R69">
            <v>166784.81</v>
          </cell>
          <cell r="S69">
            <v>167461.51999999999</v>
          </cell>
          <cell r="T69">
            <v>164722.96</v>
          </cell>
          <cell r="U69">
            <v>164826.12</v>
          </cell>
          <cell r="V69">
            <v>165792.84</v>
          </cell>
          <cell r="W69">
            <v>166920.69</v>
          </cell>
          <cell r="X69">
            <v>168274.12</v>
          </cell>
          <cell r="Y69">
            <v>169965.89</v>
          </cell>
          <cell r="Z69">
            <v>172221.59</v>
          </cell>
          <cell r="AA69">
            <v>175605.14</v>
          </cell>
          <cell r="AB69">
            <v>182372.25</v>
          </cell>
          <cell r="AD69">
            <v>0</v>
          </cell>
          <cell r="AE69">
            <v>0</v>
          </cell>
          <cell r="AF69">
            <v>0</v>
          </cell>
          <cell r="AG69">
            <v>0</v>
          </cell>
          <cell r="AH69">
            <v>0</v>
          </cell>
          <cell r="AI69">
            <v>0</v>
          </cell>
          <cell r="AJ69">
            <v>0</v>
          </cell>
          <cell r="AK69">
            <v>0</v>
          </cell>
          <cell r="AL69">
            <v>0</v>
          </cell>
          <cell r="AM69">
            <v>0</v>
          </cell>
          <cell r="AN69">
            <v>0</v>
          </cell>
          <cell r="AO69">
            <v>0</v>
          </cell>
          <cell r="AP69">
            <v>0</v>
          </cell>
          <cell r="AR69">
            <v>1129527.19</v>
          </cell>
          <cell r="AS69">
            <v>86549.96</v>
          </cell>
          <cell r="AT69">
            <v>86866.46</v>
          </cell>
          <cell r="AU69">
            <v>86992.960000000006</v>
          </cell>
          <cell r="AV69">
            <v>87889.75</v>
          </cell>
          <cell r="AW69">
            <v>89727.82</v>
          </cell>
          <cell r="AX69">
            <v>91867.63</v>
          </cell>
          <cell r="AY69">
            <v>93212.82</v>
          </cell>
          <cell r="AZ69">
            <v>94827.05</v>
          </cell>
          <cell r="BA69">
            <v>96844.83</v>
          </cell>
          <cell r="BB69">
            <v>99535.21</v>
          </cell>
          <cell r="BC69">
            <v>103570.78</v>
          </cell>
          <cell r="BD69">
            <v>111641.92</v>
          </cell>
          <cell r="BF69">
            <v>304176</v>
          </cell>
          <cell r="BG69">
            <v>23401</v>
          </cell>
          <cell r="BH69">
            <v>23594</v>
          </cell>
          <cell r="BI69">
            <v>23806</v>
          </cell>
          <cell r="BJ69">
            <v>24042</v>
          </cell>
          <cell r="BK69">
            <v>24308</v>
          </cell>
          <cell r="BL69">
            <v>24611</v>
          </cell>
          <cell r="BM69">
            <v>24965</v>
          </cell>
          <cell r="BN69">
            <v>25390</v>
          </cell>
          <cell r="BO69">
            <v>25921</v>
          </cell>
          <cell r="BP69">
            <v>26630</v>
          </cell>
          <cell r="BQ69">
            <v>27692</v>
          </cell>
          <cell r="BR69">
            <v>29816</v>
          </cell>
          <cell r="BT69">
            <v>73336</v>
          </cell>
          <cell r="BU69">
            <v>5641</v>
          </cell>
          <cell r="BV69">
            <v>5689</v>
          </cell>
          <cell r="BW69">
            <v>5739</v>
          </cell>
          <cell r="BX69">
            <v>5796</v>
          </cell>
          <cell r="BY69">
            <v>5861</v>
          </cell>
          <cell r="BZ69">
            <v>5934</v>
          </cell>
          <cell r="CA69">
            <v>6019</v>
          </cell>
          <cell r="CB69">
            <v>6122</v>
          </cell>
          <cell r="CC69">
            <v>6249</v>
          </cell>
          <cell r="CD69">
            <v>6421</v>
          </cell>
          <cell r="CE69">
            <v>6676</v>
          </cell>
          <cell r="CF69">
            <v>7189</v>
          </cell>
          <cell r="CH69">
            <v>0</v>
          </cell>
          <cell r="CI69">
            <v>0</v>
          </cell>
          <cell r="CJ69">
            <v>0</v>
          </cell>
          <cell r="CK69">
            <v>0</v>
          </cell>
          <cell r="CL69">
            <v>0</v>
          </cell>
          <cell r="CM69">
            <v>0</v>
          </cell>
          <cell r="CN69">
            <v>0</v>
          </cell>
          <cell r="CO69">
            <v>0</v>
          </cell>
          <cell r="CP69">
            <v>0</v>
          </cell>
          <cell r="CQ69">
            <v>0</v>
          </cell>
          <cell r="CR69">
            <v>0</v>
          </cell>
          <cell r="CS69">
            <v>0</v>
          </cell>
          <cell r="CT69">
            <v>0</v>
          </cell>
          <cell r="CV69">
            <v>0</v>
          </cell>
          <cell r="CW69">
            <v>0</v>
          </cell>
          <cell r="CX69">
            <v>0</v>
          </cell>
          <cell r="CY69">
            <v>0</v>
          </cell>
          <cell r="CZ69">
            <v>0</v>
          </cell>
          <cell r="DA69">
            <v>0</v>
          </cell>
          <cell r="DB69">
            <v>0</v>
          </cell>
          <cell r="DC69">
            <v>0</v>
          </cell>
          <cell r="DD69">
            <v>0</v>
          </cell>
          <cell r="DE69">
            <v>0</v>
          </cell>
          <cell r="DF69">
            <v>0</v>
          </cell>
          <cell r="DG69">
            <v>0</v>
          </cell>
          <cell r="DH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t="str">
            <v>Payroll Taxes</v>
          </cell>
          <cell r="B70">
            <v>2842706.38</v>
          </cell>
          <cell r="C70">
            <v>239110.47</v>
          </cell>
          <cell r="D70">
            <v>170920.56</v>
          </cell>
          <cell r="E70">
            <v>193788.88</v>
          </cell>
          <cell r="F70">
            <v>327592.28999999998</v>
          </cell>
          <cell r="G70">
            <v>300765.05</v>
          </cell>
          <cell r="H70">
            <v>229704.95</v>
          </cell>
          <cell r="I70">
            <v>229704.95</v>
          </cell>
          <cell r="J70">
            <v>220299.43</v>
          </cell>
          <cell r="K70">
            <v>229704.95</v>
          </cell>
          <cell r="L70">
            <v>239110.47</v>
          </cell>
          <cell r="M70">
            <v>220299.43</v>
          </cell>
          <cell r="N70">
            <v>241704.95</v>
          </cell>
          <cell r="P70">
            <v>1172813.68</v>
          </cell>
          <cell r="Q70">
            <v>106324.01</v>
          </cell>
          <cell r="R70">
            <v>110853.58</v>
          </cell>
          <cell r="S70">
            <v>95287.56</v>
          </cell>
          <cell r="T70">
            <v>144546.26999999999</v>
          </cell>
          <cell r="U70">
            <v>63649.08</v>
          </cell>
          <cell r="V70">
            <v>97793.42</v>
          </cell>
          <cell r="W70">
            <v>100219.82</v>
          </cell>
          <cell r="X70">
            <v>97810.84</v>
          </cell>
          <cell r="Y70">
            <v>94358.399999999994</v>
          </cell>
          <cell r="Z70">
            <v>113057.22</v>
          </cell>
          <cell r="AA70">
            <v>71475.17</v>
          </cell>
          <cell r="AB70">
            <v>77438.31</v>
          </cell>
          <cell r="AD70" t="str">
            <v>0</v>
          </cell>
          <cell r="AE70" t="str">
            <v>0</v>
          </cell>
          <cell r="AF70" t="str">
            <v>0</v>
          </cell>
          <cell r="AG70" t="str">
            <v>0</v>
          </cell>
          <cell r="AH70" t="str">
            <v>0</v>
          </cell>
          <cell r="AI70" t="str">
            <v>0</v>
          </cell>
          <cell r="AJ70" t="str">
            <v>0</v>
          </cell>
          <cell r="AK70" t="str">
            <v>0</v>
          </cell>
          <cell r="AL70" t="str">
            <v>0</v>
          </cell>
          <cell r="AM70" t="str">
            <v>0</v>
          </cell>
          <cell r="AN70" t="str">
            <v>0</v>
          </cell>
          <cell r="AO70" t="str">
            <v>0</v>
          </cell>
          <cell r="AP70" t="str">
            <v>0</v>
          </cell>
          <cell r="AR70">
            <v>1532079.84</v>
          </cell>
          <cell r="AS70">
            <v>134284.48000000001</v>
          </cell>
          <cell r="AT70">
            <v>118286.88</v>
          </cell>
          <cell r="AU70">
            <v>134393.44</v>
          </cell>
          <cell r="AV70">
            <v>129024.64</v>
          </cell>
          <cell r="AW70">
            <v>118286.88</v>
          </cell>
          <cell r="AX70">
            <v>129024.64</v>
          </cell>
          <cell r="AY70">
            <v>129024.64</v>
          </cell>
          <cell r="AZ70">
            <v>123655.76</v>
          </cell>
          <cell r="BA70">
            <v>129024.64</v>
          </cell>
          <cell r="BB70">
            <v>134393.44</v>
          </cell>
          <cell r="BC70">
            <v>123655.76</v>
          </cell>
          <cell r="BD70">
            <v>129024.64</v>
          </cell>
          <cell r="BF70" t="str">
            <v>0</v>
          </cell>
          <cell r="BG70" t="str">
            <v>0</v>
          </cell>
          <cell r="BH70" t="str">
            <v>0</v>
          </cell>
          <cell r="BI70" t="str">
            <v>0</v>
          </cell>
          <cell r="BJ70" t="str">
            <v>0</v>
          </cell>
          <cell r="BK70" t="str">
            <v>0</v>
          </cell>
          <cell r="BL70" t="str">
            <v>0</v>
          </cell>
          <cell r="BM70" t="str">
            <v>0</v>
          </cell>
          <cell r="BN70" t="str">
            <v>0</v>
          </cell>
          <cell r="BO70" t="str">
            <v>0</v>
          </cell>
          <cell r="BP70" t="str">
            <v>0</v>
          </cell>
          <cell r="BQ70" t="str">
            <v>0</v>
          </cell>
          <cell r="BR70" t="str">
            <v>0</v>
          </cell>
          <cell r="BT70" t="str">
            <v>0</v>
          </cell>
          <cell r="BU70" t="str">
            <v>0</v>
          </cell>
          <cell r="BV70" t="str">
            <v>0</v>
          </cell>
          <cell r="BW70" t="str">
            <v>0</v>
          </cell>
          <cell r="BX70" t="str">
            <v>0</v>
          </cell>
          <cell r="BY70" t="str">
            <v>0</v>
          </cell>
          <cell r="BZ70" t="str">
            <v>0</v>
          </cell>
          <cell r="CA70" t="str">
            <v>0</v>
          </cell>
          <cell r="CB70" t="str">
            <v>0</v>
          </cell>
          <cell r="CC70" t="str">
            <v>0</v>
          </cell>
          <cell r="CD70" t="str">
            <v>0</v>
          </cell>
          <cell r="CE70" t="str">
            <v>0</v>
          </cell>
          <cell r="CF70" t="str">
            <v>0</v>
          </cell>
          <cell r="CH70" t="str">
            <v>0</v>
          </cell>
          <cell r="CI70" t="str">
            <v>0</v>
          </cell>
          <cell r="CJ70" t="str">
            <v>0</v>
          </cell>
          <cell r="CK70" t="str">
            <v>0</v>
          </cell>
          <cell r="CL70" t="str">
            <v>0</v>
          </cell>
          <cell r="CM70" t="str">
            <v>0</v>
          </cell>
          <cell r="CN70" t="str">
            <v>0</v>
          </cell>
          <cell r="CO70" t="str">
            <v>0</v>
          </cell>
          <cell r="CP70" t="str">
            <v>0</v>
          </cell>
          <cell r="CQ70" t="str">
            <v>0</v>
          </cell>
          <cell r="CR70" t="str">
            <v>0</v>
          </cell>
          <cell r="CS70" t="str">
            <v>0</v>
          </cell>
          <cell r="CT70" t="str">
            <v>0</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t="str">
            <v>0</v>
          </cell>
          <cell r="DK70" t="str">
            <v>0</v>
          </cell>
          <cell r="DL70" t="str">
            <v>0</v>
          </cell>
          <cell r="DM70" t="str">
            <v>0</v>
          </cell>
          <cell r="DN70" t="str">
            <v>0</v>
          </cell>
          <cell r="DO70" t="str">
            <v>0</v>
          </cell>
          <cell r="DP70" t="str">
            <v>0</v>
          </cell>
          <cell r="DQ70" t="str">
            <v>0</v>
          </cell>
          <cell r="DR70" t="str">
            <v>0</v>
          </cell>
          <cell r="DS70" t="str">
            <v>0</v>
          </cell>
          <cell r="DT70" t="str">
            <v>0</v>
          </cell>
          <cell r="DU70" t="str">
            <v>0</v>
          </cell>
          <cell r="DV70" t="str">
            <v>0</v>
          </cell>
        </row>
        <row r="71">
          <cell r="A71" t="str">
            <v>Ad Valorem</v>
          </cell>
          <cell r="B71">
            <v>17691000</v>
          </cell>
          <cell r="C71">
            <v>1474250</v>
          </cell>
          <cell r="D71">
            <v>1474250</v>
          </cell>
          <cell r="E71">
            <v>1474250</v>
          </cell>
          <cell r="F71">
            <v>1474250</v>
          </cell>
          <cell r="G71">
            <v>1474250</v>
          </cell>
          <cell r="H71">
            <v>1474250</v>
          </cell>
          <cell r="I71">
            <v>1474250</v>
          </cell>
          <cell r="J71">
            <v>1474250</v>
          </cell>
          <cell r="K71">
            <v>1474250</v>
          </cell>
          <cell r="L71">
            <v>1474250</v>
          </cell>
          <cell r="M71">
            <v>1474250</v>
          </cell>
          <cell r="N71">
            <v>1474250</v>
          </cell>
          <cell r="P71">
            <v>6900000</v>
          </cell>
          <cell r="Q71">
            <v>575000</v>
          </cell>
          <cell r="R71">
            <v>575000</v>
          </cell>
          <cell r="S71">
            <v>575000</v>
          </cell>
          <cell r="T71">
            <v>575000</v>
          </cell>
          <cell r="U71">
            <v>575000</v>
          </cell>
          <cell r="V71">
            <v>575000</v>
          </cell>
          <cell r="W71">
            <v>575000</v>
          </cell>
          <cell r="X71">
            <v>575000</v>
          </cell>
          <cell r="Y71">
            <v>575000</v>
          </cell>
          <cell r="Z71">
            <v>575000</v>
          </cell>
          <cell r="AA71">
            <v>575000</v>
          </cell>
          <cell r="AB71">
            <v>575000</v>
          </cell>
          <cell r="AD71" t="str">
            <v>0</v>
          </cell>
          <cell r="AE71" t="str">
            <v>0</v>
          </cell>
          <cell r="AF71" t="str">
            <v>0</v>
          </cell>
          <cell r="AG71" t="str">
            <v>0</v>
          </cell>
          <cell r="AH71" t="str">
            <v>0</v>
          </cell>
          <cell r="AI71" t="str">
            <v>0</v>
          </cell>
          <cell r="AJ71" t="str">
            <v>0</v>
          </cell>
          <cell r="AK71" t="str">
            <v>0</v>
          </cell>
          <cell r="AL71" t="str">
            <v>0</v>
          </cell>
          <cell r="AM71" t="str">
            <v>0</v>
          </cell>
          <cell r="AN71" t="str">
            <v>0</v>
          </cell>
          <cell r="AO71" t="str">
            <v>0</v>
          </cell>
          <cell r="AP71" t="str">
            <v>0</v>
          </cell>
          <cell r="AR71">
            <v>7168920</v>
          </cell>
          <cell r="AS71">
            <v>578000</v>
          </cell>
          <cell r="AT71">
            <v>578000</v>
          </cell>
          <cell r="AU71">
            <v>578000</v>
          </cell>
          <cell r="AV71">
            <v>603000</v>
          </cell>
          <cell r="AW71">
            <v>603000</v>
          </cell>
          <cell r="AX71">
            <v>603000</v>
          </cell>
          <cell r="AY71">
            <v>603000</v>
          </cell>
          <cell r="AZ71">
            <v>603000</v>
          </cell>
          <cell r="BA71">
            <v>603000</v>
          </cell>
          <cell r="BB71">
            <v>603000</v>
          </cell>
          <cell r="BC71">
            <v>603000</v>
          </cell>
          <cell r="BD71">
            <v>610920</v>
          </cell>
          <cell r="BF71" t="str">
            <v>0</v>
          </cell>
          <cell r="BG71" t="str">
            <v>0</v>
          </cell>
          <cell r="BH71" t="str">
            <v>0</v>
          </cell>
          <cell r="BI71" t="str">
            <v>0</v>
          </cell>
          <cell r="BJ71" t="str">
            <v>0</v>
          </cell>
          <cell r="BK71" t="str">
            <v>0</v>
          </cell>
          <cell r="BL71" t="str">
            <v>0</v>
          </cell>
          <cell r="BM71" t="str">
            <v>0</v>
          </cell>
          <cell r="BN71" t="str">
            <v>0</v>
          </cell>
          <cell r="BO71" t="str">
            <v>0</v>
          </cell>
          <cell r="BP71" t="str">
            <v>0</v>
          </cell>
          <cell r="BQ71" t="str">
            <v>0</v>
          </cell>
          <cell r="BR71" t="str">
            <v>0</v>
          </cell>
          <cell r="BT71">
            <v>18000</v>
          </cell>
          <cell r="BU71">
            <v>1500</v>
          </cell>
          <cell r="BV71">
            <v>1500</v>
          </cell>
          <cell r="BW71">
            <v>1500</v>
          </cell>
          <cell r="BX71">
            <v>1500</v>
          </cell>
          <cell r="BY71">
            <v>1500</v>
          </cell>
          <cell r="BZ71">
            <v>1500</v>
          </cell>
          <cell r="CA71">
            <v>1500</v>
          </cell>
          <cell r="CB71">
            <v>1500</v>
          </cell>
          <cell r="CC71">
            <v>1500</v>
          </cell>
          <cell r="CD71">
            <v>1500</v>
          </cell>
          <cell r="CE71">
            <v>1500</v>
          </cell>
          <cell r="CF71">
            <v>1500</v>
          </cell>
          <cell r="CH71" t="str">
            <v>0</v>
          </cell>
          <cell r="CI71" t="str">
            <v>0</v>
          </cell>
          <cell r="CJ71" t="str">
            <v>0</v>
          </cell>
          <cell r="CK71" t="str">
            <v>0</v>
          </cell>
          <cell r="CL71" t="str">
            <v>0</v>
          </cell>
          <cell r="CM71" t="str">
            <v>0</v>
          </cell>
          <cell r="CN71" t="str">
            <v>0</v>
          </cell>
          <cell r="CO71" t="str">
            <v>0</v>
          </cell>
          <cell r="CP71" t="str">
            <v>0</v>
          </cell>
          <cell r="CQ71" t="str">
            <v>0</v>
          </cell>
          <cell r="CR71" t="str">
            <v>0</v>
          </cell>
          <cell r="CS71" t="str">
            <v>0</v>
          </cell>
          <cell r="CT71" t="str">
            <v>0</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t="str">
            <v>0</v>
          </cell>
          <cell r="DK71" t="str">
            <v>0</v>
          </cell>
          <cell r="DL71" t="str">
            <v>0</v>
          </cell>
          <cell r="DM71" t="str">
            <v>0</v>
          </cell>
          <cell r="DN71" t="str">
            <v>0</v>
          </cell>
          <cell r="DO71" t="str">
            <v>0</v>
          </cell>
          <cell r="DP71" t="str">
            <v>0</v>
          </cell>
          <cell r="DQ71" t="str">
            <v>0</v>
          </cell>
          <cell r="DR71" t="str">
            <v>0</v>
          </cell>
          <cell r="DS71" t="str">
            <v>0</v>
          </cell>
          <cell r="DT71" t="str">
            <v>0</v>
          </cell>
          <cell r="DU71" t="str">
            <v>0</v>
          </cell>
          <cell r="DV71" t="str">
            <v>0</v>
          </cell>
        </row>
        <row r="72">
          <cell r="A72" t="str">
            <v>Franchise Taxes</v>
          </cell>
          <cell r="B72">
            <v>82303012.079999998</v>
          </cell>
          <cell r="C72">
            <v>3814201.88</v>
          </cell>
          <cell r="D72">
            <v>5950073.6799999997</v>
          </cell>
          <cell r="E72">
            <v>10503845.939999999</v>
          </cell>
          <cell r="F72">
            <v>15990091.27</v>
          </cell>
          <cell r="G72">
            <v>12974612.83</v>
          </cell>
          <cell r="H72">
            <v>9880997.1500000004</v>
          </cell>
          <cell r="I72">
            <v>5388393.7599999998</v>
          </cell>
          <cell r="J72">
            <v>4302020.6900000004</v>
          </cell>
          <cell r="K72">
            <v>3337285.67</v>
          </cell>
          <cell r="L72">
            <v>3178870.58</v>
          </cell>
          <cell r="M72">
            <v>3288512.44</v>
          </cell>
          <cell r="N72">
            <v>3694106.19</v>
          </cell>
          <cell r="P72">
            <v>6536616.0599999996</v>
          </cell>
          <cell r="Q72">
            <v>343505.13</v>
          </cell>
          <cell r="R72">
            <v>594749.13</v>
          </cell>
          <cell r="S72">
            <v>1008926.46</v>
          </cell>
          <cell r="T72">
            <v>1223709.6499999999</v>
          </cell>
          <cell r="U72">
            <v>960824.89</v>
          </cell>
          <cell r="V72">
            <v>682905.13</v>
          </cell>
          <cell r="W72">
            <v>426322.01</v>
          </cell>
          <cell r="X72">
            <v>296757.59999999998</v>
          </cell>
          <cell r="Y72">
            <v>249539.1</v>
          </cell>
          <cell r="Z72">
            <v>250496.53</v>
          </cell>
          <cell r="AA72">
            <v>249675.29</v>
          </cell>
          <cell r="AB72">
            <v>249205.14</v>
          </cell>
          <cell r="AD72" t="str">
            <v>0</v>
          </cell>
          <cell r="AE72" t="str">
            <v>0</v>
          </cell>
          <cell r="AF72" t="str">
            <v>0</v>
          </cell>
          <cell r="AG72" t="str">
            <v>0</v>
          </cell>
          <cell r="AH72" t="str">
            <v>0</v>
          </cell>
          <cell r="AI72" t="str">
            <v>0</v>
          </cell>
          <cell r="AJ72" t="str">
            <v>0</v>
          </cell>
          <cell r="AK72" t="str">
            <v>0</v>
          </cell>
          <cell r="AL72" t="str">
            <v>0</v>
          </cell>
          <cell r="AM72" t="str">
            <v>0</v>
          </cell>
          <cell r="AN72" t="str">
            <v>0</v>
          </cell>
          <cell r="AO72" t="str">
            <v>0</v>
          </cell>
          <cell r="AP72" t="str">
            <v>0</v>
          </cell>
          <cell r="AR72" t="str">
            <v>0</v>
          </cell>
          <cell r="AS72" t="str">
            <v>0</v>
          </cell>
          <cell r="AT72" t="str">
            <v>0</v>
          </cell>
          <cell r="AU72" t="str">
            <v>0</v>
          </cell>
          <cell r="AV72" t="str">
            <v>0</v>
          </cell>
          <cell r="AW72" t="str">
            <v>0</v>
          </cell>
          <cell r="AX72" t="str">
            <v>0</v>
          </cell>
          <cell r="AY72" t="str">
            <v>0</v>
          </cell>
          <cell r="AZ72" t="str">
            <v>0</v>
          </cell>
          <cell r="BA72" t="str">
            <v>0</v>
          </cell>
          <cell r="BB72" t="str">
            <v>0</v>
          </cell>
          <cell r="BC72" t="str">
            <v>0</v>
          </cell>
          <cell r="BD72" t="str">
            <v>0</v>
          </cell>
          <cell r="BF72" t="str">
            <v>0</v>
          </cell>
          <cell r="BG72" t="str">
            <v>0</v>
          </cell>
          <cell r="BH72" t="str">
            <v>0</v>
          </cell>
          <cell r="BI72" t="str">
            <v>0</v>
          </cell>
          <cell r="BJ72" t="str">
            <v>0</v>
          </cell>
          <cell r="BK72" t="str">
            <v>0</v>
          </cell>
          <cell r="BL72" t="str">
            <v>0</v>
          </cell>
          <cell r="BM72" t="str">
            <v>0</v>
          </cell>
          <cell r="BN72" t="str">
            <v>0</v>
          </cell>
          <cell r="BO72" t="str">
            <v>0</v>
          </cell>
          <cell r="BP72" t="str">
            <v>0</v>
          </cell>
          <cell r="BQ72" t="str">
            <v>0</v>
          </cell>
          <cell r="BR72" t="str">
            <v>0</v>
          </cell>
          <cell r="BT72">
            <v>21000</v>
          </cell>
          <cell r="BU72">
            <v>1750</v>
          </cell>
          <cell r="BV72">
            <v>1750</v>
          </cell>
          <cell r="BW72">
            <v>1750</v>
          </cell>
          <cell r="BX72">
            <v>1750</v>
          </cell>
          <cell r="BY72">
            <v>1750</v>
          </cell>
          <cell r="BZ72">
            <v>1750</v>
          </cell>
          <cell r="CA72">
            <v>1750</v>
          </cell>
          <cell r="CB72">
            <v>1750</v>
          </cell>
          <cell r="CC72">
            <v>1750</v>
          </cell>
          <cell r="CD72">
            <v>1750</v>
          </cell>
          <cell r="CE72">
            <v>1750</v>
          </cell>
          <cell r="CF72">
            <v>1750</v>
          </cell>
          <cell r="CH72" t="str">
            <v>0</v>
          </cell>
          <cell r="CI72" t="str">
            <v>0</v>
          </cell>
          <cell r="CJ72" t="str">
            <v>0</v>
          </cell>
          <cell r="CK72" t="str">
            <v>0</v>
          </cell>
          <cell r="CL72" t="str">
            <v>0</v>
          </cell>
          <cell r="CM72" t="str">
            <v>0</v>
          </cell>
          <cell r="CN72" t="str">
            <v>0</v>
          </cell>
          <cell r="CO72" t="str">
            <v>0</v>
          </cell>
          <cell r="CP72" t="str">
            <v>0</v>
          </cell>
          <cell r="CQ72" t="str">
            <v>0</v>
          </cell>
          <cell r="CR72" t="str">
            <v>0</v>
          </cell>
          <cell r="CS72" t="str">
            <v>0</v>
          </cell>
          <cell r="CT72" t="str">
            <v>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t="str">
            <v>0</v>
          </cell>
          <cell r="DK72" t="str">
            <v>0</v>
          </cell>
          <cell r="DL72" t="str">
            <v>0</v>
          </cell>
          <cell r="DM72" t="str">
            <v>0</v>
          </cell>
          <cell r="DN72" t="str">
            <v>0</v>
          </cell>
          <cell r="DO72" t="str">
            <v>0</v>
          </cell>
          <cell r="DP72" t="str">
            <v>0</v>
          </cell>
          <cell r="DQ72" t="str">
            <v>0</v>
          </cell>
          <cell r="DR72" t="str">
            <v>0</v>
          </cell>
          <cell r="DS72" t="str">
            <v>0</v>
          </cell>
          <cell r="DT72" t="str">
            <v>0</v>
          </cell>
          <cell r="DU72" t="str">
            <v>0</v>
          </cell>
          <cell r="DV72" t="str">
            <v>0</v>
          </cell>
        </row>
        <row r="73">
          <cell r="A73" t="str">
            <v>State Gross Receipts</v>
          </cell>
          <cell r="B73">
            <v>39135056.339999996</v>
          </cell>
          <cell r="C73">
            <v>1196281.67</v>
          </cell>
          <cell r="D73">
            <v>1196281.67</v>
          </cell>
          <cell r="E73">
            <v>1196281.67</v>
          </cell>
          <cell r="F73">
            <v>3645285.5</v>
          </cell>
          <cell r="G73">
            <v>3645285.5</v>
          </cell>
          <cell r="H73">
            <v>3645285.5</v>
          </cell>
          <cell r="I73">
            <v>6145735.8799999999</v>
          </cell>
          <cell r="J73">
            <v>6145735.8799999999</v>
          </cell>
          <cell r="K73">
            <v>6145735.8799999999</v>
          </cell>
          <cell r="L73">
            <v>2057715.73</v>
          </cell>
          <cell r="M73">
            <v>2057715.73</v>
          </cell>
          <cell r="N73">
            <v>2057715.73</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t="str">
            <v>0</v>
          </cell>
          <cell r="AE73" t="str">
            <v>0</v>
          </cell>
          <cell r="AF73" t="str">
            <v>0</v>
          </cell>
          <cell r="AG73" t="str">
            <v>0</v>
          </cell>
          <cell r="AH73" t="str">
            <v>0</v>
          </cell>
          <cell r="AI73" t="str">
            <v>0</v>
          </cell>
          <cell r="AJ73" t="str">
            <v>0</v>
          </cell>
          <cell r="AK73" t="str">
            <v>0</v>
          </cell>
          <cell r="AL73" t="str">
            <v>0</v>
          </cell>
          <cell r="AM73" t="str">
            <v>0</v>
          </cell>
          <cell r="AN73" t="str">
            <v>0</v>
          </cell>
          <cell r="AO73" t="str">
            <v>0</v>
          </cell>
          <cell r="AP73" t="str">
            <v>0</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t="str">
            <v>0</v>
          </cell>
          <cell r="DK73" t="str">
            <v>0</v>
          </cell>
          <cell r="DL73" t="str">
            <v>0</v>
          </cell>
          <cell r="DM73" t="str">
            <v>0</v>
          </cell>
          <cell r="DN73" t="str">
            <v>0</v>
          </cell>
          <cell r="DO73" t="str">
            <v>0</v>
          </cell>
          <cell r="DP73" t="str">
            <v>0</v>
          </cell>
          <cell r="DQ73" t="str">
            <v>0</v>
          </cell>
          <cell r="DR73" t="str">
            <v>0</v>
          </cell>
          <cell r="DS73" t="str">
            <v>0</v>
          </cell>
          <cell r="DT73" t="str">
            <v>0</v>
          </cell>
          <cell r="DU73" t="str">
            <v>0</v>
          </cell>
          <cell r="DV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v>988</v>
          </cell>
          <cell r="Q76">
            <v>267</v>
          </cell>
          <cell r="R76">
            <v>0</v>
          </cell>
          <cell r="S76">
            <v>0</v>
          </cell>
          <cell r="T76">
            <v>0</v>
          </cell>
          <cell r="U76">
            <v>187</v>
          </cell>
          <cell r="V76">
            <v>0</v>
          </cell>
          <cell r="W76">
            <v>31</v>
          </cell>
          <cell r="X76">
            <v>0</v>
          </cell>
          <cell r="Y76">
            <v>21</v>
          </cell>
          <cell r="Z76">
            <v>0</v>
          </cell>
          <cell r="AA76">
            <v>27</v>
          </cell>
          <cell r="AB76">
            <v>455</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K77" t="str">
            <v>0</v>
          </cell>
          <cell r="L77" t="str">
            <v>0</v>
          </cell>
          <cell r="M77" t="str">
            <v>0</v>
          </cell>
          <cell r="N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t="str">
            <v>0</v>
          </cell>
          <cell r="DK77" t="str">
            <v>0</v>
          </cell>
          <cell r="DL77" t="str">
            <v>0</v>
          </cell>
          <cell r="DM77" t="str">
            <v>0</v>
          </cell>
          <cell r="DN77" t="str">
            <v>0</v>
          </cell>
          <cell r="DO77" t="str">
            <v>0</v>
          </cell>
          <cell r="DP77" t="str">
            <v>0</v>
          </cell>
          <cell r="DQ77" t="str">
            <v>0</v>
          </cell>
          <cell r="DR77" t="str">
            <v>0</v>
          </cell>
          <cell r="DS77" t="str">
            <v>0</v>
          </cell>
          <cell r="DT77" t="str">
            <v>0</v>
          </cell>
          <cell r="DU77" t="str">
            <v>0</v>
          </cell>
          <cell r="DV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K80" t="str">
            <v>0</v>
          </cell>
          <cell r="L80" t="str">
            <v>0</v>
          </cell>
          <cell r="M80" t="str">
            <v>0</v>
          </cell>
          <cell r="N80" t="str">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t="str">
            <v>0</v>
          </cell>
          <cell r="DK80" t="str">
            <v>0</v>
          </cell>
          <cell r="DL80" t="str">
            <v>0</v>
          </cell>
          <cell r="DM80" t="str">
            <v>0</v>
          </cell>
          <cell r="DN80" t="str">
            <v>0</v>
          </cell>
          <cell r="DO80" t="str">
            <v>0</v>
          </cell>
          <cell r="DP80" t="str">
            <v>0</v>
          </cell>
          <cell r="DQ80" t="str">
            <v>0</v>
          </cell>
          <cell r="DR80" t="str">
            <v>0</v>
          </cell>
          <cell r="DS80" t="str">
            <v>0</v>
          </cell>
          <cell r="DT80" t="str">
            <v>0</v>
          </cell>
          <cell r="DU80" t="str">
            <v>0</v>
          </cell>
          <cell r="DV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row>
        <row r="82">
          <cell r="A82" t="str">
            <v>Taxes other than income taxes, utility  - Public Serv Comm As 4081-30112</v>
          </cell>
          <cell r="B82">
            <v>549996</v>
          </cell>
          <cell r="C82">
            <v>45833</v>
          </cell>
          <cell r="D82">
            <v>45833</v>
          </cell>
          <cell r="E82">
            <v>45833</v>
          </cell>
          <cell r="F82">
            <v>45833</v>
          </cell>
          <cell r="G82">
            <v>45833</v>
          </cell>
          <cell r="H82">
            <v>45833</v>
          </cell>
          <cell r="I82">
            <v>45833</v>
          </cell>
          <cell r="J82">
            <v>45833</v>
          </cell>
          <cell r="K82">
            <v>45833</v>
          </cell>
          <cell r="L82">
            <v>45833</v>
          </cell>
          <cell r="M82">
            <v>45833</v>
          </cell>
          <cell r="N82">
            <v>45833</v>
          </cell>
          <cell r="P82">
            <v>618000</v>
          </cell>
          <cell r="Q82">
            <v>20000</v>
          </cell>
          <cell r="R82">
            <v>20000</v>
          </cell>
          <cell r="S82">
            <v>20000</v>
          </cell>
          <cell r="T82">
            <v>62000</v>
          </cell>
          <cell r="U82">
            <v>62000</v>
          </cell>
          <cell r="V82">
            <v>62000</v>
          </cell>
          <cell r="W82">
            <v>62000</v>
          </cell>
          <cell r="X82">
            <v>62000</v>
          </cell>
          <cell r="Y82">
            <v>62000</v>
          </cell>
          <cell r="Z82">
            <v>62000</v>
          </cell>
          <cell r="AA82">
            <v>62000</v>
          </cell>
          <cell r="AB82">
            <v>62000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v>279999.96000000002</v>
          </cell>
          <cell r="AS82">
            <v>23333.33</v>
          </cell>
          <cell r="AT82">
            <v>23333.33</v>
          </cell>
          <cell r="AU82">
            <v>23333.33</v>
          </cell>
          <cell r="AV82">
            <v>23333.33</v>
          </cell>
          <cell r="AW82">
            <v>23333.33</v>
          </cell>
          <cell r="AX82">
            <v>23333.33</v>
          </cell>
          <cell r="AY82">
            <v>23333.33</v>
          </cell>
          <cell r="AZ82">
            <v>23333.33</v>
          </cell>
          <cell r="BA82">
            <v>23333.33</v>
          </cell>
          <cell r="BB82">
            <v>23333.33</v>
          </cell>
          <cell r="BC82">
            <v>23333.33</v>
          </cell>
          <cell r="BD82">
            <v>23333.33</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t="str">
            <v>0</v>
          </cell>
          <cell r="BU82" t="str">
            <v>0</v>
          </cell>
          <cell r="BV82" t="str">
            <v>0</v>
          </cell>
          <cell r="BW82" t="str">
            <v>0</v>
          </cell>
          <cell r="BX82" t="str">
            <v>0</v>
          </cell>
          <cell r="BY82" t="str">
            <v>0</v>
          </cell>
          <cell r="BZ82" t="str">
            <v>0</v>
          </cell>
          <cell r="CA82" t="str">
            <v>0</v>
          </cell>
          <cell r="CB82" t="str">
            <v>0</v>
          </cell>
          <cell r="CC82" t="str">
            <v>0</v>
          </cell>
          <cell r="CD82" t="str">
            <v>0</v>
          </cell>
          <cell r="CE82" t="str">
            <v>0</v>
          </cell>
          <cell r="CF82" t="str">
            <v>0</v>
          </cell>
          <cell r="CH82" t="str">
            <v>0</v>
          </cell>
          <cell r="CI82" t="str">
            <v>0</v>
          </cell>
          <cell r="CJ82" t="str">
            <v>0</v>
          </cell>
          <cell r="CK82" t="str">
            <v>0</v>
          </cell>
          <cell r="CL82" t="str">
            <v>0</v>
          </cell>
          <cell r="CM82" t="str">
            <v>0</v>
          </cell>
          <cell r="CN82" t="str">
            <v>0</v>
          </cell>
          <cell r="CO82" t="str">
            <v>0</v>
          </cell>
          <cell r="CP82" t="str">
            <v>0</v>
          </cell>
          <cell r="CQ82" t="str">
            <v>0</v>
          </cell>
          <cell r="CR82" t="str">
            <v>0</v>
          </cell>
          <cell r="CS82" t="str">
            <v>0</v>
          </cell>
          <cell r="CT82" t="str">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t="str">
            <v>0</v>
          </cell>
          <cell r="DK82" t="str">
            <v>0</v>
          </cell>
          <cell r="DL82" t="str">
            <v>0</v>
          </cell>
          <cell r="DM82" t="str">
            <v>0</v>
          </cell>
          <cell r="DN82" t="str">
            <v>0</v>
          </cell>
          <cell r="DO82" t="str">
            <v>0</v>
          </cell>
          <cell r="DP82" t="str">
            <v>0</v>
          </cell>
          <cell r="DQ82" t="str">
            <v>0</v>
          </cell>
          <cell r="DR82" t="str">
            <v>0</v>
          </cell>
          <cell r="DS82" t="str">
            <v>0</v>
          </cell>
          <cell r="DT82" t="str">
            <v>0</v>
          </cell>
          <cell r="DU82" t="str">
            <v>0</v>
          </cell>
          <cell r="DV82" t="str">
            <v>0</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cell r="AB83" t="str">
            <v>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t="str">
            <v>0</v>
          </cell>
          <cell r="DK83" t="str">
            <v>0</v>
          </cell>
          <cell r="DL83" t="str">
            <v>0</v>
          </cell>
          <cell r="DM83" t="str">
            <v>0</v>
          </cell>
          <cell r="DN83" t="str">
            <v>0</v>
          </cell>
          <cell r="DO83" t="str">
            <v>0</v>
          </cell>
          <cell r="DP83" t="str">
            <v>0</v>
          </cell>
          <cell r="DQ83" t="str">
            <v>0</v>
          </cell>
          <cell r="DR83" t="str">
            <v>0</v>
          </cell>
          <cell r="DS83" t="str">
            <v>0</v>
          </cell>
          <cell r="DT83" t="str">
            <v>0</v>
          </cell>
          <cell r="DU83" t="str">
            <v>0</v>
          </cell>
          <cell r="DV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row>
        <row r="99">
          <cell r="A99" t="str">
            <v>Taxes other than income taxes, utility  - Billing for Taxes O 4081-41124</v>
          </cell>
          <cell r="B99">
            <v>2018746.32</v>
          </cell>
          <cell r="C99">
            <v>168228.86</v>
          </cell>
          <cell r="D99">
            <v>168228.86</v>
          </cell>
          <cell r="E99">
            <v>168228.86</v>
          </cell>
          <cell r="F99">
            <v>168228.86</v>
          </cell>
          <cell r="G99">
            <v>168228.86</v>
          </cell>
          <cell r="H99">
            <v>168228.86</v>
          </cell>
          <cell r="I99">
            <v>168228.86</v>
          </cell>
          <cell r="J99">
            <v>168228.86</v>
          </cell>
          <cell r="K99">
            <v>168228.86</v>
          </cell>
          <cell r="L99">
            <v>168228.86</v>
          </cell>
          <cell r="M99">
            <v>168228.86</v>
          </cell>
          <cell r="N99">
            <v>168228.86</v>
          </cell>
          <cell r="P99" t="str">
            <v>0</v>
          </cell>
          <cell r="Q99" t="str">
            <v>0</v>
          </cell>
          <cell r="R99" t="str">
            <v>0</v>
          </cell>
          <cell r="S99" t="str">
            <v>0</v>
          </cell>
          <cell r="T99" t="str">
            <v>0</v>
          </cell>
          <cell r="U99" t="str">
            <v>0</v>
          </cell>
          <cell r="V99" t="str">
            <v>0</v>
          </cell>
          <cell r="W99" t="str">
            <v>0</v>
          </cell>
          <cell r="X99" t="str">
            <v>0</v>
          </cell>
          <cell r="Y99" t="str">
            <v>0</v>
          </cell>
          <cell r="Z99" t="str">
            <v>0</v>
          </cell>
          <cell r="AA99" t="str">
            <v>0</v>
          </cell>
          <cell r="AB99" t="str">
            <v>0</v>
          </cell>
          <cell r="AD99" t="str">
            <v>0</v>
          </cell>
          <cell r="AE99" t="str">
            <v>0</v>
          </cell>
          <cell r="AF99" t="str">
            <v>0</v>
          </cell>
          <cell r="AG99" t="str">
            <v>0</v>
          </cell>
          <cell r="AH99" t="str">
            <v>0</v>
          </cell>
          <cell r="AI99" t="str">
            <v>0</v>
          </cell>
          <cell r="AJ99" t="str">
            <v>0</v>
          </cell>
          <cell r="AK99" t="str">
            <v>0</v>
          </cell>
          <cell r="AL99" t="str">
            <v>0</v>
          </cell>
          <cell r="AM99" t="str">
            <v>0</v>
          </cell>
          <cell r="AN99" t="str">
            <v>0</v>
          </cell>
          <cell r="AO99" t="str">
            <v>0</v>
          </cell>
          <cell r="AP99" t="str">
            <v>0</v>
          </cell>
          <cell r="AR99">
            <v>535352</v>
          </cell>
          <cell r="AS99">
            <v>44613</v>
          </cell>
          <cell r="AT99">
            <v>44613</v>
          </cell>
          <cell r="AU99">
            <v>44613</v>
          </cell>
          <cell r="AV99">
            <v>44613</v>
          </cell>
          <cell r="AW99">
            <v>44613</v>
          </cell>
          <cell r="AX99">
            <v>44613</v>
          </cell>
          <cell r="AY99">
            <v>44613</v>
          </cell>
          <cell r="AZ99">
            <v>44613</v>
          </cell>
          <cell r="BA99">
            <v>44613</v>
          </cell>
          <cell r="BB99">
            <v>44613</v>
          </cell>
          <cell r="BC99">
            <v>44613</v>
          </cell>
          <cell r="BD99">
            <v>44609</v>
          </cell>
          <cell r="BF99" t="str">
            <v>0</v>
          </cell>
          <cell r="BG99" t="str">
            <v>0</v>
          </cell>
          <cell r="BH99" t="str">
            <v>0</v>
          </cell>
          <cell r="BI99" t="str">
            <v>0</v>
          </cell>
          <cell r="BJ99" t="str">
            <v>0</v>
          </cell>
          <cell r="BK99" t="str">
            <v>0</v>
          </cell>
          <cell r="BL99" t="str">
            <v>0</v>
          </cell>
          <cell r="BM99" t="str">
            <v>0</v>
          </cell>
          <cell r="BN99" t="str">
            <v>0</v>
          </cell>
          <cell r="BO99" t="str">
            <v>0</v>
          </cell>
          <cell r="BP99" t="str">
            <v>0</v>
          </cell>
          <cell r="BQ99" t="str">
            <v>0</v>
          </cell>
          <cell r="BR99" t="str">
            <v>0</v>
          </cell>
          <cell r="BT99">
            <v>16500</v>
          </cell>
          <cell r="BU99">
            <v>1375</v>
          </cell>
          <cell r="BV99">
            <v>1375</v>
          </cell>
          <cell r="BW99">
            <v>1375</v>
          </cell>
          <cell r="BX99">
            <v>1375</v>
          </cell>
          <cell r="BY99">
            <v>1375</v>
          </cell>
          <cell r="BZ99">
            <v>1375</v>
          </cell>
          <cell r="CA99">
            <v>1375</v>
          </cell>
          <cell r="CB99">
            <v>1375</v>
          </cell>
          <cell r="CC99">
            <v>1375</v>
          </cell>
          <cell r="CD99">
            <v>1375</v>
          </cell>
          <cell r="CE99">
            <v>1375</v>
          </cell>
          <cell r="CF99">
            <v>1375</v>
          </cell>
          <cell r="CH99" t="str">
            <v>0</v>
          </cell>
          <cell r="CI99" t="str">
            <v>0</v>
          </cell>
          <cell r="CJ99" t="str">
            <v>0</v>
          </cell>
          <cell r="CK99" t="str">
            <v>0</v>
          </cell>
          <cell r="CL99" t="str">
            <v>0</v>
          </cell>
          <cell r="CM99" t="str">
            <v>0</v>
          </cell>
          <cell r="CN99" t="str">
            <v>0</v>
          </cell>
          <cell r="CO99" t="str">
            <v>0</v>
          </cell>
          <cell r="CP99" t="str">
            <v>0</v>
          </cell>
          <cell r="CQ99" t="str">
            <v>0</v>
          </cell>
          <cell r="CR99" t="str">
            <v>0</v>
          </cell>
          <cell r="CS99" t="str">
            <v>0</v>
          </cell>
          <cell r="CT99" t="str">
            <v>0</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t="str">
            <v>0</v>
          </cell>
          <cell r="DK99" t="str">
            <v>0</v>
          </cell>
          <cell r="DL99" t="str">
            <v>0</v>
          </cell>
          <cell r="DM99" t="str">
            <v>0</v>
          </cell>
          <cell r="DN99" t="str">
            <v>0</v>
          </cell>
          <cell r="DO99" t="str">
            <v>0</v>
          </cell>
          <cell r="DP99" t="str">
            <v>0</v>
          </cell>
          <cell r="DQ99" t="str">
            <v>0</v>
          </cell>
          <cell r="DR99" t="str">
            <v>0</v>
          </cell>
          <cell r="DS99" t="str">
            <v>0</v>
          </cell>
          <cell r="DT99" t="str">
            <v>0</v>
          </cell>
          <cell r="DU99" t="str">
            <v>0</v>
          </cell>
          <cell r="DV99" t="str">
            <v>0</v>
          </cell>
        </row>
        <row r="100">
          <cell r="A100" t="str">
            <v>Taxes other than income taxes, utility  - Billing for CSC Dep 4081-41129</v>
          </cell>
          <cell r="B100" t="str">
            <v>0</v>
          </cell>
          <cell r="C100" t="str">
            <v>0</v>
          </cell>
          <cell r="D100" t="str">
            <v>0</v>
          </cell>
          <cell r="E100" t="str">
            <v>0</v>
          </cell>
          <cell r="F100" t="str">
            <v>0</v>
          </cell>
          <cell r="G100" t="str">
            <v>0</v>
          </cell>
          <cell r="H100" t="str">
            <v>0</v>
          </cell>
          <cell r="I100" t="str">
            <v>0</v>
          </cell>
          <cell r="J100" t="str">
            <v>0</v>
          </cell>
          <cell r="K100" t="str">
            <v>0</v>
          </cell>
          <cell r="L100" t="str">
            <v>0</v>
          </cell>
          <cell r="M100" t="str">
            <v>0</v>
          </cell>
          <cell r="N100" t="str">
            <v>0</v>
          </cell>
          <cell r="P100">
            <v>454269.84</v>
          </cell>
          <cell r="Q100">
            <v>37855.82</v>
          </cell>
          <cell r="R100">
            <v>37855.82</v>
          </cell>
          <cell r="S100">
            <v>37855.82</v>
          </cell>
          <cell r="T100">
            <v>37855.82</v>
          </cell>
          <cell r="U100">
            <v>37855.82</v>
          </cell>
          <cell r="V100">
            <v>37855.82</v>
          </cell>
          <cell r="W100">
            <v>37855.82</v>
          </cell>
          <cell r="X100">
            <v>37855.82</v>
          </cell>
          <cell r="Y100">
            <v>37855.82</v>
          </cell>
          <cell r="Z100">
            <v>37855.82</v>
          </cell>
          <cell r="AA100">
            <v>37855.82</v>
          </cell>
          <cell r="AB100">
            <v>37855.82</v>
          </cell>
          <cell r="AD100" t="str">
            <v>0</v>
          </cell>
          <cell r="AE100" t="str">
            <v>0</v>
          </cell>
          <cell r="AF100" t="str">
            <v>0</v>
          </cell>
          <cell r="AG100" t="str">
            <v>0</v>
          </cell>
          <cell r="AH100" t="str">
            <v>0</v>
          </cell>
          <cell r="AI100" t="str">
            <v>0</v>
          </cell>
          <cell r="AJ100" t="str">
            <v>0</v>
          </cell>
          <cell r="AK100" t="str">
            <v>0</v>
          </cell>
          <cell r="AL100" t="str">
            <v>0</v>
          </cell>
          <cell r="AM100" t="str">
            <v>0</v>
          </cell>
          <cell r="AN100" t="str">
            <v>0</v>
          </cell>
          <cell r="AO100" t="str">
            <v>0</v>
          </cell>
          <cell r="AP100" t="str">
            <v>0</v>
          </cell>
          <cell r="AR100" t="str">
            <v>0</v>
          </cell>
          <cell r="AS100" t="str">
            <v>0</v>
          </cell>
          <cell r="AT100" t="str">
            <v>0</v>
          </cell>
          <cell r="AU100" t="str">
            <v>0</v>
          </cell>
          <cell r="AV100" t="str">
            <v>0</v>
          </cell>
          <cell r="AW100" t="str">
            <v>0</v>
          </cell>
          <cell r="AX100" t="str">
            <v>0</v>
          </cell>
          <cell r="AY100" t="str">
            <v>0</v>
          </cell>
          <cell r="AZ100" t="str">
            <v>0</v>
          </cell>
          <cell r="BA100" t="str">
            <v>0</v>
          </cell>
          <cell r="BB100" t="str">
            <v>0</v>
          </cell>
          <cell r="BC100" t="str">
            <v>0</v>
          </cell>
          <cell r="BD100" t="str">
            <v>0</v>
          </cell>
          <cell r="BF100" t="str">
            <v>0</v>
          </cell>
          <cell r="BG100" t="str">
            <v>0</v>
          </cell>
          <cell r="BH100" t="str">
            <v>0</v>
          </cell>
          <cell r="BI100" t="str">
            <v>0</v>
          </cell>
          <cell r="BJ100" t="str">
            <v>0</v>
          </cell>
          <cell r="BK100" t="str">
            <v>0</v>
          </cell>
          <cell r="BL100" t="str">
            <v>0</v>
          </cell>
          <cell r="BM100" t="str">
            <v>0</v>
          </cell>
          <cell r="BN100" t="str">
            <v>0</v>
          </cell>
          <cell r="BO100" t="str">
            <v>0</v>
          </cell>
          <cell r="BP100" t="str">
            <v>0</v>
          </cell>
          <cell r="BQ100" t="str">
            <v>0</v>
          </cell>
          <cell r="BR100" t="str">
            <v>0</v>
          </cell>
          <cell r="BT100" t="str">
            <v>0</v>
          </cell>
          <cell r="BU100" t="str">
            <v>0</v>
          </cell>
          <cell r="BV100" t="str">
            <v>0</v>
          </cell>
          <cell r="BW100" t="str">
            <v>0</v>
          </cell>
          <cell r="BX100" t="str">
            <v>0</v>
          </cell>
          <cell r="BY100" t="str">
            <v>0</v>
          </cell>
          <cell r="BZ100" t="str">
            <v>0</v>
          </cell>
          <cell r="CA100" t="str">
            <v>0</v>
          </cell>
          <cell r="CB100" t="str">
            <v>0</v>
          </cell>
          <cell r="CC100" t="str">
            <v>0</v>
          </cell>
          <cell r="CD100" t="str">
            <v>0</v>
          </cell>
          <cell r="CE100" t="str">
            <v>0</v>
          </cell>
          <cell r="CF100" t="str">
            <v>0</v>
          </cell>
          <cell r="CH100" t="str">
            <v>0</v>
          </cell>
          <cell r="CI100" t="str">
            <v>0</v>
          </cell>
          <cell r="CJ100" t="str">
            <v>0</v>
          </cell>
          <cell r="CK100" t="str">
            <v>0</v>
          </cell>
          <cell r="CL100" t="str">
            <v>0</v>
          </cell>
          <cell r="CM100" t="str">
            <v>0</v>
          </cell>
          <cell r="CN100" t="str">
            <v>0</v>
          </cell>
          <cell r="CO100" t="str">
            <v>0</v>
          </cell>
          <cell r="CP100" t="str">
            <v>0</v>
          </cell>
          <cell r="CQ100" t="str">
            <v>0</v>
          </cell>
          <cell r="CR100" t="str">
            <v>0</v>
          </cell>
          <cell r="CS100" t="str">
            <v>0</v>
          </cell>
          <cell r="CT100" t="str">
            <v>0</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t="str">
            <v>0</v>
          </cell>
          <cell r="DK100" t="str">
            <v>0</v>
          </cell>
          <cell r="DL100" t="str">
            <v>0</v>
          </cell>
          <cell r="DM100" t="str">
            <v>0</v>
          </cell>
          <cell r="DN100" t="str">
            <v>0</v>
          </cell>
          <cell r="DO100" t="str">
            <v>0</v>
          </cell>
          <cell r="DP100" t="str">
            <v>0</v>
          </cell>
          <cell r="DQ100" t="str">
            <v>0</v>
          </cell>
          <cell r="DR100" t="str">
            <v>0</v>
          </cell>
          <cell r="DS100" t="str">
            <v>0</v>
          </cell>
          <cell r="DT100" t="str">
            <v>0</v>
          </cell>
          <cell r="DU100" t="str">
            <v>0</v>
          </cell>
          <cell r="DV100" t="str">
            <v>0</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row>
        <row r="103">
          <cell r="A103" t="str">
            <v>Taxes other than income taxes, utility  - Dot Transmission Us 4081-30108</v>
          </cell>
          <cell r="B103">
            <v>60120</v>
          </cell>
          <cell r="C103">
            <v>5010</v>
          </cell>
          <cell r="D103">
            <v>5010</v>
          </cell>
          <cell r="E103">
            <v>5010</v>
          </cell>
          <cell r="F103">
            <v>5010</v>
          </cell>
          <cell r="G103">
            <v>5010</v>
          </cell>
          <cell r="H103">
            <v>5010</v>
          </cell>
          <cell r="I103">
            <v>5010</v>
          </cell>
          <cell r="J103">
            <v>5010</v>
          </cell>
          <cell r="K103">
            <v>5010</v>
          </cell>
          <cell r="L103">
            <v>5010</v>
          </cell>
          <cell r="M103">
            <v>5010</v>
          </cell>
          <cell r="N103">
            <v>5010</v>
          </cell>
          <cell r="P103">
            <v>48343</v>
          </cell>
          <cell r="Q103" t="str">
            <v>0</v>
          </cell>
          <cell r="R103" t="str">
            <v>0</v>
          </cell>
          <cell r="S103" t="str">
            <v>0</v>
          </cell>
          <cell r="T103" t="str">
            <v>0</v>
          </cell>
          <cell r="U103">
            <v>48343</v>
          </cell>
          <cell r="V103">
            <v>0</v>
          </cell>
          <cell r="W103">
            <v>0</v>
          </cell>
          <cell r="X103">
            <v>0</v>
          </cell>
          <cell r="Y103">
            <v>0</v>
          </cell>
          <cell r="Z103">
            <v>0</v>
          </cell>
          <cell r="AA103">
            <v>0</v>
          </cell>
          <cell r="AB103">
            <v>0</v>
          </cell>
          <cell r="AD103" t="str">
            <v>0</v>
          </cell>
          <cell r="AE103" t="str">
            <v>0</v>
          </cell>
          <cell r="AF103" t="str">
            <v>0</v>
          </cell>
          <cell r="AG103" t="str">
            <v>0</v>
          </cell>
          <cell r="AH103" t="str">
            <v>0</v>
          </cell>
          <cell r="AI103" t="str">
            <v>0</v>
          </cell>
          <cell r="AJ103" t="str">
            <v>0</v>
          </cell>
          <cell r="AK103" t="str">
            <v>0</v>
          </cell>
          <cell r="AL103" t="str">
            <v>0</v>
          </cell>
          <cell r="AM103" t="str">
            <v>0</v>
          </cell>
          <cell r="AN103" t="str">
            <v>0</v>
          </cell>
          <cell r="AO103" t="str">
            <v>0</v>
          </cell>
          <cell r="AP103" t="str">
            <v>0</v>
          </cell>
          <cell r="AR103">
            <v>1077150</v>
          </cell>
          <cell r="AS103">
            <v>89762</v>
          </cell>
          <cell r="AT103">
            <v>89762</v>
          </cell>
          <cell r="AU103">
            <v>89762</v>
          </cell>
          <cell r="AV103">
            <v>89762</v>
          </cell>
          <cell r="AW103">
            <v>89762</v>
          </cell>
          <cell r="AX103">
            <v>89762</v>
          </cell>
          <cell r="AY103">
            <v>89762</v>
          </cell>
          <cell r="AZ103">
            <v>89762</v>
          </cell>
          <cell r="BA103">
            <v>89762</v>
          </cell>
          <cell r="BB103">
            <v>89764</v>
          </cell>
          <cell r="BC103">
            <v>89764</v>
          </cell>
          <cell r="BD103">
            <v>89764</v>
          </cell>
          <cell r="BF103" t="str">
            <v>0</v>
          </cell>
          <cell r="BG103" t="str">
            <v>0</v>
          </cell>
          <cell r="BH103" t="str">
            <v>0</v>
          </cell>
          <cell r="BI103" t="str">
            <v>0</v>
          </cell>
          <cell r="BJ103" t="str">
            <v>0</v>
          </cell>
          <cell r="BK103" t="str">
            <v>0</v>
          </cell>
          <cell r="BL103" t="str">
            <v>0</v>
          </cell>
          <cell r="BM103" t="str">
            <v>0</v>
          </cell>
          <cell r="BN103" t="str">
            <v>0</v>
          </cell>
          <cell r="BO103" t="str">
            <v>0</v>
          </cell>
          <cell r="BP103" t="str">
            <v>0</v>
          </cell>
          <cell r="BQ103" t="str">
            <v>0</v>
          </cell>
          <cell r="BR103" t="str">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t="str">
            <v>0</v>
          </cell>
          <cell r="CI103" t="str">
            <v>0</v>
          </cell>
          <cell r="CJ103" t="str">
            <v>0</v>
          </cell>
          <cell r="CK103" t="str">
            <v>0</v>
          </cell>
          <cell r="CL103" t="str">
            <v>0</v>
          </cell>
          <cell r="CM103" t="str">
            <v>0</v>
          </cell>
          <cell r="CN103" t="str">
            <v>0</v>
          </cell>
          <cell r="CO103" t="str">
            <v>0</v>
          </cell>
          <cell r="CP103" t="str">
            <v>0</v>
          </cell>
          <cell r="CQ103" t="str">
            <v>0</v>
          </cell>
          <cell r="CR103" t="str">
            <v>0</v>
          </cell>
          <cell r="CS103" t="str">
            <v>0</v>
          </cell>
          <cell r="CT103" t="str">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t="str">
            <v>0</v>
          </cell>
          <cell r="DK103" t="str">
            <v>0</v>
          </cell>
          <cell r="DL103" t="str">
            <v>0</v>
          </cell>
          <cell r="DM103" t="str">
            <v>0</v>
          </cell>
          <cell r="DN103" t="str">
            <v>0</v>
          </cell>
          <cell r="DO103" t="str">
            <v>0</v>
          </cell>
          <cell r="DP103" t="str">
            <v>0</v>
          </cell>
          <cell r="DQ103" t="str">
            <v>0</v>
          </cell>
          <cell r="DR103" t="str">
            <v>0</v>
          </cell>
          <cell r="DS103" t="str">
            <v>0</v>
          </cell>
          <cell r="DT103" t="str">
            <v>0</v>
          </cell>
          <cell r="DU103" t="str">
            <v>0</v>
          </cell>
          <cell r="DV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v>33117</v>
          </cell>
          <cell r="Q104" t="str">
            <v>0</v>
          </cell>
          <cell r="R104">
            <v>5495</v>
          </cell>
          <cell r="S104">
            <v>0</v>
          </cell>
          <cell r="T104">
            <v>0</v>
          </cell>
          <cell r="U104">
            <v>0</v>
          </cell>
          <cell r="V104">
            <v>0</v>
          </cell>
          <cell r="W104">
            <v>0</v>
          </cell>
          <cell r="X104">
            <v>0</v>
          </cell>
          <cell r="Y104">
            <v>0</v>
          </cell>
          <cell r="Z104">
            <v>0</v>
          </cell>
          <cell r="AA104">
            <v>0</v>
          </cell>
          <cell r="AB104">
            <v>27622</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t="str">
            <v>0</v>
          </cell>
          <cell r="AE105" t="str">
            <v>0</v>
          </cell>
          <cell r="AF105" t="str">
            <v>0</v>
          </cell>
          <cell r="AG105" t="str">
            <v>0</v>
          </cell>
          <cell r="AH105" t="str">
            <v>0</v>
          </cell>
          <cell r="AI105" t="str">
            <v>0</v>
          </cell>
          <cell r="AJ105" t="str">
            <v>0</v>
          </cell>
          <cell r="AK105" t="str">
            <v>0</v>
          </cell>
          <cell r="AL105" t="str">
            <v>0</v>
          </cell>
          <cell r="AM105" t="str">
            <v>0</v>
          </cell>
          <cell r="AN105" t="str">
            <v>0</v>
          </cell>
          <cell r="AO105" t="str">
            <v>0</v>
          </cell>
          <cell r="AP105" t="str">
            <v>0</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t="str">
            <v>0</v>
          </cell>
          <cell r="DK105" t="str">
            <v>0</v>
          </cell>
          <cell r="DL105" t="str">
            <v>0</v>
          </cell>
          <cell r="DM105" t="str">
            <v>0</v>
          </cell>
          <cell r="DN105" t="str">
            <v>0</v>
          </cell>
          <cell r="DO105" t="str">
            <v>0</v>
          </cell>
          <cell r="DP105" t="str">
            <v>0</v>
          </cell>
          <cell r="DQ105" t="str">
            <v>0</v>
          </cell>
          <cell r="DR105" t="str">
            <v>0</v>
          </cell>
          <cell r="DS105" t="str">
            <v>0</v>
          </cell>
          <cell r="DT105" t="str">
            <v>0</v>
          </cell>
          <cell r="DU105" t="str">
            <v>0</v>
          </cell>
          <cell r="DV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v>1315200</v>
          </cell>
          <cell r="BG109">
            <v>109600</v>
          </cell>
          <cell r="BH109">
            <v>109600</v>
          </cell>
          <cell r="BI109">
            <v>109600</v>
          </cell>
          <cell r="BJ109">
            <v>109600</v>
          </cell>
          <cell r="BK109">
            <v>109600</v>
          </cell>
          <cell r="BL109">
            <v>109600</v>
          </cell>
          <cell r="BM109">
            <v>109600</v>
          </cell>
          <cell r="BN109">
            <v>109600</v>
          </cell>
          <cell r="BO109">
            <v>109600</v>
          </cell>
          <cell r="BP109">
            <v>109600</v>
          </cell>
          <cell r="BQ109">
            <v>109600</v>
          </cell>
          <cell r="BR109">
            <v>109600</v>
          </cell>
          <cell r="BT109">
            <v>1260000</v>
          </cell>
          <cell r="BU109">
            <v>105000</v>
          </cell>
          <cell r="BV109">
            <v>105000</v>
          </cell>
          <cell r="BW109">
            <v>105000</v>
          </cell>
          <cell r="BX109">
            <v>105000</v>
          </cell>
          <cell r="BY109">
            <v>105000</v>
          </cell>
          <cell r="BZ109">
            <v>105000</v>
          </cell>
          <cell r="CA109">
            <v>105000</v>
          </cell>
          <cell r="CB109">
            <v>105000</v>
          </cell>
          <cell r="CC109">
            <v>105000</v>
          </cell>
          <cell r="CD109">
            <v>105000</v>
          </cell>
          <cell r="CE109">
            <v>105000</v>
          </cell>
          <cell r="CF109">
            <v>105000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row>
        <row r="111">
          <cell r="A111" t="str">
            <v>Others</v>
          </cell>
          <cell r="B111">
            <v>2628862.3199999998</v>
          </cell>
          <cell r="C111">
            <v>219071.86</v>
          </cell>
          <cell r="D111">
            <v>219071.86</v>
          </cell>
          <cell r="E111">
            <v>219071.86</v>
          </cell>
          <cell r="F111">
            <v>219071.86</v>
          </cell>
          <cell r="G111">
            <v>219071.86</v>
          </cell>
          <cell r="H111">
            <v>219071.86</v>
          </cell>
          <cell r="I111">
            <v>219071.86</v>
          </cell>
          <cell r="J111">
            <v>219071.86</v>
          </cell>
          <cell r="K111">
            <v>219071.86</v>
          </cell>
          <cell r="L111">
            <v>219071.86</v>
          </cell>
          <cell r="M111">
            <v>219071.86</v>
          </cell>
          <cell r="N111">
            <v>219071.86</v>
          </cell>
          <cell r="P111">
            <v>1154717.8400000001</v>
          </cell>
          <cell r="Q111">
            <v>58122.82</v>
          </cell>
          <cell r="R111">
            <v>63350.82</v>
          </cell>
          <cell r="S111">
            <v>57855.82</v>
          </cell>
          <cell r="T111">
            <v>99855.82</v>
          </cell>
          <cell r="U111">
            <v>148385.82</v>
          </cell>
          <cell r="V111">
            <v>99855.82</v>
          </cell>
          <cell r="W111">
            <v>99886.82</v>
          </cell>
          <cell r="X111">
            <v>99855.82</v>
          </cell>
          <cell r="Y111">
            <v>99876.82</v>
          </cell>
          <cell r="Z111">
            <v>99855.82</v>
          </cell>
          <cell r="AA111">
            <v>99882.82</v>
          </cell>
          <cell r="AB111">
            <v>127932.82</v>
          </cell>
          <cell r="AD111" t="str">
            <v>0</v>
          </cell>
          <cell r="AE111" t="str">
            <v>0</v>
          </cell>
          <cell r="AF111" t="str">
            <v>0</v>
          </cell>
          <cell r="AG111" t="str">
            <v>0</v>
          </cell>
          <cell r="AH111" t="str">
            <v>0</v>
          </cell>
          <cell r="AI111" t="str">
            <v>0</v>
          </cell>
          <cell r="AJ111" t="str">
            <v>0</v>
          </cell>
          <cell r="AK111" t="str">
            <v>0</v>
          </cell>
          <cell r="AL111" t="str">
            <v>0</v>
          </cell>
          <cell r="AM111" t="str">
            <v>0</v>
          </cell>
          <cell r="AN111" t="str">
            <v>0</v>
          </cell>
          <cell r="AO111" t="str">
            <v>0</v>
          </cell>
          <cell r="AP111" t="str">
            <v>0</v>
          </cell>
          <cell r="AR111">
            <v>1892501.96</v>
          </cell>
          <cell r="AS111">
            <v>157708.32999999999</v>
          </cell>
          <cell r="AT111">
            <v>157708.32999999999</v>
          </cell>
          <cell r="AU111">
            <v>157708.32999999999</v>
          </cell>
          <cell r="AV111">
            <v>157708.32999999999</v>
          </cell>
          <cell r="AW111">
            <v>157708.32999999999</v>
          </cell>
          <cell r="AX111">
            <v>157708.32999999999</v>
          </cell>
          <cell r="AY111">
            <v>157708.32999999999</v>
          </cell>
          <cell r="AZ111">
            <v>157708.32999999999</v>
          </cell>
          <cell r="BA111">
            <v>157708.32999999999</v>
          </cell>
          <cell r="BB111">
            <v>157710.32999999999</v>
          </cell>
          <cell r="BC111">
            <v>157710.32999999999</v>
          </cell>
          <cell r="BD111">
            <v>157706.32999999999</v>
          </cell>
          <cell r="BF111">
            <v>1315200</v>
          </cell>
          <cell r="BG111">
            <v>109600</v>
          </cell>
          <cell r="BH111">
            <v>109600</v>
          </cell>
          <cell r="BI111">
            <v>109600</v>
          </cell>
          <cell r="BJ111">
            <v>109600</v>
          </cell>
          <cell r="BK111">
            <v>109600</v>
          </cell>
          <cell r="BL111">
            <v>109600</v>
          </cell>
          <cell r="BM111">
            <v>109600</v>
          </cell>
          <cell r="BN111">
            <v>109600</v>
          </cell>
          <cell r="BO111">
            <v>109600</v>
          </cell>
          <cell r="BP111">
            <v>109600</v>
          </cell>
          <cell r="BQ111">
            <v>109600</v>
          </cell>
          <cell r="BR111">
            <v>109600</v>
          </cell>
          <cell r="BT111">
            <v>1276500</v>
          </cell>
          <cell r="BU111">
            <v>106375</v>
          </cell>
          <cell r="BV111">
            <v>106375</v>
          </cell>
          <cell r="BW111">
            <v>106375</v>
          </cell>
          <cell r="BX111">
            <v>106375</v>
          </cell>
          <cell r="BY111">
            <v>106375</v>
          </cell>
          <cell r="BZ111">
            <v>106375</v>
          </cell>
          <cell r="CA111">
            <v>106375</v>
          </cell>
          <cell r="CB111">
            <v>106375</v>
          </cell>
          <cell r="CC111">
            <v>106375</v>
          </cell>
          <cell r="CD111">
            <v>106375</v>
          </cell>
          <cell r="CE111">
            <v>106375</v>
          </cell>
          <cell r="CF111">
            <v>106375</v>
          </cell>
          <cell r="CH111" t="str">
            <v>0</v>
          </cell>
          <cell r="CI111" t="str">
            <v>0</v>
          </cell>
          <cell r="CJ111" t="str">
            <v>0</v>
          </cell>
          <cell r="CK111" t="str">
            <v>0</v>
          </cell>
          <cell r="CL111" t="str">
            <v>0</v>
          </cell>
          <cell r="CM111" t="str">
            <v>0</v>
          </cell>
          <cell r="CN111" t="str">
            <v>0</v>
          </cell>
          <cell r="CO111" t="str">
            <v>0</v>
          </cell>
          <cell r="CP111" t="str">
            <v>0</v>
          </cell>
          <cell r="CQ111" t="str">
            <v>0</v>
          </cell>
          <cell r="CR111" t="str">
            <v>0</v>
          </cell>
          <cell r="CS111" t="str">
            <v>0</v>
          </cell>
          <cell r="CT111" t="str">
            <v>0</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t="str">
            <v>0</v>
          </cell>
          <cell r="DK111" t="str">
            <v>0</v>
          </cell>
          <cell r="DL111" t="str">
            <v>0</v>
          </cell>
          <cell r="DM111" t="str">
            <v>0</v>
          </cell>
          <cell r="DN111" t="str">
            <v>0</v>
          </cell>
          <cell r="DO111" t="str">
            <v>0</v>
          </cell>
          <cell r="DP111" t="str">
            <v>0</v>
          </cell>
          <cell r="DQ111" t="str">
            <v>0</v>
          </cell>
          <cell r="DR111" t="str">
            <v>0</v>
          </cell>
          <cell r="DS111" t="str">
            <v>0</v>
          </cell>
          <cell r="DT111" t="str">
            <v>0</v>
          </cell>
          <cell r="DU111" t="str">
            <v>0</v>
          </cell>
          <cell r="DV111" t="str">
            <v>0</v>
          </cell>
        </row>
        <row r="112">
          <cell r="A112" t="str">
            <v>Revenue Related Taxes</v>
          </cell>
          <cell r="B112">
            <v>121438068.41999999</v>
          </cell>
          <cell r="C112">
            <v>5010483.55</v>
          </cell>
          <cell r="D112">
            <v>7146355.3499999996</v>
          </cell>
          <cell r="E112">
            <v>11700127.609999999</v>
          </cell>
          <cell r="F112">
            <v>19635376.77</v>
          </cell>
          <cell r="G112">
            <v>16619898.33</v>
          </cell>
          <cell r="H112">
            <v>13526282.65</v>
          </cell>
          <cell r="I112">
            <v>11534129.640000001</v>
          </cell>
          <cell r="J112">
            <v>10447756.57</v>
          </cell>
          <cell r="K112">
            <v>9483021.5500000007</v>
          </cell>
          <cell r="L112">
            <v>5236586.3100000005</v>
          </cell>
          <cell r="M112">
            <v>5346228.17</v>
          </cell>
          <cell r="N112">
            <v>5751821.9199999999</v>
          </cell>
          <cell r="P112">
            <v>6536616.0599999996</v>
          </cell>
          <cell r="Q112">
            <v>343505.13</v>
          </cell>
          <cell r="R112">
            <v>594749.13</v>
          </cell>
          <cell r="S112">
            <v>1008926.46</v>
          </cell>
          <cell r="T112">
            <v>1223709.6499999999</v>
          </cell>
          <cell r="U112">
            <v>960824.89</v>
          </cell>
          <cell r="V112">
            <v>682905.13</v>
          </cell>
          <cell r="W112">
            <v>426322.01</v>
          </cell>
          <cell r="X112">
            <v>296757.59999999998</v>
          </cell>
          <cell r="Y112">
            <v>249539.1</v>
          </cell>
          <cell r="Z112">
            <v>250496.53</v>
          </cell>
          <cell r="AA112">
            <v>249675.29</v>
          </cell>
          <cell r="AB112">
            <v>249205.14</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T112">
            <v>21000</v>
          </cell>
          <cell r="BU112">
            <v>1750</v>
          </cell>
          <cell r="BV112">
            <v>1750</v>
          </cell>
          <cell r="BW112">
            <v>1750</v>
          </cell>
          <cell r="BX112">
            <v>1750</v>
          </cell>
          <cell r="BY112">
            <v>1750</v>
          </cell>
          <cell r="BZ112">
            <v>1750</v>
          </cell>
          <cell r="CA112">
            <v>1750</v>
          </cell>
          <cell r="CB112">
            <v>1750</v>
          </cell>
          <cell r="CC112">
            <v>1750</v>
          </cell>
          <cell r="CD112">
            <v>1750</v>
          </cell>
          <cell r="CE112">
            <v>1750</v>
          </cell>
          <cell r="CF112">
            <v>1750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row>
        <row r="113">
          <cell r="A113" t="str">
            <v>SSU  Taxes</v>
          </cell>
          <cell r="B113">
            <v>2018746.32</v>
          </cell>
          <cell r="C113">
            <v>168228.86</v>
          </cell>
          <cell r="D113">
            <v>168228.86</v>
          </cell>
          <cell r="E113">
            <v>168228.86</v>
          </cell>
          <cell r="F113">
            <v>168228.86</v>
          </cell>
          <cell r="G113">
            <v>168228.86</v>
          </cell>
          <cell r="H113">
            <v>168228.86</v>
          </cell>
          <cell r="I113">
            <v>168228.86</v>
          </cell>
          <cell r="J113">
            <v>168228.86</v>
          </cell>
          <cell r="K113">
            <v>168228.86</v>
          </cell>
          <cell r="L113">
            <v>168228.86</v>
          </cell>
          <cell r="M113">
            <v>168228.86</v>
          </cell>
          <cell r="N113">
            <v>168228.86</v>
          </cell>
          <cell r="P113">
            <v>454269.84</v>
          </cell>
          <cell r="Q113">
            <v>37855.82</v>
          </cell>
          <cell r="R113">
            <v>37855.82</v>
          </cell>
          <cell r="S113">
            <v>37855.82</v>
          </cell>
          <cell r="T113">
            <v>37855.82</v>
          </cell>
          <cell r="U113">
            <v>37855.82</v>
          </cell>
          <cell r="V113">
            <v>37855.82</v>
          </cell>
          <cell r="W113">
            <v>37855.82</v>
          </cell>
          <cell r="X113">
            <v>37855.82</v>
          </cell>
          <cell r="Y113">
            <v>37855.82</v>
          </cell>
          <cell r="Z113">
            <v>37855.82</v>
          </cell>
          <cell r="AA113">
            <v>37855.82</v>
          </cell>
          <cell r="AB113">
            <v>37855.82</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R113">
            <v>535352</v>
          </cell>
          <cell r="AS113">
            <v>44613</v>
          </cell>
          <cell r="AT113">
            <v>44613</v>
          </cell>
          <cell r="AU113">
            <v>44613</v>
          </cell>
          <cell r="AV113">
            <v>44613</v>
          </cell>
          <cell r="AW113">
            <v>44613</v>
          </cell>
          <cell r="AX113">
            <v>44613</v>
          </cell>
          <cell r="AY113">
            <v>44613</v>
          </cell>
          <cell r="AZ113">
            <v>44613</v>
          </cell>
          <cell r="BA113">
            <v>44613</v>
          </cell>
          <cell r="BB113">
            <v>44613</v>
          </cell>
          <cell r="BC113">
            <v>44613</v>
          </cell>
          <cell r="BD113">
            <v>44609</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T113">
            <v>16500</v>
          </cell>
          <cell r="BU113">
            <v>1375</v>
          </cell>
          <cell r="BV113">
            <v>1375</v>
          </cell>
          <cell r="BW113">
            <v>1375</v>
          </cell>
          <cell r="BX113">
            <v>1375</v>
          </cell>
          <cell r="BY113">
            <v>1375</v>
          </cell>
          <cell r="BZ113">
            <v>1375</v>
          </cell>
          <cell r="CA113">
            <v>1375</v>
          </cell>
          <cell r="CB113">
            <v>1375</v>
          </cell>
          <cell r="CC113">
            <v>1375</v>
          </cell>
          <cell r="CD113">
            <v>1375</v>
          </cell>
          <cell r="CE113">
            <v>1375</v>
          </cell>
          <cell r="CF113">
            <v>1375</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row>
        <row r="114">
          <cell r="A114" t="str">
            <v>Total Taxes - Other Than Income Taxes</v>
          </cell>
          <cell r="B114">
            <v>144600637.12</v>
          </cell>
          <cell r="C114">
            <v>6942915.8799999999</v>
          </cell>
          <cell r="D114">
            <v>9010597.7699999996</v>
          </cell>
          <cell r="E114">
            <v>13587238.35</v>
          </cell>
          <cell r="F114">
            <v>21656290.919999998</v>
          </cell>
          <cell r="G114">
            <v>18613985.240000002</v>
          </cell>
          <cell r="H114">
            <v>15449309.459999999</v>
          </cell>
          <cell r="I114">
            <v>13457156.449999999</v>
          </cell>
          <cell r="J114">
            <v>12361377.859999999</v>
          </cell>
          <cell r="K114">
            <v>11406048.359999999</v>
          </cell>
          <cell r="L114">
            <v>7169018.6399999997</v>
          </cell>
          <cell r="M114">
            <v>7259849.46</v>
          </cell>
          <cell r="N114">
            <v>7686848.7299999995</v>
          </cell>
          <cell r="P114">
            <v>15764147.580000002</v>
          </cell>
          <cell r="Q114">
            <v>1082951.96</v>
          </cell>
          <cell r="R114">
            <v>1343953.53</v>
          </cell>
          <cell r="S114">
            <v>1737069.84</v>
          </cell>
          <cell r="T114">
            <v>2043111.74</v>
          </cell>
          <cell r="U114">
            <v>1747859.79</v>
          </cell>
          <cell r="V114">
            <v>1455554.37</v>
          </cell>
          <cell r="W114">
            <v>1201428.6499999999</v>
          </cell>
          <cell r="X114">
            <v>1069424.26</v>
          </cell>
          <cell r="Y114">
            <v>1018774.32</v>
          </cell>
          <cell r="Z114">
            <v>1038409.57</v>
          </cell>
          <cell r="AA114">
            <v>996033.28</v>
          </cell>
          <cell r="AB114">
            <v>1029576.27</v>
          </cell>
          <cell r="AD114" t="str">
            <v>0</v>
          </cell>
          <cell r="AE114" t="str">
            <v>0</v>
          </cell>
          <cell r="AF114" t="str">
            <v>0</v>
          </cell>
          <cell r="AG114" t="str">
            <v>0</v>
          </cell>
          <cell r="AH114" t="str">
            <v>0</v>
          </cell>
          <cell r="AI114" t="str">
            <v>0</v>
          </cell>
          <cell r="AJ114" t="str">
            <v>0</v>
          </cell>
          <cell r="AK114" t="str">
            <v>0</v>
          </cell>
          <cell r="AL114" t="str">
            <v>0</v>
          </cell>
          <cell r="AM114" t="str">
            <v>0</v>
          </cell>
          <cell r="AN114" t="str">
            <v>0</v>
          </cell>
          <cell r="AO114" t="str">
            <v>0</v>
          </cell>
          <cell r="AP114" t="str">
            <v>0</v>
          </cell>
          <cell r="AR114">
            <v>10593501.800000001</v>
          </cell>
          <cell r="AS114">
            <v>869992.81</v>
          </cell>
          <cell r="AT114">
            <v>853995.21</v>
          </cell>
          <cell r="AU114">
            <v>870101.77</v>
          </cell>
          <cell r="AV114">
            <v>889732.97</v>
          </cell>
          <cell r="AW114">
            <v>878995.21</v>
          </cell>
          <cell r="AX114">
            <v>889732.97</v>
          </cell>
          <cell r="AY114">
            <v>889732.97</v>
          </cell>
          <cell r="AZ114">
            <v>884364.09</v>
          </cell>
          <cell r="BA114">
            <v>889732.97</v>
          </cell>
          <cell r="BB114">
            <v>895103.77</v>
          </cell>
          <cell r="BC114">
            <v>884366.09</v>
          </cell>
          <cell r="BD114">
            <v>897650.97</v>
          </cell>
          <cell r="BF114">
            <v>1315200</v>
          </cell>
          <cell r="BG114">
            <v>109600</v>
          </cell>
          <cell r="BH114">
            <v>109600</v>
          </cell>
          <cell r="BI114">
            <v>109600</v>
          </cell>
          <cell r="BJ114">
            <v>109600</v>
          </cell>
          <cell r="BK114">
            <v>109600</v>
          </cell>
          <cell r="BL114">
            <v>109600</v>
          </cell>
          <cell r="BM114">
            <v>109600</v>
          </cell>
          <cell r="BN114">
            <v>109600</v>
          </cell>
          <cell r="BO114">
            <v>109600</v>
          </cell>
          <cell r="BP114">
            <v>109600</v>
          </cell>
          <cell r="BQ114">
            <v>109600</v>
          </cell>
          <cell r="BR114">
            <v>109600</v>
          </cell>
          <cell r="BT114">
            <v>1315500</v>
          </cell>
          <cell r="BU114">
            <v>109625</v>
          </cell>
          <cell r="BV114">
            <v>109625</v>
          </cell>
          <cell r="BW114">
            <v>109625</v>
          </cell>
          <cell r="BX114">
            <v>109625</v>
          </cell>
          <cell r="BY114">
            <v>109625</v>
          </cell>
          <cell r="BZ114">
            <v>109625</v>
          </cell>
          <cell r="CA114">
            <v>109625</v>
          </cell>
          <cell r="CB114">
            <v>109625</v>
          </cell>
          <cell r="CC114">
            <v>109625</v>
          </cell>
          <cell r="CD114">
            <v>109625</v>
          </cell>
          <cell r="CE114">
            <v>109625</v>
          </cell>
          <cell r="CF114">
            <v>109625</v>
          </cell>
          <cell r="CH114" t="str">
            <v>0</v>
          </cell>
          <cell r="CI114" t="str">
            <v>0</v>
          </cell>
          <cell r="CJ114" t="str">
            <v>0</v>
          </cell>
          <cell r="CK114" t="str">
            <v>0</v>
          </cell>
          <cell r="CL114" t="str">
            <v>0</v>
          </cell>
          <cell r="CM114" t="str">
            <v>0</v>
          </cell>
          <cell r="CN114" t="str">
            <v>0</v>
          </cell>
          <cell r="CO114" t="str">
            <v>0</v>
          </cell>
          <cell r="CP114" t="str">
            <v>0</v>
          </cell>
          <cell r="CQ114" t="str">
            <v>0</v>
          </cell>
          <cell r="CR114" t="str">
            <v>0</v>
          </cell>
          <cell r="CS114" t="str">
            <v>0</v>
          </cell>
          <cell r="CT114" t="str">
            <v>0</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t="str">
            <v>0</v>
          </cell>
          <cell r="DK114" t="str">
            <v>0</v>
          </cell>
          <cell r="DL114" t="str">
            <v>0</v>
          </cell>
          <cell r="DM114" t="str">
            <v>0</v>
          </cell>
          <cell r="DN114" t="str">
            <v>0</v>
          </cell>
          <cell r="DO114" t="str">
            <v>0</v>
          </cell>
          <cell r="DP114" t="str">
            <v>0</v>
          </cell>
          <cell r="DQ114" t="str">
            <v>0</v>
          </cell>
          <cell r="DR114" t="str">
            <v>0</v>
          </cell>
          <cell r="DS114" t="str">
            <v>0</v>
          </cell>
          <cell r="DT114" t="str">
            <v>0</v>
          </cell>
          <cell r="DU114" t="str">
            <v>0</v>
          </cell>
          <cell r="DV114" t="str">
            <v>0</v>
          </cell>
        </row>
        <row r="115">
          <cell r="A115" t="str">
            <v>Total Operating Expenses</v>
          </cell>
          <cell r="B115">
            <v>398120183.94</v>
          </cell>
          <cell r="C115">
            <v>28330405.559999995</v>
          </cell>
          <cell r="D115">
            <v>29325154.57</v>
          </cell>
          <cell r="E115">
            <v>35856335.950000003</v>
          </cell>
          <cell r="F115">
            <v>43332708.619999997</v>
          </cell>
          <cell r="G115">
            <v>39245891.400000006</v>
          </cell>
          <cell r="H115">
            <v>37073153.329999998</v>
          </cell>
          <cell r="I115">
            <v>33509519.09</v>
          </cell>
          <cell r="J115">
            <v>32571155.07</v>
          </cell>
          <cell r="K115">
            <v>32598131.659999996</v>
          </cell>
          <cell r="L115">
            <v>28544245.57</v>
          </cell>
          <cell r="M115">
            <v>27795904.43</v>
          </cell>
          <cell r="N115">
            <v>29937578.690000001</v>
          </cell>
          <cell r="P115">
            <v>75063947.700000003</v>
          </cell>
          <cell r="Q115">
            <v>6139014.1699999999</v>
          </cell>
          <cell r="R115">
            <v>6133611.29</v>
          </cell>
          <cell r="S115">
            <v>7053786.6500000004</v>
          </cell>
          <cell r="T115">
            <v>7435310.4299999997</v>
          </cell>
          <cell r="U115">
            <v>6768891.0199999996</v>
          </cell>
          <cell r="V115">
            <v>6439339.25</v>
          </cell>
          <cell r="W115">
            <v>5995541.96</v>
          </cell>
          <cell r="X115">
            <v>5807175.5</v>
          </cell>
          <cell r="Y115">
            <v>5914397.2300000004</v>
          </cell>
          <cell r="Z115">
            <v>5889918.1799999997</v>
          </cell>
          <cell r="AA115">
            <v>5707678.46</v>
          </cell>
          <cell r="AB115">
            <v>5779283.5600000005</v>
          </cell>
          <cell r="AD115">
            <v>-3809835.21</v>
          </cell>
          <cell r="AE115">
            <v>-332454.56000000052</v>
          </cell>
          <cell r="AF115">
            <v>-332452.75</v>
          </cell>
          <cell r="AG115">
            <v>-332451.6099999994</v>
          </cell>
          <cell r="AH115">
            <v>-312543.24</v>
          </cell>
          <cell r="AI115">
            <v>-312528.90000000002</v>
          </cell>
          <cell r="AJ115">
            <v>-312450.15999999997</v>
          </cell>
          <cell r="AK115">
            <v>-312495.44000000134</v>
          </cell>
          <cell r="AL115">
            <v>-312488.06000000052</v>
          </cell>
          <cell r="AM115">
            <v>-312501.3900000006</v>
          </cell>
          <cell r="AN115">
            <v>-312480</v>
          </cell>
          <cell r="AO115">
            <v>-312498.12000000104</v>
          </cell>
          <cell r="AP115">
            <v>-312490.98</v>
          </cell>
          <cell r="AR115">
            <v>104585831.75</v>
          </cell>
          <cell r="AS115">
            <v>8114560.8699999992</v>
          </cell>
          <cell r="AT115">
            <v>8237964.29</v>
          </cell>
          <cell r="AU115">
            <v>8707927.3699999992</v>
          </cell>
          <cell r="AV115">
            <v>8289767.6099999994</v>
          </cell>
          <cell r="AW115">
            <v>8158859.8900000006</v>
          </cell>
          <cell r="AX115">
            <v>8553138.2199999988</v>
          </cell>
          <cell r="AY115">
            <v>8091614.4100000001</v>
          </cell>
          <cell r="AZ115">
            <v>8834461.5999999996</v>
          </cell>
          <cell r="BA115">
            <v>9210282.8300000001</v>
          </cell>
          <cell r="BB115">
            <v>9378901.7899999991</v>
          </cell>
          <cell r="BC115">
            <v>9140295.2800000012</v>
          </cell>
          <cell r="BD115">
            <v>9868057.5899999999</v>
          </cell>
          <cell r="BF115">
            <v>31521009</v>
          </cell>
          <cell r="BG115">
            <v>2667667</v>
          </cell>
          <cell r="BH115">
            <v>2521324</v>
          </cell>
          <cell r="BI115">
            <v>2683657</v>
          </cell>
          <cell r="BJ115">
            <v>2640394</v>
          </cell>
          <cell r="BK115">
            <v>2528429</v>
          </cell>
          <cell r="BL115">
            <v>2654581</v>
          </cell>
          <cell r="BM115">
            <v>2630700</v>
          </cell>
          <cell r="BN115">
            <v>2598139</v>
          </cell>
          <cell r="BO115">
            <v>2648576</v>
          </cell>
          <cell r="BP115">
            <v>2700152</v>
          </cell>
          <cell r="BQ115">
            <v>2594746</v>
          </cell>
          <cell r="BR115">
            <v>2652644</v>
          </cell>
          <cell r="BT115">
            <v>7508733</v>
          </cell>
          <cell r="BU115">
            <v>606286</v>
          </cell>
          <cell r="BV115">
            <v>630511</v>
          </cell>
          <cell r="BW115">
            <v>657883</v>
          </cell>
          <cell r="BX115">
            <v>657912</v>
          </cell>
          <cell r="BY115">
            <v>648029</v>
          </cell>
          <cell r="BZ115">
            <v>663540</v>
          </cell>
          <cell r="CA115">
            <v>602570</v>
          </cell>
          <cell r="CB115">
            <v>606170</v>
          </cell>
          <cell r="CC115">
            <v>609179</v>
          </cell>
          <cell r="CD115">
            <v>612036</v>
          </cell>
          <cell r="CE115">
            <v>604552</v>
          </cell>
          <cell r="CF115">
            <v>610065</v>
          </cell>
          <cell r="CH115" t="str">
            <v>0</v>
          </cell>
          <cell r="CI115" t="str">
            <v>0</v>
          </cell>
          <cell r="CJ115" t="str">
            <v>0</v>
          </cell>
          <cell r="CK115" t="str">
            <v>0</v>
          </cell>
          <cell r="CL115" t="str">
            <v>0</v>
          </cell>
          <cell r="CM115" t="str">
            <v>0</v>
          </cell>
          <cell r="CN115" t="str">
            <v>0</v>
          </cell>
          <cell r="CO115" t="str">
            <v>0</v>
          </cell>
          <cell r="CP115" t="str">
            <v>0</v>
          </cell>
          <cell r="CQ115" t="str">
            <v>0</v>
          </cell>
          <cell r="CR115" t="str">
            <v>0</v>
          </cell>
          <cell r="CS115" t="str">
            <v>0</v>
          </cell>
          <cell r="CT115" t="str">
            <v>0</v>
          </cell>
          <cell r="CV115" t="str">
            <v>0</v>
          </cell>
          <cell r="CW115" t="str">
            <v>0</v>
          </cell>
          <cell r="CX115" t="str">
            <v>0</v>
          </cell>
          <cell r="CY115" t="str">
            <v>0</v>
          </cell>
          <cell r="CZ115" t="str">
            <v>0</v>
          </cell>
          <cell r="DA115" t="str">
            <v>0</v>
          </cell>
          <cell r="DB115" t="str">
            <v>0</v>
          </cell>
          <cell r="DC115" t="str">
            <v>0</v>
          </cell>
          <cell r="DD115" t="str">
            <v>0</v>
          </cell>
          <cell r="DE115" t="str">
            <v>0</v>
          </cell>
          <cell r="DF115" t="str">
            <v>0</v>
          </cell>
          <cell r="DG115" t="str">
            <v>0</v>
          </cell>
          <cell r="DH115" t="str">
            <v>0</v>
          </cell>
          <cell r="DJ115">
            <v>-1617916</v>
          </cell>
          <cell r="DK115">
            <v>-134826</v>
          </cell>
          <cell r="DL115">
            <v>-134826</v>
          </cell>
          <cell r="DM115">
            <v>-134827</v>
          </cell>
          <cell r="DN115">
            <v>-134826</v>
          </cell>
          <cell r="DO115">
            <v>-134826</v>
          </cell>
          <cell r="DP115">
            <v>-134827</v>
          </cell>
          <cell r="DQ115">
            <v>-134826</v>
          </cell>
          <cell r="DR115">
            <v>-134826</v>
          </cell>
          <cell r="DS115">
            <v>-134827</v>
          </cell>
          <cell r="DT115">
            <v>-134826</v>
          </cell>
          <cell r="DU115">
            <v>-134826</v>
          </cell>
          <cell r="DV115">
            <v>-134827</v>
          </cell>
        </row>
        <row r="116">
          <cell r="A116" t="str">
            <v>Operating (Income) Loss</v>
          </cell>
          <cell r="B116">
            <v>126391546.94000001</v>
          </cell>
          <cell r="C116">
            <v>2660165.77</v>
          </cell>
          <cell r="D116">
            <v>14909998.160000019</v>
          </cell>
          <cell r="E116">
            <v>33313510.520000085</v>
          </cell>
          <cell r="F116">
            <v>37580173.719999976</v>
          </cell>
          <cell r="G116">
            <v>29615905.919999931</v>
          </cell>
          <cell r="H116">
            <v>16295312.809999987</v>
          </cell>
          <cell r="I116">
            <v>2006895.1699999892</v>
          </cell>
          <cell r="J116">
            <v>-1250249.809999994</v>
          </cell>
          <cell r="K116">
            <v>-6055159.509999983</v>
          </cell>
          <cell r="L116">
            <v>-1600558.4599999934</v>
          </cell>
          <cell r="M116">
            <v>509112.199999996</v>
          </cell>
          <cell r="N116">
            <v>-1593559.5500000068</v>
          </cell>
          <cell r="P116">
            <v>19258328.140000015</v>
          </cell>
          <cell r="Q116">
            <v>-301163.60000000359</v>
          </cell>
          <cell r="R116">
            <v>1837108.6700000083</v>
          </cell>
          <cell r="S116">
            <v>4397464.9800000004</v>
          </cell>
          <cell r="T116">
            <v>6457526.6800000146</v>
          </cell>
          <cell r="U116">
            <v>5644845.7199999951</v>
          </cell>
          <cell r="V116">
            <v>3225855.4300000151</v>
          </cell>
          <cell r="W116">
            <v>1685583.4799999939</v>
          </cell>
          <cell r="X116">
            <v>235427.72999999684</v>
          </cell>
          <cell r="Y116">
            <v>-1036540.51</v>
          </cell>
          <cell r="Z116">
            <v>-1050879.8700000001</v>
          </cell>
          <cell r="AA116">
            <v>-903666.21999999776</v>
          </cell>
          <cell r="AB116">
            <v>-933234.35000000289</v>
          </cell>
          <cell r="AD116">
            <v>3809835.21</v>
          </cell>
          <cell r="AE116">
            <v>332454.56000000052</v>
          </cell>
          <cell r="AF116">
            <v>332452.75</v>
          </cell>
          <cell r="AG116">
            <v>332451.6099999994</v>
          </cell>
          <cell r="AH116">
            <v>312543.24</v>
          </cell>
          <cell r="AI116">
            <v>312528.90000000002</v>
          </cell>
          <cell r="AJ116">
            <v>312450.15999999997</v>
          </cell>
          <cell r="AK116">
            <v>312495.44000000134</v>
          </cell>
          <cell r="AL116">
            <v>312488.06000000052</v>
          </cell>
          <cell r="AM116">
            <v>312501.3900000006</v>
          </cell>
          <cell r="AN116">
            <v>312480</v>
          </cell>
          <cell r="AO116">
            <v>312498.12000000104</v>
          </cell>
          <cell r="AP116">
            <v>312490.98</v>
          </cell>
          <cell r="AR116">
            <v>98750918.579999998</v>
          </cell>
          <cell r="AS116">
            <v>5905166.9900000002</v>
          </cell>
          <cell r="AT116">
            <v>6753592.6399999997</v>
          </cell>
          <cell r="AU116">
            <v>8735466.9199999999</v>
          </cell>
          <cell r="AV116">
            <v>13252538.879999999</v>
          </cell>
          <cell r="AW116">
            <v>12233691.670000002</v>
          </cell>
          <cell r="AX116">
            <v>11647399.620000001</v>
          </cell>
          <cell r="AY116">
            <v>6575481.2699999996</v>
          </cell>
          <cell r="AZ116">
            <v>6710744.3900000006</v>
          </cell>
          <cell r="BA116">
            <v>5906317.4199999999</v>
          </cell>
          <cell r="BB116">
            <v>6000527.7100000009</v>
          </cell>
          <cell r="BC116">
            <v>9949788.0999999978</v>
          </cell>
          <cell r="BD116">
            <v>5080202.97</v>
          </cell>
          <cell r="BF116">
            <v>58266208</v>
          </cell>
          <cell r="BG116">
            <v>2706929</v>
          </cell>
          <cell r="BH116">
            <v>4051272</v>
          </cell>
          <cell r="BI116">
            <v>8338939</v>
          </cell>
          <cell r="BJ116">
            <v>7556162</v>
          </cell>
          <cell r="BK116">
            <v>7628347</v>
          </cell>
          <cell r="BL116">
            <v>16908940</v>
          </cell>
          <cell r="BM116">
            <v>2141896</v>
          </cell>
          <cell r="BN116">
            <v>1787457</v>
          </cell>
          <cell r="BO116">
            <v>1737020</v>
          </cell>
          <cell r="BP116">
            <v>1685444</v>
          </cell>
          <cell r="BQ116">
            <v>1790850</v>
          </cell>
          <cell r="BR116">
            <v>1932952</v>
          </cell>
          <cell r="BT116">
            <v>25662384</v>
          </cell>
          <cell r="BU116">
            <v>930444</v>
          </cell>
          <cell r="BV116">
            <v>1204850</v>
          </cell>
          <cell r="BW116">
            <v>1175797</v>
          </cell>
          <cell r="BX116">
            <v>1799674</v>
          </cell>
          <cell r="BY116">
            <v>2058150</v>
          </cell>
          <cell r="BZ116">
            <v>1941220</v>
          </cell>
          <cell r="CA116">
            <v>1475757</v>
          </cell>
          <cell r="CB116">
            <v>1170711</v>
          </cell>
          <cell r="CC116">
            <v>11165048</v>
          </cell>
          <cell r="CD116">
            <v>911916</v>
          </cell>
          <cell r="CE116">
            <v>917914</v>
          </cell>
          <cell r="CF116">
            <v>910903</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J116">
            <v>343944</v>
          </cell>
          <cell r="DK116">
            <v>28662</v>
          </cell>
          <cell r="DL116">
            <v>28662</v>
          </cell>
          <cell r="DM116">
            <v>28662</v>
          </cell>
          <cell r="DN116">
            <v>28662</v>
          </cell>
          <cell r="DO116">
            <v>28662</v>
          </cell>
          <cell r="DP116">
            <v>28662</v>
          </cell>
          <cell r="DQ116">
            <v>28662</v>
          </cell>
          <cell r="DR116">
            <v>28662</v>
          </cell>
          <cell r="DS116">
            <v>28662</v>
          </cell>
          <cell r="DT116">
            <v>28662</v>
          </cell>
          <cell r="DU116">
            <v>28662</v>
          </cell>
          <cell r="DV116">
            <v>28662</v>
          </cell>
        </row>
        <row r="117">
          <cell r="A117" t="str">
            <v>Interest Income</v>
          </cell>
          <cell r="B117">
            <v>3895230</v>
          </cell>
          <cell r="C117">
            <v>229233</v>
          </cell>
          <cell r="D117">
            <v>189447</v>
          </cell>
          <cell r="E117">
            <v>244043</v>
          </cell>
          <cell r="F117">
            <v>223662</v>
          </cell>
          <cell r="G117">
            <v>191713</v>
          </cell>
          <cell r="H117">
            <v>251121</v>
          </cell>
          <cell r="I117">
            <v>315930</v>
          </cell>
          <cell r="J117">
            <v>422824</v>
          </cell>
          <cell r="K117">
            <v>498926</v>
          </cell>
          <cell r="L117">
            <v>457029</v>
          </cell>
          <cell r="M117">
            <v>441011</v>
          </cell>
          <cell r="N117">
            <v>430291</v>
          </cell>
          <cell r="P117">
            <v>725823.79</v>
          </cell>
          <cell r="Q117">
            <v>48222.239999999998</v>
          </cell>
          <cell r="R117">
            <v>39825.35</v>
          </cell>
          <cell r="S117">
            <v>44858.06</v>
          </cell>
          <cell r="T117">
            <v>40938.18</v>
          </cell>
          <cell r="U117">
            <v>39463.760000000002</v>
          </cell>
          <cell r="V117">
            <v>45947.56</v>
          </cell>
          <cell r="W117">
            <v>56635.96</v>
          </cell>
          <cell r="X117">
            <v>78448.94</v>
          </cell>
          <cell r="Y117">
            <v>88264.44</v>
          </cell>
          <cell r="Z117">
            <v>85868.56</v>
          </cell>
          <cell r="AA117">
            <v>82628.83</v>
          </cell>
          <cell r="AB117">
            <v>74721.91</v>
          </cell>
          <cell r="AD117">
            <v>272035.24</v>
          </cell>
          <cell r="AE117" t="str">
            <v>0</v>
          </cell>
          <cell r="AF117" t="str">
            <v>0</v>
          </cell>
          <cell r="AG117">
            <v>76275.66</v>
          </cell>
          <cell r="AH117">
            <v>0</v>
          </cell>
          <cell r="AI117">
            <v>0</v>
          </cell>
          <cell r="AJ117">
            <v>74796.06</v>
          </cell>
          <cell r="AK117">
            <v>0</v>
          </cell>
          <cell r="AL117">
            <v>0</v>
          </cell>
          <cell r="AM117">
            <v>60481.760000000002</v>
          </cell>
          <cell r="AN117">
            <v>0</v>
          </cell>
          <cell r="AO117">
            <v>0</v>
          </cell>
          <cell r="AP117">
            <v>60481.760000000002</v>
          </cell>
          <cell r="AR117">
            <v>1927180</v>
          </cell>
          <cell r="AS117">
            <v>121503</v>
          </cell>
          <cell r="AT117">
            <v>100381</v>
          </cell>
          <cell r="AU117">
            <v>127650</v>
          </cell>
          <cell r="AV117">
            <v>104430</v>
          </cell>
          <cell r="AW117">
            <v>100863</v>
          </cell>
          <cell r="AX117">
            <v>131426</v>
          </cell>
          <cell r="AY117">
            <v>146450</v>
          </cell>
          <cell r="AZ117">
            <v>203946</v>
          </cell>
          <cell r="BA117">
            <v>243469</v>
          </cell>
          <cell r="BB117">
            <v>223812</v>
          </cell>
          <cell r="BC117">
            <v>215319</v>
          </cell>
          <cell r="BD117">
            <v>207931</v>
          </cell>
          <cell r="BF117">
            <v>1252367</v>
          </cell>
          <cell r="BG117">
            <v>109268</v>
          </cell>
          <cell r="BH117">
            <v>127563</v>
          </cell>
          <cell r="BI117">
            <v>159113</v>
          </cell>
          <cell r="BJ117">
            <v>121984</v>
          </cell>
          <cell r="BK117">
            <v>85623</v>
          </cell>
          <cell r="BL117">
            <v>74149</v>
          </cell>
          <cell r="BM117">
            <v>78532</v>
          </cell>
          <cell r="BN117">
            <v>99384</v>
          </cell>
          <cell r="BO117">
            <v>113090</v>
          </cell>
          <cell r="BP117">
            <v>78104</v>
          </cell>
          <cell r="BQ117">
            <v>110877</v>
          </cell>
          <cell r="BR117">
            <v>94680</v>
          </cell>
          <cell r="BT117">
            <v>7168823</v>
          </cell>
          <cell r="BU117">
            <v>517374</v>
          </cell>
          <cell r="BV117">
            <v>424045</v>
          </cell>
          <cell r="BW117">
            <v>426206</v>
          </cell>
          <cell r="BX117">
            <v>436929</v>
          </cell>
          <cell r="BY117">
            <v>480809</v>
          </cell>
          <cell r="BZ117">
            <v>543570</v>
          </cell>
          <cell r="CA117">
            <v>636878</v>
          </cell>
          <cell r="CB117">
            <v>768187</v>
          </cell>
          <cell r="CC117">
            <v>821873</v>
          </cell>
          <cell r="CD117">
            <v>774538</v>
          </cell>
          <cell r="CE117">
            <v>702933</v>
          </cell>
          <cell r="CF117">
            <v>635481</v>
          </cell>
          <cell r="CH117">
            <v>-216330</v>
          </cell>
          <cell r="CI117">
            <v>-20442</v>
          </cell>
          <cell r="CJ117">
            <v>-18311</v>
          </cell>
          <cell r="CK117">
            <v>-693</v>
          </cell>
          <cell r="CL117">
            <v>0</v>
          </cell>
          <cell r="CM117">
            <v>0</v>
          </cell>
          <cell r="CN117">
            <v>0</v>
          </cell>
          <cell r="CO117">
            <v>-55969</v>
          </cell>
          <cell r="CP117">
            <v>-43848</v>
          </cell>
          <cell r="CQ117">
            <v>-1268</v>
          </cell>
          <cell r="CR117">
            <v>-23838</v>
          </cell>
          <cell r="CS117">
            <v>-51961</v>
          </cell>
          <cell r="CT117">
            <v>0</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-16544124</v>
          </cell>
          <cell r="DK117">
            <v>-1124755</v>
          </cell>
          <cell r="DL117">
            <v>-924425</v>
          </cell>
          <cell r="DM117">
            <v>-997148</v>
          </cell>
          <cell r="DN117">
            <v>-957823</v>
          </cell>
          <cell r="DO117">
            <v>-983634</v>
          </cell>
          <cell r="DP117">
            <v>-1132519</v>
          </cell>
          <cell r="DQ117">
            <v>-1352169</v>
          </cell>
          <cell r="DR117">
            <v>-1793213</v>
          </cell>
          <cell r="DS117">
            <v>-1979542</v>
          </cell>
          <cell r="DT117">
            <v>-1900205</v>
          </cell>
          <cell r="DU117">
            <v>-1785575</v>
          </cell>
          <cell r="DV117">
            <v>-1613116</v>
          </cell>
        </row>
        <row r="118">
          <cell r="A118" t="str">
            <v>Others Income</v>
          </cell>
          <cell r="B118" t="str">
            <v>0</v>
          </cell>
          <cell r="C118" t="str">
            <v>0</v>
          </cell>
          <cell r="D118" t="str">
            <v>0</v>
          </cell>
          <cell r="E118" t="str">
            <v>0</v>
          </cell>
          <cell r="F118" t="str">
            <v>0</v>
          </cell>
          <cell r="G118" t="str">
            <v>0</v>
          </cell>
          <cell r="H118" t="str">
            <v>0</v>
          </cell>
          <cell r="I118" t="str">
            <v>0</v>
          </cell>
          <cell r="J118" t="str">
            <v>0</v>
          </cell>
          <cell r="K118" t="str">
            <v>0</v>
          </cell>
          <cell r="L118" t="str">
            <v>0</v>
          </cell>
          <cell r="M118" t="str">
            <v>0</v>
          </cell>
          <cell r="N118" t="str">
            <v>0</v>
          </cell>
          <cell r="P118" t="str">
            <v>0</v>
          </cell>
          <cell r="Q118" t="str">
            <v>0</v>
          </cell>
          <cell r="R118" t="str">
            <v>0</v>
          </cell>
          <cell r="S118" t="str">
            <v>0</v>
          </cell>
          <cell r="T118" t="str">
            <v>0</v>
          </cell>
          <cell r="U118" t="str">
            <v>0</v>
          </cell>
          <cell r="V118" t="str">
            <v>0</v>
          </cell>
          <cell r="W118" t="str">
            <v>0</v>
          </cell>
          <cell r="X118" t="str">
            <v>0</v>
          </cell>
          <cell r="Y118" t="str">
            <v>0</v>
          </cell>
          <cell r="Z118" t="str">
            <v>0</v>
          </cell>
          <cell r="AA118" t="str">
            <v>0</v>
          </cell>
          <cell r="AB118" t="str">
            <v>0</v>
          </cell>
          <cell r="AD118" t="str">
            <v>0</v>
          </cell>
          <cell r="AE118" t="str">
            <v>0</v>
          </cell>
          <cell r="AF118" t="str">
            <v>0</v>
          </cell>
          <cell r="AG118" t="str">
            <v>0</v>
          </cell>
          <cell r="AH118" t="str">
            <v>0</v>
          </cell>
          <cell r="AI118" t="str">
            <v>0</v>
          </cell>
          <cell r="AJ118" t="str">
            <v>0</v>
          </cell>
          <cell r="AK118" t="str">
            <v>0</v>
          </cell>
          <cell r="AL118" t="str">
            <v>0</v>
          </cell>
          <cell r="AM118" t="str">
            <v>0</v>
          </cell>
          <cell r="AN118" t="str">
            <v>0</v>
          </cell>
          <cell r="AO118" t="str">
            <v>0</v>
          </cell>
          <cell r="AP118" t="str">
            <v>0</v>
          </cell>
          <cell r="AR118" t="str">
            <v>0</v>
          </cell>
          <cell r="AS118" t="str">
            <v>0</v>
          </cell>
          <cell r="AT118" t="str">
            <v>0</v>
          </cell>
          <cell r="AU118" t="str">
            <v>0</v>
          </cell>
          <cell r="AV118" t="str">
            <v>0</v>
          </cell>
          <cell r="AW118" t="str">
            <v>0</v>
          </cell>
          <cell r="AX118" t="str">
            <v>0</v>
          </cell>
          <cell r="AY118" t="str">
            <v>0</v>
          </cell>
          <cell r="AZ118" t="str">
            <v>0</v>
          </cell>
          <cell r="BA118" t="str">
            <v>0</v>
          </cell>
          <cell r="BB118" t="str">
            <v>0</v>
          </cell>
          <cell r="BC118" t="str">
            <v>0</v>
          </cell>
          <cell r="BD118" t="str">
            <v>0</v>
          </cell>
          <cell r="BF118">
            <v>250000</v>
          </cell>
          <cell r="BG118">
            <v>20833</v>
          </cell>
          <cell r="BH118">
            <v>20833</v>
          </cell>
          <cell r="BI118">
            <v>20834</v>
          </cell>
          <cell r="BJ118">
            <v>20833</v>
          </cell>
          <cell r="BK118">
            <v>20833</v>
          </cell>
          <cell r="BL118">
            <v>20834</v>
          </cell>
          <cell r="BM118">
            <v>20833</v>
          </cell>
          <cell r="BN118">
            <v>20833</v>
          </cell>
          <cell r="BO118">
            <v>20834</v>
          </cell>
          <cell r="BP118">
            <v>20833</v>
          </cell>
          <cell r="BQ118">
            <v>20833</v>
          </cell>
          <cell r="BR118">
            <v>20834</v>
          </cell>
          <cell r="BT118">
            <v>22200</v>
          </cell>
          <cell r="BU118">
            <v>1850</v>
          </cell>
          <cell r="BV118">
            <v>1850</v>
          </cell>
          <cell r="BW118">
            <v>1850</v>
          </cell>
          <cell r="BX118">
            <v>1850</v>
          </cell>
          <cell r="BY118">
            <v>1850</v>
          </cell>
          <cell r="BZ118">
            <v>1850</v>
          </cell>
          <cell r="CA118">
            <v>1850</v>
          </cell>
          <cell r="CB118">
            <v>1850</v>
          </cell>
          <cell r="CC118">
            <v>1850</v>
          </cell>
          <cell r="CD118">
            <v>1850</v>
          </cell>
          <cell r="CE118">
            <v>1850</v>
          </cell>
          <cell r="CF118">
            <v>1850</v>
          </cell>
          <cell r="CH118" t="str">
            <v>0</v>
          </cell>
          <cell r="CI118" t="str">
            <v>0</v>
          </cell>
          <cell r="CJ118" t="str">
            <v>0</v>
          </cell>
          <cell r="CK118" t="str">
            <v>0</v>
          </cell>
          <cell r="CL118" t="str">
            <v>0</v>
          </cell>
          <cell r="CM118" t="str">
            <v>0</v>
          </cell>
          <cell r="CN118" t="str">
            <v>0</v>
          </cell>
          <cell r="CO118" t="str">
            <v>0</v>
          </cell>
          <cell r="CP118" t="str">
            <v>0</v>
          </cell>
          <cell r="CQ118" t="str">
            <v>0</v>
          </cell>
          <cell r="CR118" t="str">
            <v>0</v>
          </cell>
          <cell r="CS118" t="str">
            <v>0</v>
          </cell>
          <cell r="CT118" t="str">
            <v>0</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-343944</v>
          </cell>
          <cell r="DK118">
            <v>-28662</v>
          </cell>
          <cell r="DL118">
            <v>-28662</v>
          </cell>
          <cell r="DM118">
            <v>-28662</v>
          </cell>
          <cell r="DN118">
            <v>-28662</v>
          </cell>
          <cell r="DO118">
            <v>-28662</v>
          </cell>
          <cell r="DP118">
            <v>-28662</v>
          </cell>
          <cell r="DQ118">
            <v>-28662</v>
          </cell>
          <cell r="DR118">
            <v>-28662</v>
          </cell>
          <cell r="DS118">
            <v>-28662</v>
          </cell>
          <cell r="DT118">
            <v>-28662</v>
          </cell>
          <cell r="DU118">
            <v>-28662</v>
          </cell>
          <cell r="DV118">
            <v>-28662</v>
          </cell>
        </row>
        <row r="119">
          <cell r="A119" t="str">
            <v>Total Non-Operating Income</v>
          </cell>
          <cell r="B119">
            <v>3895230</v>
          </cell>
          <cell r="C119">
            <v>229233</v>
          </cell>
          <cell r="D119">
            <v>189447</v>
          </cell>
          <cell r="E119">
            <v>244043</v>
          </cell>
          <cell r="F119">
            <v>223662</v>
          </cell>
          <cell r="G119">
            <v>191713</v>
          </cell>
          <cell r="H119">
            <v>251121</v>
          </cell>
          <cell r="I119">
            <v>315930</v>
          </cell>
          <cell r="J119">
            <v>422824</v>
          </cell>
          <cell r="K119">
            <v>498926</v>
          </cell>
          <cell r="L119">
            <v>457029</v>
          </cell>
          <cell r="M119">
            <v>441011</v>
          </cell>
          <cell r="N119">
            <v>430291</v>
          </cell>
          <cell r="P119">
            <v>725823.79</v>
          </cell>
          <cell r="Q119">
            <v>48222.239999999998</v>
          </cell>
          <cell r="R119">
            <v>39825.35</v>
          </cell>
          <cell r="S119">
            <v>44858.06</v>
          </cell>
          <cell r="T119">
            <v>40938.18</v>
          </cell>
          <cell r="U119">
            <v>39463.760000000002</v>
          </cell>
          <cell r="V119">
            <v>45947.56</v>
          </cell>
          <cell r="W119">
            <v>56635.96</v>
          </cell>
          <cell r="X119">
            <v>78448.94</v>
          </cell>
          <cell r="Y119">
            <v>88264.44</v>
          </cell>
          <cell r="Z119">
            <v>85868.56</v>
          </cell>
          <cell r="AA119">
            <v>82628.83</v>
          </cell>
          <cell r="AB119">
            <v>74721.91</v>
          </cell>
          <cell r="AD119">
            <v>272035.24</v>
          </cell>
          <cell r="AE119" t="str">
            <v>0</v>
          </cell>
          <cell r="AF119" t="str">
            <v>0</v>
          </cell>
          <cell r="AG119">
            <v>76275.66</v>
          </cell>
          <cell r="AH119">
            <v>0</v>
          </cell>
          <cell r="AI119">
            <v>0</v>
          </cell>
          <cell r="AJ119">
            <v>74796.06</v>
          </cell>
          <cell r="AK119">
            <v>0</v>
          </cell>
          <cell r="AL119">
            <v>0</v>
          </cell>
          <cell r="AM119">
            <v>60481.760000000002</v>
          </cell>
          <cell r="AN119">
            <v>0</v>
          </cell>
          <cell r="AO119">
            <v>0</v>
          </cell>
          <cell r="AP119">
            <v>60481.760000000002</v>
          </cell>
          <cell r="AR119">
            <v>1927180</v>
          </cell>
          <cell r="AS119">
            <v>121503</v>
          </cell>
          <cell r="AT119">
            <v>100381</v>
          </cell>
          <cell r="AU119">
            <v>127650</v>
          </cell>
          <cell r="AV119">
            <v>104430</v>
          </cell>
          <cell r="AW119">
            <v>100863</v>
          </cell>
          <cell r="AX119">
            <v>131426</v>
          </cell>
          <cell r="AY119">
            <v>146450</v>
          </cell>
          <cell r="AZ119">
            <v>203946</v>
          </cell>
          <cell r="BA119">
            <v>243469</v>
          </cell>
          <cell r="BB119">
            <v>223812</v>
          </cell>
          <cell r="BC119">
            <v>215319</v>
          </cell>
          <cell r="BD119">
            <v>207931</v>
          </cell>
          <cell r="BF119">
            <v>1502367</v>
          </cell>
          <cell r="BG119">
            <v>130101</v>
          </cell>
          <cell r="BH119">
            <v>148396</v>
          </cell>
          <cell r="BI119">
            <v>179947</v>
          </cell>
          <cell r="BJ119">
            <v>142817</v>
          </cell>
          <cell r="BK119">
            <v>106456</v>
          </cell>
          <cell r="BL119">
            <v>94983</v>
          </cell>
          <cell r="BM119">
            <v>99365</v>
          </cell>
          <cell r="BN119">
            <v>120217</v>
          </cell>
          <cell r="BO119">
            <v>133924</v>
          </cell>
          <cell r="BP119">
            <v>98937</v>
          </cell>
          <cell r="BQ119">
            <v>131710</v>
          </cell>
          <cell r="BR119">
            <v>115514</v>
          </cell>
          <cell r="BT119">
            <v>7191023</v>
          </cell>
          <cell r="BU119">
            <v>519224</v>
          </cell>
          <cell r="BV119">
            <v>425895</v>
          </cell>
          <cell r="BW119">
            <v>428056</v>
          </cell>
          <cell r="BX119">
            <v>438779</v>
          </cell>
          <cell r="BY119">
            <v>482659</v>
          </cell>
          <cell r="BZ119">
            <v>545420</v>
          </cell>
          <cell r="CA119">
            <v>638728</v>
          </cell>
          <cell r="CB119">
            <v>770037</v>
          </cell>
          <cell r="CC119">
            <v>823723</v>
          </cell>
          <cell r="CD119">
            <v>776388</v>
          </cell>
          <cell r="CE119">
            <v>704783</v>
          </cell>
          <cell r="CF119">
            <v>637331</v>
          </cell>
          <cell r="CH119">
            <v>-216330</v>
          </cell>
          <cell r="CI119">
            <v>-20442</v>
          </cell>
          <cell r="CJ119">
            <v>-18311</v>
          </cell>
          <cell r="CK119">
            <v>-693</v>
          </cell>
          <cell r="CL119">
            <v>0</v>
          </cell>
          <cell r="CM119">
            <v>0</v>
          </cell>
          <cell r="CN119">
            <v>0</v>
          </cell>
          <cell r="CO119">
            <v>-55969</v>
          </cell>
          <cell r="CP119">
            <v>-43848</v>
          </cell>
          <cell r="CQ119">
            <v>-1268</v>
          </cell>
          <cell r="CR119">
            <v>-23838</v>
          </cell>
          <cell r="CS119">
            <v>-51961</v>
          </cell>
          <cell r="CT119">
            <v>0</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-16888068</v>
          </cell>
          <cell r="DK119">
            <v>-1153417</v>
          </cell>
          <cell r="DL119">
            <v>-953087</v>
          </cell>
          <cell r="DM119">
            <v>-1025810</v>
          </cell>
          <cell r="DN119">
            <v>-986485</v>
          </cell>
          <cell r="DO119">
            <v>-1012296</v>
          </cell>
          <cell r="DP119">
            <v>-1161181</v>
          </cell>
          <cell r="DQ119">
            <v>-1380831</v>
          </cell>
          <cell r="DR119">
            <v>-1821875</v>
          </cell>
          <cell r="DS119">
            <v>-2008204</v>
          </cell>
          <cell r="DT119">
            <v>-1928867</v>
          </cell>
          <cell r="DU119">
            <v>-1814237</v>
          </cell>
          <cell r="DV119">
            <v>-1641778</v>
          </cell>
        </row>
        <row r="120">
          <cell r="A120" t="str">
            <v>Long Term Interest Expenses</v>
          </cell>
          <cell r="B120">
            <v>48058944.240000002</v>
          </cell>
          <cell r="C120">
            <v>4004912.02</v>
          </cell>
          <cell r="D120">
            <v>4004912.02</v>
          </cell>
          <cell r="E120">
            <v>4004912.02</v>
          </cell>
          <cell r="F120">
            <v>4004912.02</v>
          </cell>
          <cell r="G120">
            <v>4004912.02</v>
          </cell>
          <cell r="H120">
            <v>4004912.02</v>
          </cell>
          <cell r="I120">
            <v>4004912.02</v>
          </cell>
          <cell r="J120">
            <v>4004912.02</v>
          </cell>
          <cell r="K120">
            <v>4004912.02</v>
          </cell>
          <cell r="L120">
            <v>4004912.02</v>
          </cell>
          <cell r="M120">
            <v>4004912.02</v>
          </cell>
          <cell r="N120">
            <v>4004912.02</v>
          </cell>
          <cell r="P120">
            <v>9720221.6400000006</v>
          </cell>
          <cell r="Q120">
            <v>810018.47</v>
          </cell>
          <cell r="R120">
            <v>810018.47</v>
          </cell>
          <cell r="S120">
            <v>810018.47</v>
          </cell>
          <cell r="T120">
            <v>810018.47</v>
          </cell>
          <cell r="U120">
            <v>810018.47</v>
          </cell>
          <cell r="V120">
            <v>810018.47</v>
          </cell>
          <cell r="W120">
            <v>810018.47</v>
          </cell>
          <cell r="X120">
            <v>810018.47</v>
          </cell>
          <cell r="Y120">
            <v>810018.47</v>
          </cell>
          <cell r="Z120">
            <v>810018.47</v>
          </cell>
          <cell r="AA120">
            <v>810018.47</v>
          </cell>
          <cell r="AB120">
            <v>810018.47</v>
          </cell>
          <cell r="AD120" t="str">
            <v>0</v>
          </cell>
          <cell r="AE120" t="str">
            <v>0</v>
          </cell>
          <cell r="AF120" t="str">
            <v>0</v>
          </cell>
          <cell r="AG120" t="str">
            <v>0</v>
          </cell>
          <cell r="AH120" t="str">
            <v>0</v>
          </cell>
          <cell r="AI120" t="str">
            <v>0</v>
          </cell>
          <cell r="AJ120" t="str">
            <v>0</v>
          </cell>
          <cell r="AK120" t="str">
            <v>0</v>
          </cell>
          <cell r="AL120" t="str">
            <v>0</v>
          </cell>
          <cell r="AM120" t="str">
            <v>0</v>
          </cell>
          <cell r="AN120" t="str">
            <v>0</v>
          </cell>
          <cell r="AO120" t="str">
            <v>0</v>
          </cell>
          <cell r="AP120" t="str">
            <v>0</v>
          </cell>
          <cell r="AR120">
            <v>25481696.52</v>
          </cell>
          <cell r="AS120">
            <v>2123474.71</v>
          </cell>
          <cell r="AT120">
            <v>2123474.71</v>
          </cell>
          <cell r="AU120">
            <v>2123474.71</v>
          </cell>
          <cell r="AV120">
            <v>2123474.71</v>
          </cell>
          <cell r="AW120">
            <v>2123474.71</v>
          </cell>
          <cell r="AX120">
            <v>2123474.71</v>
          </cell>
          <cell r="AY120">
            <v>2123474.71</v>
          </cell>
          <cell r="AZ120">
            <v>2123474.71</v>
          </cell>
          <cell r="BA120">
            <v>2123474.71</v>
          </cell>
          <cell r="BB120">
            <v>2123474.71</v>
          </cell>
          <cell r="BC120">
            <v>2123474.71</v>
          </cell>
          <cell r="BD120">
            <v>2123474.71</v>
          </cell>
          <cell r="BF120" t="str">
            <v>0</v>
          </cell>
          <cell r="BG120" t="str">
            <v>0</v>
          </cell>
          <cell r="BH120" t="str">
            <v>0</v>
          </cell>
          <cell r="BI120" t="str">
            <v>0</v>
          </cell>
          <cell r="BJ120" t="str">
            <v>0</v>
          </cell>
          <cell r="BK120" t="str">
            <v>0</v>
          </cell>
          <cell r="BL120" t="str">
            <v>0</v>
          </cell>
          <cell r="BM120" t="str">
            <v>0</v>
          </cell>
          <cell r="BN120" t="str">
            <v>0</v>
          </cell>
          <cell r="BO120" t="str">
            <v>0</v>
          </cell>
          <cell r="BP120" t="str">
            <v>0</v>
          </cell>
          <cell r="BQ120" t="str">
            <v>0</v>
          </cell>
          <cell r="BR120" t="str">
            <v>0</v>
          </cell>
          <cell r="BT120">
            <v>58129</v>
          </cell>
          <cell r="BU120">
            <v>7192</v>
          </cell>
          <cell r="BV120">
            <v>6786</v>
          </cell>
          <cell r="BW120">
            <v>6378</v>
          </cell>
          <cell r="BX120">
            <v>5537</v>
          </cell>
          <cell r="BY120">
            <v>5125</v>
          </cell>
          <cell r="BZ120">
            <v>4712</v>
          </cell>
          <cell r="CA120">
            <v>4297</v>
          </cell>
          <cell r="CB120">
            <v>3879</v>
          </cell>
          <cell r="CC120">
            <v>3879</v>
          </cell>
          <cell r="CD120">
            <v>3448</v>
          </cell>
          <cell r="CE120">
            <v>3448</v>
          </cell>
          <cell r="CF120">
            <v>3448</v>
          </cell>
          <cell r="CH120" t="str">
            <v>0</v>
          </cell>
          <cell r="CI120" t="str">
            <v>0</v>
          </cell>
          <cell r="CJ120" t="str">
            <v>0</v>
          </cell>
          <cell r="CK120" t="str">
            <v>0</v>
          </cell>
          <cell r="CL120" t="str">
            <v>0</v>
          </cell>
          <cell r="CM120" t="str">
            <v>0</v>
          </cell>
          <cell r="CN120" t="str">
            <v>0</v>
          </cell>
          <cell r="CO120" t="str">
            <v>0</v>
          </cell>
          <cell r="CP120" t="str">
            <v>0</v>
          </cell>
          <cell r="CQ120" t="str">
            <v>0</v>
          </cell>
          <cell r="CR120" t="str">
            <v>0</v>
          </cell>
          <cell r="CS120" t="str">
            <v>0</v>
          </cell>
          <cell r="CT120" t="str">
            <v>0</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t="str">
            <v>0</v>
          </cell>
          <cell r="DK120" t="str">
            <v>0</v>
          </cell>
          <cell r="DL120" t="str">
            <v>0</v>
          </cell>
          <cell r="DM120" t="str">
            <v>0</v>
          </cell>
          <cell r="DN120" t="str">
            <v>0</v>
          </cell>
          <cell r="DO120" t="str">
            <v>0</v>
          </cell>
          <cell r="DP120" t="str">
            <v>0</v>
          </cell>
          <cell r="DQ120" t="str">
            <v>0</v>
          </cell>
          <cell r="DR120" t="str">
            <v>0</v>
          </cell>
          <cell r="DS120" t="str">
            <v>0</v>
          </cell>
          <cell r="DT120" t="str">
            <v>0</v>
          </cell>
          <cell r="DU120" t="str">
            <v>0</v>
          </cell>
          <cell r="DV120" t="str">
            <v>0</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v>216330</v>
          </cell>
          <cell r="BU121" t="str">
            <v>0</v>
          </cell>
          <cell r="BV121">
            <v>20442</v>
          </cell>
          <cell r="BW121">
            <v>18311</v>
          </cell>
          <cell r="BX121">
            <v>693</v>
          </cell>
          <cell r="BY121">
            <v>0</v>
          </cell>
          <cell r="BZ121">
            <v>0</v>
          </cell>
          <cell r="CA121">
            <v>0</v>
          </cell>
          <cell r="CB121">
            <v>55969</v>
          </cell>
          <cell r="CC121">
            <v>43848</v>
          </cell>
          <cell r="CD121">
            <v>1268</v>
          </cell>
          <cell r="CE121">
            <v>23838</v>
          </cell>
          <cell r="CF121">
            <v>51961</v>
          </cell>
          <cell r="CH121">
            <v>-216330</v>
          </cell>
          <cell r="CI121">
            <v>-20442</v>
          </cell>
          <cell r="CJ121">
            <v>-18311</v>
          </cell>
          <cell r="CK121">
            <v>-693</v>
          </cell>
          <cell r="CL121">
            <v>0</v>
          </cell>
          <cell r="CM121">
            <v>0</v>
          </cell>
          <cell r="CN121">
            <v>0</v>
          </cell>
          <cell r="CO121">
            <v>-55969</v>
          </cell>
          <cell r="CP121">
            <v>-43848</v>
          </cell>
          <cell r="CQ121">
            <v>-1268</v>
          </cell>
          <cell r="CR121">
            <v>-23838</v>
          </cell>
          <cell r="CS121">
            <v>-51961</v>
          </cell>
          <cell r="CT121">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row>
        <row r="125">
          <cell r="A125" t="str">
            <v>Other interest expense - SSU Allocation 4310-09999</v>
          </cell>
          <cell r="B125">
            <v>6674537</v>
          </cell>
          <cell r="C125">
            <v>542781</v>
          </cell>
          <cell r="D125">
            <v>563242</v>
          </cell>
          <cell r="E125">
            <v>644933</v>
          </cell>
          <cell r="F125">
            <v>635551</v>
          </cell>
          <cell r="G125">
            <v>528633</v>
          </cell>
          <cell r="H125">
            <v>449600</v>
          </cell>
          <cell r="I125">
            <v>386165</v>
          </cell>
          <cell r="J125">
            <v>456555</v>
          </cell>
          <cell r="K125">
            <v>516078</v>
          </cell>
          <cell r="L125">
            <v>572948</v>
          </cell>
          <cell r="M125">
            <v>675295</v>
          </cell>
          <cell r="N125">
            <v>702756</v>
          </cell>
          <cell r="P125">
            <v>1349967.18</v>
          </cell>
          <cell r="Q125">
            <v>109780.91</v>
          </cell>
          <cell r="R125">
            <v>113919.3</v>
          </cell>
          <cell r="S125">
            <v>130441.65</v>
          </cell>
          <cell r="T125">
            <v>128544.15</v>
          </cell>
          <cell r="U125">
            <v>106919.34</v>
          </cell>
          <cell r="V125">
            <v>90934.44</v>
          </cell>
          <cell r="W125">
            <v>78104.350000000006</v>
          </cell>
          <cell r="X125">
            <v>92341.19</v>
          </cell>
          <cell r="Y125">
            <v>104380.03</v>
          </cell>
          <cell r="Z125">
            <v>115882.39</v>
          </cell>
          <cell r="AA125">
            <v>136582.57</v>
          </cell>
          <cell r="AB125">
            <v>142136.85999999999</v>
          </cell>
          <cell r="AD125" t="str">
            <v>0</v>
          </cell>
          <cell r="AE125" t="str">
            <v>0</v>
          </cell>
          <cell r="AF125" t="str">
            <v>0</v>
          </cell>
          <cell r="AG125" t="str">
            <v>0</v>
          </cell>
          <cell r="AH125" t="str">
            <v>0</v>
          </cell>
          <cell r="AI125" t="str">
            <v>0</v>
          </cell>
          <cell r="AJ125" t="str">
            <v>0</v>
          </cell>
          <cell r="AK125" t="str">
            <v>0</v>
          </cell>
          <cell r="AL125" t="str">
            <v>0</v>
          </cell>
          <cell r="AM125" t="str">
            <v>0</v>
          </cell>
          <cell r="AN125" t="str">
            <v>0</v>
          </cell>
          <cell r="AO125" t="str">
            <v>0</v>
          </cell>
          <cell r="AP125" t="str">
            <v>0</v>
          </cell>
          <cell r="AR125">
            <v>3538959</v>
          </cell>
          <cell r="AS125">
            <v>287792</v>
          </cell>
          <cell r="AT125">
            <v>298641</v>
          </cell>
          <cell r="AU125">
            <v>341955</v>
          </cell>
          <cell r="AV125">
            <v>336980</v>
          </cell>
          <cell r="AW125">
            <v>280291</v>
          </cell>
          <cell r="AX125">
            <v>238386</v>
          </cell>
          <cell r="AY125">
            <v>204752</v>
          </cell>
          <cell r="AZ125">
            <v>242074</v>
          </cell>
          <cell r="BA125">
            <v>273634</v>
          </cell>
          <cell r="BB125">
            <v>303787</v>
          </cell>
          <cell r="BC125">
            <v>358053</v>
          </cell>
          <cell r="BD125">
            <v>372614</v>
          </cell>
          <cell r="BF125" t="str">
            <v>0</v>
          </cell>
          <cell r="BG125" t="str">
            <v>0</v>
          </cell>
          <cell r="BH125" t="str">
            <v>0</v>
          </cell>
          <cell r="BI125" t="str">
            <v>0</v>
          </cell>
          <cell r="BJ125" t="str">
            <v>0</v>
          </cell>
          <cell r="BK125" t="str">
            <v>0</v>
          </cell>
          <cell r="BL125" t="str">
            <v>0</v>
          </cell>
          <cell r="BM125" t="str">
            <v>0</v>
          </cell>
          <cell r="BN125" t="str">
            <v>0</v>
          </cell>
          <cell r="BO125" t="str">
            <v>0</v>
          </cell>
          <cell r="BP125" t="str">
            <v>0</v>
          </cell>
          <cell r="BQ125" t="str">
            <v>0</v>
          </cell>
          <cell r="BR125" t="str">
            <v>0</v>
          </cell>
          <cell r="BT125" t="str">
            <v>0</v>
          </cell>
          <cell r="BU125" t="str">
            <v>0</v>
          </cell>
          <cell r="BV125" t="str">
            <v>0</v>
          </cell>
          <cell r="BW125" t="str">
            <v>0</v>
          </cell>
          <cell r="BX125" t="str">
            <v>0</v>
          </cell>
          <cell r="BY125" t="str">
            <v>0</v>
          </cell>
          <cell r="BZ125" t="str">
            <v>0</v>
          </cell>
          <cell r="CA125" t="str">
            <v>0</v>
          </cell>
          <cell r="CB125" t="str">
            <v>0</v>
          </cell>
          <cell r="CC125" t="str">
            <v>0</v>
          </cell>
          <cell r="CD125" t="str">
            <v>0</v>
          </cell>
          <cell r="CE125" t="str">
            <v>0</v>
          </cell>
          <cell r="CF125" t="str">
            <v>0</v>
          </cell>
          <cell r="CH125" t="str">
            <v>0</v>
          </cell>
          <cell r="CI125" t="str">
            <v>0</v>
          </cell>
          <cell r="CJ125" t="str">
            <v>0</v>
          </cell>
          <cell r="CK125" t="str">
            <v>0</v>
          </cell>
          <cell r="CL125" t="str">
            <v>0</v>
          </cell>
          <cell r="CM125" t="str">
            <v>0</v>
          </cell>
          <cell r="CN125" t="str">
            <v>0</v>
          </cell>
          <cell r="CO125" t="str">
            <v>0</v>
          </cell>
          <cell r="CP125" t="str">
            <v>0</v>
          </cell>
          <cell r="CQ125" t="str">
            <v>0</v>
          </cell>
          <cell r="CR125" t="str">
            <v>0</v>
          </cell>
          <cell r="CS125" t="str">
            <v>0</v>
          </cell>
          <cell r="CT125" t="str">
            <v>0</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t="str">
            <v>0</v>
          </cell>
          <cell r="DK125" t="str">
            <v>0</v>
          </cell>
          <cell r="DL125" t="str">
            <v>0</v>
          </cell>
          <cell r="DM125" t="str">
            <v>0</v>
          </cell>
          <cell r="DN125" t="str">
            <v>0</v>
          </cell>
          <cell r="DO125" t="str">
            <v>0</v>
          </cell>
          <cell r="DP125" t="str">
            <v>0</v>
          </cell>
          <cell r="DQ125" t="str">
            <v>0</v>
          </cell>
          <cell r="DR125" t="str">
            <v>0</v>
          </cell>
          <cell r="DS125" t="str">
            <v>0</v>
          </cell>
          <cell r="DT125" t="str">
            <v>0</v>
          </cell>
          <cell r="DU125" t="str">
            <v>0</v>
          </cell>
          <cell r="DV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t="str">
            <v>0</v>
          </cell>
          <cell r="BG129" t="str">
            <v>0</v>
          </cell>
          <cell r="BH129" t="str">
            <v>0</v>
          </cell>
          <cell r="BI129" t="str">
            <v>0</v>
          </cell>
          <cell r="BJ129" t="str">
            <v>0</v>
          </cell>
          <cell r="BK129" t="str">
            <v>0</v>
          </cell>
          <cell r="BL129" t="str">
            <v>0</v>
          </cell>
          <cell r="BM129" t="str">
            <v>0</v>
          </cell>
          <cell r="BN129" t="str">
            <v>0</v>
          </cell>
          <cell r="BO129" t="str">
            <v>0</v>
          </cell>
          <cell r="BP129" t="str">
            <v>0</v>
          </cell>
          <cell r="BQ129" t="str">
            <v>0</v>
          </cell>
          <cell r="BR129" t="str">
            <v>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t="str">
            <v>0</v>
          </cell>
          <cell r="DK129" t="str">
            <v>0</v>
          </cell>
          <cell r="DL129" t="str">
            <v>0</v>
          </cell>
          <cell r="DM129" t="str">
            <v>0</v>
          </cell>
          <cell r="DN129" t="str">
            <v>0</v>
          </cell>
          <cell r="DO129" t="str">
            <v>0</v>
          </cell>
          <cell r="DP129" t="str">
            <v>0</v>
          </cell>
          <cell r="DQ129" t="str">
            <v>0</v>
          </cell>
          <cell r="DR129" t="str">
            <v>0</v>
          </cell>
          <cell r="DS129" t="str">
            <v>0</v>
          </cell>
          <cell r="DT129" t="str">
            <v>0</v>
          </cell>
          <cell r="DU129" t="str">
            <v>0</v>
          </cell>
          <cell r="DV129" t="str">
            <v>0</v>
          </cell>
        </row>
        <row r="130">
          <cell r="A130" t="str">
            <v>Other interest expense - Cust Deps-By Acct/D 4310-30119</v>
          </cell>
          <cell r="B130">
            <v>1358400</v>
          </cell>
          <cell r="C130">
            <v>113200</v>
          </cell>
          <cell r="D130">
            <v>113200</v>
          </cell>
          <cell r="E130">
            <v>113200</v>
          </cell>
          <cell r="F130">
            <v>113200</v>
          </cell>
          <cell r="G130">
            <v>113200</v>
          </cell>
          <cell r="H130">
            <v>113200</v>
          </cell>
          <cell r="I130">
            <v>113200</v>
          </cell>
          <cell r="J130">
            <v>113200</v>
          </cell>
          <cell r="K130">
            <v>113200</v>
          </cell>
          <cell r="L130">
            <v>113200</v>
          </cell>
          <cell r="M130">
            <v>113200</v>
          </cell>
          <cell r="N130">
            <v>113200</v>
          </cell>
          <cell r="P130">
            <v>744000</v>
          </cell>
          <cell r="Q130">
            <v>62000</v>
          </cell>
          <cell r="R130">
            <v>62000</v>
          </cell>
          <cell r="S130">
            <v>62000</v>
          </cell>
          <cell r="T130">
            <v>62000</v>
          </cell>
          <cell r="U130">
            <v>62000</v>
          </cell>
          <cell r="V130">
            <v>62000</v>
          </cell>
          <cell r="W130">
            <v>62000</v>
          </cell>
          <cell r="X130">
            <v>62000</v>
          </cell>
          <cell r="Y130">
            <v>62000</v>
          </cell>
          <cell r="Z130">
            <v>62000</v>
          </cell>
          <cell r="AA130">
            <v>62000</v>
          </cell>
          <cell r="AB130">
            <v>62000</v>
          </cell>
          <cell r="AD130" t="str">
            <v>0</v>
          </cell>
          <cell r="AE130" t="str">
            <v>0</v>
          </cell>
          <cell r="AF130" t="str">
            <v>0</v>
          </cell>
          <cell r="AG130" t="str">
            <v>0</v>
          </cell>
          <cell r="AH130" t="str">
            <v>0</v>
          </cell>
          <cell r="AI130" t="str">
            <v>0</v>
          </cell>
          <cell r="AJ130" t="str">
            <v>0</v>
          </cell>
          <cell r="AK130" t="str">
            <v>0</v>
          </cell>
          <cell r="AL130" t="str">
            <v>0</v>
          </cell>
          <cell r="AM130" t="str">
            <v>0</v>
          </cell>
          <cell r="AN130" t="str">
            <v>0</v>
          </cell>
          <cell r="AO130" t="str">
            <v>0</v>
          </cell>
          <cell r="AP130" t="str">
            <v>0</v>
          </cell>
          <cell r="AR130" t="str">
            <v>0</v>
          </cell>
          <cell r="AS130" t="str">
            <v>0</v>
          </cell>
          <cell r="AT130" t="str">
            <v>0</v>
          </cell>
          <cell r="AU130" t="str">
            <v>0</v>
          </cell>
          <cell r="AV130" t="str">
            <v>0</v>
          </cell>
          <cell r="AW130" t="str">
            <v>0</v>
          </cell>
          <cell r="AX130" t="str">
            <v>0</v>
          </cell>
          <cell r="AY130" t="str">
            <v>0</v>
          </cell>
          <cell r="AZ130" t="str">
            <v>0</v>
          </cell>
          <cell r="BA130" t="str">
            <v>0</v>
          </cell>
          <cell r="BB130" t="str">
            <v>0</v>
          </cell>
          <cell r="BC130" t="str">
            <v>0</v>
          </cell>
          <cell r="BD130" t="str">
            <v>0</v>
          </cell>
          <cell r="BF130" t="str">
            <v>0</v>
          </cell>
          <cell r="BG130" t="str">
            <v>0</v>
          </cell>
          <cell r="BH130" t="str">
            <v>0</v>
          </cell>
          <cell r="BI130" t="str">
            <v>0</v>
          </cell>
          <cell r="BJ130" t="str">
            <v>0</v>
          </cell>
          <cell r="BK130" t="str">
            <v>0</v>
          </cell>
          <cell r="BL130" t="str">
            <v>0</v>
          </cell>
          <cell r="BM130" t="str">
            <v>0</v>
          </cell>
          <cell r="BN130" t="str">
            <v>0</v>
          </cell>
          <cell r="BO130" t="str">
            <v>0</v>
          </cell>
          <cell r="BP130" t="str">
            <v>0</v>
          </cell>
          <cell r="BQ130" t="str">
            <v>0</v>
          </cell>
          <cell r="BR130" t="str">
            <v>0</v>
          </cell>
          <cell r="BT130" t="str">
            <v>0</v>
          </cell>
          <cell r="BU130" t="str">
            <v>0</v>
          </cell>
          <cell r="BV130" t="str">
            <v>0</v>
          </cell>
          <cell r="BW130" t="str">
            <v>0</v>
          </cell>
          <cell r="BX130" t="str">
            <v>0</v>
          </cell>
          <cell r="BY130" t="str">
            <v>0</v>
          </cell>
          <cell r="BZ130" t="str">
            <v>0</v>
          </cell>
          <cell r="CA130" t="str">
            <v>0</v>
          </cell>
          <cell r="CB130" t="str">
            <v>0</v>
          </cell>
          <cell r="CC130" t="str">
            <v>0</v>
          </cell>
          <cell r="CD130" t="str">
            <v>0</v>
          </cell>
          <cell r="CE130" t="str">
            <v>0</v>
          </cell>
          <cell r="CF130" t="str">
            <v>0</v>
          </cell>
          <cell r="CH130" t="str">
            <v>0</v>
          </cell>
          <cell r="CI130" t="str">
            <v>0</v>
          </cell>
          <cell r="CJ130" t="str">
            <v>0</v>
          </cell>
          <cell r="CK130" t="str">
            <v>0</v>
          </cell>
          <cell r="CL130" t="str">
            <v>0</v>
          </cell>
          <cell r="CM130" t="str">
            <v>0</v>
          </cell>
          <cell r="CN130" t="str">
            <v>0</v>
          </cell>
          <cell r="CO130" t="str">
            <v>0</v>
          </cell>
          <cell r="CP130" t="str">
            <v>0</v>
          </cell>
          <cell r="CQ130" t="str">
            <v>0</v>
          </cell>
          <cell r="CR130" t="str">
            <v>0</v>
          </cell>
          <cell r="CS130" t="str">
            <v>0</v>
          </cell>
          <cell r="CT130" t="str">
            <v>0</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t="str">
            <v>0</v>
          </cell>
          <cell r="DK130" t="str">
            <v>0</v>
          </cell>
          <cell r="DL130" t="str">
            <v>0</v>
          </cell>
          <cell r="DM130" t="str">
            <v>0</v>
          </cell>
          <cell r="DN130" t="str">
            <v>0</v>
          </cell>
          <cell r="DO130" t="str">
            <v>0</v>
          </cell>
          <cell r="DP130" t="str">
            <v>0</v>
          </cell>
          <cell r="DQ130" t="str">
            <v>0</v>
          </cell>
          <cell r="DR130" t="str">
            <v>0</v>
          </cell>
          <cell r="DS130" t="str">
            <v>0</v>
          </cell>
          <cell r="DT130" t="str">
            <v>0</v>
          </cell>
          <cell r="DU130" t="str">
            <v>0</v>
          </cell>
          <cell r="DV130" t="str">
            <v>0</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v>7210055</v>
          </cell>
          <cell r="BG133">
            <v>545059</v>
          </cell>
          <cell r="BH133">
            <v>407934</v>
          </cell>
          <cell r="BI133">
            <v>380919</v>
          </cell>
          <cell r="BJ133">
            <v>398011</v>
          </cell>
          <cell r="BK133">
            <v>385227</v>
          </cell>
          <cell r="BL133">
            <v>453037</v>
          </cell>
          <cell r="BM133">
            <v>562504</v>
          </cell>
          <cell r="BN133">
            <v>795580</v>
          </cell>
          <cell r="BO133">
            <v>915014</v>
          </cell>
          <cell r="BP133">
            <v>899876</v>
          </cell>
          <cell r="BQ133">
            <v>811578</v>
          </cell>
          <cell r="BR133">
            <v>655316</v>
          </cell>
          <cell r="BT133">
            <v>2308002</v>
          </cell>
          <cell r="BU133">
            <v>159085</v>
          </cell>
          <cell r="BV133">
            <v>156614</v>
          </cell>
          <cell r="BW133">
            <v>244172</v>
          </cell>
          <cell r="BX133">
            <v>182497</v>
          </cell>
          <cell r="BY133">
            <v>165752</v>
          </cell>
          <cell r="BZ133">
            <v>171913</v>
          </cell>
          <cell r="CA133">
            <v>176635</v>
          </cell>
          <cell r="CB133">
            <v>185172</v>
          </cell>
          <cell r="CC133">
            <v>198348</v>
          </cell>
          <cell r="CD133">
            <v>211910</v>
          </cell>
          <cell r="CE133">
            <v>222461</v>
          </cell>
          <cell r="CF133">
            <v>233443</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v>-16544124</v>
          </cell>
          <cell r="DK133">
            <v>-1124755</v>
          </cell>
          <cell r="DL133">
            <v>-924425</v>
          </cell>
          <cell r="DM133">
            <v>-997148</v>
          </cell>
          <cell r="DN133">
            <v>-957823</v>
          </cell>
          <cell r="DO133">
            <v>-983634</v>
          </cell>
          <cell r="DP133">
            <v>-1132519</v>
          </cell>
          <cell r="DQ133">
            <v>-1352169</v>
          </cell>
          <cell r="DR133">
            <v>-1793213</v>
          </cell>
          <cell r="DS133">
            <v>-1979542</v>
          </cell>
          <cell r="DT133">
            <v>-1900205</v>
          </cell>
          <cell r="DU133">
            <v>-1785575</v>
          </cell>
          <cell r="DV133">
            <v>-1613116</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row>
        <row r="152">
          <cell r="A152" t="str">
            <v>Other interest expense - Int on Taxes 4310-30157</v>
          </cell>
          <cell r="B152">
            <v>750000</v>
          </cell>
          <cell r="C152">
            <v>62500</v>
          </cell>
          <cell r="D152">
            <v>62500</v>
          </cell>
          <cell r="E152">
            <v>62500</v>
          </cell>
          <cell r="F152">
            <v>62500</v>
          </cell>
          <cell r="G152">
            <v>62500</v>
          </cell>
          <cell r="H152">
            <v>62500</v>
          </cell>
          <cell r="I152">
            <v>62500</v>
          </cell>
          <cell r="J152">
            <v>62500</v>
          </cell>
          <cell r="K152">
            <v>62500</v>
          </cell>
          <cell r="L152">
            <v>62500</v>
          </cell>
          <cell r="M152">
            <v>62500</v>
          </cell>
          <cell r="N152">
            <v>62500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t="str">
            <v>0</v>
          </cell>
          <cell r="AE152" t="str">
            <v>0</v>
          </cell>
          <cell r="AF152" t="str">
            <v>0</v>
          </cell>
          <cell r="AG152" t="str">
            <v>0</v>
          </cell>
          <cell r="AH152" t="str">
            <v>0</v>
          </cell>
          <cell r="AI152" t="str">
            <v>0</v>
          </cell>
          <cell r="AJ152" t="str">
            <v>0</v>
          </cell>
          <cell r="AK152" t="str">
            <v>0</v>
          </cell>
          <cell r="AL152" t="str">
            <v>0</v>
          </cell>
          <cell r="AM152" t="str">
            <v>0</v>
          </cell>
          <cell r="AN152" t="str">
            <v>0</v>
          </cell>
          <cell r="AO152" t="str">
            <v>0</v>
          </cell>
          <cell r="AP152" t="str">
            <v>0</v>
          </cell>
          <cell r="AR152">
            <v>9070</v>
          </cell>
          <cell r="AS152" t="str">
            <v>0</v>
          </cell>
          <cell r="AT152" t="str">
            <v>0</v>
          </cell>
          <cell r="AU152" t="str">
            <v>0</v>
          </cell>
          <cell r="AV152" t="str">
            <v>0</v>
          </cell>
          <cell r="AW152" t="str">
            <v>0</v>
          </cell>
          <cell r="AX152">
            <v>9070</v>
          </cell>
          <cell r="AY152">
            <v>0</v>
          </cell>
          <cell r="AZ152">
            <v>0</v>
          </cell>
          <cell r="BA152">
            <v>0</v>
          </cell>
          <cell r="BB152">
            <v>0</v>
          </cell>
          <cell r="BC152">
            <v>0</v>
          </cell>
          <cell r="BD152">
            <v>0</v>
          </cell>
          <cell r="BF152" t="str">
            <v>0</v>
          </cell>
          <cell r="BG152" t="str">
            <v>0</v>
          </cell>
          <cell r="BH152" t="str">
            <v>0</v>
          </cell>
          <cell r="BI152" t="str">
            <v>0</v>
          </cell>
          <cell r="BJ152" t="str">
            <v>0</v>
          </cell>
          <cell r="BK152" t="str">
            <v>0</v>
          </cell>
          <cell r="BL152" t="str">
            <v>0</v>
          </cell>
          <cell r="BM152" t="str">
            <v>0</v>
          </cell>
          <cell r="BN152" t="str">
            <v>0</v>
          </cell>
          <cell r="BO152" t="str">
            <v>0</v>
          </cell>
          <cell r="BP152" t="str">
            <v>0</v>
          </cell>
          <cell r="BQ152" t="str">
            <v>0</v>
          </cell>
          <cell r="BR152" t="str">
            <v>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t="str">
            <v>0</v>
          </cell>
          <cell r="DK152" t="str">
            <v>0</v>
          </cell>
          <cell r="DL152" t="str">
            <v>0</v>
          </cell>
          <cell r="DM152" t="str">
            <v>0</v>
          </cell>
          <cell r="DN152" t="str">
            <v>0</v>
          </cell>
          <cell r="DO152" t="str">
            <v>0</v>
          </cell>
          <cell r="DP152" t="str">
            <v>0</v>
          </cell>
          <cell r="DQ152" t="str">
            <v>0</v>
          </cell>
          <cell r="DR152" t="str">
            <v>0</v>
          </cell>
          <cell r="DS152" t="str">
            <v>0</v>
          </cell>
          <cell r="DT152" t="str">
            <v>0</v>
          </cell>
          <cell r="DU152" t="str">
            <v>0</v>
          </cell>
          <cell r="DV152" t="str">
            <v>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row>
        <row r="155">
          <cell r="A155" t="str">
            <v>Allowance for borrowed funds used durin - Default 4320-00000</v>
          </cell>
          <cell r="B155">
            <v>-707021</v>
          </cell>
          <cell r="C155">
            <v>-68297</v>
          </cell>
          <cell r="D155">
            <v>-64735</v>
          </cell>
          <cell r="E155">
            <v>-28552</v>
          </cell>
          <cell r="F155">
            <v>-34502</v>
          </cell>
          <cell r="G155">
            <v>-42055</v>
          </cell>
          <cell r="H155">
            <v>-52005</v>
          </cell>
          <cell r="I155">
            <v>-55418</v>
          </cell>
          <cell r="J155">
            <v>-64097</v>
          </cell>
          <cell r="K155">
            <v>-74340</v>
          </cell>
          <cell r="L155">
            <v>-74340</v>
          </cell>
          <cell r="M155">
            <v>-74340</v>
          </cell>
          <cell r="N155">
            <v>-74340</v>
          </cell>
          <cell r="P155">
            <v>-217053.79</v>
          </cell>
          <cell r="Q155">
            <v>-9626.6200000000008</v>
          </cell>
          <cell r="R155">
            <v>-12977.98</v>
          </cell>
          <cell r="S155">
            <v>-14645.4</v>
          </cell>
          <cell r="T155">
            <v>-16908.12</v>
          </cell>
          <cell r="U155">
            <v>-19258.53</v>
          </cell>
          <cell r="V155">
            <v>-21885.16</v>
          </cell>
          <cell r="W155">
            <v>-21640.42</v>
          </cell>
          <cell r="X155">
            <v>-24263.02</v>
          </cell>
          <cell r="Y155">
            <v>-15964.31</v>
          </cell>
          <cell r="Z155">
            <v>-19961.41</v>
          </cell>
          <cell r="AA155">
            <v>-19961.41</v>
          </cell>
          <cell r="AB155">
            <v>-19961.41</v>
          </cell>
          <cell r="AD155" t="str">
            <v>0</v>
          </cell>
          <cell r="AE155" t="str">
            <v>0</v>
          </cell>
          <cell r="AF155" t="str">
            <v>0</v>
          </cell>
          <cell r="AG155" t="str">
            <v>0</v>
          </cell>
          <cell r="AH155" t="str">
            <v>0</v>
          </cell>
          <cell r="AI155" t="str">
            <v>0</v>
          </cell>
          <cell r="AJ155" t="str">
            <v>0</v>
          </cell>
          <cell r="AK155" t="str">
            <v>0</v>
          </cell>
          <cell r="AL155" t="str">
            <v>0</v>
          </cell>
          <cell r="AM155" t="str">
            <v>0</v>
          </cell>
          <cell r="AN155" t="str">
            <v>0</v>
          </cell>
          <cell r="AO155" t="str">
            <v>0</v>
          </cell>
          <cell r="AP155" t="str">
            <v>0</v>
          </cell>
          <cell r="AR155">
            <v>-1407900</v>
          </cell>
          <cell r="AS155">
            <v>-84950</v>
          </cell>
          <cell r="AT155">
            <v>-84950</v>
          </cell>
          <cell r="AU155">
            <v>-84950</v>
          </cell>
          <cell r="AV155">
            <v>-84950</v>
          </cell>
          <cell r="AW155">
            <v>-84950</v>
          </cell>
          <cell r="AX155">
            <v>-84950</v>
          </cell>
          <cell r="AY155">
            <v>-103450</v>
          </cell>
          <cell r="AZ155">
            <v>-121950</v>
          </cell>
          <cell r="BA155">
            <v>-140450</v>
          </cell>
          <cell r="BB155">
            <v>-158950</v>
          </cell>
          <cell r="BC155">
            <v>-177450</v>
          </cell>
          <cell r="BD155">
            <v>-195950</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t="str">
            <v>0</v>
          </cell>
          <cell r="BU155" t="str">
            <v>0</v>
          </cell>
          <cell r="BV155" t="str">
            <v>0</v>
          </cell>
          <cell r="BW155" t="str">
            <v>0</v>
          </cell>
          <cell r="BX155" t="str">
            <v>0</v>
          </cell>
          <cell r="BY155" t="str">
            <v>0</v>
          </cell>
          <cell r="BZ155" t="str">
            <v>0</v>
          </cell>
          <cell r="CA155" t="str">
            <v>0</v>
          </cell>
          <cell r="CB155" t="str">
            <v>0</v>
          </cell>
          <cell r="CC155" t="str">
            <v>0</v>
          </cell>
          <cell r="CD155" t="str">
            <v>0</v>
          </cell>
          <cell r="CE155" t="str">
            <v>0</v>
          </cell>
          <cell r="CF155" t="str">
            <v>0</v>
          </cell>
          <cell r="CH155" t="str">
            <v>0</v>
          </cell>
          <cell r="CI155" t="str">
            <v>0</v>
          </cell>
          <cell r="CJ155" t="str">
            <v>0</v>
          </cell>
          <cell r="CK155" t="str">
            <v>0</v>
          </cell>
          <cell r="CL155" t="str">
            <v>0</v>
          </cell>
          <cell r="CM155" t="str">
            <v>0</v>
          </cell>
          <cell r="CN155" t="str">
            <v>0</v>
          </cell>
          <cell r="CO155" t="str">
            <v>0</v>
          </cell>
          <cell r="CP155" t="str">
            <v>0</v>
          </cell>
          <cell r="CQ155" t="str">
            <v>0</v>
          </cell>
          <cell r="CR155" t="str">
            <v>0</v>
          </cell>
          <cell r="CS155" t="str">
            <v>0</v>
          </cell>
          <cell r="CT155" t="str">
            <v>0</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t="str">
            <v>0</v>
          </cell>
          <cell r="DK155" t="str">
            <v>0</v>
          </cell>
          <cell r="DL155" t="str">
            <v>0</v>
          </cell>
          <cell r="DM155" t="str">
            <v>0</v>
          </cell>
          <cell r="DN155" t="str">
            <v>0</v>
          </cell>
          <cell r="DO155" t="str">
            <v>0</v>
          </cell>
          <cell r="DP155" t="str">
            <v>0</v>
          </cell>
          <cell r="DQ155" t="str">
            <v>0</v>
          </cell>
          <cell r="DR155" t="str">
            <v>0</v>
          </cell>
          <cell r="DS155" t="str">
            <v>0</v>
          </cell>
          <cell r="DT155" t="str">
            <v>0</v>
          </cell>
          <cell r="DU155" t="str">
            <v>0</v>
          </cell>
          <cell r="DV155" t="str">
            <v>0</v>
          </cell>
        </row>
        <row r="156">
          <cell r="A156" t="str">
            <v>Total ShortTerm</v>
          </cell>
          <cell r="B156">
            <v>8075916</v>
          </cell>
          <cell r="C156">
            <v>650184</v>
          </cell>
          <cell r="D156">
            <v>674207</v>
          </cell>
          <cell r="E156">
            <v>792081</v>
          </cell>
          <cell r="F156">
            <v>776749</v>
          </cell>
          <cell r="G156">
            <v>662278</v>
          </cell>
          <cell r="H156">
            <v>573295</v>
          </cell>
          <cell r="I156">
            <v>506447</v>
          </cell>
          <cell r="J156">
            <v>568158</v>
          </cell>
          <cell r="K156">
            <v>617438</v>
          </cell>
          <cell r="L156">
            <v>674308</v>
          </cell>
          <cell r="M156">
            <v>776655</v>
          </cell>
          <cell r="N156">
            <v>804116</v>
          </cell>
          <cell r="P156">
            <v>1876913.39</v>
          </cell>
          <cell r="Q156">
            <v>162154.29</v>
          </cell>
          <cell r="R156">
            <v>162941.31999999998</v>
          </cell>
          <cell r="S156">
            <v>177796.25</v>
          </cell>
          <cell r="T156">
            <v>173636.03</v>
          </cell>
          <cell r="U156">
            <v>149660.81</v>
          </cell>
          <cell r="V156">
            <v>131049.28</v>
          </cell>
          <cell r="W156">
            <v>118463.93000000001</v>
          </cell>
          <cell r="X156">
            <v>130078.17</v>
          </cell>
          <cell r="Y156">
            <v>150415.72</v>
          </cell>
          <cell r="Z156">
            <v>157920.98000000001</v>
          </cell>
          <cell r="AA156">
            <v>178621.16</v>
          </cell>
          <cell r="AB156">
            <v>184175.44999999998</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R156">
            <v>2140129</v>
          </cell>
          <cell r="AS156">
            <v>202842</v>
          </cell>
          <cell r="AT156">
            <v>213691</v>
          </cell>
          <cell r="AU156">
            <v>257005</v>
          </cell>
          <cell r="AV156">
            <v>252030</v>
          </cell>
          <cell r="AW156">
            <v>195341</v>
          </cell>
          <cell r="AX156">
            <v>162506</v>
          </cell>
          <cell r="AY156">
            <v>101302</v>
          </cell>
          <cell r="AZ156">
            <v>120124</v>
          </cell>
          <cell r="BA156">
            <v>133184</v>
          </cell>
          <cell r="BB156">
            <v>144837</v>
          </cell>
          <cell r="BC156">
            <v>180603</v>
          </cell>
          <cell r="BD156">
            <v>176664</v>
          </cell>
          <cell r="BF156">
            <v>7210055</v>
          </cell>
          <cell r="BG156">
            <v>545059</v>
          </cell>
          <cell r="BH156">
            <v>407934</v>
          </cell>
          <cell r="BI156">
            <v>380919</v>
          </cell>
          <cell r="BJ156">
            <v>398011</v>
          </cell>
          <cell r="BK156">
            <v>385227</v>
          </cell>
          <cell r="BL156">
            <v>453037</v>
          </cell>
          <cell r="BM156">
            <v>562504</v>
          </cell>
          <cell r="BN156">
            <v>795580</v>
          </cell>
          <cell r="BO156">
            <v>915014</v>
          </cell>
          <cell r="BP156">
            <v>899876</v>
          </cell>
          <cell r="BQ156">
            <v>811578</v>
          </cell>
          <cell r="BR156">
            <v>655316</v>
          </cell>
          <cell r="BT156">
            <v>2524332</v>
          </cell>
          <cell r="BU156">
            <v>159085</v>
          </cell>
          <cell r="BV156">
            <v>177056</v>
          </cell>
          <cell r="BW156">
            <v>262483</v>
          </cell>
          <cell r="BX156">
            <v>183190</v>
          </cell>
          <cell r="BY156">
            <v>165752</v>
          </cell>
          <cell r="BZ156">
            <v>171913</v>
          </cell>
          <cell r="CA156">
            <v>176635</v>
          </cell>
          <cell r="CB156">
            <v>241141</v>
          </cell>
          <cell r="CC156">
            <v>242196</v>
          </cell>
          <cell r="CD156">
            <v>213178</v>
          </cell>
          <cell r="CE156">
            <v>246299</v>
          </cell>
          <cell r="CF156">
            <v>285404</v>
          </cell>
          <cell r="CH156">
            <v>-216330</v>
          </cell>
          <cell r="CI156">
            <v>-20442</v>
          </cell>
          <cell r="CJ156">
            <v>-18311</v>
          </cell>
          <cell r="CK156">
            <v>-693</v>
          </cell>
          <cell r="CL156">
            <v>0</v>
          </cell>
          <cell r="CM156">
            <v>0</v>
          </cell>
          <cell r="CN156">
            <v>0</v>
          </cell>
          <cell r="CO156">
            <v>-55969</v>
          </cell>
          <cell r="CP156">
            <v>-43848</v>
          </cell>
          <cell r="CQ156">
            <v>-1268</v>
          </cell>
          <cell r="CR156">
            <v>-23838</v>
          </cell>
          <cell r="CS156">
            <v>-51961</v>
          </cell>
          <cell r="CT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-16544124</v>
          </cell>
          <cell r="DK156">
            <v>-1124755</v>
          </cell>
          <cell r="DL156">
            <v>-924425</v>
          </cell>
          <cell r="DM156">
            <v>-997148</v>
          </cell>
          <cell r="DN156">
            <v>-957823</v>
          </cell>
          <cell r="DO156">
            <v>-983634</v>
          </cell>
          <cell r="DP156">
            <v>-1132519</v>
          </cell>
          <cell r="DQ156">
            <v>-1352169</v>
          </cell>
          <cell r="DR156">
            <v>-1793213</v>
          </cell>
          <cell r="DS156">
            <v>-1979542</v>
          </cell>
          <cell r="DT156">
            <v>-1900205</v>
          </cell>
          <cell r="DU156">
            <v>-1785575</v>
          </cell>
          <cell r="DV156">
            <v>-1613116</v>
          </cell>
        </row>
        <row r="157">
          <cell r="A157" t="str">
            <v>Short Term Interest Expenses</v>
          </cell>
          <cell r="B157">
            <v>8075916</v>
          </cell>
          <cell r="C157">
            <v>650184</v>
          </cell>
          <cell r="D157">
            <v>674207</v>
          </cell>
          <cell r="E157">
            <v>792081</v>
          </cell>
          <cell r="F157">
            <v>776749</v>
          </cell>
          <cell r="G157">
            <v>662278</v>
          </cell>
          <cell r="H157">
            <v>573295</v>
          </cell>
          <cell r="I157">
            <v>506447</v>
          </cell>
          <cell r="J157">
            <v>568158</v>
          </cell>
          <cell r="K157">
            <v>617438</v>
          </cell>
          <cell r="L157">
            <v>674308</v>
          </cell>
          <cell r="M157">
            <v>776655</v>
          </cell>
          <cell r="N157">
            <v>804116</v>
          </cell>
          <cell r="P157">
            <v>1876913.39</v>
          </cell>
          <cell r="Q157">
            <v>162154.29</v>
          </cell>
          <cell r="R157">
            <v>162941.32</v>
          </cell>
          <cell r="S157">
            <v>177796.25</v>
          </cell>
          <cell r="T157">
            <v>173636.03</v>
          </cell>
          <cell r="U157">
            <v>149660.81</v>
          </cell>
          <cell r="V157">
            <v>131049.28</v>
          </cell>
          <cell r="W157">
            <v>118463.93</v>
          </cell>
          <cell r="X157">
            <v>130078.17</v>
          </cell>
          <cell r="Y157">
            <v>150415.72</v>
          </cell>
          <cell r="Z157">
            <v>157920.98000000001</v>
          </cell>
          <cell r="AA157">
            <v>178621.16</v>
          </cell>
          <cell r="AB157">
            <v>184175.45</v>
          </cell>
          <cell r="AD157" t="str">
            <v>0</v>
          </cell>
          <cell r="AE157" t="str">
            <v>0</v>
          </cell>
          <cell r="AF157" t="str">
            <v>0</v>
          </cell>
          <cell r="AG157" t="str">
            <v>0</v>
          </cell>
          <cell r="AH157" t="str">
            <v>0</v>
          </cell>
          <cell r="AI157" t="str">
            <v>0</v>
          </cell>
          <cell r="AJ157" t="str">
            <v>0</v>
          </cell>
          <cell r="AK157" t="str">
            <v>0</v>
          </cell>
          <cell r="AL157" t="str">
            <v>0</v>
          </cell>
          <cell r="AM157" t="str">
            <v>0</v>
          </cell>
          <cell r="AN157" t="str">
            <v>0</v>
          </cell>
          <cell r="AO157" t="str">
            <v>0</v>
          </cell>
          <cell r="AP157" t="str">
            <v>0</v>
          </cell>
          <cell r="AR157">
            <v>2140129</v>
          </cell>
          <cell r="AS157">
            <v>202842</v>
          </cell>
          <cell r="AT157">
            <v>213691</v>
          </cell>
          <cell r="AU157">
            <v>257005</v>
          </cell>
          <cell r="AV157">
            <v>252030</v>
          </cell>
          <cell r="AW157">
            <v>195341</v>
          </cell>
          <cell r="AX157">
            <v>162506</v>
          </cell>
          <cell r="AY157">
            <v>101302</v>
          </cell>
          <cell r="AZ157">
            <v>120124</v>
          </cell>
          <cell r="BA157">
            <v>133184</v>
          </cell>
          <cell r="BB157">
            <v>144837</v>
          </cell>
          <cell r="BC157">
            <v>180603</v>
          </cell>
          <cell r="BD157">
            <v>176664</v>
          </cell>
          <cell r="BF157">
            <v>7210055</v>
          </cell>
          <cell r="BG157">
            <v>545059</v>
          </cell>
          <cell r="BH157">
            <v>407934</v>
          </cell>
          <cell r="BI157">
            <v>380919</v>
          </cell>
          <cell r="BJ157">
            <v>398011</v>
          </cell>
          <cell r="BK157">
            <v>385227</v>
          </cell>
          <cell r="BL157">
            <v>453037</v>
          </cell>
          <cell r="BM157">
            <v>562504</v>
          </cell>
          <cell r="BN157">
            <v>795580</v>
          </cell>
          <cell r="BO157">
            <v>915014</v>
          </cell>
          <cell r="BP157">
            <v>899876</v>
          </cell>
          <cell r="BQ157">
            <v>811578</v>
          </cell>
          <cell r="BR157">
            <v>655316</v>
          </cell>
          <cell r="BT157">
            <v>2524332</v>
          </cell>
          <cell r="BU157">
            <v>159085</v>
          </cell>
          <cell r="BV157">
            <v>177056</v>
          </cell>
          <cell r="BW157">
            <v>262483</v>
          </cell>
          <cell r="BX157">
            <v>183190</v>
          </cell>
          <cell r="BY157">
            <v>165752</v>
          </cell>
          <cell r="BZ157">
            <v>171913</v>
          </cell>
          <cell r="CA157">
            <v>176635</v>
          </cell>
          <cell r="CB157">
            <v>241141</v>
          </cell>
          <cell r="CC157">
            <v>242196</v>
          </cell>
          <cell r="CD157">
            <v>213178</v>
          </cell>
          <cell r="CE157">
            <v>246299</v>
          </cell>
          <cell r="CF157">
            <v>285404</v>
          </cell>
          <cell r="CH157">
            <v>-216330</v>
          </cell>
          <cell r="CI157">
            <v>-20442</v>
          </cell>
          <cell r="CJ157">
            <v>-18311</v>
          </cell>
          <cell r="CK157">
            <v>-693</v>
          </cell>
          <cell r="CL157">
            <v>0</v>
          </cell>
          <cell r="CM157">
            <v>0</v>
          </cell>
          <cell r="CN157">
            <v>0</v>
          </cell>
          <cell r="CO157">
            <v>-55969</v>
          </cell>
          <cell r="CP157">
            <v>-43848</v>
          </cell>
          <cell r="CQ157">
            <v>-1268</v>
          </cell>
          <cell r="CR157">
            <v>-23838</v>
          </cell>
          <cell r="CS157">
            <v>-51961</v>
          </cell>
          <cell r="CT157">
            <v>0</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-16544124</v>
          </cell>
          <cell r="DK157">
            <v>-1124755</v>
          </cell>
          <cell r="DL157">
            <v>-924425</v>
          </cell>
          <cell r="DM157">
            <v>-997148</v>
          </cell>
          <cell r="DN157">
            <v>-957823</v>
          </cell>
          <cell r="DO157">
            <v>-983634</v>
          </cell>
          <cell r="DP157">
            <v>-1132519</v>
          </cell>
          <cell r="DQ157">
            <v>-1352169</v>
          </cell>
          <cell r="DR157">
            <v>-1793213</v>
          </cell>
          <cell r="DS157">
            <v>-1979542</v>
          </cell>
          <cell r="DT157">
            <v>-1900205</v>
          </cell>
          <cell r="DU157">
            <v>-1785575</v>
          </cell>
          <cell r="DV157">
            <v>-1613116</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t="str">
            <v>ShortTerm Interest Expenses</v>
          </cell>
          <cell r="B159">
            <v>6674537</v>
          </cell>
          <cell r="C159">
            <v>542781</v>
          </cell>
          <cell r="D159">
            <v>563242</v>
          </cell>
          <cell r="E159">
            <v>644933</v>
          </cell>
          <cell r="F159">
            <v>635551</v>
          </cell>
          <cell r="G159">
            <v>528633</v>
          </cell>
          <cell r="H159">
            <v>449600</v>
          </cell>
          <cell r="I159">
            <v>386165</v>
          </cell>
          <cell r="J159">
            <v>456555</v>
          </cell>
          <cell r="K159">
            <v>516078</v>
          </cell>
          <cell r="L159">
            <v>572948</v>
          </cell>
          <cell r="M159">
            <v>675295</v>
          </cell>
          <cell r="N159">
            <v>702756</v>
          </cell>
          <cell r="P159">
            <v>1349967.18</v>
          </cell>
          <cell r="Q159">
            <v>109780.91</v>
          </cell>
          <cell r="R159">
            <v>113919.3</v>
          </cell>
          <cell r="S159">
            <v>130441.65</v>
          </cell>
          <cell r="T159">
            <v>128544.15</v>
          </cell>
          <cell r="U159">
            <v>106919.34</v>
          </cell>
          <cell r="V159">
            <v>90934.44</v>
          </cell>
          <cell r="W159">
            <v>78104.350000000006</v>
          </cell>
          <cell r="X159">
            <v>92341.19</v>
          </cell>
          <cell r="Y159">
            <v>104380.03</v>
          </cell>
          <cell r="Z159">
            <v>115882.39</v>
          </cell>
          <cell r="AA159">
            <v>136582.57</v>
          </cell>
          <cell r="AB159">
            <v>142136.85999999999</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R159">
            <v>3538959</v>
          </cell>
          <cell r="AS159">
            <v>287792</v>
          </cell>
          <cell r="AT159">
            <v>298641</v>
          </cell>
          <cell r="AU159">
            <v>341955</v>
          </cell>
          <cell r="AV159">
            <v>336980</v>
          </cell>
          <cell r="AW159">
            <v>280291</v>
          </cell>
          <cell r="AX159">
            <v>238386</v>
          </cell>
          <cell r="AY159">
            <v>204752</v>
          </cell>
          <cell r="AZ159">
            <v>242074</v>
          </cell>
          <cell r="BA159">
            <v>273634</v>
          </cell>
          <cell r="BB159">
            <v>303787</v>
          </cell>
          <cell r="BC159">
            <v>358053</v>
          </cell>
          <cell r="BD159">
            <v>372614</v>
          </cell>
          <cell r="BF159">
            <v>7210055</v>
          </cell>
          <cell r="BG159">
            <v>545059</v>
          </cell>
          <cell r="BH159">
            <v>407934</v>
          </cell>
          <cell r="BI159">
            <v>380919</v>
          </cell>
          <cell r="BJ159">
            <v>398011</v>
          </cell>
          <cell r="BK159">
            <v>385227</v>
          </cell>
          <cell r="BL159">
            <v>453037</v>
          </cell>
          <cell r="BM159">
            <v>562504</v>
          </cell>
          <cell r="BN159">
            <v>795580</v>
          </cell>
          <cell r="BO159">
            <v>915014</v>
          </cell>
          <cell r="BP159">
            <v>899876</v>
          </cell>
          <cell r="BQ159">
            <v>811578</v>
          </cell>
          <cell r="BR159">
            <v>655316</v>
          </cell>
          <cell r="BT159">
            <v>2524332</v>
          </cell>
          <cell r="BU159">
            <v>159085</v>
          </cell>
          <cell r="BV159">
            <v>177056</v>
          </cell>
          <cell r="BW159">
            <v>262483</v>
          </cell>
          <cell r="BX159">
            <v>183190</v>
          </cell>
          <cell r="BY159">
            <v>165752</v>
          </cell>
          <cell r="BZ159">
            <v>171913</v>
          </cell>
          <cell r="CA159">
            <v>176635</v>
          </cell>
          <cell r="CB159">
            <v>241141</v>
          </cell>
          <cell r="CC159">
            <v>242196</v>
          </cell>
          <cell r="CD159">
            <v>213178</v>
          </cell>
          <cell r="CE159">
            <v>246299</v>
          </cell>
          <cell r="CF159">
            <v>285404</v>
          </cell>
          <cell r="CH159">
            <v>-216330</v>
          </cell>
          <cell r="CI159">
            <v>-20442</v>
          </cell>
          <cell r="CJ159">
            <v>-18311</v>
          </cell>
          <cell r="CK159">
            <v>-693</v>
          </cell>
          <cell r="CL159">
            <v>0</v>
          </cell>
          <cell r="CM159">
            <v>0</v>
          </cell>
          <cell r="CN159">
            <v>0</v>
          </cell>
          <cell r="CO159">
            <v>-55969</v>
          </cell>
          <cell r="CP159">
            <v>-43848</v>
          </cell>
          <cell r="CQ159">
            <v>-1268</v>
          </cell>
          <cell r="CR159">
            <v>-23838</v>
          </cell>
          <cell r="CS159">
            <v>-51961</v>
          </cell>
          <cell r="CT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-16544124</v>
          </cell>
          <cell r="DK159">
            <v>-1124755</v>
          </cell>
          <cell r="DL159">
            <v>-924425</v>
          </cell>
          <cell r="DM159">
            <v>-997148</v>
          </cell>
          <cell r="DN159">
            <v>-957823</v>
          </cell>
          <cell r="DO159">
            <v>-983634</v>
          </cell>
          <cell r="DP159">
            <v>-1132519</v>
          </cell>
          <cell r="DQ159">
            <v>-1352169</v>
          </cell>
          <cell r="DR159">
            <v>-1793213</v>
          </cell>
          <cell r="DS159">
            <v>-1979542</v>
          </cell>
          <cell r="DT159">
            <v>-1900205</v>
          </cell>
          <cell r="DU159">
            <v>-1785575</v>
          </cell>
          <cell r="DV159">
            <v>-1613116</v>
          </cell>
        </row>
        <row r="160">
          <cell r="A160" t="str">
            <v>ShortTerm Interest - Div. Other</v>
          </cell>
          <cell r="B160">
            <v>1401379</v>
          </cell>
          <cell r="C160">
            <v>107403</v>
          </cell>
          <cell r="D160">
            <v>110965</v>
          </cell>
          <cell r="E160">
            <v>147148</v>
          </cell>
          <cell r="F160">
            <v>141198</v>
          </cell>
          <cell r="G160">
            <v>133645</v>
          </cell>
          <cell r="H160">
            <v>123695</v>
          </cell>
          <cell r="I160">
            <v>120282</v>
          </cell>
          <cell r="J160">
            <v>111603</v>
          </cell>
          <cell r="K160">
            <v>101360</v>
          </cell>
          <cell r="L160">
            <v>101360</v>
          </cell>
          <cell r="M160">
            <v>101360</v>
          </cell>
          <cell r="N160">
            <v>101360</v>
          </cell>
          <cell r="P160">
            <v>526946.21</v>
          </cell>
          <cell r="Q160">
            <v>52373.380000000005</v>
          </cell>
          <cell r="R160">
            <v>49022.020000000004</v>
          </cell>
          <cell r="S160">
            <v>47354.600000000006</v>
          </cell>
          <cell r="T160">
            <v>45091.880000000005</v>
          </cell>
          <cell r="U160">
            <v>42741.47</v>
          </cell>
          <cell r="V160">
            <v>40114.839999999997</v>
          </cell>
          <cell r="W160">
            <v>40359.579999999987</v>
          </cell>
          <cell r="X160">
            <v>37736.979999999996</v>
          </cell>
          <cell r="Y160">
            <v>46035.69</v>
          </cell>
          <cell r="Z160">
            <v>42038.590000000011</v>
          </cell>
          <cell r="AA160">
            <v>42038.59</v>
          </cell>
          <cell r="AB160">
            <v>42038.590000000026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R160">
            <v>-1398830</v>
          </cell>
          <cell r="AS160">
            <v>-84950</v>
          </cell>
          <cell r="AT160">
            <v>-84950</v>
          </cell>
          <cell r="AU160">
            <v>-84950</v>
          </cell>
          <cell r="AV160">
            <v>-84950</v>
          </cell>
          <cell r="AW160">
            <v>-84950</v>
          </cell>
          <cell r="AX160">
            <v>-75880</v>
          </cell>
          <cell r="AY160">
            <v>-103450</v>
          </cell>
          <cell r="AZ160">
            <v>-121950</v>
          </cell>
          <cell r="BA160">
            <v>-140450</v>
          </cell>
          <cell r="BB160">
            <v>-158950</v>
          </cell>
          <cell r="BC160">
            <v>-177450</v>
          </cell>
          <cell r="BD160">
            <v>-195950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t="str">
            <v>Total Interest Expense</v>
          </cell>
          <cell r="B161">
            <v>56134860.239999995</v>
          </cell>
          <cell r="C161">
            <v>4655096.0199999996</v>
          </cell>
          <cell r="D161">
            <v>4679119.0199999996</v>
          </cell>
          <cell r="E161">
            <v>4796993.0199999996</v>
          </cell>
          <cell r="F161">
            <v>4781661.0199999996</v>
          </cell>
          <cell r="G161">
            <v>4667190.0199999996</v>
          </cell>
          <cell r="H161">
            <v>4578207.0199999996</v>
          </cell>
          <cell r="I161">
            <v>4511359.0199999996</v>
          </cell>
          <cell r="J161">
            <v>4573070.0199999996</v>
          </cell>
          <cell r="K161">
            <v>4622350.0199999996</v>
          </cell>
          <cell r="L161">
            <v>4679220.0199999996</v>
          </cell>
          <cell r="M161">
            <v>4781567.0199999996</v>
          </cell>
          <cell r="N161">
            <v>4809028.0199999996</v>
          </cell>
          <cell r="P161">
            <v>11597135.029999999</v>
          </cell>
          <cell r="Q161">
            <v>972172.76</v>
          </cell>
          <cell r="R161">
            <v>972959.79</v>
          </cell>
          <cell r="S161">
            <v>987814.72</v>
          </cell>
          <cell r="T161">
            <v>983654.5</v>
          </cell>
          <cell r="U161">
            <v>959679.28</v>
          </cell>
          <cell r="V161">
            <v>941067.75</v>
          </cell>
          <cell r="W161">
            <v>928482.4</v>
          </cell>
          <cell r="X161">
            <v>940096.64</v>
          </cell>
          <cell r="Y161">
            <v>960434.19</v>
          </cell>
          <cell r="Z161">
            <v>967939.45</v>
          </cell>
          <cell r="AA161">
            <v>988639.63</v>
          </cell>
          <cell r="AB161">
            <v>994193.92000000004</v>
          </cell>
          <cell r="AD161" t="str">
            <v>0</v>
          </cell>
          <cell r="AE161" t="str">
            <v>0</v>
          </cell>
          <cell r="AF161" t="str">
            <v>0</v>
          </cell>
          <cell r="AG161" t="str">
            <v>0</v>
          </cell>
          <cell r="AH161" t="str">
            <v>0</v>
          </cell>
          <cell r="AI161" t="str">
            <v>0</v>
          </cell>
          <cell r="AJ161" t="str">
            <v>0</v>
          </cell>
          <cell r="AK161" t="str">
            <v>0</v>
          </cell>
          <cell r="AL161" t="str">
            <v>0</v>
          </cell>
          <cell r="AM161" t="str">
            <v>0</v>
          </cell>
          <cell r="AN161" t="str">
            <v>0</v>
          </cell>
          <cell r="AO161" t="str">
            <v>0</v>
          </cell>
          <cell r="AP161" t="str">
            <v>0</v>
          </cell>
          <cell r="AR161">
            <v>27621825.52</v>
          </cell>
          <cell r="AS161">
            <v>2326316.71</v>
          </cell>
          <cell r="AT161">
            <v>2337165.71</v>
          </cell>
          <cell r="AU161">
            <v>2380479.71</v>
          </cell>
          <cell r="AV161">
            <v>2375504.71</v>
          </cell>
          <cell r="AW161">
            <v>2318815.71</v>
          </cell>
          <cell r="AX161">
            <v>2285980.71</v>
          </cell>
          <cell r="AY161">
            <v>2224776.71</v>
          </cell>
          <cell r="AZ161">
            <v>2243598.71</v>
          </cell>
          <cell r="BA161">
            <v>2256658.71</v>
          </cell>
          <cell r="BB161">
            <v>2268311.71</v>
          </cell>
          <cell r="BC161">
            <v>2304077.71</v>
          </cell>
          <cell r="BD161">
            <v>2300138.71</v>
          </cell>
          <cell r="BF161">
            <v>7210055</v>
          </cell>
          <cell r="BG161">
            <v>545059</v>
          </cell>
          <cell r="BH161">
            <v>407934</v>
          </cell>
          <cell r="BI161">
            <v>380919</v>
          </cell>
          <cell r="BJ161">
            <v>398011</v>
          </cell>
          <cell r="BK161">
            <v>385227</v>
          </cell>
          <cell r="BL161">
            <v>453037</v>
          </cell>
          <cell r="BM161">
            <v>562504</v>
          </cell>
          <cell r="BN161">
            <v>795580</v>
          </cell>
          <cell r="BO161">
            <v>915014</v>
          </cell>
          <cell r="BP161">
            <v>899876</v>
          </cell>
          <cell r="BQ161">
            <v>811578</v>
          </cell>
          <cell r="BR161">
            <v>655316</v>
          </cell>
          <cell r="BT161">
            <v>2582461</v>
          </cell>
          <cell r="BU161">
            <v>166277</v>
          </cell>
          <cell r="BV161">
            <v>183842</v>
          </cell>
          <cell r="BW161">
            <v>268861</v>
          </cell>
          <cell r="BX161">
            <v>188727</v>
          </cell>
          <cell r="BY161">
            <v>170877</v>
          </cell>
          <cell r="BZ161">
            <v>176625</v>
          </cell>
          <cell r="CA161">
            <v>180932</v>
          </cell>
          <cell r="CB161">
            <v>245020</v>
          </cell>
          <cell r="CC161">
            <v>246075</v>
          </cell>
          <cell r="CD161">
            <v>216626</v>
          </cell>
          <cell r="CE161">
            <v>249747</v>
          </cell>
          <cell r="CF161">
            <v>288852</v>
          </cell>
          <cell r="CH161">
            <v>-216330</v>
          </cell>
          <cell r="CI161">
            <v>-20442</v>
          </cell>
          <cell r="CJ161">
            <v>-18311</v>
          </cell>
          <cell r="CK161">
            <v>-693</v>
          </cell>
          <cell r="CL161">
            <v>0</v>
          </cell>
          <cell r="CM161">
            <v>0</v>
          </cell>
          <cell r="CN161">
            <v>0</v>
          </cell>
          <cell r="CO161">
            <v>-55969</v>
          </cell>
          <cell r="CP161">
            <v>-43848</v>
          </cell>
          <cell r="CQ161">
            <v>-1268</v>
          </cell>
          <cell r="CR161">
            <v>-23838</v>
          </cell>
          <cell r="CS161">
            <v>-51961</v>
          </cell>
          <cell r="CT161">
            <v>0</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-16544124</v>
          </cell>
          <cell r="DK161">
            <v>-1124755</v>
          </cell>
          <cell r="DL161">
            <v>-924425</v>
          </cell>
          <cell r="DM161">
            <v>-997148</v>
          </cell>
          <cell r="DN161">
            <v>-957823</v>
          </cell>
          <cell r="DO161">
            <v>-983634</v>
          </cell>
          <cell r="DP161">
            <v>-1132519</v>
          </cell>
          <cell r="DQ161">
            <v>-1352169</v>
          </cell>
          <cell r="DR161">
            <v>-1793213</v>
          </cell>
          <cell r="DS161">
            <v>-1979542</v>
          </cell>
          <cell r="DT161">
            <v>-1900205</v>
          </cell>
          <cell r="DU161">
            <v>-1785575</v>
          </cell>
          <cell r="DV161">
            <v>-1613116</v>
          </cell>
        </row>
        <row r="162">
          <cell r="A162" t="str">
            <v>Donations</v>
          </cell>
          <cell r="B162">
            <v>472605.49</v>
          </cell>
          <cell r="C162">
            <v>2820.55</v>
          </cell>
          <cell r="D162">
            <v>287103.65000000002</v>
          </cell>
          <cell r="E162">
            <v>4327.47</v>
          </cell>
          <cell r="F162">
            <v>5342.7</v>
          </cell>
          <cell r="G162">
            <v>6568.98</v>
          </cell>
          <cell r="H162">
            <v>35033.050000000003</v>
          </cell>
          <cell r="I162">
            <v>34661.32</v>
          </cell>
          <cell r="J162">
            <v>11431.09</v>
          </cell>
          <cell r="K162">
            <v>2763.56</v>
          </cell>
          <cell r="L162">
            <v>25602.03</v>
          </cell>
          <cell r="M162">
            <v>4268.9799999999996</v>
          </cell>
          <cell r="N162">
            <v>52682.11</v>
          </cell>
          <cell r="P162">
            <v>146875.38</v>
          </cell>
          <cell r="Q162">
            <v>13333.33</v>
          </cell>
          <cell r="R162">
            <v>13333.33</v>
          </cell>
          <cell r="S162">
            <v>13333.33</v>
          </cell>
          <cell r="T162">
            <v>13333.33</v>
          </cell>
          <cell r="U162">
            <v>13333.33</v>
          </cell>
          <cell r="V162">
            <v>13333.33</v>
          </cell>
          <cell r="W162">
            <v>13333.33</v>
          </cell>
          <cell r="X162">
            <v>13333.33</v>
          </cell>
          <cell r="Y162">
            <v>0</v>
          </cell>
          <cell r="Z162">
            <v>13342.08</v>
          </cell>
          <cell r="AA162">
            <v>13333.33</v>
          </cell>
          <cell r="AB162">
            <v>13533.33</v>
          </cell>
          <cell r="AD162" t="str">
            <v>0</v>
          </cell>
          <cell r="AE162" t="str">
            <v>0</v>
          </cell>
          <cell r="AF162" t="str">
            <v>0</v>
          </cell>
          <cell r="AG162" t="str">
            <v>0</v>
          </cell>
          <cell r="AH162" t="str">
            <v>0</v>
          </cell>
          <cell r="AI162" t="str">
            <v>0</v>
          </cell>
          <cell r="AJ162" t="str">
            <v>0</v>
          </cell>
          <cell r="AK162" t="str">
            <v>0</v>
          </cell>
          <cell r="AL162" t="str">
            <v>0</v>
          </cell>
          <cell r="AM162" t="str">
            <v>0</v>
          </cell>
          <cell r="AN162" t="str">
            <v>0</v>
          </cell>
          <cell r="AO162" t="str">
            <v>0</v>
          </cell>
          <cell r="AP162" t="str">
            <v>0</v>
          </cell>
          <cell r="AR162">
            <v>202227.51</v>
          </cell>
          <cell r="AS162">
            <v>2216.16</v>
          </cell>
          <cell r="AT162">
            <v>56476.08</v>
          </cell>
          <cell r="AU162">
            <v>3400.16</v>
          </cell>
          <cell r="AV162">
            <v>4197.84</v>
          </cell>
          <cell r="AW162">
            <v>5161.33</v>
          </cell>
          <cell r="AX162">
            <v>27525.97</v>
          </cell>
          <cell r="AY162">
            <v>27233.88</v>
          </cell>
          <cell r="AZ162">
            <v>8981.57</v>
          </cell>
          <cell r="BA162">
            <v>2171.36</v>
          </cell>
          <cell r="BB162">
            <v>20115.89</v>
          </cell>
          <cell r="BC162">
            <v>3354.19</v>
          </cell>
          <cell r="BD162">
            <v>41393.08</v>
          </cell>
          <cell r="BF162" t="str">
            <v>0</v>
          </cell>
          <cell r="BG162" t="str">
            <v>0</v>
          </cell>
          <cell r="BH162" t="str">
            <v>0</v>
          </cell>
          <cell r="BI162" t="str">
            <v>0</v>
          </cell>
          <cell r="BJ162" t="str">
            <v>0</v>
          </cell>
          <cell r="BK162" t="str">
            <v>0</v>
          </cell>
          <cell r="BL162" t="str">
            <v>0</v>
          </cell>
          <cell r="BM162" t="str">
            <v>0</v>
          </cell>
          <cell r="BN162" t="str">
            <v>0</v>
          </cell>
          <cell r="BO162" t="str">
            <v>0</v>
          </cell>
          <cell r="BP162" t="str">
            <v>0</v>
          </cell>
          <cell r="BQ162" t="str">
            <v>0</v>
          </cell>
          <cell r="BR162" t="str">
            <v>0</v>
          </cell>
          <cell r="BT162" t="str">
            <v>0</v>
          </cell>
          <cell r="BU162" t="str">
            <v>0</v>
          </cell>
          <cell r="BV162" t="str">
            <v>0</v>
          </cell>
          <cell r="BW162" t="str">
            <v>0</v>
          </cell>
          <cell r="BX162" t="str">
            <v>0</v>
          </cell>
          <cell r="BY162" t="str">
            <v>0</v>
          </cell>
          <cell r="BZ162" t="str">
            <v>0</v>
          </cell>
          <cell r="CA162" t="str">
            <v>0</v>
          </cell>
          <cell r="CB162" t="str">
            <v>0</v>
          </cell>
          <cell r="CC162" t="str">
            <v>0</v>
          </cell>
          <cell r="CD162" t="str">
            <v>0</v>
          </cell>
          <cell r="CE162" t="str">
            <v>0</v>
          </cell>
          <cell r="CF162" t="str">
            <v>0</v>
          </cell>
          <cell r="CH162" t="str">
            <v>0</v>
          </cell>
          <cell r="CI162" t="str">
            <v>0</v>
          </cell>
          <cell r="CJ162" t="str">
            <v>0</v>
          </cell>
          <cell r="CK162" t="str">
            <v>0</v>
          </cell>
          <cell r="CL162" t="str">
            <v>0</v>
          </cell>
          <cell r="CM162" t="str">
            <v>0</v>
          </cell>
          <cell r="CN162" t="str">
            <v>0</v>
          </cell>
          <cell r="CO162" t="str">
            <v>0</v>
          </cell>
          <cell r="CP162" t="str">
            <v>0</v>
          </cell>
          <cell r="CQ162" t="str">
            <v>0</v>
          </cell>
          <cell r="CR162" t="str">
            <v>0</v>
          </cell>
          <cell r="CS162" t="str">
            <v>0</v>
          </cell>
          <cell r="CT162" t="str">
            <v>0</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t="str">
            <v>0</v>
          </cell>
          <cell r="DK162" t="str">
            <v>0</v>
          </cell>
          <cell r="DL162" t="str">
            <v>0</v>
          </cell>
          <cell r="DM162" t="str">
            <v>0</v>
          </cell>
          <cell r="DN162" t="str">
            <v>0</v>
          </cell>
          <cell r="DO162" t="str">
            <v>0</v>
          </cell>
          <cell r="DP162" t="str">
            <v>0</v>
          </cell>
          <cell r="DQ162" t="str">
            <v>0</v>
          </cell>
          <cell r="DR162" t="str">
            <v>0</v>
          </cell>
          <cell r="DS162" t="str">
            <v>0</v>
          </cell>
          <cell r="DT162" t="str">
            <v>0</v>
          </cell>
          <cell r="DU162" t="str">
            <v>0</v>
          </cell>
          <cell r="DV162" t="str">
            <v>0</v>
          </cell>
        </row>
        <row r="163">
          <cell r="A163" t="str">
            <v>Other Non-Operating Expense</v>
          </cell>
          <cell r="B163">
            <v>2433056.5299999998</v>
          </cell>
          <cell r="C163">
            <v>121746.79</v>
          </cell>
          <cell r="D163">
            <v>121746.79</v>
          </cell>
          <cell r="E163">
            <v>371746.79</v>
          </cell>
          <cell r="F163">
            <v>121746.79</v>
          </cell>
          <cell r="G163">
            <v>121746.79</v>
          </cell>
          <cell r="H163">
            <v>371746.79</v>
          </cell>
          <cell r="I163">
            <v>121745.79</v>
          </cell>
          <cell r="J163">
            <v>101166</v>
          </cell>
          <cell r="K163">
            <v>351166</v>
          </cell>
          <cell r="L163">
            <v>101166</v>
          </cell>
          <cell r="M163">
            <v>101166</v>
          </cell>
          <cell r="N163">
            <v>426166</v>
          </cell>
          <cell r="P163">
            <v>202483.17</v>
          </cell>
          <cell r="Q163">
            <v>15048.23</v>
          </cell>
          <cell r="R163">
            <v>36949.47</v>
          </cell>
          <cell r="S163">
            <v>13882.39</v>
          </cell>
          <cell r="T163">
            <v>26075.73</v>
          </cell>
          <cell r="U163">
            <v>14998.07</v>
          </cell>
          <cell r="V163">
            <v>23180.25</v>
          </cell>
          <cell r="W163">
            <v>19026.330000000002</v>
          </cell>
          <cell r="X163">
            <v>13107.84</v>
          </cell>
          <cell r="Y163">
            <v>5585.42</v>
          </cell>
          <cell r="Z163">
            <v>28665.99</v>
          </cell>
          <cell r="AA163">
            <v>-2466.9699999999998</v>
          </cell>
          <cell r="AB163">
            <v>8430.42</v>
          </cell>
          <cell r="AD163">
            <v>57000</v>
          </cell>
          <cell r="AE163">
            <v>4750</v>
          </cell>
          <cell r="AF163">
            <v>4750</v>
          </cell>
          <cell r="AG163">
            <v>4750</v>
          </cell>
          <cell r="AH163">
            <v>4750</v>
          </cell>
          <cell r="AI163">
            <v>4750</v>
          </cell>
          <cell r="AJ163">
            <v>4750</v>
          </cell>
          <cell r="AK163">
            <v>4750</v>
          </cell>
          <cell r="AL163">
            <v>4750</v>
          </cell>
          <cell r="AM163">
            <v>4750</v>
          </cell>
          <cell r="AN163">
            <v>4750</v>
          </cell>
          <cell r="AO163">
            <v>4750</v>
          </cell>
          <cell r="AP163">
            <v>4750</v>
          </cell>
          <cell r="AR163">
            <v>405354.47</v>
          </cell>
          <cell r="AS163">
            <v>36374.21</v>
          </cell>
          <cell r="AT163">
            <v>36338.21</v>
          </cell>
          <cell r="AU163">
            <v>36338.21</v>
          </cell>
          <cell r="AV163">
            <v>36338.21</v>
          </cell>
          <cell r="AW163">
            <v>36338.21</v>
          </cell>
          <cell r="AX163">
            <v>36338.21</v>
          </cell>
          <cell r="AY163">
            <v>36338.21</v>
          </cell>
          <cell r="AZ163">
            <v>30191</v>
          </cell>
          <cell r="BA163">
            <v>30190</v>
          </cell>
          <cell r="BB163">
            <v>30190</v>
          </cell>
          <cell r="BC163">
            <v>30190</v>
          </cell>
          <cell r="BD163">
            <v>30190</v>
          </cell>
          <cell r="BF163" t="str">
            <v>0</v>
          </cell>
          <cell r="BG163" t="str">
            <v>0</v>
          </cell>
          <cell r="BH163" t="str">
            <v>0</v>
          </cell>
          <cell r="BI163" t="str">
            <v>0</v>
          </cell>
          <cell r="BJ163" t="str">
            <v>0</v>
          </cell>
          <cell r="BK163" t="str">
            <v>0</v>
          </cell>
          <cell r="BL163" t="str">
            <v>0</v>
          </cell>
          <cell r="BM163" t="str">
            <v>0</v>
          </cell>
          <cell r="BN163" t="str">
            <v>0</v>
          </cell>
          <cell r="BO163" t="str">
            <v>0</v>
          </cell>
          <cell r="BP163" t="str">
            <v>0</v>
          </cell>
          <cell r="BQ163" t="str">
            <v>0</v>
          </cell>
          <cell r="BR163" t="str">
            <v>0</v>
          </cell>
          <cell r="BT163">
            <v>48000</v>
          </cell>
          <cell r="BU163">
            <v>4000</v>
          </cell>
          <cell r="BV163">
            <v>4000</v>
          </cell>
          <cell r="BW163">
            <v>4000</v>
          </cell>
          <cell r="BX163">
            <v>4000</v>
          </cell>
          <cell r="BY163">
            <v>4000</v>
          </cell>
          <cell r="BZ163">
            <v>4000</v>
          </cell>
          <cell r="CA163">
            <v>4000</v>
          </cell>
          <cell r="CB163">
            <v>4000</v>
          </cell>
          <cell r="CC163">
            <v>4000</v>
          </cell>
          <cell r="CD163">
            <v>4000</v>
          </cell>
          <cell r="CE163">
            <v>4000</v>
          </cell>
          <cell r="CF163">
            <v>4000</v>
          </cell>
          <cell r="CH163" t="str">
            <v>0</v>
          </cell>
          <cell r="CI163" t="str">
            <v>0</v>
          </cell>
          <cell r="CJ163" t="str">
            <v>0</v>
          </cell>
          <cell r="CK163" t="str">
            <v>0</v>
          </cell>
          <cell r="CL163" t="str">
            <v>0</v>
          </cell>
          <cell r="CM163" t="str">
            <v>0</v>
          </cell>
          <cell r="CN163" t="str">
            <v>0</v>
          </cell>
          <cell r="CO163" t="str">
            <v>0</v>
          </cell>
          <cell r="CP163" t="str">
            <v>0</v>
          </cell>
          <cell r="CQ163" t="str">
            <v>0</v>
          </cell>
          <cell r="CR163" t="str">
            <v>0</v>
          </cell>
          <cell r="CS163" t="str">
            <v>0</v>
          </cell>
          <cell r="CT163" t="str">
            <v>0</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t="str">
            <v>0</v>
          </cell>
          <cell r="DK163" t="str">
            <v>0</v>
          </cell>
          <cell r="DL163" t="str">
            <v>0</v>
          </cell>
          <cell r="DM163" t="str">
            <v>0</v>
          </cell>
          <cell r="DN163" t="str">
            <v>0</v>
          </cell>
          <cell r="DO163" t="str">
            <v>0</v>
          </cell>
          <cell r="DP163" t="str">
            <v>0</v>
          </cell>
          <cell r="DQ163" t="str">
            <v>0</v>
          </cell>
          <cell r="DR163" t="str">
            <v>0</v>
          </cell>
          <cell r="DS163" t="str">
            <v>0</v>
          </cell>
          <cell r="DT163" t="str">
            <v>0</v>
          </cell>
          <cell r="DU163" t="str">
            <v>0</v>
          </cell>
          <cell r="DV163" t="str">
            <v>0</v>
          </cell>
        </row>
        <row r="164">
          <cell r="A164" t="str">
            <v>Total Non-Operating Expense</v>
          </cell>
          <cell r="B164">
            <v>59040522.259999998</v>
          </cell>
          <cell r="C164">
            <v>4779663.3600000003</v>
          </cell>
          <cell r="D164">
            <v>5087969.46</v>
          </cell>
          <cell r="E164">
            <v>5173067.28</v>
          </cell>
          <cell r="F164">
            <v>4908750.51</v>
          </cell>
          <cell r="G164">
            <v>4795505.79</v>
          </cell>
          <cell r="H164">
            <v>4984986.8600000003</v>
          </cell>
          <cell r="I164">
            <v>4667766.13</v>
          </cell>
          <cell r="J164">
            <v>4685667.1100000003</v>
          </cell>
          <cell r="K164">
            <v>4976279.58</v>
          </cell>
          <cell r="L164">
            <v>4805988.05</v>
          </cell>
          <cell r="M164">
            <v>4887002</v>
          </cell>
          <cell r="N164">
            <v>5287876.13</v>
          </cell>
          <cell r="P164">
            <v>11946493.58</v>
          </cell>
          <cell r="Q164">
            <v>1000554.32</v>
          </cell>
          <cell r="R164">
            <v>1023242.59</v>
          </cell>
          <cell r="S164">
            <v>1015030.44</v>
          </cell>
          <cell r="T164">
            <v>1023063.56</v>
          </cell>
          <cell r="U164">
            <v>988010.68</v>
          </cell>
          <cell r="V164">
            <v>977581.33</v>
          </cell>
          <cell r="W164">
            <v>960842.06</v>
          </cell>
          <cell r="X164">
            <v>966537.81</v>
          </cell>
          <cell r="Y164">
            <v>966019.61</v>
          </cell>
          <cell r="Z164">
            <v>1009947.52</v>
          </cell>
          <cell r="AA164">
            <v>999505.99</v>
          </cell>
          <cell r="AB164">
            <v>1016157.67</v>
          </cell>
          <cell r="AD164">
            <v>57000</v>
          </cell>
          <cell r="AE164">
            <v>4750</v>
          </cell>
          <cell r="AF164">
            <v>4750</v>
          </cell>
          <cell r="AG164">
            <v>4750</v>
          </cell>
          <cell r="AH164">
            <v>4750</v>
          </cell>
          <cell r="AI164">
            <v>4750</v>
          </cell>
          <cell r="AJ164">
            <v>4750</v>
          </cell>
          <cell r="AK164">
            <v>4750</v>
          </cell>
          <cell r="AL164">
            <v>4750</v>
          </cell>
          <cell r="AM164">
            <v>4750</v>
          </cell>
          <cell r="AN164">
            <v>4750</v>
          </cell>
          <cell r="AO164">
            <v>4750</v>
          </cell>
          <cell r="AP164">
            <v>4750</v>
          </cell>
          <cell r="AR164">
            <v>28229407.5</v>
          </cell>
          <cell r="AS164">
            <v>2364907.08</v>
          </cell>
          <cell r="AT164">
            <v>2429980</v>
          </cell>
          <cell r="AU164">
            <v>2420218.08</v>
          </cell>
          <cell r="AV164">
            <v>2416040.7599999998</v>
          </cell>
          <cell r="AW164">
            <v>2360315.25</v>
          </cell>
          <cell r="AX164">
            <v>2349844.89</v>
          </cell>
          <cell r="AY164">
            <v>2288348.7999999998</v>
          </cell>
          <cell r="AZ164">
            <v>2282771.2799999998</v>
          </cell>
          <cell r="BA164">
            <v>2289020.0699999998</v>
          </cell>
          <cell r="BB164">
            <v>2318617.6000000001</v>
          </cell>
          <cell r="BC164">
            <v>2337621.9</v>
          </cell>
          <cell r="BD164">
            <v>2371721.79</v>
          </cell>
          <cell r="BF164">
            <v>7210055</v>
          </cell>
          <cell r="BG164">
            <v>545059</v>
          </cell>
          <cell r="BH164">
            <v>407934</v>
          </cell>
          <cell r="BI164">
            <v>380919</v>
          </cell>
          <cell r="BJ164">
            <v>398011</v>
          </cell>
          <cell r="BK164">
            <v>385227</v>
          </cell>
          <cell r="BL164">
            <v>453037</v>
          </cell>
          <cell r="BM164">
            <v>562504</v>
          </cell>
          <cell r="BN164">
            <v>795580</v>
          </cell>
          <cell r="BO164">
            <v>915014</v>
          </cell>
          <cell r="BP164">
            <v>899876</v>
          </cell>
          <cell r="BQ164">
            <v>811578</v>
          </cell>
          <cell r="BR164">
            <v>655316</v>
          </cell>
          <cell r="BT164">
            <v>2630461</v>
          </cell>
          <cell r="BU164">
            <v>170277</v>
          </cell>
          <cell r="BV164">
            <v>187842</v>
          </cell>
          <cell r="BW164">
            <v>272861</v>
          </cell>
          <cell r="BX164">
            <v>192727</v>
          </cell>
          <cell r="BY164">
            <v>174877</v>
          </cell>
          <cell r="BZ164">
            <v>180625</v>
          </cell>
          <cell r="CA164">
            <v>184932</v>
          </cell>
          <cell r="CB164">
            <v>249020</v>
          </cell>
          <cell r="CC164">
            <v>250075</v>
          </cell>
          <cell r="CD164">
            <v>220626</v>
          </cell>
          <cell r="CE164">
            <v>253747</v>
          </cell>
          <cell r="CF164">
            <v>292852</v>
          </cell>
          <cell r="CH164">
            <v>-216330</v>
          </cell>
          <cell r="CI164">
            <v>-20442</v>
          </cell>
          <cell r="CJ164">
            <v>-18311</v>
          </cell>
          <cell r="CK164">
            <v>-693</v>
          </cell>
          <cell r="CL164">
            <v>0</v>
          </cell>
          <cell r="CM164">
            <v>0</v>
          </cell>
          <cell r="CN164">
            <v>0</v>
          </cell>
          <cell r="CO164">
            <v>-55969</v>
          </cell>
          <cell r="CP164">
            <v>-43848</v>
          </cell>
          <cell r="CQ164">
            <v>-1268</v>
          </cell>
          <cell r="CR164">
            <v>-23838</v>
          </cell>
          <cell r="CS164">
            <v>-51961</v>
          </cell>
          <cell r="CT164">
            <v>0</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-16544124</v>
          </cell>
          <cell r="DK164">
            <v>-1124755</v>
          </cell>
          <cell r="DL164">
            <v>-924425</v>
          </cell>
          <cell r="DM164">
            <v>-997148</v>
          </cell>
          <cell r="DN164">
            <v>-957823</v>
          </cell>
          <cell r="DO164">
            <v>-983634</v>
          </cell>
          <cell r="DP164">
            <v>-1132519</v>
          </cell>
          <cell r="DQ164">
            <v>-1352169</v>
          </cell>
          <cell r="DR164">
            <v>-1793213</v>
          </cell>
          <cell r="DS164">
            <v>-1979542</v>
          </cell>
          <cell r="DT164">
            <v>-1900205</v>
          </cell>
          <cell r="DU164">
            <v>-1785575</v>
          </cell>
          <cell r="DV164">
            <v>-1613116</v>
          </cell>
        </row>
        <row r="165">
          <cell r="A165" t="str">
            <v>Total Other Non-Operating Income/Expense</v>
          </cell>
          <cell r="B165">
            <v>55145292.259999998</v>
          </cell>
          <cell r="C165">
            <v>4550430.3600000003</v>
          </cell>
          <cell r="D165">
            <v>4898522.46</v>
          </cell>
          <cell r="E165">
            <v>4929024.28</v>
          </cell>
          <cell r="F165">
            <v>4685088.51</v>
          </cell>
          <cell r="G165">
            <v>4603792.79</v>
          </cell>
          <cell r="H165">
            <v>4733865.8600000003</v>
          </cell>
          <cell r="I165">
            <v>4351836.13</v>
          </cell>
          <cell r="J165">
            <v>4262843.1100000003</v>
          </cell>
          <cell r="K165">
            <v>4477353.58</v>
          </cell>
          <cell r="L165">
            <v>4348959.05</v>
          </cell>
          <cell r="M165">
            <v>4445991</v>
          </cell>
          <cell r="N165">
            <v>4857585.13</v>
          </cell>
          <cell r="P165">
            <v>11220669.789999999</v>
          </cell>
          <cell r="Q165">
            <v>952332.08</v>
          </cell>
          <cell r="R165">
            <v>983417.24</v>
          </cell>
          <cell r="S165">
            <v>970172.38</v>
          </cell>
          <cell r="T165">
            <v>982125.38</v>
          </cell>
          <cell r="U165">
            <v>948546.92</v>
          </cell>
          <cell r="V165">
            <v>931633.77</v>
          </cell>
          <cell r="W165">
            <v>904206.1</v>
          </cell>
          <cell r="X165">
            <v>888088.87</v>
          </cell>
          <cell r="Y165">
            <v>877755.17</v>
          </cell>
          <cell r="Z165">
            <v>924078.96</v>
          </cell>
          <cell r="AA165">
            <v>916877.16</v>
          </cell>
          <cell r="AB165">
            <v>941435.76</v>
          </cell>
          <cell r="AD165">
            <v>-215035.24</v>
          </cell>
          <cell r="AE165">
            <v>4750</v>
          </cell>
          <cell r="AF165">
            <v>4750</v>
          </cell>
          <cell r="AG165">
            <v>-71525.66</v>
          </cell>
          <cell r="AH165">
            <v>4750</v>
          </cell>
          <cell r="AI165">
            <v>4750</v>
          </cell>
          <cell r="AJ165">
            <v>-70046.06</v>
          </cell>
          <cell r="AK165">
            <v>4750</v>
          </cell>
          <cell r="AL165">
            <v>4750</v>
          </cell>
          <cell r="AM165">
            <v>-55731.76</v>
          </cell>
          <cell r="AN165">
            <v>4750</v>
          </cell>
          <cell r="AO165">
            <v>4750</v>
          </cell>
          <cell r="AP165">
            <v>-55731.76</v>
          </cell>
          <cell r="AR165">
            <v>26302227.5</v>
          </cell>
          <cell r="AS165">
            <v>2243404.08</v>
          </cell>
          <cell r="AT165">
            <v>2329599</v>
          </cell>
          <cell r="AU165">
            <v>2292568.08</v>
          </cell>
          <cell r="AV165">
            <v>2311610.7599999998</v>
          </cell>
          <cell r="AW165">
            <v>2259452.25</v>
          </cell>
          <cell r="AX165">
            <v>2218418.89</v>
          </cell>
          <cell r="AY165">
            <v>2141898.7999999998</v>
          </cell>
          <cell r="AZ165">
            <v>2078825.28</v>
          </cell>
          <cell r="BA165">
            <v>2045551.07</v>
          </cell>
          <cell r="BB165">
            <v>2094805.6</v>
          </cell>
          <cell r="BC165">
            <v>2122302.9</v>
          </cell>
          <cell r="BD165">
            <v>2163790.79</v>
          </cell>
          <cell r="BF165">
            <v>5707688</v>
          </cell>
          <cell r="BG165">
            <v>414958</v>
          </cell>
          <cell r="BH165">
            <v>259538</v>
          </cell>
          <cell r="BI165">
            <v>200972</v>
          </cell>
          <cell r="BJ165">
            <v>255194</v>
          </cell>
          <cell r="BK165">
            <v>278771</v>
          </cell>
          <cell r="BL165">
            <v>358054</v>
          </cell>
          <cell r="BM165">
            <v>463139</v>
          </cell>
          <cell r="BN165">
            <v>675363</v>
          </cell>
          <cell r="BO165">
            <v>781090</v>
          </cell>
          <cell r="BP165">
            <v>800939</v>
          </cell>
          <cell r="BQ165">
            <v>679868</v>
          </cell>
          <cell r="BR165">
            <v>539802</v>
          </cell>
          <cell r="BT165">
            <v>-4560562</v>
          </cell>
          <cell r="BU165">
            <v>-348947</v>
          </cell>
          <cell r="BV165">
            <v>-238053</v>
          </cell>
          <cell r="BW165">
            <v>-155195</v>
          </cell>
          <cell r="BX165">
            <v>-246052</v>
          </cell>
          <cell r="BY165">
            <v>-307782</v>
          </cell>
          <cell r="BZ165">
            <v>-364795</v>
          </cell>
          <cell r="CA165">
            <v>-453796</v>
          </cell>
          <cell r="CB165">
            <v>-521017</v>
          </cell>
          <cell r="CC165">
            <v>-573648</v>
          </cell>
          <cell r="CD165">
            <v>-555762</v>
          </cell>
          <cell r="CE165">
            <v>-451036</v>
          </cell>
          <cell r="CF165">
            <v>-344479</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343944</v>
          </cell>
          <cell r="DK165">
            <v>28662</v>
          </cell>
          <cell r="DL165">
            <v>28662</v>
          </cell>
          <cell r="DM165">
            <v>28662</v>
          </cell>
          <cell r="DN165">
            <v>28662</v>
          </cell>
          <cell r="DO165">
            <v>28662</v>
          </cell>
          <cell r="DP165">
            <v>28662</v>
          </cell>
          <cell r="DQ165">
            <v>28662</v>
          </cell>
          <cell r="DR165">
            <v>28662</v>
          </cell>
          <cell r="DS165">
            <v>28662</v>
          </cell>
          <cell r="DT165">
            <v>28662</v>
          </cell>
          <cell r="DU165">
            <v>28662</v>
          </cell>
          <cell r="DV165">
            <v>28662</v>
          </cell>
        </row>
        <row r="166">
          <cell r="A166" t="str">
            <v>Other Non-Operating Income/(Expense)</v>
          </cell>
          <cell r="B166">
            <v>-2905662.0200000033</v>
          </cell>
          <cell r="C166">
            <v>-124567.34000000078</v>
          </cell>
          <cell r="D166">
            <v>-408850.44000000041</v>
          </cell>
          <cell r="E166">
            <v>-376074.26000000071</v>
          </cell>
          <cell r="F166">
            <v>-127089.49000000022</v>
          </cell>
          <cell r="G166">
            <v>-128315.77000000048</v>
          </cell>
          <cell r="H166">
            <v>-406779.84000000078</v>
          </cell>
          <cell r="I166">
            <v>-156407.11000000034</v>
          </cell>
          <cell r="J166">
            <v>-112597.09000000078</v>
          </cell>
          <cell r="K166">
            <v>-353929.56000000052</v>
          </cell>
          <cell r="L166">
            <v>-126768.03000000026</v>
          </cell>
          <cell r="M166">
            <v>-105434.98000000045</v>
          </cell>
          <cell r="N166">
            <v>-478848.11000000034</v>
          </cell>
          <cell r="P166">
            <v>-349358.54999999981</v>
          </cell>
          <cell r="Q166">
            <v>-28381.559999999947</v>
          </cell>
          <cell r="R166">
            <v>-50282.799999999952</v>
          </cell>
          <cell r="S166">
            <v>-27215.719999999914</v>
          </cell>
          <cell r="T166">
            <v>-39409.060000000005</v>
          </cell>
          <cell r="U166">
            <v>-28331.400000000016</v>
          </cell>
          <cell r="V166">
            <v>-36513.580000000016</v>
          </cell>
          <cell r="W166">
            <v>-32359.660000000069</v>
          </cell>
          <cell r="X166">
            <v>-26441.1700000001</v>
          </cell>
          <cell r="Y166">
            <v>-5585.4199999999837</v>
          </cell>
          <cell r="Z166">
            <v>-42008.070000000007</v>
          </cell>
          <cell r="AA166">
            <v>-10866.36000000003</v>
          </cell>
          <cell r="AB166">
            <v>-21963.749999999971</v>
          </cell>
          <cell r="AD166">
            <v>-57000</v>
          </cell>
          <cell r="AE166">
            <v>-4750</v>
          </cell>
          <cell r="AF166">
            <v>-4750</v>
          </cell>
          <cell r="AG166">
            <v>-4750</v>
          </cell>
          <cell r="AH166">
            <v>-4750</v>
          </cell>
          <cell r="AI166">
            <v>-4750</v>
          </cell>
          <cell r="AJ166">
            <v>-4750</v>
          </cell>
          <cell r="AK166">
            <v>-4750</v>
          </cell>
          <cell r="AL166">
            <v>-4750</v>
          </cell>
          <cell r="AM166">
            <v>-4750</v>
          </cell>
          <cell r="AN166">
            <v>-4750</v>
          </cell>
          <cell r="AO166">
            <v>-4750</v>
          </cell>
          <cell r="AP166">
            <v>-4750</v>
          </cell>
          <cell r="AR166">
            <v>-607581.98000000045</v>
          </cell>
          <cell r="AS166">
            <v>-38590.370000000112</v>
          </cell>
          <cell r="AT166">
            <v>-92814.290000000037</v>
          </cell>
          <cell r="AU166">
            <v>-39738.370000000112</v>
          </cell>
          <cell r="AV166">
            <v>-40536.049999999814</v>
          </cell>
          <cell r="AW166">
            <v>-41499.540000000037</v>
          </cell>
          <cell r="AX166">
            <v>-63864.180000000168</v>
          </cell>
          <cell r="AY166">
            <v>-63572.089999999851</v>
          </cell>
          <cell r="AZ166">
            <v>-39172.569999999832</v>
          </cell>
          <cell r="BA166">
            <v>-32361.35999999987</v>
          </cell>
          <cell r="BB166">
            <v>-50305.89000000013</v>
          </cell>
          <cell r="BC166">
            <v>-33544.189999999944</v>
          </cell>
          <cell r="BD166">
            <v>-71583.080000000075</v>
          </cell>
          <cell r="BF166">
            <v>250000</v>
          </cell>
          <cell r="BG166">
            <v>20833</v>
          </cell>
          <cell r="BH166">
            <v>20833</v>
          </cell>
          <cell r="BI166">
            <v>20834</v>
          </cell>
          <cell r="BJ166">
            <v>20833</v>
          </cell>
          <cell r="BK166">
            <v>20833</v>
          </cell>
          <cell r="BL166">
            <v>20834</v>
          </cell>
          <cell r="BM166">
            <v>20833</v>
          </cell>
          <cell r="BN166">
            <v>20833</v>
          </cell>
          <cell r="BO166">
            <v>20834</v>
          </cell>
          <cell r="BP166">
            <v>20833</v>
          </cell>
          <cell r="BQ166">
            <v>20833</v>
          </cell>
          <cell r="BR166">
            <v>20834</v>
          </cell>
          <cell r="BT166">
            <v>-25800</v>
          </cell>
          <cell r="BU166">
            <v>-2150</v>
          </cell>
          <cell r="BV166">
            <v>-2150</v>
          </cell>
          <cell r="BW166">
            <v>-2150</v>
          </cell>
          <cell r="BX166">
            <v>-2150</v>
          </cell>
          <cell r="BY166">
            <v>-2150</v>
          </cell>
          <cell r="BZ166">
            <v>-2150</v>
          </cell>
          <cell r="CA166">
            <v>-2150</v>
          </cell>
          <cell r="CB166">
            <v>-2150</v>
          </cell>
          <cell r="CC166">
            <v>-2150</v>
          </cell>
          <cell r="CD166">
            <v>-2150</v>
          </cell>
          <cell r="CE166">
            <v>-2150</v>
          </cell>
          <cell r="CF166">
            <v>-2150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-343944</v>
          </cell>
          <cell r="DK166">
            <v>-28662</v>
          </cell>
          <cell r="DL166">
            <v>-28662</v>
          </cell>
          <cell r="DM166">
            <v>-28662</v>
          </cell>
          <cell r="DN166">
            <v>-28662</v>
          </cell>
          <cell r="DO166">
            <v>-28662</v>
          </cell>
          <cell r="DP166">
            <v>-28662</v>
          </cell>
          <cell r="DQ166">
            <v>-28662</v>
          </cell>
          <cell r="DR166">
            <v>-28662</v>
          </cell>
          <cell r="DS166">
            <v>-28662</v>
          </cell>
          <cell r="DT166">
            <v>-28662</v>
          </cell>
          <cell r="DU166">
            <v>-28662</v>
          </cell>
          <cell r="DV166">
            <v>-28662</v>
          </cell>
        </row>
        <row r="167">
          <cell r="A167" t="str">
            <v>Income / Loss, Before Income Taxes</v>
          </cell>
          <cell r="B167">
            <v>71246254.680000007</v>
          </cell>
          <cell r="C167">
            <v>-1890264.59</v>
          </cell>
          <cell r="D167">
            <v>10011475.70000002</v>
          </cell>
          <cell r="E167">
            <v>28384486.240000091</v>
          </cell>
          <cell r="F167">
            <v>32895085.209999971</v>
          </cell>
          <cell r="G167">
            <v>25012113.129999932</v>
          </cell>
          <cell r="H167">
            <v>11561446.949999988</v>
          </cell>
          <cell r="I167">
            <v>-2344940.9600000102</v>
          </cell>
          <cell r="J167">
            <v>-5513092.9199999934</v>
          </cell>
          <cell r="K167">
            <v>-10532513.089999983</v>
          </cell>
          <cell r="L167">
            <v>-5949517.5099999933</v>
          </cell>
          <cell r="M167">
            <v>-3936878.8</v>
          </cell>
          <cell r="N167">
            <v>-6451144.6800000062</v>
          </cell>
          <cell r="P167">
            <v>8037658.3500000164</v>
          </cell>
          <cell r="Q167">
            <v>-1253495.68</v>
          </cell>
          <cell r="R167">
            <v>853691.43000000855</v>
          </cell>
          <cell r="S167">
            <v>3427292.6</v>
          </cell>
          <cell r="T167">
            <v>5475401.3000000147</v>
          </cell>
          <cell r="U167">
            <v>4696298.8</v>
          </cell>
          <cell r="V167">
            <v>2294221.6600000151</v>
          </cell>
          <cell r="W167">
            <v>781377.37999999372</v>
          </cell>
          <cell r="X167">
            <v>-652661.14000000304</v>
          </cell>
          <cell r="Y167">
            <v>-1914295.68</v>
          </cell>
          <cell r="Z167">
            <v>-1974958.83</v>
          </cell>
          <cell r="AA167">
            <v>-1820543.38</v>
          </cell>
          <cell r="AB167">
            <v>-1874670.11</v>
          </cell>
          <cell r="AD167">
            <v>4024870.45</v>
          </cell>
          <cell r="AE167">
            <v>327704.56000000052</v>
          </cell>
          <cell r="AF167">
            <v>327702.75</v>
          </cell>
          <cell r="AG167">
            <v>403977.26999999944</v>
          </cell>
          <cell r="AH167">
            <v>307793.24</v>
          </cell>
          <cell r="AI167">
            <v>307778.90000000002</v>
          </cell>
          <cell r="AJ167">
            <v>382496.22</v>
          </cell>
          <cell r="AK167">
            <v>307745.44000000134</v>
          </cell>
          <cell r="AL167">
            <v>307738.06000000052</v>
          </cell>
          <cell r="AM167">
            <v>368233.15000000061</v>
          </cell>
          <cell r="AN167">
            <v>307730</v>
          </cell>
          <cell r="AO167">
            <v>307748.12000000104</v>
          </cell>
          <cell r="AP167">
            <v>368222.74</v>
          </cell>
          <cell r="AR167">
            <v>72448691.079999998</v>
          </cell>
          <cell r="AS167">
            <v>3661762.91</v>
          </cell>
          <cell r="AT167">
            <v>4423993.6399999997</v>
          </cell>
          <cell r="AU167">
            <v>6442898.8399999999</v>
          </cell>
          <cell r="AV167">
            <v>10940928.119999999</v>
          </cell>
          <cell r="AW167">
            <v>9974239.4200000018</v>
          </cell>
          <cell r="AX167">
            <v>9428980.7300000004</v>
          </cell>
          <cell r="AY167">
            <v>4433582.47</v>
          </cell>
          <cell r="AZ167">
            <v>4631919.1100000003</v>
          </cell>
          <cell r="BA167">
            <v>3860766.35</v>
          </cell>
          <cell r="BB167">
            <v>3905722.11</v>
          </cell>
          <cell r="BC167">
            <v>7827485.1999999974</v>
          </cell>
          <cell r="BD167">
            <v>2916412.18</v>
          </cell>
          <cell r="BF167">
            <v>52558520</v>
          </cell>
          <cell r="BG167">
            <v>2291971</v>
          </cell>
          <cell r="BH167">
            <v>3791734</v>
          </cell>
          <cell r="BI167">
            <v>8137967</v>
          </cell>
          <cell r="BJ167">
            <v>7300968</v>
          </cell>
          <cell r="BK167">
            <v>7349576</v>
          </cell>
          <cell r="BL167">
            <v>16550886</v>
          </cell>
          <cell r="BM167">
            <v>1678757</v>
          </cell>
          <cell r="BN167">
            <v>1112094</v>
          </cell>
          <cell r="BO167">
            <v>955930</v>
          </cell>
          <cell r="BP167">
            <v>884505</v>
          </cell>
          <cell r="BQ167">
            <v>1110982</v>
          </cell>
          <cell r="BR167">
            <v>1393150</v>
          </cell>
          <cell r="BT167">
            <v>30222946</v>
          </cell>
          <cell r="BU167">
            <v>1279391</v>
          </cell>
          <cell r="BV167">
            <v>1442903</v>
          </cell>
          <cell r="BW167">
            <v>1330992</v>
          </cell>
          <cell r="BX167">
            <v>2045726</v>
          </cell>
          <cell r="BY167">
            <v>2365932</v>
          </cell>
          <cell r="BZ167">
            <v>2306015</v>
          </cell>
          <cell r="CA167">
            <v>1929553</v>
          </cell>
          <cell r="CB167">
            <v>1691728</v>
          </cell>
          <cell r="CC167">
            <v>11738696</v>
          </cell>
          <cell r="CD167">
            <v>1467678</v>
          </cell>
          <cell r="CE167">
            <v>1368950</v>
          </cell>
          <cell r="CF167">
            <v>1255382</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t="str">
            <v>Total Provision (Benefit) for Inc Tax</v>
          </cell>
          <cell r="B168">
            <v>29324954.400000002</v>
          </cell>
          <cell r="C168">
            <v>-777957.88</v>
          </cell>
          <cell r="D168">
            <v>4120617.86</v>
          </cell>
          <cell r="E168">
            <v>11683130.189999999</v>
          </cell>
          <cell r="F168">
            <v>13539631.73</v>
          </cell>
          <cell r="G168">
            <v>10294880.6</v>
          </cell>
          <cell r="H168">
            <v>4758706.3</v>
          </cell>
          <cell r="I168">
            <v>-965163.79</v>
          </cell>
          <cell r="J168">
            <v>-2269234.31</v>
          </cell>
          <cell r="K168">
            <v>-4335168.42</v>
          </cell>
          <cell r="L168">
            <v>-2448746.86</v>
          </cell>
          <cell r="M168">
            <v>-1620464.35</v>
          </cell>
          <cell r="N168">
            <v>-2655276.67</v>
          </cell>
          <cell r="P168">
            <v>3520494.88</v>
          </cell>
          <cell r="Q168">
            <v>-549018.54</v>
          </cell>
          <cell r="R168">
            <v>373898.67</v>
          </cell>
          <cell r="S168">
            <v>1501166.74</v>
          </cell>
          <cell r="T168">
            <v>2398228.39</v>
          </cell>
          <cell r="U168">
            <v>2056961.07</v>
          </cell>
          <cell r="V168">
            <v>1004871.33</v>
          </cell>
          <cell r="W168">
            <v>342245.25</v>
          </cell>
          <cell r="X168">
            <v>-285872.76</v>
          </cell>
          <cell r="Y168">
            <v>-838458.48</v>
          </cell>
          <cell r="Z168">
            <v>-865018.91</v>
          </cell>
          <cell r="AA168">
            <v>-797405.09</v>
          </cell>
          <cell r="AB168">
            <v>-821102.79</v>
          </cell>
          <cell r="AD168">
            <v>1565634.03</v>
          </cell>
          <cell r="AE168">
            <v>127458.31</v>
          </cell>
          <cell r="AF168">
            <v>127458.05</v>
          </cell>
          <cell r="AG168">
            <v>157129.78</v>
          </cell>
          <cell r="AH168">
            <v>119716.56</v>
          </cell>
          <cell r="AI168">
            <v>119714.21</v>
          </cell>
          <cell r="AJ168">
            <v>148812.20000000001</v>
          </cell>
          <cell r="AK168">
            <v>119716.64</v>
          </cell>
          <cell r="AL168">
            <v>119714.1</v>
          </cell>
          <cell r="AM168">
            <v>143242.93</v>
          </cell>
          <cell r="AN168">
            <v>119714.74</v>
          </cell>
          <cell r="AO168">
            <v>119713.74</v>
          </cell>
          <cell r="AP168">
            <v>143242.76999999999</v>
          </cell>
          <cell r="AR168">
            <v>26443773.350000001</v>
          </cell>
          <cell r="AS168">
            <v>1336543.48</v>
          </cell>
          <cell r="AT168">
            <v>1614757.86</v>
          </cell>
          <cell r="AU168">
            <v>2351658.2200000002</v>
          </cell>
          <cell r="AV168">
            <v>3993438.64</v>
          </cell>
          <cell r="AW168">
            <v>3640598.2</v>
          </cell>
          <cell r="AX168">
            <v>3441578.48</v>
          </cell>
          <cell r="AY168">
            <v>1618258.07</v>
          </cell>
          <cell r="AZ168">
            <v>1690650.4</v>
          </cell>
          <cell r="BA168">
            <v>1409180.15</v>
          </cell>
          <cell r="BB168">
            <v>1425588.28</v>
          </cell>
          <cell r="BC168">
            <v>2857032.14</v>
          </cell>
          <cell r="BD168">
            <v>1064489.43</v>
          </cell>
          <cell r="BF168">
            <v>20813170</v>
          </cell>
          <cell r="BG168">
            <v>907620</v>
          </cell>
          <cell r="BH168">
            <v>1501527</v>
          </cell>
          <cell r="BI168">
            <v>3222634</v>
          </cell>
          <cell r="BJ168">
            <v>2891183</v>
          </cell>
          <cell r="BK168">
            <v>2910432</v>
          </cell>
          <cell r="BL168">
            <v>6554151</v>
          </cell>
          <cell r="BM168">
            <v>664788</v>
          </cell>
          <cell r="BN168">
            <v>440388</v>
          </cell>
          <cell r="BO168">
            <v>378548</v>
          </cell>
          <cell r="BP168">
            <v>350264</v>
          </cell>
          <cell r="BQ168">
            <v>439948</v>
          </cell>
          <cell r="BR168">
            <v>551687</v>
          </cell>
          <cell r="BT168">
            <v>11968290</v>
          </cell>
          <cell r="BU168">
            <v>506640</v>
          </cell>
          <cell r="BV168">
            <v>571390</v>
          </cell>
          <cell r="BW168">
            <v>527074</v>
          </cell>
          <cell r="BX168">
            <v>810108</v>
          </cell>
          <cell r="BY168">
            <v>936910</v>
          </cell>
          <cell r="BZ168">
            <v>913183</v>
          </cell>
          <cell r="CA168">
            <v>764103</v>
          </cell>
          <cell r="CB168">
            <v>669924</v>
          </cell>
          <cell r="CC168">
            <v>4648523</v>
          </cell>
          <cell r="CD168">
            <v>581201</v>
          </cell>
          <cell r="CE168">
            <v>542104</v>
          </cell>
          <cell r="CF168">
            <v>497130</v>
          </cell>
          <cell r="CH168" t="str">
            <v>0</v>
          </cell>
          <cell r="CI168" t="str">
            <v>0</v>
          </cell>
          <cell r="CJ168" t="str">
            <v>0</v>
          </cell>
          <cell r="CK168" t="str">
            <v>0</v>
          </cell>
          <cell r="CL168" t="str">
            <v>0</v>
          </cell>
          <cell r="CM168" t="str">
            <v>0</v>
          </cell>
          <cell r="CN168" t="str">
            <v>0</v>
          </cell>
          <cell r="CO168" t="str">
            <v>0</v>
          </cell>
          <cell r="CP168" t="str">
            <v>0</v>
          </cell>
          <cell r="CQ168" t="str">
            <v>0</v>
          </cell>
          <cell r="CR168" t="str">
            <v>0</v>
          </cell>
          <cell r="CS168" t="str">
            <v>0</v>
          </cell>
          <cell r="CT168" t="str">
            <v>0</v>
          </cell>
          <cell r="CV168" t="str">
            <v>0</v>
          </cell>
          <cell r="CW168" t="str">
            <v>0</v>
          </cell>
          <cell r="CX168" t="str">
            <v>0</v>
          </cell>
          <cell r="CY168" t="str">
            <v>0</v>
          </cell>
          <cell r="CZ168" t="str">
            <v>0</v>
          </cell>
          <cell r="DA168" t="str">
            <v>0</v>
          </cell>
          <cell r="DB168" t="str">
            <v>0</v>
          </cell>
          <cell r="DC168" t="str">
            <v>0</v>
          </cell>
          <cell r="DD168" t="str">
            <v>0</v>
          </cell>
          <cell r="DE168" t="str">
            <v>0</v>
          </cell>
          <cell r="DF168" t="str">
            <v>0</v>
          </cell>
          <cell r="DG168" t="str">
            <v>0</v>
          </cell>
          <cell r="DH168" t="str">
            <v>0</v>
          </cell>
          <cell r="DJ168" t="str">
            <v>0</v>
          </cell>
          <cell r="DK168" t="str">
            <v>0</v>
          </cell>
          <cell r="DL168" t="str">
            <v>0</v>
          </cell>
          <cell r="DM168" t="str">
            <v>0</v>
          </cell>
          <cell r="DN168" t="str">
            <v>0</v>
          </cell>
          <cell r="DO168" t="str">
            <v>0</v>
          </cell>
          <cell r="DP168" t="str">
            <v>0</v>
          </cell>
          <cell r="DQ168" t="str">
            <v>0</v>
          </cell>
          <cell r="DR168" t="str">
            <v>0</v>
          </cell>
          <cell r="DS168" t="str">
            <v>0</v>
          </cell>
          <cell r="DT168" t="str">
            <v>0</v>
          </cell>
          <cell r="DU168" t="str">
            <v>0</v>
          </cell>
          <cell r="DV168" t="str">
            <v>0</v>
          </cell>
        </row>
        <row r="169">
          <cell r="A169" t="str">
            <v>Income / Loss, Before Cumulative Effect</v>
          </cell>
          <cell r="B169">
            <v>41921300.280000016</v>
          </cell>
          <cell r="C169">
            <v>-1112306.71</v>
          </cell>
          <cell r="D169">
            <v>5890857.8400000203</v>
          </cell>
          <cell r="E169">
            <v>16701356.050000094</v>
          </cell>
          <cell r="F169">
            <v>19355453.479999971</v>
          </cell>
          <cell r="G169">
            <v>14717232.529999934</v>
          </cell>
          <cell r="H169">
            <v>6802740.6499999873</v>
          </cell>
          <cell r="I169">
            <v>-1379777.1700000102</v>
          </cell>
          <cell r="J169">
            <v>-3243858.6099999934</v>
          </cell>
          <cell r="K169">
            <v>-6197344.6699999832</v>
          </cell>
          <cell r="L169">
            <v>-3500770.6499999934</v>
          </cell>
          <cell r="M169">
            <v>-2316414.4500000002</v>
          </cell>
          <cell r="N169">
            <v>-3795868.0100000063</v>
          </cell>
          <cell r="P169">
            <v>4517163.4700000174</v>
          </cell>
          <cell r="Q169">
            <v>-704477.14000000351</v>
          </cell>
          <cell r="R169">
            <v>479792.76000000862</v>
          </cell>
          <cell r="S169">
            <v>1926125.86</v>
          </cell>
          <cell r="T169">
            <v>3077172.9100000151</v>
          </cell>
          <cell r="U169">
            <v>2639337.7299999944</v>
          </cell>
          <cell r="V169">
            <v>1289350.330000015</v>
          </cell>
          <cell r="W169">
            <v>439132.12999999372</v>
          </cell>
          <cell r="X169">
            <v>-366788.38000000303</v>
          </cell>
          <cell r="Y169">
            <v>-1075837.2</v>
          </cell>
          <cell r="Z169">
            <v>-1109939.92</v>
          </cell>
          <cell r="AA169">
            <v>-1023138.29</v>
          </cell>
          <cell r="AB169">
            <v>-1053567.32</v>
          </cell>
          <cell r="AD169">
            <v>2459236.420000005</v>
          </cell>
          <cell r="AE169">
            <v>200246.25</v>
          </cell>
          <cell r="AF169">
            <v>200244.70000000083</v>
          </cell>
          <cell r="AG169">
            <v>246847.49</v>
          </cell>
          <cell r="AH169">
            <v>188076.68</v>
          </cell>
          <cell r="AI169">
            <v>188064.68999999948</v>
          </cell>
          <cell r="AJ169">
            <v>233684.0200000008</v>
          </cell>
          <cell r="AK169">
            <v>188028.80000000075</v>
          </cell>
          <cell r="AL169">
            <v>188023.96000000089</v>
          </cell>
          <cell r="AM169">
            <v>224990.22000000128</v>
          </cell>
          <cell r="AN169">
            <v>188015.26</v>
          </cell>
          <cell r="AO169">
            <v>188034.38000000082</v>
          </cell>
          <cell r="AP169">
            <v>224979.97000000128</v>
          </cell>
          <cell r="AR169">
            <v>46004917.729999989</v>
          </cell>
          <cell r="AS169">
            <v>2325219.4300000002</v>
          </cell>
          <cell r="AT169">
            <v>2809235.78</v>
          </cell>
          <cell r="AU169">
            <v>4091240.62</v>
          </cell>
          <cell r="AV169">
            <v>6947489.4799999986</v>
          </cell>
          <cell r="AW169">
            <v>6333641.2200000016</v>
          </cell>
          <cell r="AX169">
            <v>5987402.2500000009</v>
          </cell>
          <cell r="AY169">
            <v>2815324.4</v>
          </cell>
          <cell r="AZ169">
            <v>2941268.71</v>
          </cell>
          <cell r="BA169">
            <v>2451586.2000000002</v>
          </cell>
          <cell r="BB169">
            <v>2480133.83</v>
          </cell>
          <cell r="BC169">
            <v>4970453.0599999996</v>
          </cell>
          <cell r="BD169">
            <v>1851922.75</v>
          </cell>
          <cell r="BF169">
            <v>31745350</v>
          </cell>
          <cell r="BG169">
            <v>1384351</v>
          </cell>
          <cell r="BH169">
            <v>2290207</v>
          </cell>
          <cell r="BI169">
            <v>4915333</v>
          </cell>
          <cell r="BJ169">
            <v>4409785</v>
          </cell>
          <cell r="BK169">
            <v>4439144</v>
          </cell>
          <cell r="BL169">
            <v>9996735</v>
          </cell>
          <cell r="BM169">
            <v>1013969</v>
          </cell>
          <cell r="BN169">
            <v>671706</v>
          </cell>
          <cell r="BO169">
            <v>577382</v>
          </cell>
          <cell r="BP169">
            <v>534241</v>
          </cell>
          <cell r="BQ169">
            <v>671034</v>
          </cell>
          <cell r="BR169">
            <v>841463</v>
          </cell>
          <cell r="BT169">
            <v>18254656</v>
          </cell>
          <cell r="BU169">
            <v>772751</v>
          </cell>
          <cell r="BV169">
            <v>871513</v>
          </cell>
          <cell r="BW169">
            <v>803918</v>
          </cell>
          <cell r="BX169">
            <v>1235618</v>
          </cell>
          <cell r="BY169">
            <v>1429022</v>
          </cell>
          <cell r="BZ169">
            <v>1392832</v>
          </cell>
          <cell r="CA169">
            <v>1165450</v>
          </cell>
          <cell r="CB169">
            <v>1021804</v>
          </cell>
          <cell r="CC169">
            <v>7090173</v>
          </cell>
          <cell r="CD169">
            <v>886477</v>
          </cell>
          <cell r="CE169">
            <v>826846</v>
          </cell>
          <cell r="CF169">
            <v>758252</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t="str">
            <v>Income Statement - Net (Income) Loss</v>
          </cell>
          <cell r="B170">
            <v>41921300.280000016</v>
          </cell>
          <cell r="C170">
            <v>-1112306.71</v>
          </cell>
          <cell r="D170">
            <v>5890857.8400000203</v>
          </cell>
          <cell r="E170">
            <v>16701356.050000094</v>
          </cell>
          <cell r="F170">
            <v>19355453.479999971</v>
          </cell>
          <cell r="G170">
            <v>14717232.529999934</v>
          </cell>
          <cell r="H170">
            <v>6802740.6499999873</v>
          </cell>
          <cell r="I170">
            <v>-1379777.1700000102</v>
          </cell>
          <cell r="J170">
            <v>-3243858.6099999934</v>
          </cell>
          <cell r="K170">
            <v>-6197344.6699999832</v>
          </cell>
          <cell r="L170">
            <v>-3500770.6499999934</v>
          </cell>
          <cell r="M170">
            <v>-2316414.4500000002</v>
          </cell>
          <cell r="N170">
            <v>-3795868.0100000063</v>
          </cell>
          <cell r="P170">
            <v>4517163.4700000174</v>
          </cell>
          <cell r="Q170">
            <v>-704477.14000000351</v>
          </cell>
          <cell r="R170">
            <v>479792.76000000862</v>
          </cell>
          <cell r="S170">
            <v>1926125.86</v>
          </cell>
          <cell r="T170">
            <v>3077172.9100000151</v>
          </cell>
          <cell r="U170">
            <v>2639337.7299999944</v>
          </cell>
          <cell r="V170">
            <v>1289350.330000015</v>
          </cell>
          <cell r="W170">
            <v>439132.12999999372</v>
          </cell>
          <cell r="X170">
            <v>-366788.38000000303</v>
          </cell>
          <cell r="Y170">
            <v>-1075837.2</v>
          </cell>
          <cell r="Z170">
            <v>-1109939.92</v>
          </cell>
          <cell r="AA170">
            <v>-1023138.29</v>
          </cell>
          <cell r="AB170">
            <v>-1053567.32</v>
          </cell>
          <cell r="AD170">
            <v>2459236.420000005</v>
          </cell>
          <cell r="AE170">
            <v>200246.25</v>
          </cell>
          <cell r="AF170">
            <v>200244.70000000083</v>
          </cell>
          <cell r="AG170">
            <v>246847.49</v>
          </cell>
          <cell r="AH170">
            <v>188076.68</v>
          </cell>
          <cell r="AI170">
            <v>188064.68999999948</v>
          </cell>
          <cell r="AJ170">
            <v>233684.0200000008</v>
          </cell>
          <cell r="AK170">
            <v>188028.80000000075</v>
          </cell>
          <cell r="AL170">
            <v>188023.96000000089</v>
          </cell>
          <cell r="AM170">
            <v>224990.22000000128</v>
          </cell>
          <cell r="AN170">
            <v>188015.26</v>
          </cell>
          <cell r="AO170">
            <v>188034.38000000082</v>
          </cell>
          <cell r="AP170">
            <v>224979.97000000128</v>
          </cell>
          <cell r="AR170">
            <v>46004917.729999989</v>
          </cell>
          <cell r="AS170">
            <v>2325219.4300000002</v>
          </cell>
          <cell r="AT170">
            <v>2809235.78</v>
          </cell>
          <cell r="AU170">
            <v>4091240.62</v>
          </cell>
          <cell r="AV170">
            <v>6947489.4799999986</v>
          </cell>
          <cell r="AW170">
            <v>6333641.2200000016</v>
          </cell>
          <cell r="AX170">
            <v>5987402.2500000009</v>
          </cell>
          <cell r="AY170">
            <v>2815324.4</v>
          </cell>
          <cell r="AZ170">
            <v>2941268.71</v>
          </cell>
          <cell r="BA170">
            <v>2451586.2000000002</v>
          </cell>
          <cell r="BB170">
            <v>2480133.83</v>
          </cell>
          <cell r="BC170">
            <v>4970453.0599999996</v>
          </cell>
          <cell r="BD170">
            <v>1851922.75</v>
          </cell>
          <cell r="BF170">
            <v>31745350</v>
          </cell>
          <cell r="BG170">
            <v>1384351</v>
          </cell>
          <cell r="BH170">
            <v>2290207</v>
          </cell>
          <cell r="BI170">
            <v>4915333</v>
          </cell>
          <cell r="BJ170">
            <v>4409785</v>
          </cell>
          <cell r="BK170">
            <v>4439144</v>
          </cell>
          <cell r="BL170">
            <v>9996735</v>
          </cell>
          <cell r="BM170">
            <v>1013969</v>
          </cell>
          <cell r="BN170">
            <v>671706</v>
          </cell>
          <cell r="BO170">
            <v>577382</v>
          </cell>
          <cell r="BP170">
            <v>534241</v>
          </cell>
          <cell r="BQ170">
            <v>671034</v>
          </cell>
          <cell r="BR170">
            <v>841463</v>
          </cell>
          <cell r="BT170">
            <v>18254656</v>
          </cell>
          <cell r="BU170">
            <v>772751</v>
          </cell>
          <cell r="BV170">
            <v>871513</v>
          </cell>
          <cell r="BW170">
            <v>803918</v>
          </cell>
          <cell r="BX170">
            <v>1235618</v>
          </cell>
          <cell r="BY170">
            <v>1429022</v>
          </cell>
          <cell r="BZ170">
            <v>1392832</v>
          </cell>
          <cell r="CA170">
            <v>1165450</v>
          </cell>
          <cell r="CB170">
            <v>1021804</v>
          </cell>
          <cell r="CC170">
            <v>7090173</v>
          </cell>
          <cell r="CD170">
            <v>886477</v>
          </cell>
          <cell r="CE170">
            <v>826846</v>
          </cell>
          <cell r="CF170">
            <v>758252</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2">
          <cell r="A172" t="str">
            <v>Labor</v>
          </cell>
          <cell r="B172">
            <v>30690338.739999998</v>
          </cell>
          <cell r="C172">
            <v>2678081.12</v>
          </cell>
          <cell r="D172">
            <v>2375916.12</v>
          </cell>
          <cell r="E172">
            <v>2688777.21</v>
          </cell>
          <cell r="F172">
            <v>2584490.2599999998</v>
          </cell>
          <cell r="G172">
            <v>2375916.12</v>
          </cell>
          <cell r="H172">
            <v>2584490.2599999998</v>
          </cell>
          <cell r="I172">
            <v>2584490.2599999998</v>
          </cell>
          <cell r="J172">
            <v>2480203.2200000002</v>
          </cell>
          <cell r="K172">
            <v>2584490.2599999998</v>
          </cell>
          <cell r="L172">
            <v>2688777.21</v>
          </cell>
          <cell r="M172">
            <v>2480204.2200000002</v>
          </cell>
          <cell r="N172">
            <v>2584502.48</v>
          </cell>
          <cell r="P172">
            <v>14086425.41</v>
          </cell>
          <cell r="Q172">
            <v>1228886.9099999999</v>
          </cell>
          <cell r="R172">
            <v>1081114.6200000001</v>
          </cell>
          <cell r="S172">
            <v>1229989.74</v>
          </cell>
          <cell r="T172">
            <v>1181056.7</v>
          </cell>
          <cell r="U172">
            <v>1082700.98</v>
          </cell>
          <cell r="V172">
            <v>1181694.23</v>
          </cell>
          <cell r="W172">
            <v>1181806.73</v>
          </cell>
          <cell r="X172">
            <v>1140932.52</v>
          </cell>
          <cell r="Y172">
            <v>1192600.6200000001</v>
          </cell>
          <cell r="Z172">
            <v>1245659.6100000001</v>
          </cell>
          <cell r="AA172">
            <v>1144729.79</v>
          </cell>
          <cell r="AB172">
            <v>1195252.96</v>
          </cell>
          <cell r="AD172">
            <v>58881072.959999993</v>
          </cell>
          <cell r="AE172">
            <v>5171463.07</v>
          </cell>
          <cell r="AF172">
            <v>4512943.3600000003</v>
          </cell>
          <cell r="AG172">
            <v>5171463.07</v>
          </cell>
          <cell r="AH172">
            <v>4965056.63</v>
          </cell>
          <cell r="AI172">
            <v>4524852.57</v>
          </cell>
          <cell r="AJ172">
            <v>4965056.63</v>
          </cell>
          <cell r="AK172">
            <v>4965056.63</v>
          </cell>
          <cell r="AL172">
            <v>4744954.53</v>
          </cell>
          <cell r="AM172">
            <v>4965056.63</v>
          </cell>
          <cell r="AN172">
            <v>5185158.68</v>
          </cell>
          <cell r="AO172">
            <v>4744954.53</v>
          </cell>
          <cell r="AP172">
            <v>4965056.63</v>
          </cell>
          <cell r="AR172">
            <v>19151001.869999997</v>
          </cell>
          <cell r="AS172">
            <v>1648776.95</v>
          </cell>
          <cell r="AT172">
            <v>1496950.81</v>
          </cell>
          <cell r="AU172">
            <v>1669570.34</v>
          </cell>
          <cell r="AV172">
            <v>1612030.48</v>
          </cell>
          <cell r="AW172">
            <v>1496950.81</v>
          </cell>
          <cell r="AX172">
            <v>1612030.48</v>
          </cell>
          <cell r="AY172">
            <v>1612030.48</v>
          </cell>
          <cell r="AZ172">
            <v>1554490.63</v>
          </cell>
          <cell r="BA172">
            <v>1612030.48</v>
          </cell>
          <cell r="BB172">
            <v>1669570.3</v>
          </cell>
          <cell r="BC172">
            <v>1554490.63</v>
          </cell>
          <cell r="BD172">
            <v>1612079.48</v>
          </cell>
          <cell r="BF172">
            <v>11922322</v>
          </cell>
          <cell r="BG172">
            <v>1038280</v>
          </cell>
          <cell r="BH172">
            <v>914625</v>
          </cell>
          <cell r="BI172">
            <v>1051819</v>
          </cell>
          <cell r="BJ172">
            <v>1006088</v>
          </cell>
          <cell r="BK172">
            <v>914625</v>
          </cell>
          <cell r="BL172">
            <v>1006088</v>
          </cell>
          <cell r="BM172">
            <v>1006088</v>
          </cell>
          <cell r="BN172">
            <v>960357</v>
          </cell>
          <cell r="BO172">
            <v>1006088</v>
          </cell>
          <cell r="BP172">
            <v>1051819</v>
          </cell>
          <cell r="BQ172">
            <v>960357</v>
          </cell>
          <cell r="BR172">
            <v>1006088</v>
          </cell>
          <cell r="BT172">
            <v>751698</v>
          </cell>
          <cell r="BU172">
            <v>65669</v>
          </cell>
          <cell r="BV172">
            <v>57103</v>
          </cell>
          <cell r="BW172">
            <v>65669</v>
          </cell>
          <cell r="BX172">
            <v>63547</v>
          </cell>
          <cell r="BY172">
            <v>57770</v>
          </cell>
          <cell r="BZ172">
            <v>63547</v>
          </cell>
          <cell r="CA172">
            <v>63547</v>
          </cell>
          <cell r="CB172">
            <v>60658</v>
          </cell>
          <cell r="CC172">
            <v>63547</v>
          </cell>
          <cell r="CD172">
            <v>66436</v>
          </cell>
          <cell r="CE172">
            <v>60658</v>
          </cell>
          <cell r="CF172">
            <v>63547</v>
          </cell>
          <cell r="CH172" t="str">
            <v>0</v>
          </cell>
          <cell r="CI172" t="str">
            <v>0</v>
          </cell>
          <cell r="CJ172" t="str">
            <v>0</v>
          </cell>
          <cell r="CK172" t="str">
            <v>0</v>
          </cell>
          <cell r="CL172" t="str">
            <v>0</v>
          </cell>
          <cell r="CM172" t="str">
            <v>0</v>
          </cell>
          <cell r="CN172" t="str">
            <v>0</v>
          </cell>
          <cell r="CO172" t="str">
            <v>0</v>
          </cell>
          <cell r="CP172" t="str">
            <v>0</v>
          </cell>
          <cell r="CQ172" t="str">
            <v>0</v>
          </cell>
          <cell r="CR172" t="str">
            <v>0</v>
          </cell>
          <cell r="CS172" t="str">
            <v>0</v>
          </cell>
          <cell r="CT172" t="str">
            <v>0</v>
          </cell>
          <cell r="CV172" t="str">
            <v>0</v>
          </cell>
          <cell r="CW172" t="str">
            <v>0</v>
          </cell>
          <cell r="CX172" t="str">
            <v>0</v>
          </cell>
          <cell r="CY172" t="str">
            <v>0</v>
          </cell>
          <cell r="CZ172" t="str">
            <v>0</v>
          </cell>
          <cell r="DA172" t="str">
            <v>0</v>
          </cell>
          <cell r="DB172" t="str">
            <v>0</v>
          </cell>
          <cell r="DC172" t="str">
            <v>0</v>
          </cell>
          <cell r="DD172" t="str">
            <v>0</v>
          </cell>
          <cell r="DE172" t="str">
            <v>0</v>
          </cell>
          <cell r="DF172" t="str">
            <v>0</v>
          </cell>
          <cell r="DG172" t="str">
            <v>0</v>
          </cell>
          <cell r="DH172" t="str">
            <v>0</v>
          </cell>
          <cell r="DJ172" t="str">
            <v>0</v>
          </cell>
          <cell r="DK172" t="str">
            <v>0</v>
          </cell>
          <cell r="DL172" t="str">
            <v>0</v>
          </cell>
          <cell r="DM172" t="str">
            <v>0</v>
          </cell>
          <cell r="DN172" t="str">
            <v>0</v>
          </cell>
          <cell r="DO172" t="str">
            <v>0</v>
          </cell>
          <cell r="DP172" t="str">
            <v>0</v>
          </cell>
          <cell r="DQ172" t="str">
            <v>0</v>
          </cell>
          <cell r="DR172" t="str">
            <v>0</v>
          </cell>
          <cell r="DS172" t="str">
            <v>0</v>
          </cell>
          <cell r="DT172" t="str">
            <v>0</v>
          </cell>
          <cell r="DU172" t="str">
            <v>0</v>
          </cell>
          <cell r="DV172" t="str">
            <v>0</v>
          </cell>
        </row>
        <row r="173">
          <cell r="A173" t="str">
            <v>Benefits</v>
          </cell>
          <cell r="B173">
            <v>10902252.899999999</v>
          </cell>
          <cell r="C173">
            <v>934172.64</v>
          </cell>
          <cell r="D173">
            <v>876398.8</v>
          </cell>
          <cell r="E173">
            <v>934342.18</v>
          </cell>
          <cell r="F173">
            <v>918370.66</v>
          </cell>
          <cell r="G173">
            <v>846370.77</v>
          </cell>
          <cell r="H173">
            <v>918370.66</v>
          </cell>
          <cell r="I173">
            <v>918370.66</v>
          </cell>
          <cell r="J173">
            <v>882370.91</v>
          </cell>
          <cell r="K173">
            <v>918370.66</v>
          </cell>
          <cell r="L173">
            <v>954370.77</v>
          </cell>
          <cell r="M173">
            <v>882371.86</v>
          </cell>
          <cell r="N173">
            <v>918372.33</v>
          </cell>
          <cell r="P173">
            <v>5816613.9699999997</v>
          </cell>
          <cell r="Q173">
            <v>506046.08</v>
          </cell>
          <cell r="R173">
            <v>448787.45</v>
          </cell>
          <cell r="S173">
            <v>506493.98</v>
          </cell>
          <cell r="T173">
            <v>487451.01</v>
          </cell>
          <cell r="U173">
            <v>449353.96</v>
          </cell>
          <cell r="V173">
            <v>487714.37</v>
          </cell>
          <cell r="W173">
            <v>487762.02</v>
          </cell>
          <cell r="X173">
            <v>471898.86</v>
          </cell>
          <cell r="Y173">
            <v>491967</v>
          </cell>
          <cell r="Z173">
            <v>512605.93</v>
          </cell>
          <cell r="AA173">
            <v>473470.2</v>
          </cell>
          <cell r="AB173">
            <v>493063.11</v>
          </cell>
          <cell r="AD173">
            <v>18118254.07</v>
          </cell>
          <cell r="AE173">
            <v>1590854.66</v>
          </cell>
          <cell r="AF173">
            <v>1389347.65</v>
          </cell>
          <cell r="AG173">
            <v>1590854.66</v>
          </cell>
          <cell r="AH173">
            <v>1527694.32</v>
          </cell>
          <cell r="AI173">
            <v>1392991.85</v>
          </cell>
          <cell r="AJ173">
            <v>1527694.32</v>
          </cell>
          <cell r="AK173">
            <v>1527694.32</v>
          </cell>
          <cell r="AL173">
            <v>1460343.06</v>
          </cell>
          <cell r="AM173">
            <v>1527694.32</v>
          </cell>
          <cell r="AN173">
            <v>1595045.53</v>
          </cell>
          <cell r="AO173">
            <v>1460343.06</v>
          </cell>
          <cell r="AP173">
            <v>1527696.32</v>
          </cell>
          <cell r="AR173">
            <v>6758418.6900000004</v>
          </cell>
          <cell r="AS173">
            <v>589264.73</v>
          </cell>
          <cell r="AT173">
            <v>528290.28</v>
          </cell>
          <cell r="AU173">
            <v>587950.17000000004</v>
          </cell>
          <cell r="AV173">
            <v>568063.53</v>
          </cell>
          <cell r="AW173">
            <v>528290.28</v>
          </cell>
          <cell r="AX173">
            <v>568063.53</v>
          </cell>
          <cell r="AY173">
            <v>568063.53</v>
          </cell>
          <cell r="AZ173">
            <v>548176.91</v>
          </cell>
          <cell r="BA173">
            <v>568063.53</v>
          </cell>
          <cell r="BB173">
            <v>587950.17000000004</v>
          </cell>
          <cell r="BC173">
            <v>548176.91</v>
          </cell>
          <cell r="BD173">
            <v>568065.12</v>
          </cell>
          <cell r="BF173">
            <v>1073009</v>
          </cell>
          <cell r="BG173">
            <v>93445</v>
          </cell>
          <cell r="BH173">
            <v>82316</v>
          </cell>
          <cell r="BI173">
            <v>94664</v>
          </cell>
          <cell r="BJ173">
            <v>90548</v>
          </cell>
          <cell r="BK173">
            <v>82316</v>
          </cell>
          <cell r="BL173">
            <v>90548</v>
          </cell>
          <cell r="BM173">
            <v>90548</v>
          </cell>
          <cell r="BN173">
            <v>86432</v>
          </cell>
          <cell r="BO173">
            <v>90548</v>
          </cell>
          <cell r="BP173">
            <v>94664</v>
          </cell>
          <cell r="BQ173">
            <v>86432</v>
          </cell>
          <cell r="BR173">
            <v>90548</v>
          </cell>
          <cell r="BT173">
            <v>67653</v>
          </cell>
          <cell r="BU173">
            <v>5911</v>
          </cell>
          <cell r="BV173">
            <v>5139</v>
          </cell>
          <cell r="BW173">
            <v>5911</v>
          </cell>
          <cell r="BX173">
            <v>5719</v>
          </cell>
          <cell r="BY173">
            <v>5199</v>
          </cell>
          <cell r="BZ173">
            <v>5719</v>
          </cell>
          <cell r="CA173">
            <v>5719</v>
          </cell>
          <cell r="CB173">
            <v>5459</v>
          </cell>
          <cell r="CC173">
            <v>5719</v>
          </cell>
          <cell r="CD173">
            <v>5980</v>
          </cell>
          <cell r="CE173">
            <v>5459</v>
          </cell>
          <cell r="CF173">
            <v>5719</v>
          </cell>
          <cell r="CH173" t="str">
            <v>0</v>
          </cell>
          <cell r="CI173" t="str">
            <v>0</v>
          </cell>
          <cell r="CJ173" t="str">
            <v>0</v>
          </cell>
          <cell r="CK173" t="str">
            <v>0</v>
          </cell>
          <cell r="CL173" t="str">
            <v>0</v>
          </cell>
          <cell r="CM173" t="str">
            <v>0</v>
          </cell>
          <cell r="CN173" t="str">
            <v>0</v>
          </cell>
          <cell r="CO173" t="str">
            <v>0</v>
          </cell>
          <cell r="CP173" t="str">
            <v>0</v>
          </cell>
          <cell r="CQ173" t="str">
            <v>0</v>
          </cell>
          <cell r="CR173" t="str">
            <v>0</v>
          </cell>
          <cell r="CS173" t="str">
            <v>0</v>
          </cell>
          <cell r="CT173" t="str">
            <v>0</v>
          </cell>
          <cell r="CV173" t="str">
            <v>0</v>
          </cell>
          <cell r="CW173" t="str">
            <v>0</v>
          </cell>
          <cell r="CX173" t="str">
            <v>0</v>
          </cell>
          <cell r="CY173" t="str">
            <v>0</v>
          </cell>
          <cell r="CZ173" t="str">
            <v>0</v>
          </cell>
          <cell r="DA173" t="str">
            <v>0</v>
          </cell>
          <cell r="DB173" t="str">
            <v>0</v>
          </cell>
          <cell r="DC173" t="str">
            <v>0</v>
          </cell>
          <cell r="DD173" t="str">
            <v>0</v>
          </cell>
          <cell r="DE173" t="str">
            <v>0</v>
          </cell>
          <cell r="DF173" t="str">
            <v>0</v>
          </cell>
          <cell r="DG173" t="str">
            <v>0</v>
          </cell>
          <cell r="DH173" t="str">
            <v>0</v>
          </cell>
          <cell r="DJ173" t="str">
            <v>0</v>
          </cell>
          <cell r="DK173" t="str">
            <v>0</v>
          </cell>
          <cell r="DL173" t="str">
            <v>0</v>
          </cell>
          <cell r="DM173" t="str">
            <v>0</v>
          </cell>
          <cell r="DN173" t="str">
            <v>0</v>
          </cell>
          <cell r="DO173" t="str">
            <v>0</v>
          </cell>
          <cell r="DP173" t="str">
            <v>0</v>
          </cell>
          <cell r="DQ173" t="str">
            <v>0</v>
          </cell>
          <cell r="DR173" t="str">
            <v>0</v>
          </cell>
          <cell r="DS173" t="str">
            <v>0</v>
          </cell>
          <cell r="DT173" t="str">
            <v>0</v>
          </cell>
          <cell r="DU173" t="str">
            <v>0</v>
          </cell>
          <cell r="DV173" t="str">
            <v>0</v>
          </cell>
        </row>
        <row r="174">
          <cell r="A174" t="str">
            <v>Materials &amp; Supplies</v>
          </cell>
          <cell r="B174">
            <v>7273461.4199999999</v>
          </cell>
          <cell r="C174">
            <v>604504.56999999995</v>
          </cell>
          <cell r="D174">
            <v>578023.91</v>
          </cell>
          <cell r="E174">
            <v>628935.68999999994</v>
          </cell>
          <cell r="F174">
            <v>656297</v>
          </cell>
          <cell r="G174">
            <v>590791.89</v>
          </cell>
          <cell r="H174">
            <v>605616.43999999994</v>
          </cell>
          <cell r="I174">
            <v>581000.43999999994</v>
          </cell>
          <cell r="J174">
            <v>598190.46</v>
          </cell>
          <cell r="K174">
            <v>565291.82999999996</v>
          </cell>
          <cell r="L174">
            <v>588386.31999999995</v>
          </cell>
          <cell r="M174">
            <v>598456.49</v>
          </cell>
          <cell r="N174">
            <v>677966.38</v>
          </cell>
          <cell r="P174">
            <v>1536329.2</v>
          </cell>
          <cell r="Q174">
            <v>133321.5</v>
          </cell>
          <cell r="R174">
            <v>123511.6</v>
          </cell>
          <cell r="S174">
            <v>126690.55</v>
          </cell>
          <cell r="T174">
            <v>118670.75</v>
          </cell>
          <cell r="U174">
            <v>125391.9</v>
          </cell>
          <cell r="V174">
            <v>127092.65</v>
          </cell>
          <cell r="W174">
            <v>134056.65</v>
          </cell>
          <cell r="X174">
            <v>126101.1</v>
          </cell>
          <cell r="Y174">
            <v>144637.79999999999</v>
          </cell>
          <cell r="Z174">
            <v>128520.3</v>
          </cell>
          <cell r="AA174">
            <v>126200.9</v>
          </cell>
          <cell r="AB174">
            <v>122133.5</v>
          </cell>
          <cell r="AD174">
            <v>862303.04</v>
          </cell>
          <cell r="AE174">
            <v>69910.67</v>
          </cell>
          <cell r="AF174">
            <v>69495.67</v>
          </cell>
          <cell r="AG174">
            <v>76506.67</v>
          </cell>
          <cell r="AH174">
            <v>69879.67</v>
          </cell>
          <cell r="AI174">
            <v>69496.67</v>
          </cell>
          <cell r="AJ174">
            <v>69506.67</v>
          </cell>
          <cell r="AK174">
            <v>76879.67</v>
          </cell>
          <cell r="AL174">
            <v>69496.67</v>
          </cell>
          <cell r="AM174">
            <v>69506.67</v>
          </cell>
          <cell r="AN174">
            <v>71879.67</v>
          </cell>
          <cell r="AO174">
            <v>78296.67</v>
          </cell>
          <cell r="AP174">
            <v>71447.67</v>
          </cell>
          <cell r="AR174">
            <v>4499962.95</v>
          </cell>
          <cell r="AS174">
            <v>270247.15000000002</v>
          </cell>
          <cell r="AT174">
            <v>334866.15000000002</v>
          </cell>
          <cell r="AU174">
            <v>463501.25</v>
          </cell>
          <cell r="AV174">
            <v>362812.7</v>
          </cell>
          <cell r="AW174">
            <v>447582</v>
          </cell>
          <cell r="AX174">
            <v>382615.85</v>
          </cell>
          <cell r="AY174">
            <v>266353.7</v>
          </cell>
          <cell r="AZ174">
            <v>369954.9</v>
          </cell>
          <cell r="BA174">
            <v>280523.5</v>
          </cell>
          <cell r="BB174">
            <v>301632.7</v>
          </cell>
          <cell r="BC174">
            <v>463392.2</v>
          </cell>
          <cell r="BD174">
            <v>556480.85</v>
          </cell>
          <cell r="BF174">
            <v>278400</v>
          </cell>
          <cell r="BG174">
            <v>23200</v>
          </cell>
          <cell r="BH174">
            <v>23200</v>
          </cell>
          <cell r="BI174">
            <v>23200</v>
          </cell>
          <cell r="BJ174">
            <v>23200</v>
          </cell>
          <cell r="BK174">
            <v>23200</v>
          </cell>
          <cell r="BL174">
            <v>23200</v>
          </cell>
          <cell r="BM174">
            <v>23200</v>
          </cell>
          <cell r="BN174">
            <v>23200</v>
          </cell>
          <cell r="BO174">
            <v>23200</v>
          </cell>
          <cell r="BP174">
            <v>23200</v>
          </cell>
          <cell r="BQ174">
            <v>23200</v>
          </cell>
          <cell r="BR174">
            <v>23200</v>
          </cell>
          <cell r="BT174">
            <v>220900</v>
          </cell>
          <cell r="BU174">
            <v>16950</v>
          </cell>
          <cell r="BV174">
            <v>20450</v>
          </cell>
          <cell r="BW174">
            <v>20450</v>
          </cell>
          <cell r="BX174">
            <v>20450</v>
          </cell>
          <cell r="BY174">
            <v>20450</v>
          </cell>
          <cell r="BZ174">
            <v>20450</v>
          </cell>
          <cell r="CA174">
            <v>16950</v>
          </cell>
          <cell r="CB174">
            <v>16950</v>
          </cell>
          <cell r="CC174">
            <v>16950</v>
          </cell>
          <cell r="CD174">
            <v>16950</v>
          </cell>
          <cell r="CE174">
            <v>16950</v>
          </cell>
          <cell r="CF174">
            <v>16950</v>
          </cell>
          <cell r="CH174" t="str">
            <v>0</v>
          </cell>
          <cell r="CI174" t="str">
            <v>0</v>
          </cell>
          <cell r="CJ174" t="str">
            <v>0</v>
          </cell>
          <cell r="CK174" t="str">
            <v>0</v>
          </cell>
          <cell r="CL174" t="str">
            <v>0</v>
          </cell>
          <cell r="CM174" t="str">
            <v>0</v>
          </cell>
          <cell r="CN174" t="str">
            <v>0</v>
          </cell>
          <cell r="CO174" t="str">
            <v>0</v>
          </cell>
          <cell r="CP174" t="str">
            <v>0</v>
          </cell>
          <cell r="CQ174" t="str">
            <v>0</v>
          </cell>
          <cell r="CR174" t="str">
            <v>0</v>
          </cell>
          <cell r="CS174" t="str">
            <v>0</v>
          </cell>
          <cell r="CT174" t="str">
            <v>0</v>
          </cell>
          <cell r="CV174" t="str">
            <v>0</v>
          </cell>
          <cell r="CW174" t="str">
            <v>0</v>
          </cell>
          <cell r="CX174" t="str">
            <v>0</v>
          </cell>
          <cell r="CY174" t="str">
            <v>0</v>
          </cell>
          <cell r="CZ174" t="str">
            <v>0</v>
          </cell>
          <cell r="DA174" t="str">
            <v>0</v>
          </cell>
          <cell r="DB174" t="str">
            <v>0</v>
          </cell>
          <cell r="DC174" t="str">
            <v>0</v>
          </cell>
          <cell r="DD174" t="str">
            <v>0</v>
          </cell>
          <cell r="DE174" t="str">
            <v>0</v>
          </cell>
          <cell r="DF174" t="str">
            <v>0</v>
          </cell>
          <cell r="DG174" t="str">
            <v>0</v>
          </cell>
          <cell r="DH174" t="str">
            <v>0</v>
          </cell>
          <cell r="DJ174" t="str">
            <v>0</v>
          </cell>
          <cell r="DK174" t="str">
            <v>0</v>
          </cell>
          <cell r="DL174" t="str">
            <v>0</v>
          </cell>
          <cell r="DM174" t="str">
            <v>0</v>
          </cell>
          <cell r="DN174" t="str">
            <v>0</v>
          </cell>
          <cell r="DO174" t="str">
            <v>0</v>
          </cell>
          <cell r="DP174" t="str">
            <v>0</v>
          </cell>
          <cell r="DQ174" t="str">
            <v>0</v>
          </cell>
          <cell r="DR174" t="str">
            <v>0</v>
          </cell>
          <cell r="DS174" t="str">
            <v>0</v>
          </cell>
          <cell r="DT174" t="str">
            <v>0</v>
          </cell>
          <cell r="DU174" t="str">
            <v>0</v>
          </cell>
          <cell r="DV174" t="str">
            <v>0</v>
          </cell>
        </row>
        <row r="175">
          <cell r="A175" t="str">
            <v>Vehicles &amp; Equip</v>
          </cell>
          <cell r="B175">
            <v>7027651.9000000004</v>
          </cell>
          <cell r="C175">
            <v>585676.52</v>
          </cell>
          <cell r="D175">
            <v>585624.02</v>
          </cell>
          <cell r="E175">
            <v>585608.02</v>
          </cell>
          <cell r="F175">
            <v>585650.52</v>
          </cell>
          <cell r="G175">
            <v>585624.02</v>
          </cell>
          <cell r="H175">
            <v>585624.02</v>
          </cell>
          <cell r="I175">
            <v>585676.52</v>
          </cell>
          <cell r="J175">
            <v>585624.02</v>
          </cell>
          <cell r="K175">
            <v>585624.02</v>
          </cell>
          <cell r="L175">
            <v>585676.52</v>
          </cell>
          <cell r="M175">
            <v>585610.02</v>
          </cell>
          <cell r="N175">
            <v>585633.68000000005</v>
          </cell>
          <cell r="P175">
            <v>2190578.59</v>
          </cell>
          <cell r="Q175">
            <v>173437.33</v>
          </cell>
          <cell r="R175">
            <v>176487.66</v>
          </cell>
          <cell r="S175">
            <v>179108.66</v>
          </cell>
          <cell r="T175">
            <v>176069.66</v>
          </cell>
          <cell r="U175">
            <v>177868.66</v>
          </cell>
          <cell r="V175">
            <v>188301.66</v>
          </cell>
          <cell r="W175">
            <v>188263.66</v>
          </cell>
          <cell r="X175">
            <v>186132.66</v>
          </cell>
          <cell r="Y175">
            <v>191562.66</v>
          </cell>
          <cell r="Z175">
            <v>182390.66</v>
          </cell>
          <cell r="AA175">
            <v>186161.66</v>
          </cell>
          <cell r="AB175">
            <v>184793.66</v>
          </cell>
          <cell r="AD175">
            <v>123296</v>
          </cell>
          <cell r="AE175">
            <v>10358</v>
          </cell>
          <cell r="AF175">
            <v>10258</v>
          </cell>
          <cell r="AG175">
            <v>10258</v>
          </cell>
          <cell r="AH175">
            <v>10258</v>
          </cell>
          <cell r="AI175">
            <v>10308</v>
          </cell>
          <cell r="AJ175">
            <v>10258</v>
          </cell>
          <cell r="AK175">
            <v>10258</v>
          </cell>
          <cell r="AL175">
            <v>10258</v>
          </cell>
          <cell r="AM175">
            <v>10308</v>
          </cell>
          <cell r="AN175">
            <v>10258</v>
          </cell>
          <cell r="AO175">
            <v>10258</v>
          </cell>
          <cell r="AP175">
            <v>10258</v>
          </cell>
          <cell r="AR175">
            <v>2896854.34</v>
          </cell>
          <cell r="AS175">
            <v>241551.5</v>
          </cell>
          <cell r="AT175">
            <v>241347</v>
          </cell>
          <cell r="AU175">
            <v>241514</v>
          </cell>
          <cell r="AV175">
            <v>241380.5</v>
          </cell>
          <cell r="AW175">
            <v>241390</v>
          </cell>
          <cell r="AX175">
            <v>241351</v>
          </cell>
          <cell r="AY175">
            <v>241372.5</v>
          </cell>
          <cell r="AZ175">
            <v>241371</v>
          </cell>
          <cell r="BA175">
            <v>241492</v>
          </cell>
          <cell r="BB175">
            <v>241414.5</v>
          </cell>
          <cell r="BC175">
            <v>241291</v>
          </cell>
          <cell r="BD175">
            <v>241379.34</v>
          </cell>
          <cell r="BF175">
            <v>2700</v>
          </cell>
          <cell r="BG175">
            <v>225</v>
          </cell>
          <cell r="BH175">
            <v>225</v>
          </cell>
          <cell r="BI175">
            <v>225</v>
          </cell>
          <cell r="BJ175">
            <v>225</v>
          </cell>
          <cell r="BK175">
            <v>225</v>
          </cell>
          <cell r="BL175">
            <v>225</v>
          </cell>
          <cell r="BM175">
            <v>225</v>
          </cell>
          <cell r="BN175">
            <v>225</v>
          </cell>
          <cell r="BO175">
            <v>225</v>
          </cell>
          <cell r="BP175">
            <v>225</v>
          </cell>
          <cell r="BQ175">
            <v>225</v>
          </cell>
          <cell r="BR175">
            <v>225</v>
          </cell>
          <cell r="BT175">
            <v>5100</v>
          </cell>
          <cell r="BU175">
            <v>425</v>
          </cell>
          <cell r="BV175">
            <v>425</v>
          </cell>
          <cell r="BW175">
            <v>425</v>
          </cell>
          <cell r="BX175">
            <v>425</v>
          </cell>
          <cell r="BY175">
            <v>425</v>
          </cell>
          <cell r="BZ175">
            <v>425</v>
          </cell>
          <cell r="CA175">
            <v>425</v>
          </cell>
          <cell r="CB175">
            <v>425</v>
          </cell>
          <cell r="CC175">
            <v>425</v>
          </cell>
          <cell r="CD175">
            <v>425</v>
          </cell>
          <cell r="CE175">
            <v>425</v>
          </cell>
          <cell r="CF175">
            <v>425</v>
          </cell>
          <cell r="CH175" t="str">
            <v>0</v>
          </cell>
          <cell r="CI175" t="str">
            <v>0</v>
          </cell>
          <cell r="CJ175" t="str">
            <v>0</v>
          </cell>
          <cell r="CK175" t="str">
            <v>0</v>
          </cell>
          <cell r="CL175" t="str">
            <v>0</v>
          </cell>
          <cell r="CM175" t="str">
            <v>0</v>
          </cell>
          <cell r="CN175" t="str">
            <v>0</v>
          </cell>
          <cell r="CO175" t="str">
            <v>0</v>
          </cell>
          <cell r="CP175" t="str">
            <v>0</v>
          </cell>
          <cell r="CQ175" t="str">
            <v>0</v>
          </cell>
          <cell r="CR175" t="str">
            <v>0</v>
          </cell>
          <cell r="CS175" t="str">
            <v>0</v>
          </cell>
          <cell r="CT175" t="str">
            <v>0</v>
          </cell>
          <cell r="CV175" t="str">
            <v>0</v>
          </cell>
          <cell r="CW175" t="str">
            <v>0</v>
          </cell>
          <cell r="CX175" t="str">
            <v>0</v>
          </cell>
          <cell r="CY175" t="str">
            <v>0</v>
          </cell>
          <cell r="CZ175" t="str">
            <v>0</v>
          </cell>
          <cell r="DA175" t="str">
            <v>0</v>
          </cell>
          <cell r="DB175" t="str">
            <v>0</v>
          </cell>
          <cell r="DC175" t="str">
            <v>0</v>
          </cell>
          <cell r="DD175" t="str">
            <v>0</v>
          </cell>
          <cell r="DE175" t="str">
            <v>0</v>
          </cell>
          <cell r="DF175" t="str">
            <v>0</v>
          </cell>
          <cell r="DG175" t="str">
            <v>0</v>
          </cell>
          <cell r="DH175" t="str">
            <v>0</v>
          </cell>
          <cell r="DJ175">
            <v>-36000</v>
          </cell>
          <cell r="DK175">
            <v>-3000</v>
          </cell>
          <cell r="DL175">
            <v>-3000</v>
          </cell>
          <cell r="DM175">
            <v>-3000</v>
          </cell>
          <cell r="DN175">
            <v>-3000</v>
          </cell>
          <cell r="DO175">
            <v>-3000</v>
          </cell>
          <cell r="DP175">
            <v>-3000</v>
          </cell>
          <cell r="DQ175">
            <v>-3000</v>
          </cell>
          <cell r="DR175">
            <v>-3000</v>
          </cell>
          <cell r="DS175">
            <v>-3000</v>
          </cell>
          <cell r="DT175">
            <v>-3000</v>
          </cell>
          <cell r="DU175">
            <v>-3000</v>
          </cell>
          <cell r="DV175">
            <v>-3000</v>
          </cell>
        </row>
        <row r="176">
          <cell r="A176" t="str">
            <v>Print &amp; Postages</v>
          </cell>
          <cell r="B176">
            <v>198643.20000000001</v>
          </cell>
          <cell r="C176">
            <v>22563.35</v>
          </cell>
          <cell r="D176">
            <v>16109</v>
          </cell>
          <cell r="E176">
            <v>18590.3</v>
          </cell>
          <cell r="F176">
            <v>15186.45</v>
          </cell>
          <cell r="G176">
            <v>13323.5</v>
          </cell>
          <cell r="H176">
            <v>13136.05</v>
          </cell>
          <cell r="I176">
            <v>15636.9</v>
          </cell>
          <cell r="J176">
            <v>21369.1</v>
          </cell>
          <cell r="K176">
            <v>19614.75</v>
          </cell>
          <cell r="L176">
            <v>15166.05</v>
          </cell>
          <cell r="M176">
            <v>13550.5</v>
          </cell>
          <cell r="N176">
            <v>14397.25</v>
          </cell>
          <cell r="P176">
            <v>86630</v>
          </cell>
          <cell r="Q176">
            <v>7559</v>
          </cell>
          <cell r="R176">
            <v>6911</v>
          </cell>
          <cell r="S176">
            <v>6921</v>
          </cell>
          <cell r="T176">
            <v>7581</v>
          </cell>
          <cell r="U176">
            <v>7434</v>
          </cell>
          <cell r="V176">
            <v>6995</v>
          </cell>
          <cell r="W176">
            <v>7058</v>
          </cell>
          <cell r="X176">
            <v>6934</v>
          </cell>
          <cell r="Y176">
            <v>7109</v>
          </cell>
          <cell r="Z176">
            <v>7374</v>
          </cell>
          <cell r="AA176">
            <v>7235</v>
          </cell>
          <cell r="AB176">
            <v>7519</v>
          </cell>
          <cell r="AD176">
            <v>361426.04</v>
          </cell>
          <cell r="AE176">
            <v>29603.67</v>
          </cell>
          <cell r="AF176">
            <v>29136.67</v>
          </cell>
          <cell r="AG176">
            <v>29135.67</v>
          </cell>
          <cell r="AH176">
            <v>29745.67</v>
          </cell>
          <cell r="AI176">
            <v>30332.67</v>
          </cell>
          <cell r="AJ176">
            <v>29135.67</v>
          </cell>
          <cell r="AK176">
            <v>32198.67</v>
          </cell>
          <cell r="AL176">
            <v>30862.67</v>
          </cell>
          <cell r="AM176">
            <v>31227.67</v>
          </cell>
          <cell r="AN176">
            <v>30954.67</v>
          </cell>
          <cell r="AO176">
            <v>29130.67</v>
          </cell>
          <cell r="AP176">
            <v>29961.67</v>
          </cell>
          <cell r="AR176">
            <v>171252.1</v>
          </cell>
          <cell r="AS176">
            <v>18090.5</v>
          </cell>
          <cell r="AT176">
            <v>11550.65</v>
          </cell>
          <cell r="AU176">
            <v>15808.55</v>
          </cell>
          <cell r="AV176">
            <v>14503.7</v>
          </cell>
          <cell r="AW176">
            <v>11980.85</v>
          </cell>
          <cell r="AX176">
            <v>10127.950000000001</v>
          </cell>
          <cell r="AY176">
            <v>13252.05</v>
          </cell>
          <cell r="AZ176">
            <v>18630.599999999999</v>
          </cell>
          <cell r="BA176">
            <v>17356.650000000001</v>
          </cell>
          <cell r="BB176">
            <v>12470.55</v>
          </cell>
          <cell r="BC176">
            <v>13407.85</v>
          </cell>
          <cell r="BD176">
            <v>14072.2</v>
          </cell>
          <cell r="BF176">
            <v>66900</v>
          </cell>
          <cell r="BG176">
            <v>5575</v>
          </cell>
          <cell r="BH176">
            <v>5575</v>
          </cell>
          <cell r="BI176">
            <v>5575</v>
          </cell>
          <cell r="BJ176">
            <v>5575</v>
          </cell>
          <cell r="BK176">
            <v>5575</v>
          </cell>
          <cell r="BL176">
            <v>5575</v>
          </cell>
          <cell r="BM176">
            <v>5575</v>
          </cell>
          <cell r="BN176">
            <v>5575</v>
          </cell>
          <cell r="BO176">
            <v>5575</v>
          </cell>
          <cell r="BP176">
            <v>5575</v>
          </cell>
          <cell r="BQ176">
            <v>5575</v>
          </cell>
          <cell r="BR176">
            <v>5575</v>
          </cell>
          <cell r="BT176">
            <v>8520</v>
          </cell>
          <cell r="BU176">
            <v>710</v>
          </cell>
          <cell r="BV176">
            <v>710</v>
          </cell>
          <cell r="BW176">
            <v>710</v>
          </cell>
          <cell r="BX176">
            <v>710</v>
          </cell>
          <cell r="BY176">
            <v>710</v>
          </cell>
          <cell r="BZ176">
            <v>710</v>
          </cell>
          <cell r="CA176">
            <v>710</v>
          </cell>
          <cell r="CB176">
            <v>710</v>
          </cell>
          <cell r="CC176">
            <v>710</v>
          </cell>
          <cell r="CD176">
            <v>710</v>
          </cell>
          <cell r="CE176">
            <v>710</v>
          </cell>
          <cell r="CF176">
            <v>710</v>
          </cell>
          <cell r="CH176" t="str">
            <v>0</v>
          </cell>
          <cell r="CI176" t="str">
            <v>0</v>
          </cell>
          <cell r="CJ176" t="str">
            <v>0</v>
          </cell>
          <cell r="CK176" t="str">
            <v>0</v>
          </cell>
          <cell r="CL176" t="str">
            <v>0</v>
          </cell>
          <cell r="CM176" t="str">
            <v>0</v>
          </cell>
          <cell r="CN176" t="str">
            <v>0</v>
          </cell>
          <cell r="CO176" t="str">
            <v>0</v>
          </cell>
          <cell r="CP176" t="str">
            <v>0</v>
          </cell>
          <cell r="CQ176" t="str">
            <v>0</v>
          </cell>
          <cell r="CR176" t="str">
            <v>0</v>
          </cell>
          <cell r="CS176" t="str">
            <v>0</v>
          </cell>
          <cell r="CT176" t="str">
            <v>0</v>
          </cell>
          <cell r="CV176" t="str">
            <v>0</v>
          </cell>
          <cell r="CW176" t="str">
            <v>0</v>
          </cell>
          <cell r="CX176" t="str">
            <v>0</v>
          </cell>
          <cell r="CY176" t="str">
            <v>0</v>
          </cell>
          <cell r="CZ176" t="str">
            <v>0</v>
          </cell>
          <cell r="DA176" t="str">
            <v>0</v>
          </cell>
          <cell r="DB176" t="str">
            <v>0</v>
          </cell>
          <cell r="DC176" t="str">
            <v>0</v>
          </cell>
          <cell r="DD176" t="str">
            <v>0</v>
          </cell>
          <cell r="DE176" t="str">
            <v>0</v>
          </cell>
          <cell r="DF176" t="str">
            <v>0</v>
          </cell>
          <cell r="DG176" t="str">
            <v>0</v>
          </cell>
          <cell r="DH176" t="str">
            <v>0</v>
          </cell>
          <cell r="DJ176" t="str">
            <v>0</v>
          </cell>
          <cell r="DK176" t="str">
            <v>0</v>
          </cell>
          <cell r="DL176" t="str">
            <v>0</v>
          </cell>
          <cell r="DM176" t="str">
            <v>0</v>
          </cell>
          <cell r="DN176" t="str">
            <v>0</v>
          </cell>
          <cell r="DO176" t="str">
            <v>0</v>
          </cell>
          <cell r="DP176" t="str">
            <v>0</v>
          </cell>
          <cell r="DQ176" t="str">
            <v>0</v>
          </cell>
          <cell r="DR176" t="str">
            <v>0</v>
          </cell>
          <cell r="DS176" t="str">
            <v>0</v>
          </cell>
          <cell r="DT176" t="str">
            <v>0</v>
          </cell>
          <cell r="DU176" t="str">
            <v>0</v>
          </cell>
          <cell r="DV176" t="str">
            <v>0</v>
          </cell>
        </row>
        <row r="177">
          <cell r="A177" t="str">
            <v>Insurance</v>
          </cell>
          <cell r="B177">
            <v>1191221.8400000001</v>
          </cell>
          <cell r="C177">
            <v>102743.28</v>
          </cell>
          <cell r="D177">
            <v>60587.87</v>
          </cell>
          <cell r="E177">
            <v>110640.42</v>
          </cell>
          <cell r="F177">
            <v>104688.01</v>
          </cell>
          <cell r="G177">
            <v>94203.77</v>
          </cell>
          <cell r="H177">
            <v>104194.8</v>
          </cell>
          <cell r="I177">
            <v>102456.9</v>
          </cell>
          <cell r="J177">
            <v>99060.86</v>
          </cell>
          <cell r="K177">
            <v>103355.73</v>
          </cell>
          <cell r="L177">
            <v>105833.74</v>
          </cell>
          <cell r="M177">
            <v>99024.47</v>
          </cell>
          <cell r="N177">
            <v>104431.99</v>
          </cell>
          <cell r="P177">
            <v>325019.93</v>
          </cell>
          <cell r="Q177">
            <v>26140.89</v>
          </cell>
          <cell r="R177">
            <v>26002.89</v>
          </cell>
          <cell r="S177">
            <v>26157.89</v>
          </cell>
          <cell r="T177">
            <v>26955.11</v>
          </cell>
          <cell r="U177">
            <v>27510.11</v>
          </cell>
          <cell r="V177">
            <v>27266.720000000001</v>
          </cell>
          <cell r="W177">
            <v>27469.72</v>
          </cell>
          <cell r="X177">
            <v>27466.720000000001</v>
          </cell>
          <cell r="Y177">
            <v>27283.72</v>
          </cell>
          <cell r="Z177">
            <v>27878.720000000001</v>
          </cell>
          <cell r="AA177">
            <v>27348.720000000001</v>
          </cell>
          <cell r="AB177">
            <v>27538.720000000001</v>
          </cell>
          <cell r="AD177">
            <v>3492707.73</v>
          </cell>
          <cell r="AE177">
            <v>287164.74</v>
          </cell>
          <cell r="AF177">
            <v>273099.74</v>
          </cell>
          <cell r="AG177">
            <v>273918.74</v>
          </cell>
          <cell r="AH177">
            <v>294763.82</v>
          </cell>
          <cell r="AI177">
            <v>294763.82</v>
          </cell>
          <cell r="AJ177">
            <v>294766.65999999997</v>
          </cell>
          <cell r="AK177">
            <v>294766.65999999997</v>
          </cell>
          <cell r="AL177">
            <v>294766.65999999997</v>
          </cell>
          <cell r="AM177">
            <v>294766.65999999997</v>
          </cell>
          <cell r="AN177">
            <v>296643.40999999997</v>
          </cell>
          <cell r="AO177">
            <v>296643.40999999997</v>
          </cell>
          <cell r="AP177">
            <v>296643.40999999997</v>
          </cell>
          <cell r="AR177">
            <v>742875.83</v>
          </cell>
          <cell r="AS177">
            <v>78565.399999999994</v>
          </cell>
          <cell r="AT177">
            <v>26138.17</v>
          </cell>
          <cell r="AU177">
            <v>93729.08</v>
          </cell>
          <cell r="AV177">
            <v>60814.559999999998</v>
          </cell>
          <cell r="AW177">
            <v>56204.39</v>
          </cell>
          <cell r="AX177">
            <v>73174.44</v>
          </cell>
          <cell r="AY177">
            <v>51668.86</v>
          </cell>
          <cell r="AZ177">
            <v>51605.48</v>
          </cell>
          <cell r="BA177">
            <v>64259.199999999997</v>
          </cell>
          <cell r="BB177">
            <v>75795.81</v>
          </cell>
          <cell r="BC177">
            <v>49097.27</v>
          </cell>
          <cell r="BD177">
            <v>61823.17</v>
          </cell>
          <cell r="BF177">
            <v>150000</v>
          </cell>
          <cell r="BG177">
            <v>12500</v>
          </cell>
          <cell r="BH177">
            <v>12500</v>
          </cell>
          <cell r="BI177">
            <v>12500</v>
          </cell>
          <cell r="BJ177">
            <v>12500</v>
          </cell>
          <cell r="BK177">
            <v>12500</v>
          </cell>
          <cell r="BL177">
            <v>12500</v>
          </cell>
          <cell r="BM177">
            <v>12500</v>
          </cell>
          <cell r="BN177">
            <v>12500</v>
          </cell>
          <cell r="BO177">
            <v>12500</v>
          </cell>
          <cell r="BP177">
            <v>12500</v>
          </cell>
          <cell r="BQ177">
            <v>12500</v>
          </cell>
          <cell r="BR177">
            <v>12500</v>
          </cell>
          <cell r="BT177">
            <v>64440</v>
          </cell>
          <cell r="BU177">
            <v>5370</v>
          </cell>
          <cell r="BV177">
            <v>5370</v>
          </cell>
          <cell r="BW177">
            <v>5370</v>
          </cell>
          <cell r="BX177">
            <v>5370</v>
          </cell>
          <cell r="BY177">
            <v>5370</v>
          </cell>
          <cell r="BZ177">
            <v>5370</v>
          </cell>
          <cell r="CA177">
            <v>5370</v>
          </cell>
          <cell r="CB177">
            <v>5370</v>
          </cell>
          <cell r="CC177">
            <v>5370</v>
          </cell>
          <cell r="CD177">
            <v>5370</v>
          </cell>
          <cell r="CE177">
            <v>5370</v>
          </cell>
          <cell r="CF177">
            <v>5370</v>
          </cell>
          <cell r="CH177" t="str">
            <v>0</v>
          </cell>
          <cell r="CI177" t="str">
            <v>0</v>
          </cell>
          <cell r="CJ177" t="str">
            <v>0</v>
          </cell>
          <cell r="CK177" t="str">
            <v>0</v>
          </cell>
          <cell r="CL177" t="str">
            <v>0</v>
          </cell>
          <cell r="CM177" t="str">
            <v>0</v>
          </cell>
          <cell r="CN177" t="str">
            <v>0</v>
          </cell>
          <cell r="CO177" t="str">
            <v>0</v>
          </cell>
          <cell r="CP177" t="str">
            <v>0</v>
          </cell>
          <cell r="CQ177" t="str">
            <v>0</v>
          </cell>
          <cell r="CR177" t="str">
            <v>0</v>
          </cell>
          <cell r="CS177" t="str">
            <v>0</v>
          </cell>
          <cell r="CT177" t="str">
            <v>0</v>
          </cell>
          <cell r="CV177" t="str">
            <v>0</v>
          </cell>
          <cell r="CW177" t="str">
            <v>0</v>
          </cell>
          <cell r="CX177" t="str">
            <v>0</v>
          </cell>
          <cell r="CY177" t="str">
            <v>0</v>
          </cell>
          <cell r="CZ177" t="str">
            <v>0</v>
          </cell>
          <cell r="DA177" t="str">
            <v>0</v>
          </cell>
          <cell r="DB177" t="str">
            <v>0</v>
          </cell>
          <cell r="DC177" t="str">
            <v>0</v>
          </cell>
          <cell r="DD177" t="str">
            <v>0</v>
          </cell>
          <cell r="DE177" t="str">
            <v>0</v>
          </cell>
          <cell r="DF177" t="str">
            <v>0</v>
          </cell>
          <cell r="DG177" t="str">
            <v>0</v>
          </cell>
          <cell r="DH177" t="str">
            <v>0</v>
          </cell>
          <cell r="DJ177" t="str">
            <v>0</v>
          </cell>
          <cell r="DK177" t="str">
            <v>0</v>
          </cell>
          <cell r="DL177" t="str">
            <v>0</v>
          </cell>
          <cell r="DM177" t="str">
            <v>0</v>
          </cell>
          <cell r="DN177" t="str">
            <v>0</v>
          </cell>
          <cell r="DO177" t="str">
            <v>0</v>
          </cell>
          <cell r="DP177" t="str">
            <v>0</v>
          </cell>
          <cell r="DQ177" t="str">
            <v>0</v>
          </cell>
          <cell r="DR177" t="str">
            <v>0</v>
          </cell>
          <cell r="DS177" t="str">
            <v>0</v>
          </cell>
          <cell r="DT177" t="str">
            <v>0</v>
          </cell>
          <cell r="DU177" t="str">
            <v>0</v>
          </cell>
          <cell r="DV177" t="str">
            <v>0</v>
          </cell>
        </row>
        <row r="178">
          <cell r="A178" t="str">
            <v>Marketing</v>
          </cell>
          <cell r="B178">
            <v>2139612.94</v>
          </cell>
          <cell r="C178">
            <v>146619.39000000001</v>
          </cell>
          <cell r="D178">
            <v>86064.39</v>
          </cell>
          <cell r="E178">
            <v>410825.39</v>
          </cell>
          <cell r="F178">
            <v>153617.01999999999</v>
          </cell>
          <cell r="G178">
            <v>144685.9</v>
          </cell>
          <cell r="H178">
            <v>282815.39</v>
          </cell>
          <cell r="I178">
            <v>85265.39</v>
          </cell>
          <cell r="J178">
            <v>83696.509999999995</v>
          </cell>
          <cell r="K178">
            <v>358318.39</v>
          </cell>
          <cell r="L178">
            <v>82833.39</v>
          </cell>
          <cell r="M178">
            <v>34840.39</v>
          </cell>
          <cell r="N178">
            <v>270031.39</v>
          </cell>
          <cell r="P178">
            <v>473020</v>
          </cell>
          <cell r="Q178">
            <v>32554</v>
          </cell>
          <cell r="R178">
            <v>40628</v>
          </cell>
          <cell r="S178">
            <v>70466</v>
          </cell>
          <cell r="T178">
            <v>47468</v>
          </cell>
          <cell r="U178">
            <v>50619</v>
          </cell>
          <cell r="V178">
            <v>36817</v>
          </cell>
          <cell r="W178">
            <v>36734</v>
          </cell>
          <cell r="X178">
            <v>40027</v>
          </cell>
          <cell r="Y178">
            <v>24842</v>
          </cell>
          <cell r="Z178">
            <v>33934</v>
          </cell>
          <cell r="AA178">
            <v>37317</v>
          </cell>
          <cell r="AB178">
            <v>21614</v>
          </cell>
          <cell r="AD178">
            <v>706680</v>
          </cell>
          <cell r="AE178">
            <v>58765</v>
          </cell>
          <cell r="AF178">
            <v>58765</v>
          </cell>
          <cell r="AG178">
            <v>59265</v>
          </cell>
          <cell r="AH178">
            <v>58765</v>
          </cell>
          <cell r="AI178">
            <v>58765</v>
          </cell>
          <cell r="AJ178">
            <v>58765</v>
          </cell>
          <cell r="AK178">
            <v>58765</v>
          </cell>
          <cell r="AL178">
            <v>59265</v>
          </cell>
          <cell r="AM178">
            <v>58765</v>
          </cell>
          <cell r="AN178">
            <v>58765</v>
          </cell>
          <cell r="AO178">
            <v>58765</v>
          </cell>
          <cell r="AP178">
            <v>59265</v>
          </cell>
          <cell r="AR178">
            <v>105579</v>
          </cell>
          <cell r="AS178">
            <v>3714.25</v>
          </cell>
          <cell r="AT178">
            <v>4908.25</v>
          </cell>
          <cell r="AU178">
            <v>62510.25</v>
          </cell>
          <cell r="AV178">
            <v>4284.25</v>
          </cell>
          <cell r="AW178">
            <v>7930.25</v>
          </cell>
          <cell r="AX178">
            <v>4207.25</v>
          </cell>
          <cell r="AY178">
            <v>4058.25</v>
          </cell>
          <cell r="AZ178">
            <v>2776.25</v>
          </cell>
          <cell r="BA178">
            <v>3310.25</v>
          </cell>
          <cell r="BB178">
            <v>2644.25</v>
          </cell>
          <cell r="BC178">
            <v>2986.25</v>
          </cell>
          <cell r="BD178">
            <v>2249.25</v>
          </cell>
          <cell r="BF178">
            <v>43200</v>
          </cell>
          <cell r="BG178">
            <v>3600</v>
          </cell>
          <cell r="BH178">
            <v>3600</v>
          </cell>
          <cell r="BI178">
            <v>3600</v>
          </cell>
          <cell r="BJ178">
            <v>3600</v>
          </cell>
          <cell r="BK178">
            <v>3600</v>
          </cell>
          <cell r="BL178">
            <v>3600</v>
          </cell>
          <cell r="BM178">
            <v>3600</v>
          </cell>
          <cell r="BN178">
            <v>3600</v>
          </cell>
          <cell r="BO178">
            <v>3600</v>
          </cell>
          <cell r="BP178">
            <v>3600</v>
          </cell>
          <cell r="BQ178">
            <v>3600</v>
          </cell>
          <cell r="BR178">
            <v>3600</v>
          </cell>
          <cell r="BT178">
            <v>23400</v>
          </cell>
          <cell r="BU178">
            <v>1950</v>
          </cell>
          <cell r="BV178">
            <v>1950</v>
          </cell>
          <cell r="BW178">
            <v>1950</v>
          </cell>
          <cell r="BX178">
            <v>1950</v>
          </cell>
          <cell r="BY178">
            <v>1950</v>
          </cell>
          <cell r="BZ178">
            <v>1950</v>
          </cell>
          <cell r="CA178">
            <v>1950</v>
          </cell>
          <cell r="CB178">
            <v>1950</v>
          </cell>
          <cell r="CC178">
            <v>1950</v>
          </cell>
          <cell r="CD178">
            <v>1950</v>
          </cell>
          <cell r="CE178">
            <v>1950</v>
          </cell>
          <cell r="CF178">
            <v>1950</v>
          </cell>
          <cell r="CH178" t="str">
            <v>0</v>
          </cell>
          <cell r="CI178" t="str">
            <v>0</v>
          </cell>
          <cell r="CJ178" t="str">
            <v>0</v>
          </cell>
          <cell r="CK178" t="str">
            <v>0</v>
          </cell>
          <cell r="CL178" t="str">
            <v>0</v>
          </cell>
          <cell r="CM178" t="str">
            <v>0</v>
          </cell>
          <cell r="CN178" t="str">
            <v>0</v>
          </cell>
          <cell r="CO178" t="str">
            <v>0</v>
          </cell>
          <cell r="CP178" t="str">
            <v>0</v>
          </cell>
          <cell r="CQ178" t="str">
            <v>0</v>
          </cell>
          <cell r="CR178" t="str">
            <v>0</v>
          </cell>
          <cell r="CS178" t="str">
            <v>0</v>
          </cell>
          <cell r="CT178" t="str">
            <v>0</v>
          </cell>
          <cell r="CV178" t="str">
            <v>0</v>
          </cell>
          <cell r="CW178" t="str">
            <v>0</v>
          </cell>
          <cell r="CX178" t="str">
            <v>0</v>
          </cell>
          <cell r="CY178" t="str">
            <v>0</v>
          </cell>
          <cell r="CZ178" t="str">
            <v>0</v>
          </cell>
          <cell r="DA178" t="str">
            <v>0</v>
          </cell>
          <cell r="DB178" t="str">
            <v>0</v>
          </cell>
          <cell r="DC178" t="str">
            <v>0</v>
          </cell>
          <cell r="DD178" t="str">
            <v>0</v>
          </cell>
          <cell r="DE178" t="str">
            <v>0</v>
          </cell>
          <cell r="DF178" t="str">
            <v>0</v>
          </cell>
          <cell r="DG178" t="str">
            <v>0</v>
          </cell>
          <cell r="DH178" t="str">
            <v>0</v>
          </cell>
          <cell r="DJ178" t="str">
            <v>0</v>
          </cell>
          <cell r="DK178" t="str">
            <v>0</v>
          </cell>
          <cell r="DL178" t="str">
            <v>0</v>
          </cell>
          <cell r="DM178" t="str">
            <v>0</v>
          </cell>
          <cell r="DN178" t="str">
            <v>0</v>
          </cell>
          <cell r="DO178" t="str">
            <v>0</v>
          </cell>
          <cell r="DP178" t="str">
            <v>0</v>
          </cell>
          <cell r="DQ178" t="str">
            <v>0</v>
          </cell>
          <cell r="DR178" t="str">
            <v>0</v>
          </cell>
          <cell r="DS178" t="str">
            <v>0</v>
          </cell>
          <cell r="DT178" t="str">
            <v>0</v>
          </cell>
          <cell r="DU178" t="str">
            <v>0</v>
          </cell>
          <cell r="DV178" t="str">
            <v>0</v>
          </cell>
        </row>
        <row r="179">
          <cell r="A179" t="str">
            <v>Employee Welfare</v>
          </cell>
          <cell r="B179">
            <v>2146057.36</v>
          </cell>
          <cell r="C179">
            <v>309198.87</v>
          </cell>
          <cell r="D179">
            <v>232741.56</v>
          </cell>
          <cell r="E179">
            <v>294876.12</v>
          </cell>
          <cell r="F179">
            <v>255511.08</v>
          </cell>
          <cell r="G179">
            <v>225710.85</v>
          </cell>
          <cell r="H179">
            <v>140780.98000000001</v>
          </cell>
          <cell r="I179">
            <v>108251.45</v>
          </cell>
          <cell r="J179">
            <v>112219.32</v>
          </cell>
          <cell r="K179">
            <v>110084.97</v>
          </cell>
          <cell r="L179">
            <v>131022.32</v>
          </cell>
          <cell r="M179">
            <v>112850.67</v>
          </cell>
          <cell r="N179">
            <v>112809.17</v>
          </cell>
          <cell r="P179">
            <v>1205161.81</v>
          </cell>
          <cell r="Q179">
            <v>141304.64000000001</v>
          </cell>
          <cell r="R179">
            <v>136381.29</v>
          </cell>
          <cell r="S179">
            <v>160321.92000000001</v>
          </cell>
          <cell r="T179">
            <v>158453.23000000001</v>
          </cell>
          <cell r="U179">
            <v>142617.43</v>
          </cell>
          <cell r="V179">
            <v>77743.009999999995</v>
          </cell>
          <cell r="W179">
            <v>68630.14</v>
          </cell>
          <cell r="X179">
            <v>70283.59</v>
          </cell>
          <cell r="Y179">
            <v>69162.39</v>
          </cell>
          <cell r="Z179">
            <v>60218.39</v>
          </cell>
          <cell r="AA179">
            <v>60109.39</v>
          </cell>
          <cell r="AB179">
            <v>59936.39</v>
          </cell>
          <cell r="AD179">
            <v>19341997.299999997</v>
          </cell>
          <cell r="AE179">
            <v>2018580.98</v>
          </cell>
          <cell r="AF179">
            <v>2007890</v>
          </cell>
          <cell r="AG179">
            <v>2316695.04</v>
          </cell>
          <cell r="AH179">
            <v>2499462.9900000002</v>
          </cell>
          <cell r="AI179">
            <v>1988297.35</v>
          </cell>
          <cell r="AJ179">
            <v>1059348.95</v>
          </cell>
          <cell r="AK179">
            <v>1051094.95</v>
          </cell>
          <cell r="AL179">
            <v>1328726.6399999999</v>
          </cell>
          <cell r="AM179">
            <v>1269589.3500000001</v>
          </cell>
          <cell r="AN179">
            <v>1267295.3500000001</v>
          </cell>
          <cell r="AO179">
            <v>1267300.3500000001</v>
          </cell>
          <cell r="AP179">
            <v>1267715.3500000001</v>
          </cell>
          <cell r="AR179">
            <v>1254960.82</v>
          </cell>
          <cell r="AS179">
            <v>183612.47</v>
          </cell>
          <cell r="AT179">
            <v>136043.6</v>
          </cell>
          <cell r="AU179">
            <v>172409.35</v>
          </cell>
          <cell r="AV179">
            <v>161524.89000000001</v>
          </cell>
          <cell r="AW179">
            <v>138099.42000000001</v>
          </cell>
          <cell r="AX179">
            <v>81641.899999999994</v>
          </cell>
          <cell r="AY179">
            <v>57453.93</v>
          </cell>
          <cell r="AZ179">
            <v>60799.79</v>
          </cell>
          <cell r="BA179">
            <v>63833.88</v>
          </cell>
          <cell r="BB179">
            <v>71209.88</v>
          </cell>
          <cell r="BC179">
            <v>62865.93</v>
          </cell>
          <cell r="BD179">
            <v>65465.78</v>
          </cell>
          <cell r="BF179">
            <v>7584305</v>
          </cell>
          <cell r="BG179">
            <v>633409</v>
          </cell>
          <cell r="BH179">
            <v>633409</v>
          </cell>
          <cell r="BI179">
            <v>633409</v>
          </cell>
          <cell r="BJ179">
            <v>633409</v>
          </cell>
          <cell r="BK179">
            <v>633409</v>
          </cell>
          <cell r="BL179">
            <v>633409</v>
          </cell>
          <cell r="BM179">
            <v>633409</v>
          </cell>
          <cell r="BN179">
            <v>632376</v>
          </cell>
          <cell r="BO179">
            <v>629517</v>
          </cell>
          <cell r="BP179">
            <v>629517</v>
          </cell>
          <cell r="BQ179">
            <v>629517</v>
          </cell>
          <cell r="BR179">
            <v>629515</v>
          </cell>
          <cell r="BT179">
            <v>364201</v>
          </cell>
          <cell r="BU179">
            <v>28734</v>
          </cell>
          <cell r="BV179">
            <v>28576</v>
          </cell>
          <cell r="BW179">
            <v>28138</v>
          </cell>
          <cell r="BX179">
            <v>28138</v>
          </cell>
          <cell r="BY179">
            <v>28138</v>
          </cell>
          <cell r="BZ179">
            <v>28138</v>
          </cell>
          <cell r="CA179">
            <v>28138</v>
          </cell>
          <cell r="CB179">
            <v>34284</v>
          </cell>
          <cell r="CC179">
            <v>32978</v>
          </cell>
          <cell r="CD179">
            <v>32978</v>
          </cell>
          <cell r="CE179">
            <v>32978</v>
          </cell>
          <cell r="CF179">
            <v>32983</v>
          </cell>
          <cell r="CH179" t="str">
            <v>0</v>
          </cell>
          <cell r="CI179" t="str">
            <v>0</v>
          </cell>
          <cell r="CJ179" t="str">
            <v>0</v>
          </cell>
          <cell r="CK179" t="str">
            <v>0</v>
          </cell>
          <cell r="CL179" t="str">
            <v>0</v>
          </cell>
          <cell r="CM179" t="str">
            <v>0</v>
          </cell>
          <cell r="CN179" t="str">
            <v>0</v>
          </cell>
          <cell r="CO179" t="str">
            <v>0</v>
          </cell>
          <cell r="CP179" t="str">
            <v>0</v>
          </cell>
          <cell r="CQ179" t="str">
            <v>0</v>
          </cell>
          <cell r="CR179" t="str">
            <v>0</v>
          </cell>
          <cell r="CS179" t="str">
            <v>0</v>
          </cell>
          <cell r="CT179" t="str">
            <v>0</v>
          </cell>
          <cell r="CV179" t="str">
            <v>0</v>
          </cell>
          <cell r="CW179" t="str">
            <v>0</v>
          </cell>
          <cell r="CX179" t="str">
            <v>0</v>
          </cell>
          <cell r="CY179" t="str">
            <v>0</v>
          </cell>
          <cell r="CZ179" t="str">
            <v>0</v>
          </cell>
          <cell r="DA179" t="str">
            <v>0</v>
          </cell>
          <cell r="DB179" t="str">
            <v>0</v>
          </cell>
          <cell r="DC179" t="str">
            <v>0</v>
          </cell>
          <cell r="DD179" t="str">
            <v>0</v>
          </cell>
          <cell r="DE179" t="str">
            <v>0</v>
          </cell>
          <cell r="DF179" t="str">
            <v>0</v>
          </cell>
          <cell r="DG179" t="str">
            <v>0</v>
          </cell>
          <cell r="DH179" t="str">
            <v>0</v>
          </cell>
          <cell r="DJ179" t="str">
            <v>0</v>
          </cell>
          <cell r="DK179" t="str">
            <v>0</v>
          </cell>
          <cell r="DL179" t="str">
            <v>0</v>
          </cell>
          <cell r="DM179" t="str">
            <v>0</v>
          </cell>
          <cell r="DN179" t="str">
            <v>0</v>
          </cell>
          <cell r="DO179" t="str">
            <v>0</v>
          </cell>
          <cell r="DP179" t="str">
            <v>0</v>
          </cell>
          <cell r="DQ179" t="str">
            <v>0</v>
          </cell>
          <cell r="DR179" t="str">
            <v>0</v>
          </cell>
          <cell r="DS179" t="str">
            <v>0</v>
          </cell>
          <cell r="DT179" t="str">
            <v>0</v>
          </cell>
          <cell r="DU179" t="str">
            <v>0</v>
          </cell>
          <cell r="DV179" t="str">
            <v>0</v>
          </cell>
        </row>
        <row r="180">
          <cell r="A180" t="str">
            <v>Information Technologies</v>
          </cell>
          <cell r="B180">
            <v>634290</v>
          </cell>
          <cell r="C180">
            <v>56125</v>
          </cell>
          <cell r="D180">
            <v>45633</v>
          </cell>
          <cell r="E180">
            <v>48532</v>
          </cell>
          <cell r="F180">
            <v>70225</v>
          </cell>
          <cell r="G180">
            <v>50265</v>
          </cell>
          <cell r="H180">
            <v>67632</v>
          </cell>
          <cell r="I180">
            <v>56975</v>
          </cell>
          <cell r="J180">
            <v>45582</v>
          </cell>
          <cell r="K180">
            <v>47032</v>
          </cell>
          <cell r="L180">
            <v>55175</v>
          </cell>
          <cell r="M180">
            <v>45502</v>
          </cell>
          <cell r="N180">
            <v>45612</v>
          </cell>
          <cell r="P180">
            <v>197009</v>
          </cell>
          <cell r="Q180">
            <v>16417</v>
          </cell>
          <cell r="R180">
            <v>16417</v>
          </cell>
          <cell r="S180">
            <v>16417</v>
          </cell>
          <cell r="T180">
            <v>16417</v>
          </cell>
          <cell r="U180">
            <v>16417</v>
          </cell>
          <cell r="V180">
            <v>16417</v>
          </cell>
          <cell r="W180">
            <v>16417</v>
          </cell>
          <cell r="X180">
            <v>16417</v>
          </cell>
          <cell r="Y180">
            <v>16417</v>
          </cell>
          <cell r="Z180">
            <v>16417</v>
          </cell>
          <cell r="AA180">
            <v>16417</v>
          </cell>
          <cell r="AB180">
            <v>16422</v>
          </cell>
          <cell r="AD180">
            <v>10133891.920000002</v>
          </cell>
          <cell r="AE180">
            <v>976858.91</v>
          </cell>
          <cell r="AF180">
            <v>822194.91</v>
          </cell>
          <cell r="AG180">
            <v>765651.91</v>
          </cell>
          <cell r="AH180">
            <v>854850.91</v>
          </cell>
          <cell r="AI180">
            <v>870427.91</v>
          </cell>
          <cell r="AJ180">
            <v>1135164.4099999999</v>
          </cell>
          <cell r="AK180">
            <v>749675.91</v>
          </cell>
          <cell r="AL180">
            <v>786117.41</v>
          </cell>
          <cell r="AM180">
            <v>857158.91</v>
          </cell>
          <cell r="AN180">
            <v>804953.91</v>
          </cell>
          <cell r="AO180">
            <v>787948.91</v>
          </cell>
          <cell r="AP180">
            <v>722887.91</v>
          </cell>
          <cell r="AR180">
            <v>228132</v>
          </cell>
          <cell r="AS180">
            <v>35165</v>
          </cell>
          <cell r="AT180">
            <v>37077</v>
          </cell>
          <cell r="AU180">
            <v>3315</v>
          </cell>
          <cell r="AV180">
            <v>58815</v>
          </cell>
          <cell r="AW180">
            <v>11715</v>
          </cell>
          <cell r="AX180">
            <v>24815</v>
          </cell>
          <cell r="AY180">
            <v>25545</v>
          </cell>
          <cell r="AZ180">
            <v>3415</v>
          </cell>
          <cell r="BA180">
            <v>13315</v>
          </cell>
          <cell r="BB180">
            <v>3315</v>
          </cell>
          <cell r="BC180">
            <v>5815</v>
          </cell>
          <cell r="BD180">
            <v>5825</v>
          </cell>
          <cell r="BF180">
            <v>72000</v>
          </cell>
          <cell r="BG180">
            <v>6000</v>
          </cell>
          <cell r="BH180">
            <v>6000</v>
          </cell>
          <cell r="BI180">
            <v>6000</v>
          </cell>
          <cell r="BJ180">
            <v>6000</v>
          </cell>
          <cell r="BK180">
            <v>6000</v>
          </cell>
          <cell r="BL180">
            <v>6000</v>
          </cell>
          <cell r="BM180">
            <v>6000</v>
          </cell>
          <cell r="BN180">
            <v>6000</v>
          </cell>
          <cell r="BO180">
            <v>6000</v>
          </cell>
          <cell r="BP180">
            <v>6000</v>
          </cell>
          <cell r="BQ180">
            <v>6000</v>
          </cell>
          <cell r="BR180">
            <v>6000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t="str">
            <v>0</v>
          </cell>
          <cell r="CW180" t="str">
            <v>0</v>
          </cell>
          <cell r="CX180" t="str">
            <v>0</v>
          </cell>
          <cell r="CY180" t="str">
            <v>0</v>
          </cell>
          <cell r="CZ180" t="str">
            <v>0</v>
          </cell>
          <cell r="DA180" t="str">
            <v>0</v>
          </cell>
          <cell r="DB180" t="str">
            <v>0</v>
          </cell>
          <cell r="DC180" t="str">
            <v>0</v>
          </cell>
          <cell r="DD180" t="str">
            <v>0</v>
          </cell>
          <cell r="DE180" t="str">
            <v>0</v>
          </cell>
          <cell r="DF180" t="str">
            <v>0</v>
          </cell>
          <cell r="DG180" t="str">
            <v>0</v>
          </cell>
          <cell r="DH180" t="str">
            <v>0</v>
          </cell>
          <cell r="DJ180" t="str">
            <v>0</v>
          </cell>
          <cell r="DK180" t="str">
            <v>0</v>
          </cell>
          <cell r="DL180" t="str">
            <v>0</v>
          </cell>
          <cell r="DM180" t="str">
            <v>0</v>
          </cell>
          <cell r="DN180" t="str">
            <v>0</v>
          </cell>
          <cell r="DO180" t="str">
            <v>0</v>
          </cell>
          <cell r="DP180" t="str">
            <v>0</v>
          </cell>
          <cell r="DQ180" t="str">
            <v>0</v>
          </cell>
          <cell r="DR180" t="str">
            <v>0</v>
          </cell>
          <cell r="DS180" t="str">
            <v>0</v>
          </cell>
          <cell r="DT180" t="str">
            <v>0</v>
          </cell>
          <cell r="DU180" t="str">
            <v>0</v>
          </cell>
          <cell r="DV180" t="str">
            <v>0</v>
          </cell>
        </row>
        <row r="181">
          <cell r="A181" t="str">
            <v>Rent, Maint., &amp; Utilities</v>
          </cell>
          <cell r="B181">
            <v>2550147.41</v>
          </cell>
          <cell r="C181">
            <v>201596.95</v>
          </cell>
          <cell r="D181">
            <v>205459.91</v>
          </cell>
          <cell r="E181">
            <v>207210.38</v>
          </cell>
          <cell r="F181">
            <v>204677.25</v>
          </cell>
          <cell r="G181">
            <v>196775.76</v>
          </cell>
          <cell r="H181">
            <v>213030.58</v>
          </cell>
          <cell r="I181">
            <v>193409.3</v>
          </cell>
          <cell r="J181">
            <v>215910.46</v>
          </cell>
          <cell r="K181">
            <v>227279.68</v>
          </cell>
          <cell r="L181">
            <v>219258.62</v>
          </cell>
          <cell r="M181">
            <v>227873.06</v>
          </cell>
          <cell r="N181">
            <v>237665.46</v>
          </cell>
          <cell r="P181">
            <v>1484049.44</v>
          </cell>
          <cell r="Q181">
            <v>120815.45</v>
          </cell>
          <cell r="R181">
            <v>122104.92</v>
          </cell>
          <cell r="S181">
            <v>117913.55</v>
          </cell>
          <cell r="T181">
            <v>127812.2</v>
          </cell>
          <cell r="U181">
            <v>127690.02</v>
          </cell>
          <cell r="V181">
            <v>119577.53</v>
          </cell>
          <cell r="W181">
            <v>117716.13</v>
          </cell>
          <cell r="X181">
            <v>126940.98</v>
          </cell>
          <cell r="Y181">
            <v>122636.17</v>
          </cell>
          <cell r="Z181">
            <v>131040.36</v>
          </cell>
          <cell r="AA181">
            <v>122724.73</v>
          </cell>
          <cell r="AB181">
            <v>127077.4</v>
          </cell>
          <cell r="AD181">
            <v>7183321.3999999994</v>
          </cell>
          <cell r="AE181">
            <v>595720.94999999995</v>
          </cell>
          <cell r="AF181">
            <v>595710.94999999995</v>
          </cell>
          <cell r="AG181">
            <v>603117.94999999995</v>
          </cell>
          <cell r="AH181">
            <v>596712.94999999995</v>
          </cell>
          <cell r="AI181">
            <v>595719.94999999995</v>
          </cell>
          <cell r="AJ181">
            <v>595710.94999999995</v>
          </cell>
          <cell r="AK181">
            <v>595715.94999999995</v>
          </cell>
          <cell r="AL181">
            <v>600797.94999999995</v>
          </cell>
          <cell r="AM181">
            <v>601704.94999999995</v>
          </cell>
          <cell r="AN181">
            <v>600795.94999999995</v>
          </cell>
          <cell r="AO181">
            <v>600802.94999999995</v>
          </cell>
          <cell r="AP181">
            <v>600809.94999999995</v>
          </cell>
          <cell r="AR181">
            <v>2711366.85</v>
          </cell>
          <cell r="AS181">
            <v>209299.3</v>
          </cell>
          <cell r="AT181">
            <v>203751.73</v>
          </cell>
          <cell r="AU181">
            <v>195226.65</v>
          </cell>
          <cell r="AV181">
            <v>223650.45</v>
          </cell>
          <cell r="AW181">
            <v>209371.58</v>
          </cell>
          <cell r="AX181">
            <v>243329.05</v>
          </cell>
          <cell r="AY181">
            <v>207988.5</v>
          </cell>
          <cell r="AZ181">
            <v>251155.33</v>
          </cell>
          <cell r="BA181">
            <v>236145.4</v>
          </cell>
          <cell r="BB181">
            <v>245383.1</v>
          </cell>
          <cell r="BC181">
            <v>232051.18</v>
          </cell>
          <cell r="BD181">
            <v>254014.58</v>
          </cell>
          <cell r="BF181">
            <v>741000</v>
          </cell>
          <cell r="BG181">
            <v>61750</v>
          </cell>
          <cell r="BH181">
            <v>61750</v>
          </cell>
          <cell r="BI181">
            <v>61750</v>
          </cell>
          <cell r="BJ181">
            <v>61750</v>
          </cell>
          <cell r="BK181">
            <v>61750</v>
          </cell>
          <cell r="BL181">
            <v>61750</v>
          </cell>
          <cell r="BM181">
            <v>61750</v>
          </cell>
          <cell r="BN181">
            <v>61750</v>
          </cell>
          <cell r="BO181">
            <v>61750</v>
          </cell>
          <cell r="BP181">
            <v>61750</v>
          </cell>
          <cell r="BQ181">
            <v>61750</v>
          </cell>
          <cell r="BR181">
            <v>61750</v>
          </cell>
          <cell r="BT181">
            <v>552600</v>
          </cell>
          <cell r="BU181">
            <v>44800</v>
          </cell>
          <cell r="BV181">
            <v>47800</v>
          </cell>
          <cell r="BW181">
            <v>47800</v>
          </cell>
          <cell r="BX181">
            <v>47800</v>
          </cell>
          <cell r="BY181">
            <v>47800</v>
          </cell>
          <cell r="BZ181">
            <v>47800</v>
          </cell>
          <cell r="CA181">
            <v>44800</v>
          </cell>
          <cell r="CB181">
            <v>44800</v>
          </cell>
          <cell r="CC181">
            <v>44800</v>
          </cell>
          <cell r="CD181">
            <v>44800</v>
          </cell>
          <cell r="CE181">
            <v>44800</v>
          </cell>
          <cell r="CF181">
            <v>44800</v>
          </cell>
          <cell r="CH181" t="str">
            <v>0</v>
          </cell>
          <cell r="CI181" t="str">
            <v>0</v>
          </cell>
          <cell r="CJ181" t="str">
            <v>0</v>
          </cell>
          <cell r="CK181" t="str">
            <v>0</v>
          </cell>
          <cell r="CL181" t="str">
            <v>0</v>
          </cell>
          <cell r="CM181" t="str">
            <v>0</v>
          </cell>
          <cell r="CN181" t="str">
            <v>0</v>
          </cell>
          <cell r="CO181" t="str">
            <v>0</v>
          </cell>
          <cell r="CP181" t="str">
            <v>0</v>
          </cell>
          <cell r="CQ181" t="str">
            <v>0</v>
          </cell>
          <cell r="CR181" t="str">
            <v>0</v>
          </cell>
          <cell r="CS181" t="str">
            <v>0</v>
          </cell>
          <cell r="CT181" t="str">
            <v>0</v>
          </cell>
          <cell r="CV181" t="str">
            <v>0</v>
          </cell>
          <cell r="CW181" t="str">
            <v>0</v>
          </cell>
          <cell r="CX181" t="str">
            <v>0</v>
          </cell>
          <cell r="CY181" t="str">
            <v>0</v>
          </cell>
          <cell r="CZ181" t="str">
            <v>0</v>
          </cell>
          <cell r="DA181" t="str">
            <v>0</v>
          </cell>
          <cell r="DB181" t="str">
            <v>0</v>
          </cell>
          <cell r="DC181" t="str">
            <v>0</v>
          </cell>
          <cell r="DD181" t="str">
            <v>0</v>
          </cell>
          <cell r="DE181" t="str">
            <v>0</v>
          </cell>
          <cell r="DF181" t="str">
            <v>0</v>
          </cell>
          <cell r="DG181" t="str">
            <v>0</v>
          </cell>
          <cell r="DH181" t="str">
            <v>0</v>
          </cell>
          <cell r="DJ181">
            <v>-571152</v>
          </cell>
          <cell r="DK181">
            <v>-47596</v>
          </cell>
          <cell r="DL181">
            <v>-47596</v>
          </cell>
          <cell r="DM181">
            <v>-47596</v>
          </cell>
          <cell r="DN181">
            <v>-47596</v>
          </cell>
          <cell r="DO181">
            <v>-47596</v>
          </cell>
          <cell r="DP181">
            <v>-47596</v>
          </cell>
          <cell r="DQ181">
            <v>-47596</v>
          </cell>
          <cell r="DR181">
            <v>-47596</v>
          </cell>
          <cell r="DS181">
            <v>-47596</v>
          </cell>
          <cell r="DT181">
            <v>-47596</v>
          </cell>
          <cell r="DU181">
            <v>-47596</v>
          </cell>
          <cell r="DV181">
            <v>-47596</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v>220</v>
          </cell>
          <cell r="Q182" t="str">
            <v>0</v>
          </cell>
          <cell r="R182">
            <v>220</v>
          </cell>
          <cell r="S182">
            <v>0</v>
          </cell>
          <cell r="T182">
            <v>0</v>
          </cell>
          <cell r="U182">
            <v>0</v>
          </cell>
          <cell r="V182">
            <v>0</v>
          </cell>
          <cell r="W182">
            <v>0</v>
          </cell>
          <cell r="X182">
            <v>0</v>
          </cell>
          <cell r="Y182">
            <v>0</v>
          </cell>
          <cell r="Z182">
            <v>0</v>
          </cell>
          <cell r="AA182">
            <v>0</v>
          </cell>
          <cell r="AB182">
            <v>0</v>
          </cell>
          <cell r="AD182">
            <v>4901209.1900000004</v>
          </cell>
          <cell r="AE182">
            <v>249908.33</v>
          </cell>
          <cell r="AF182">
            <v>234558.33</v>
          </cell>
          <cell r="AG182">
            <v>338370.21</v>
          </cell>
          <cell r="AH182">
            <v>727288.33</v>
          </cell>
          <cell r="AI182">
            <v>480008.33</v>
          </cell>
          <cell r="AJ182">
            <v>1200001.1100000001</v>
          </cell>
          <cell r="AK182">
            <v>246583.33</v>
          </cell>
          <cell r="AL182">
            <v>257008.33</v>
          </cell>
          <cell r="AM182">
            <v>339505.95</v>
          </cell>
          <cell r="AN182">
            <v>246258.33</v>
          </cell>
          <cell r="AO182">
            <v>233008.33</v>
          </cell>
          <cell r="AP182">
            <v>348710.28</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v>66000</v>
          </cell>
          <cell r="BG182">
            <v>5500</v>
          </cell>
          <cell r="BH182">
            <v>5500</v>
          </cell>
          <cell r="BI182">
            <v>5500</v>
          </cell>
          <cell r="BJ182">
            <v>5500</v>
          </cell>
          <cell r="BK182">
            <v>5500</v>
          </cell>
          <cell r="BL182">
            <v>5500</v>
          </cell>
          <cell r="BM182">
            <v>5500</v>
          </cell>
          <cell r="BN182">
            <v>5500</v>
          </cell>
          <cell r="BO182">
            <v>5500</v>
          </cell>
          <cell r="BP182">
            <v>5500</v>
          </cell>
          <cell r="BQ182">
            <v>5500</v>
          </cell>
          <cell r="BR182">
            <v>5500</v>
          </cell>
          <cell r="BT182">
            <v>21720</v>
          </cell>
          <cell r="BU182">
            <v>1810</v>
          </cell>
          <cell r="BV182">
            <v>1810</v>
          </cell>
          <cell r="BW182">
            <v>1810</v>
          </cell>
          <cell r="BX182">
            <v>1810</v>
          </cell>
          <cell r="BY182">
            <v>1810</v>
          </cell>
          <cell r="BZ182">
            <v>1810</v>
          </cell>
          <cell r="CA182">
            <v>1810</v>
          </cell>
          <cell r="CB182">
            <v>1810</v>
          </cell>
          <cell r="CC182">
            <v>1810</v>
          </cell>
          <cell r="CD182">
            <v>1810</v>
          </cell>
          <cell r="CE182">
            <v>1810</v>
          </cell>
          <cell r="CF182">
            <v>1810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t="str">
            <v>0</v>
          </cell>
          <cell r="CW182" t="str">
            <v>0</v>
          </cell>
          <cell r="CX182" t="str">
            <v>0</v>
          </cell>
          <cell r="CY182" t="str">
            <v>0</v>
          </cell>
          <cell r="CZ182" t="str">
            <v>0</v>
          </cell>
          <cell r="DA182" t="str">
            <v>0</v>
          </cell>
          <cell r="DB182" t="str">
            <v>0</v>
          </cell>
          <cell r="DC182" t="str">
            <v>0</v>
          </cell>
          <cell r="DD182" t="str">
            <v>0</v>
          </cell>
          <cell r="DE182" t="str">
            <v>0</v>
          </cell>
          <cell r="DF182" t="str">
            <v>0</v>
          </cell>
          <cell r="DG182" t="str">
            <v>0</v>
          </cell>
          <cell r="DH182" t="str">
            <v>0</v>
          </cell>
          <cell r="DJ182" t="str">
            <v>0</v>
          </cell>
          <cell r="DK182" t="str">
            <v>0</v>
          </cell>
          <cell r="DL182" t="str">
            <v>0</v>
          </cell>
          <cell r="DM182" t="str">
            <v>0</v>
          </cell>
          <cell r="DN182" t="str">
            <v>0</v>
          </cell>
          <cell r="DO182" t="str">
            <v>0</v>
          </cell>
          <cell r="DP182" t="str">
            <v>0</v>
          </cell>
          <cell r="DQ182" t="str">
            <v>0</v>
          </cell>
          <cell r="DR182" t="str">
            <v>0</v>
          </cell>
          <cell r="DS182" t="str">
            <v>0</v>
          </cell>
          <cell r="DT182" t="str">
            <v>0</v>
          </cell>
          <cell r="DU182" t="str">
            <v>0</v>
          </cell>
          <cell r="DV182" t="str">
            <v>0</v>
          </cell>
        </row>
        <row r="183">
          <cell r="A183" t="str">
            <v>Telecom</v>
          </cell>
          <cell r="B183">
            <v>1141976.21</v>
          </cell>
          <cell r="C183">
            <v>97283.99</v>
          </cell>
          <cell r="D183">
            <v>94600.36</v>
          </cell>
          <cell r="E183">
            <v>94118.36</v>
          </cell>
          <cell r="F183">
            <v>97831.21</v>
          </cell>
          <cell r="G183">
            <v>93769.01</v>
          </cell>
          <cell r="H183">
            <v>94242.16</v>
          </cell>
          <cell r="I183">
            <v>98095.96</v>
          </cell>
          <cell r="J183">
            <v>93397.11</v>
          </cell>
          <cell r="K183">
            <v>93341.21</v>
          </cell>
          <cell r="L183">
            <v>98021.22</v>
          </cell>
          <cell r="M183">
            <v>93733.21</v>
          </cell>
          <cell r="N183">
            <v>93542.41</v>
          </cell>
          <cell r="P183">
            <v>742468</v>
          </cell>
          <cell r="Q183">
            <v>61820</v>
          </cell>
          <cell r="R183">
            <v>61948</v>
          </cell>
          <cell r="S183">
            <v>61854</v>
          </cell>
          <cell r="T183">
            <v>61759</v>
          </cell>
          <cell r="U183">
            <v>61867</v>
          </cell>
          <cell r="V183">
            <v>61786</v>
          </cell>
          <cell r="W183">
            <v>62044</v>
          </cell>
          <cell r="X183">
            <v>61786</v>
          </cell>
          <cell r="Y183">
            <v>61820</v>
          </cell>
          <cell r="Z183">
            <v>61908</v>
          </cell>
          <cell r="AA183">
            <v>61948</v>
          </cell>
          <cell r="AB183">
            <v>61928</v>
          </cell>
          <cell r="AD183">
            <v>4410214.92</v>
          </cell>
          <cell r="AE183">
            <v>407941.41</v>
          </cell>
          <cell r="AF183">
            <v>355337.41</v>
          </cell>
          <cell r="AG183">
            <v>346528.41</v>
          </cell>
          <cell r="AH183">
            <v>394223.41</v>
          </cell>
          <cell r="AI183">
            <v>393207.41</v>
          </cell>
          <cell r="AJ183">
            <v>397028.41</v>
          </cell>
          <cell r="AK183">
            <v>377312.41</v>
          </cell>
          <cell r="AL183">
            <v>361671.41</v>
          </cell>
          <cell r="AM183">
            <v>365497.41</v>
          </cell>
          <cell r="AN183">
            <v>345188.41</v>
          </cell>
          <cell r="AO183">
            <v>340237.41</v>
          </cell>
          <cell r="AP183">
            <v>326041.40999999997</v>
          </cell>
          <cell r="AR183">
            <v>1209551.51</v>
          </cell>
          <cell r="AS183">
            <v>100740.39</v>
          </cell>
          <cell r="AT183">
            <v>100876.51</v>
          </cell>
          <cell r="AU183">
            <v>100652.51</v>
          </cell>
          <cell r="AV183">
            <v>100846.36</v>
          </cell>
          <cell r="AW183">
            <v>101995.81</v>
          </cell>
          <cell r="AX183">
            <v>101111.71</v>
          </cell>
          <cell r="AY183">
            <v>100698.36</v>
          </cell>
          <cell r="AZ183">
            <v>100507.04</v>
          </cell>
          <cell r="BA183">
            <v>100362.66</v>
          </cell>
          <cell r="BB183">
            <v>100501.04</v>
          </cell>
          <cell r="BC183">
            <v>100775.66</v>
          </cell>
          <cell r="BD183">
            <v>100483.46</v>
          </cell>
          <cell r="BF183">
            <v>315000</v>
          </cell>
          <cell r="BG183">
            <v>26250</v>
          </cell>
          <cell r="BH183">
            <v>26250</v>
          </cell>
          <cell r="BI183">
            <v>26250</v>
          </cell>
          <cell r="BJ183">
            <v>26250</v>
          </cell>
          <cell r="BK183">
            <v>26250</v>
          </cell>
          <cell r="BL183">
            <v>26250</v>
          </cell>
          <cell r="BM183">
            <v>26250</v>
          </cell>
          <cell r="BN183">
            <v>26250</v>
          </cell>
          <cell r="BO183">
            <v>26250</v>
          </cell>
          <cell r="BP183">
            <v>26250</v>
          </cell>
          <cell r="BQ183">
            <v>26250</v>
          </cell>
          <cell r="BR183">
            <v>26250</v>
          </cell>
          <cell r="BT183">
            <v>78300</v>
          </cell>
          <cell r="BU183">
            <v>6525</v>
          </cell>
          <cell r="BV183">
            <v>6525</v>
          </cell>
          <cell r="BW183">
            <v>6525</v>
          </cell>
          <cell r="BX183">
            <v>6525</v>
          </cell>
          <cell r="BY183">
            <v>6525</v>
          </cell>
          <cell r="BZ183">
            <v>6525</v>
          </cell>
          <cell r="CA183">
            <v>6525</v>
          </cell>
          <cell r="CB183">
            <v>6525</v>
          </cell>
          <cell r="CC183">
            <v>6525</v>
          </cell>
          <cell r="CD183">
            <v>6525</v>
          </cell>
          <cell r="CE183">
            <v>6525</v>
          </cell>
          <cell r="CF183">
            <v>6525</v>
          </cell>
          <cell r="CH183" t="str">
            <v>0</v>
          </cell>
          <cell r="CI183" t="str">
            <v>0</v>
          </cell>
          <cell r="CJ183" t="str">
            <v>0</v>
          </cell>
          <cell r="CK183" t="str">
            <v>0</v>
          </cell>
          <cell r="CL183" t="str">
            <v>0</v>
          </cell>
          <cell r="CM183" t="str">
            <v>0</v>
          </cell>
          <cell r="CN183" t="str">
            <v>0</v>
          </cell>
          <cell r="CO183" t="str">
            <v>0</v>
          </cell>
          <cell r="CP183" t="str">
            <v>0</v>
          </cell>
          <cell r="CQ183" t="str">
            <v>0</v>
          </cell>
          <cell r="CR183" t="str">
            <v>0</v>
          </cell>
          <cell r="CS183" t="str">
            <v>0</v>
          </cell>
          <cell r="CT183" t="str">
            <v>0</v>
          </cell>
          <cell r="CV183" t="str">
            <v>0</v>
          </cell>
          <cell r="CW183" t="str">
            <v>0</v>
          </cell>
          <cell r="CX183" t="str">
            <v>0</v>
          </cell>
          <cell r="CY183" t="str">
            <v>0</v>
          </cell>
          <cell r="CZ183" t="str">
            <v>0</v>
          </cell>
          <cell r="DA183" t="str">
            <v>0</v>
          </cell>
          <cell r="DB183" t="str">
            <v>0</v>
          </cell>
          <cell r="DC183" t="str">
            <v>0</v>
          </cell>
          <cell r="DD183" t="str">
            <v>0</v>
          </cell>
          <cell r="DE183" t="str">
            <v>0</v>
          </cell>
          <cell r="DF183" t="str">
            <v>0</v>
          </cell>
          <cell r="DG183" t="str">
            <v>0</v>
          </cell>
          <cell r="DH183" t="str">
            <v>0</v>
          </cell>
          <cell r="DJ183" t="str">
            <v>0</v>
          </cell>
          <cell r="DK183" t="str">
            <v>0</v>
          </cell>
          <cell r="DL183" t="str">
            <v>0</v>
          </cell>
          <cell r="DM183" t="str">
            <v>0</v>
          </cell>
          <cell r="DN183" t="str">
            <v>0</v>
          </cell>
          <cell r="DO183" t="str">
            <v>0</v>
          </cell>
          <cell r="DP183" t="str">
            <v>0</v>
          </cell>
          <cell r="DQ183" t="str">
            <v>0</v>
          </cell>
          <cell r="DR183" t="str">
            <v>0</v>
          </cell>
          <cell r="DS183" t="str">
            <v>0</v>
          </cell>
          <cell r="DT183" t="str">
            <v>0</v>
          </cell>
          <cell r="DU183" t="str">
            <v>0</v>
          </cell>
          <cell r="DV183" t="str">
            <v>0</v>
          </cell>
        </row>
        <row r="184">
          <cell r="A184" t="str">
            <v>Travel &amp; Entertainment</v>
          </cell>
          <cell r="B184">
            <v>1654615</v>
          </cell>
          <cell r="C184">
            <v>146714.5</v>
          </cell>
          <cell r="D184">
            <v>133536.5</v>
          </cell>
          <cell r="E184">
            <v>139742.5</v>
          </cell>
          <cell r="F184">
            <v>141845.5</v>
          </cell>
          <cell r="G184">
            <v>135125.5</v>
          </cell>
          <cell r="H184">
            <v>141121.5</v>
          </cell>
          <cell r="I184">
            <v>134829.5</v>
          </cell>
          <cell r="J184">
            <v>139970.5</v>
          </cell>
          <cell r="K184">
            <v>137439.5</v>
          </cell>
          <cell r="L184">
            <v>134332.5</v>
          </cell>
          <cell r="M184">
            <v>131945.5</v>
          </cell>
          <cell r="N184">
            <v>138011.5</v>
          </cell>
          <cell r="P184">
            <v>841214</v>
          </cell>
          <cell r="Q184">
            <v>77813</v>
          </cell>
          <cell r="R184">
            <v>97813</v>
          </cell>
          <cell r="S184">
            <v>52203.5</v>
          </cell>
          <cell r="T184">
            <v>49248.5</v>
          </cell>
          <cell r="U184">
            <v>91310</v>
          </cell>
          <cell r="V184">
            <v>56725</v>
          </cell>
          <cell r="W184">
            <v>57903</v>
          </cell>
          <cell r="X184">
            <v>102161</v>
          </cell>
          <cell r="Y184">
            <v>56784</v>
          </cell>
          <cell r="Z184">
            <v>51109</v>
          </cell>
          <cell r="AA184">
            <v>95864</v>
          </cell>
          <cell r="AB184">
            <v>52280</v>
          </cell>
          <cell r="AD184">
            <v>2718614</v>
          </cell>
          <cell r="AE184">
            <v>227028</v>
          </cell>
          <cell r="AF184">
            <v>221152</v>
          </cell>
          <cell r="AG184">
            <v>231995</v>
          </cell>
          <cell r="AH184">
            <v>221683</v>
          </cell>
          <cell r="AI184">
            <v>225246</v>
          </cell>
          <cell r="AJ184">
            <v>235189</v>
          </cell>
          <cell r="AK184">
            <v>219711</v>
          </cell>
          <cell r="AL184">
            <v>226589</v>
          </cell>
          <cell r="AM184">
            <v>228884</v>
          </cell>
          <cell r="AN184">
            <v>231808</v>
          </cell>
          <cell r="AO184">
            <v>224923</v>
          </cell>
          <cell r="AP184">
            <v>224406</v>
          </cell>
          <cell r="AR184">
            <v>966896</v>
          </cell>
          <cell r="AS184">
            <v>68151.25</v>
          </cell>
          <cell r="AT184">
            <v>73539.25</v>
          </cell>
          <cell r="AU184">
            <v>109376.25</v>
          </cell>
          <cell r="AV184">
            <v>66187.25</v>
          </cell>
          <cell r="AW184">
            <v>65402.25</v>
          </cell>
          <cell r="AX184">
            <v>100838.25</v>
          </cell>
          <cell r="AY184">
            <v>69799.25</v>
          </cell>
          <cell r="AZ184">
            <v>95361.25</v>
          </cell>
          <cell r="BA184">
            <v>74113.25</v>
          </cell>
          <cell r="BB184">
            <v>59178.25</v>
          </cell>
          <cell r="BC184">
            <v>80229.25</v>
          </cell>
          <cell r="BD184">
            <v>104720.25</v>
          </cell>
          <cell r="BF184">
            <v>1104000</v>
          </cell>
          <cell r="BG184">
            <v>92000</v>
          </cell>
          <cell r="BH184">
            <v>92000</v>
          </cell>
          <cell r="BI184">
            <v>92000</v>
          </cell>
          <cell r="BJ184">
            <v>92000</v>
          </cell>
          <cell r="BK184">
            <v>92000</v>
          </cell>
          <cell r="BL184">
            <v>92000</v>
          </cell>
          <cell r="BM184">
            <v>92000</v>
          </cell>
          <cell r="BN184">
            <v>92000</v>
          </cell>
          <cell r="BO184">
            <v>92000</v>
          </cell>
          <cell r="BP184">
            <v>92000</v>
          </cell>
          <cell r="BQ184">
            <v>92000</v>
          </cell>
          <cell r="BR184">
            <v>92000</v>
          </cell>
          <cell r="BT184">
            <v>84000</v>
          </cell>
          <cell r="BU184">
            <v>7000</v>
          </cell>
          <cell r="BV184">
            <v>7000</v>
          </cell>
          <cell r="BW184">
            <v>7000</v>
          </cell>
          <cell r="BX184">
            <v>7000</v>
          </cell>
          <cell r="BY184">
            <v>7000</v>
          </cell>
          <cell r="BZ184">
            <v>7000</v>
          </cell>
          <cell r="CA184">
            <v>7000</v>
          </cell>
          <cell r="CB184">
            <v>7000</v>
          </cell>
          <cell r="CC184">
            <v>7000</v>
          </cell>
          <cell r="CD184">
            <v>7000</v>
          </cell>
          <cell r="CE184">
            <v>7000</v>
          </cell>
          <cell r="CF184">
            <v>7000</v>
          </cell>
          <cell r="CH184" t="str">
            <v>0</v>
          </cell>
          <cell r="CI184" t="str">
            <v>0</v>
          </cell>
          <cell r="CJ184" t="str">
            <v>0</v>
          </cell>
          <cell r="CK184" t="str">
            <v>0</v>
          </cell>
          <cell r="CL184" t="str">
            <v>0</v>
          </cell>
          <cell r="CM184" t="str">
            <v>0</v>
          </cell>
          <cell r="CN184" t="str">
            <v>0</v>
          </cell>
          <cell r="CO184" t="str">
            <v>0</v>
          </cell>
          <cell r="CP184" t="str">
            <v>0</v>
          </cell>
          <cell r="CQ184" t="str">
            <v>0</v>
          </cell>
          <cell r="CR184" t="str">
            <v>0</v>
          </cell>
          <cell r="CS184" t="str">
            <v>0</v>
          </cell>
          <cell r="CT184" t="str">
            <v>0</v>
          </cell>
          <cell r="CV184" t="str">
            <v>0</v>
          </cell>
          <cell r="CW184" t="str">
            <v>0</v>
          </cell>
          <cell r="CX184" t="str">
            <v>0</v>
          </cell>
          <cell r="CY184" t="str">
            <v>0</v>
          </cell>
          <cell r="CZ184" t="str">
            <v>0</v>
          </cell>
          <cell r="DA184" t="str">
            <v>0</v>
          </cell>
          <cell r="DB184" t="str">
            <v>0</v>
          </cell>
          <cell r="DC184" t="str">
            <v>0</v>
          </cell>
          <cell r="DD184" t="str">
            <v>0</v>
          </cell>
          <cell r="DE184" t="str">
            <v>0</v>
          </cell>
          <cell r="DF184" t="str">
            <v>0</v>
          </cell>
          <cell r="DG184" t="str">
            <v>0</v>
          </cell>
          <cell r="DH184" t="str">
            <v>0</v>
          </cell>
          <cell r="DJ184" t="str">
            <v>0</v>
          </cell>
          <cell r="DK184" t="str">
            <v>0</v>
          </cell>
          <cell r="DL184" t="str">
            <v>0</v>
          </cell>
          <cell r="DM184" t="str">
            <v>0</v>
          </cell>
          <cell r="DN184" t="str">
            <v>0</v>
          </cell>
          <cell r="DO184" t="str">
            <v>0</v>
          </cell>
          <cell r="DP184" t="str">
            <v>0</v>
          </cell>
          <cell r="DQ184" t="str">
            <v>0</v>
          </cell>
          <cell r="DR184" t="str">
            <v>0</v>
          </cell>
          <cell r="DS184" t="str">
            <v>0</v>
          </cell>
          <cell r="DT184" t="str">
            <v>0</v>
          </cell>
          <cell r="DU184" t="str">
            <v>0</v>
          </cell>
          <cell r="DV184" t="str">
            <v>0</v>
          </cell>
        </row>
        <row r="185">
          <cell r="A185" t="str">
            <v>Dues &amp; Donations</v>
          </cell>
          <cell r="B185">
            <v>600560</v>
          </cell>
          <cell r="C185">
            <v>74878</v>
          </cell>
          <cell r="D185">
            <v>42195</v>
          </cell>
          <cell r="E185">
            <v>43985</v>
          </cell>
          <cell r="F185">
            <v>78200</v>
          </cell>
          <cell r="G185">
            <v>64724</v>
          </cell>
          <cell r="H185">
            <v>47752</v>
          </cell>
          <cell r="I185">
            <v>44673</v>
          </cell>
          <cell r="J185">
            <v>36134</v>
          </cell>
          <cell r="K185">
            <v>28650</v>
          </cell>
          <cell r="L185">
            <v>40085</v>
          </cell>
          <cell r="M185">
            <v>35971</v>
          </cell>
          <cell r="N185">
            <v>63313</v>
          </cell>
          <cell r="P185">
            <v>200413</v>
          </cell>
          <cell r="Q185">
            <v>17513</v>
          </cell>
          <cell r="R185">
            <v>17455</v>
          </cell>
          <cell r="S185">
            <v>29899</v>
          </cell>
          <cell r="T185">
            <v>17049</v>
          </cell>
          <cell r="U185">
            <v>14942</v>
          </cell>
          <cell r="V185">
            <v>11393</v>
          </cell>
          <cell r="W185">
            <v>12553</v>
          </cell>
          <cell r="X185">
            <v>36131</v>
          </cell>
          <cell r="Y185">
            <v>11943</v>
          </cell>
          <cell r="Z185">
            <v>11515</v>
          </cell>
          <cell r="AA185">
            <v>9531</v>
          </cell>
          <cell r="AB185">
            <v>10489</v>
          </cell>
          <cell r="AD185">
            <v>399655.08</v>
          </cell>
          <cell r="AE185">
            <v>26797.09</v>
          </cell>
          <cell r="AF185">
            <v>40041.589999999997</v>
          </cell>
          <cell r="AG185">
            <v>41790.089999999997</v>
          </cell>
          <cell r="AH185">
            <v>40997.089999999997</v>
          </cell>
          <cell r="AI185">
            <v>38427.589999999997</v>
          </cell>
          <cell r="AJ185">
            <v>17734.09</v>
          </cell>
          <cell r="AK185">
            <v>17407.09</v>
          </cell>
          <cell r="AL185">
            <v>43361.59</v>
          </cell>
          <cell r="AM185">
            <v>55600.09</v>
          </cell>
          <cell r="AN185">
            <v>21370.09</v>
          </cell>
          <cell r="AO185">
            <v>39532.589999999997</v>
          </cell>
          <cell r="AP185">
            <v>16596.09</v>
          </cell>
          <cell r="AR185">
            <v>194199</v>
          </cell>
          <cell r="AS185">
            <v>25194.25</v>
          </cell>
          <cell r="AT185">
            <v>13646.25</v>
          </cell>
          <cell r="AU185">
            <v>39306.25</v>
          </cell>
          <cell r="AV185">
            <v>27693.25</v>
          </cell>
          <cell r="AW185">
            <v>28607.25</v>
          </cell>
          <cell r="AX185">
            <v>19372.25</v>
          </cell>
          <cell r="AY185">
            <v>15663.25</v>
          </cell>
          <cell r="AZ185">
            <v>7394.25</v>
          </cell>
          <cell r="BA185">
            <v>4546.25</v>
          </cell>
          <cell r="BB185">
            <v>8436.25</v>
          </cell>
          <cell r="BC185">
            <v>2254.25</v>
          </cell>
          <cell r="BD185">
            <v>2085.25</v>
          </cell>
          <cell r="BF185">
            <v>420000</v>
          </cell>
          <cell r="BG185">
            <v>35000</v>
          </cell>
          <cell r="BH185">
            <v>35000</v>
          </cell>
          <cell r="BI185">
            <v>35000</v>
          </cell>
          <cell r="BJ185">
            <v>35000</v>
          </cell>
          <cell r="BK185">
            <v>35000</v>
          </cell>
          <cell r="BL185">
            <v>35000</v>
          </cell>
          <cell r="BM185">
            <v>35000</v>
          </cell>
          <cell r="BN185">
            <v>35000</v>
          </cell>
          <cell r="BO185">
            <v>35000</v>
          </cell>
          <cell r="BP185">
            <v>35000</v>
          </cell>
          <cell r="BQ185">
            <v>35000</v>
          </cell>
          <cell r="BR185">
            <v>35000</v>
          </cell>
          <cell r="BT185">
            <v>3375</v>
          </cell>
          <cell r="BU185">
            <v>200</v>
          </cell>
          <cell r="BV185">
            <v>200</v>
          </cell>
          <cell r="BW185">
            <v>475</v>
          </cell>
          <cell r="BX185">
            <v>200</v>
          </cell>
          <cell r="BY185">
            <v>200</v>
          </cell>
          <cell r="BZ185">
            <v>475</v>
          </cell>
          <cell r="CA185">
            <v>200</v>
          </cell>
          <cell r="CB185">
            <v>200</v>
          </cell>
          <cell r="CC185">
            <v>475</v>
          </cell>
          <cell r="CD185">
            <v>200</v>
          </cell>
          <cell r="CE185">
            <v>200</v>
          </cell>
          <cell r="CF185">
            <v>350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t="str">
            <v>0</v>
          </cell>
          <cell r="CW185" t="str">
            <v>0</v>
          </cell>
          <cell r="CX185" t="str">
            <v>0</v>
          </cell>
          <cell r="CY185" t="str">
            <v>0</v>
          </cell>
          <cell r="CZ185" t="str">
            <v>0</v>
          </cell>
          <cell r="DA185" t="str">
            <v>0</v>
          </cell>
          <cell r="DB185" t="str">
            <v>0</v>
          </cell>
          <cell r="DC185" t="str">
            <v>0</v>
          </cell>
          <cell r="DD185" t="str">
            <v>0</v>
          </cell>
          <cell r="DE185" t="str">
            <v>0</v>
          </cell>
          <cell r="DF185" t="str">
            <v>0</v>
          </cell>
          <cell r="DG185" t="str">
            <v>0</v>
          </cell>
          <cell r="DH185" t="str">
            <v>0</v>
          </cell>
          <cell r="DJ185" t="str">
            <v>0</v>
          </cell>
          <cell r="DK185" t="str">
            <v>0</v>
          </cell>
          <cell r="DL185" t="str">
            <v>0</v>
          </cell>
          <cell r="DM185" t="str">
            <v>0</v>
          </cell>
          <cell r="DN185" t="str">
            <v>0</v>
          </cell>
          <cell r="DO185" t="str">
            <v>0</v>
          </cell>
          <cell r="DP185" t="str">
            <v>0</v>
          </cell>
          <cell r="DQ185" t="str">
            <v>0</v>
          </cell>
          <cell r="DR185" t="str">
            <v>0</v>
          </cell>
          <cell r="DS185" t="str">
            <v>0</v>
          </cell>
          <cell r="DT185" t="str">
            <v>0</v>
          </cell>
          <cell r="DU185" t="str">
            <v>0</v>
          </cell>
          <cell r="DV185" t="str">
            <v>0</v>
          </cell>
        </row>
        <row r="186">
          <cell r="A186" t="str">
            <v>Training</v>
          </cell>
          <cell r="B186">
            <v>942405</v>
          </cell>
          <cell r="C186">
            <v>158739</v>
          </cell>
          <cell r="D186">
            <v>107265</v>
          </cell>
          <cell r="E186">
            <v>24370</v>
          </cell>
          <cell r="F186">
            <v>95045</v>
          </cell>
          <cell r="G186">
            <v>12970</v>
          </cell>
          <cell r="H186">
            <v>98914</v>
          </cell>
          <cell r="I186">
            <v>12216</v>
          </cell>
          <cell r="J186">
            <v>99573</v>
          </cell>
          <cell r="K186">
            <v>14251</v>
          </cell>
          <cell r="L186">
            <v>91202</v>
          </cell>
          <cell r="M186">
            <v>6073</v>
          </cell>
          <cell r="N186">
            <v>221787</v>
          </cell>
          <cell r="P186">
            <v>46600</v>
          </cell>
          <cell r="Q186">
            <v>5950</v>
          </cell>
          <cell r="R186">
            <v>2800</v>
          </cell>
          <cell r="S186">
            <v>3950</v>
          </cell>
          <cell r="T186">
            <v>4150</v>
          </cell>
          <cell r="U186">
            <v>2000</v>
          </cell>
          <cell r="V186">
            <v>4700</v>
          </cell>
          <cell r="W186">
            <v>6200</v>
          </cell>
          <cell r="X186">
            <v>2200</v>
          </cell>
          <cell r="Y186">
            <v>3200</v>
          </cell>
          <cell r="Z186">
            <v>5700</v>
          </cell>
          <cell r="AA186">
            <v>2000</v>
          </cell>
          <cell r="AB186">
            <v>3750</v>
          </cell>
          <cell r="AD186">
            <v>2092991.33</v>
          </cell>
          <cell r="AE186">
            <v>179213.5</v>
          </cell>
          <cell r="AF186">
            <v>168194.5</v>
          </cell>
          <cell r="AG186">
            <v>165846.5</v>
          </cell>
          <cell r="AH186">
            <v>171525.5</v>
          </cell>
          <cell r="AI186">
            <v>164345.5</v>
          </cell>
          <cell r="AJ186">
            <v>163097.5</v>
          </cell>
          <cell r="AK186">
            <v>184566.5</v>
          </cell>
          <cell r="AL186">
            <v>164305.5</v>
          </cell>
          <cell r="AM186">
            <v>184896.5</v>
          </cell>
          <cell r="AN186">
            <v>196610.5</v>
          </cell>
          <cell r="AO186">
            <v>180848.5</v>
          </cell>
          <cell r="AP186">
            <v>169540.83</v>
          </cell>
          <cell r="AR186">
            <v>615117</v>
          </cell>
          <cell r="AS186">
            <v>119353</v>
          </cell>
          <cell r="AT186">
            <v>80777</v>
          </cell>
          <cell r="AU186">
            <v>12767</v>
          </cell>
          <cell r="AV186">
            <v>68884</v>
          </cell>
          <cell r="AW186">
            <v>9398</v>
          </cell>
          <cell r="AX186">
            <v>94650</v>
          </cell>
          <cell r="AY186">
            <v>7066</v>
          </cell>
          <cell r="AZ186">
            <v>70114</v>
          </cell>
          <cell r="BA186">
            <v>8205</v>
          </cell>
          <cell r="BB186">
            <v>67130</v>
          </cell>
          <cell r="BC186">
            <v>6642</v>
          </cell>
          <cell r="BD186">
            <v>70131</v>
          </cell>
          <cell r="BF186">
            <v>90000</v>
          </cell>
          <cell r="BG186">
            <v>7500</v>
          </cell>
          <cell r="BH186">
            <v>7500</v>
          </cell>
          <cell r="BI186">
            <v>7500</v>
          </cell>
          <cell r="BJ186">
            <v>7500</v>
          </cell>
          <cell r="BK186">
            <v>7500</v>
          </cell>
          <cell r="BL186">
            <v>7500</v>
          </cell>
          <cell r="BM186">
            <v>7500</v>
          </cell>
          <cell r="BN186">
            <v>7500</v>
          </cell>
          <cell r="BO186">
            <v>7500</v>
          </cell>
          <cell r="BP186">
            <v>7500</v>
          </cell>
          <cell r="BQ186">
            <v>7500</v>
          </cell>
          <cell r="BR186">
            <v>7500</v>
          </cell>
          <cell r="BT186" t="str">
            <v>0</v>
          </cell>
          <cell r="BU186" t="str">
            <v>0</v>
          </cell>
          <cell r="BV186" t="str">
            <v>0</v>
          </cell>
          <cell r="BW186" t="str">
            <v>0</v>
          </cell>
          <cell r="BX186" t="str">
            <v>0</v>
          </cell>
          <cell r="BY186" t="str">
            <v>0</v>
          </cell>
          <cell r="BZ186" t="str">
            <v>0</v>
          </cell>
          <cell r="CA186" t="str">
            <v>0</v>
          </cell>
          <cell r="CB186" t="str">
            <v>0</v>
          </cell>
          <cell r="CC186" t="str">
            <v>0</v>
          </cell>
          <cell r="CD186" t="str">
            <v>0</v>
          </cell>
          <cell r="CE186" t="str">
            <v>0</v>
          </cell>
          <cell r="CF186" t="str">
            <v>0</v>
          </cell>
          <cell r="CH186" t="str">
            <v>0</v>
          </cell>
          <cell r="CI186" t="str">
            <v>0</v>
          </cell>
          <cell r="CJ186" t="str">
            <v>0</v>
          </cell>
          <cell r="CK186" t="str">
            <v>0</v>
          </cell>
          <cell r="CL186" t="str">
            <v>0</v>
          </cell>
          <cell r="CM186" t="str">
            <v>0</v>
          </cell>
          <cell r="CN186" t="str">
            <v>0</v>
          </cell>
          <cell r="CO186" t="str">
            <v>0</v>
          </cell>
          <cell r="CP186" t="str">
            <v>0</v>
          </cell>
          <cell r="CQ186" t="str">
            <v>0</v>
          </cell>
          <cell r="CR186" t="str">
            <v>0</v>
          </cell>
          <cell r="CS186" t="str">
            <v>0</v>
          </cell>
          <cell r="CT186" t="str">
            <v>0</v>
          </cell>
          <cell r="CV186" t="str">
            <v>0</v>
          </cell>
          <cell r="CW186" t="str">
            <v>0</v>
          </cell>
          <cell r="CX186" t="str">
            <v>0</v>
          </cell>
          <cell r="CY186" t="str">
            <v>0</v>
          </cell>
          <cell r="CZ186" t="str">
            <v>0</v>
          </cell>
          <cell r="DA186" t="str">
            <v>0</v>
          </cell>
          <cell r="DB186" t="str">
            <v>0</v>
          </cell>
          <cell r="DC186" t="str">
            <v>0</v>
          </cell>
          <cell r="DD186" t="str">
            <v>0</v>
          </cell>
          <cell r="DE186" t="str">
            <v>0</v>
          </cell>
          <cell r="DF186" t="str">
            <v>0</v>
          </cell>
          <cell r="DG186" t="str">
            <v>0</v>
          </cell>
          <cell r="DH186" t="str">
            <v>0</v>
          </cell>
          <cell r="DJ186" t="str">
            <v>0</v>
          </cell>
          <cell r="DK186" t="str">
            <v>0</v>
          </cell>
          <cell r="DL186" t="str">
            <v>0</v>
          </cell>
          <cell r="DM186" t="str">
            <v>0</v>
          </cell>
          <cell r="DN186" t="str">
            <v>0</v>
          </cell>
          <cell r="DO186" t="str">
            <v>0</v>
          </cell>
          <cell r="DP186" t="str">
            <v>0</v>
          </cell>
          <cell r="DQ186" t="str">
            <v>0</v>
          </cell>
          <cell r="DR186" t="str">
            <v>0</v>
          </cell>
          <cell r="DS186" t="str">
            <v>0</v>
          </cell>
          <cell r="DT186" t="str">
            <v>0</v>
          </cell>
          <cell r="DU186" t="str">
            <v>0</v>
          </cell>
          <cell r="DV186" t="str">
            <v>0</v>
          </cell>
        </row>
        <row r="187">
          <cell r="A187" t="str">
            <v>Outside Services</v>
          </cell>
          <cell r="B187">
            <v>38947455</v>
          </cell>
          <cell r="C187">
            <v>3107716</v>
          </cell>
          <cell r="D187">
            <v>3027591</v>
          </cell>
          <cell r="E187">
            <v>3420698</v>
          </cell>
          <cell r="F187">
            <v>2929516</v>
          </cell>
          <cell r="G187">
            <v>2944637</v>
          </cell>
          <cell r="H187">
            <v>3308736</v>
          </cell>
          <cell r="I187">
            <v>2944117</v>
          </cell>
          <cell r="J187">
            <v>3053119</v>
          </cell>
          <cell r="K187">
            <v>3551439</v>
          </cell>
          <cell r="L187">
            <v>3626780</v>
          </cell>
          <cell r="M187">
            <v>3298344</v>
          </cell>
          <cell r="N187">
            <v>3734762</v>
          </cell>
          <cell r="P187">
            <v>5184479.5199999996</v>
          </cell>
          <cell r="Q187">
            <v>479787.76</v>
          </cell>
          <cell r="R187">
            <v>399914.76</v>
          </cell>
          <cell r="S187">
            <v>415174</v>
          </cell>
          <cell r="T187">
            <v>444972</v>
          </cell>
          <cell r="U187">
            <v>400212</v>
          </cell>
          <cell r="V187">
            <v>422519</v>
          </cell>
          <cell r="W187">
            <v>441241</v>
          </cell>
          <cell r="X187">
            <v>407642</v>
          </cell>
          <cell r="Y187">
            <v>539502</v>
          </cell>
          <cell r="Z187">
            <v>413200</v>
          </cell>
          <cell r="AA187">
            <v>427077</v>
          </cell>
          <cell r="AB187">
            <v>393238</v>
          </cell>
          <cell r="AD187">
            <v>11530556</v>
          </cell>
          <cell r="AE187">
            <v>1130397.5</v>
          </cell>
          <cell r="AF187">
            <v>949333.5</v>
          </cell>
          <cell r="AG187">
            <v>1030467.5</v>
          </cell>
          <cell r="AH187">
            <v>1247084.5</v>
          </cell>
          <cell r="AI187">
            <v>1026512.5</v>
          </cell>
          <cell r="AJ187">
            <v>978300.5</v>
          </cell>
          <cell r="AK187">
            <v>1045088.5</v>
          </cell>
          <cell r="AL187">
            <v>834953.5</v>
          </cell>
          <cell r="AM187">
            <v>776283.5</v>
          </cell>
          <cell r="AN187">
            <v>910928.5</v>
          </cell>
          <cell r="AO187">
            <v>759718.5</v>
          </cell>
          <cell r="AP187">
            <v>841487.5</v>
          </cell>
          <cell r="AR187">
            <v>21913759</v>
          </cell>
          <cell r="AS187">
            <v>1110318</v>
          </cell>
          <cell r="AT187">
            <v>1645014</v>
          </cell>
          <cell r="AU187">
            <v>1490912</v>
          </cell>
          <cell r="AV187">
            <v>1179867</v>
          </cell>
          <cell r="AW187">
            <v>1385416</v>
          </cell>
          <cell r="AX187">
            <v>1530390</v>
          </cell>
          <cell r="AY187">
            <v>1523612</v>
          </cell>
          <cell r="AZ187">
            <v>2125846</v>
          </cell>
          <cell r="BA187">
            <v>2546708</v>
          </cell>
          <cell r="BB187">
            <v>2476485</v>
          </cell>
          <cell r="BC187">
            <v>2314354</v>
          </cell>
          <cell r="BD187">
            <v>2584837</v>
          </cell>
          <cell r="BF187">
            <v>3014400</v>
          </cell>
          <cell r="BG187">
            <v>251200</v>
          </cell>
          <cell r="BH187">
            <v>251200</v>
          </cell>
          <cell r="BI187">
            <v>251200</v>
          </cell>
          <cell r="BJ187">
            <v>251200</v>
          </cell>
          <cell r="BK187">
            <v>251200</v>
          </cell>
          <cell r="BL187">
            <v>251200</v>
          </cell>
          <cell r="BM187">
            <v>251200</v>
          </cell>
          <cell r="BN187">
            <v>251200</v>
          </cell>
          <cell r="BO187">
            <v>251200</v>
          </cell>
          <cell r="BP187">
            <v>251200</v>
          </cell>
          <cell r="BQ187">
            <v>251200</v>
          </cell>
          <cell r="BR187">
            <v>251200</v>
          </cell>
          <cell r="BT187">
            <v>1113900</v>
          </cell>
          <cell r="BU187">
            <v>75325</v>
          </cell>
          <cell r="BV187">
            <v>105325</v>
          </cell>
          <cell r="BW187">
            <v>120325</v>
          </cell>
          <cell r="BX187">
            <v>120325</v>
          </cell>
          <cell r="BY187">
            <v>120325</v>
          </cell>
          <cell r="BZ187">
            <v>120325</v>
          </cell>
          <cell r="CA187">
            <v>75325</v>
          </cell>
          <cell r="CB187">
            <v>75325</v>
          </cell>
          <cell r="CC187">
            <v>75325</v>
          </cell>
          <cell r="CD187">
            <v>75325</v>
          </cell>
          <cell r="CE187">
            <v>75325</v>
          </cell>
          <cell r="CF187">
            <v>75325</v>
          </cell>
          <cell r="CH187" t="str">
            <v>0</v>
          </cell>
          <cell r="CI187" t="str">
            <v>0</v>
          </cell>
          <cell r="CJ187" t="str">
            <v>0</v>
          </cell>
          <cell r="CK187" t="str">
            <v>0</v>
          </cell>
          <cell r="CL187" t="str">
            <v>0</v>
          </cell>
          <cell r="CM187" t="str">
            <v>0</v>
          </cell>
          <cell r="CN187" t="str">
            <v>0</v>
          </cell>
          <cell r="CO187" t="str">
            <v>0</v>
          </cell>
          <cell r="CP187" t="str">
            <v>0</v>
          </cell>
          <cell r="CQ187" t="str">
            <v>0</v>
          </cell>
          <cell r="CR187" t="str">
            <v>0</v>
          </cell>
          <cell r="CS187" t="str">
            <v>0</v>
          </cell>
          <cell r="CT187" t="str">
            <v>0</v>
          </cell>
          <cell r="CV187" t="str">
            <v>0</v>
          </cell>
          <cell r="CW187" t="str">
            <v>0</v>
          </cell>
          <cell r="CX187" t="str">
            <v>0</v>
          </cell>
          <cell r="CY187" t="str">
            <v>0</v>
          </cell>
          <cell r="CZ187" t="str">
            <v>0</v>
          </cell>
          <cell r="DA187" t="str">
            <v>0</v>
          </cell>
          <cell r="DB187" t="str">
            <v>0</v>
          </cell>
          <cell r="DC187" t="str">
            <v>0</v>
          </cell>
          <cell r="DD187" t="str">
            <v>0</v>
          </cell>
          <cell r="DE187" t="str">
            <v>0</v>
          </cell>
          <cell r="DF187" t="str">
            <v>0</v>
          </cell>
          <cell r="DG187" t="str">
            <v>0</v>
          </cell>
          <cell r="DH187" t="str">
            <v>0</v>
          </cell>
          <cell r="DJ187">
            <v>-1010764</v>
          </cell>
          <cell r="DK187">
            <v>-84230</v>
          </cell>
          <cell r="DL187">
            <v>-84230</v>
          </cell>
          <cell r="DM187">
            <v>-84231</v>
          </cell>
          <cell r="DN187">
            <v>-84230</v>
          </cell>
          <cell r="DO187">
            <v>-84230</v>
          </cell>
          <cell r="DP187">
            <v>-84231</v>
          </cell>
          <cell r="DQ187">
            <v>-84230</v>
          </cell>
          <cell r="DR187">
            <v>-84230</v>
          </cell>
          <cell r="DS187">
            <v>-84231</v>
          </cell>
          <cell r="DT187">
            <v>-84230</v>
          </cell>
          <cell r="DU187">
            <v>-84230</v>
          </cell>
          <cell r="DV187">
            <v>-84231</v>
          </cell>
        </row>
        <row r="188">
          <cell r="A188" t="str">
            <v>Provision for Bad Debt</v>
          </cell>
          <cell r="B188">
            <v>3994732.6</v>
          </cell>
          <cell r="C188">
            <v>236225.72</v>
          </cell>
          <cell r="D188">
            <v>337210.28</v>
          </cell>
          <cell r="E188">
            <v>528553.67000000004</v>
          </cell>
          <cell r="F188">
            <v>612438.47</v>
          </cell>
          <cell r="G188">
            <v>520276.27</v>
          </cell>
          <cell r="H188">
            <v>403831.5</v>
          </cell>
          <cell r="I188">
            <v>269780.31</v>
          </cell>
          <cell r="J188">
            <v>238008.95999999999</v>
          </cell>
          <cell r="K188">
            <v>206489.86</v>
          </cell>
          <cell r="L188">
            <v>209359.14</v>
          </cell>
          <cell r="M188">
            <v>217891.89</v>
          </cell>
          <cell r="N188">
            <v>214666.53</v>
          </cell>
          <cell r="P188">
            <v>2309664.86</v>
          </cell>
          <cell r="Q188">
            <v>116283.05</v>
          </cell>
          <cell r="R188">
            <v>211915.79</v>
          </cell>
          <cell r="S188">
            <v>366733.52</v>
          </cell>
          <cell r="T188">
            <v>446173.59</v>
          </cell>
          <cell r="U188">
            <v>353740.06</v>
          </cell>
          <cell r="V188">
            <v>243673.9</v>
          </cell>
          <cell r="W188">
            <v>146969.59</v>
          </cell>
          <cell r="X188">
            <v>101110.66</v>
          </cell>
          <cell r="Y188">
            <v>80712.67</v>
          </cell>
          <cell r="Z188">
            <v>81178.06</v>
          </cell>
          <cell r="AA188">
            <v>80828.66</v>
          </cell>
          <cell r="AB188">
            <v>80345.31</v>
          </cell>
          <cell r="AD188" t="str">
            <v>0</v>
          </cell>
          <cell r="AE188" t="str">
            <v>0</v>
          </cell>
          <cell r="AF188" t="str">
            <v>0</v>
          </cell>
          <cell r="AG188" t="str">
            <v>0</v>
          </cell>
          <cell r="AH188" t="str">
            <v>0</v>
          </cell>
          <cell r="AI188" t="str">
            <v>0</v>
          </cell>
          <cell r="AJ188" t="str">
            <v>0</v>
          </cell>
          <cell r="AK188" t="str">
            <v>0</v>
          </cell>
          <cell r="AL188" t="str">
            <v>0</v>
          </cell>
          <cell r="AM188" t="str">
            <v>0</v>
          </cell>
          <cell r="AN188" t="str">
            <v>0</v>
          </cell>
          <cell r="AO188" t="str">
            <v>0</v>
          </cell>
          <cell r="AP188" t="str">
            <v>0</v>
          </cell>
          <cell r="AR188">
            <v>60000</v>
          </cell>
          <cell r="AS188">
            <v>5000</v>
          </cell>
          <cell r="AT188">
            <v>5000</v>
          </cell>
          <cell r="AU188">
            <v>5000</v>
          </cell>
          <cell r="AV188">
            <v>5000</v>
          </cell>
          <cell r="AW188">
            <v>5000</v>
          </cell>
          <cell r="AX188">
            <v>5000</v>
          </cell>
          <cell r="AY188">
            <v>5000</v>
          </cell>
          <cell r="AZ188">
            <v>5000</v>
          </cell>
          <cell r="BA188">
            <v>5000</v>
          </cell>
          <cell r="BB188">
            <v>5000</v>
          </cell>
          <cell r="BC188">
            <v>5000</v>
          </cell>
          <cell r="BD188">
            <v>5000</v>
          </cell>
          <cell r="BF188">
            <v>750000</v>
          </cell>
          <cell r="BG188">
            <v>62500</v>
          </cell>
          <cell r="BH188">
            <v>62500</v>
          </cell>
          <cell r="BI188">
            <v>62500</v>
          </cell>
          <cell r="BJ188">
            <v>62500</v>
          </cell>
          <cell r="BK188">
            <v>62500</v>
          </cell>
          <cell r="BL188">
            <v>62500</v>
          </cell>
          <cell r="BM188">
            <v>62500</v>
          </cell>
          <cell r="BN188">
            <v>62500</v>
          </cell>
          <cell r="BO188">
            <v>62500</v>
          </cell>
          <cell r="BP188">
            <v>62500</v>
          </cell>
          <cell r="BQ188">
            <v>62500</v>
          </cell>
          <cell r="BR188">
            <v>62500</v>
          </cell>
          <cell r="BT188" t="str">
            <v>0</v>
          </cell>
          <cell r="BU188" t="str">
            <v>0</v>
          </cell>
          <cell r="BV188" t="str">
            <v>0</v>
          </cell>
          <cell r="BW188" t="str">
            <v>0</v>
          </cell>
          <cell r="BX188" t="str">
            <v>0</v>
          </cell>
          <cell r="BY188" t="str">
            <v>0</v>
          </cell>
          <cell r="BZ188" t="str">
            <v>0</v>
          </cell>
          <cell r="CA188" t="str">
            <v>0</v>
          </cell>
          <cell r="CB188" t="str">
            <v>0</v>
          </cell>
          <cell r="CC188" t="str">
            <v>0</v>
          </cell>
          <cell r="CD188" t="str">
            <v>0</v>
          </cell>
          <cell r="CE188" t="str">
            <v>0</v>
          </cell>
          <cell r="CF188" t="str">
            <v>0</v>
          </cell>
          <cell r="CH188" t="str">
            <v>0</v>
          </cell>
          <cell r="CI188" t="str">
            <v>0</v>
          </cell>
          <cell r="CJ188" t="str">
            <v>0</v>
          </cell>
          <cell r="CK188" t="str">
            <v>0</v>
          </cell>
          <cell r="CL188" t="str">
            <v>0</v>
          </cell>
          <cell r="CM188" t="str">
            <v>0</v>
          </cell>
          <cell r="CN188" t="str">
            <v>0</v>
          </cell>
          <cell r="CO188" t="str">
            <v>0</v>
          </cell>
          <cell r="CP188" t="str">
            <v>0</v>
          </cell>
          <cell r="CQ188" t="str">
            <v>0</v>
          </cell>
          <cell r="CR188" t="str">
            <v>0</v>
          </cell>
          <cell r="CS188" t="str">
            <v>0</v>
          </cell>
          <cell r="CT188" t="str">
            <v>0</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t="str">
            <v>0</v>
          </cell>
          <cell r="DK188" t="str">
            <v>0</v>
          </cell>
          <cell r="DL188" t="str">
            <v>0</v>
          </cell>
          <cell r="DM188" t="str">
            <v>0</v>
          </cell>
          <cell r="DN188" t="str">
            <v>0</v>
          </cell>
          <cell r="DO188" t="str">
            <v>0</v>
          </cell>
          <cell r="DP188" t="str">
            <v>0</v>
          </cell>
          <cell r="DQ188" t="str">
            <v>0</v>
          </cell>
          <cell r="DR188" t="str">
            <v>0</v>
          </cell>
          <cell r="DS188" t="str">
            <v>0</v>
          </cell>
          <cell r="DT188" t="str">
            <v>0</v>
          </cell>
          <cell r="DU188" t="str">
            <v>0</v>
          </cell>
          <cell r="DV188" t="str">
            <v>0</v>
          </cell>
        </row>
        <row r="189">
          <cell r="A189" t="str">
            <v>Miscellaneous</v>
          </cell>
          <cell r="B189">
            <v>-610000</v>
          </cell>
          <cell r="C189">
            <v>-93000</v>
          </cell>
          <cell r="D189">
            <v>0</v>
          </cell>
          <cell r="E189">
            <v>0</v>
          </cell>
          <cell r="F189">
            <v>-173000</v>
          </cell>
          <cell r="G189">
            <v>0</v>
          </cell>
          <cell r="H189">
            <v>0</v>
          </cell>
          <cell r="I189">
            <v>-240000</v>
          </cell>
          <cell r="J189">
            <v>0</v>
          </cell>
          <cell r="K189">
            <v>0</v>
          </cell>
          <cell r="L189">
            <v>-104000</v>
          </cell>
          <cell r="M189">
            <v>0</v>
          </cell>
          <cell r="N189">
            <v>0</v>
          </cell>
          <cell r="P189">
            <v>366383</v>
          </cell>
          <cell r="Q189">
            <v>13983</v>
          </cell>
          <cell r="R189">
            <v>27217</v>
          </cell>
          <cell r="S189">
            <v>47789</v>
          </cell>
          <cell r="T189">
            <v>72182</v>
          </cell>
          <cell r="U189">
            <v>67994</v>
          </cell>
          <cell r="V189">
            <v>45490</v>
          </cell>
          <cell r="W189">
            <v>30361</v>
          </cell>
          <cell r="X189">
            <v>16920</v>
          </cell>
          <cell r="Y189">
            <v>11385</v>
          </cell>
          <cell r="Z189">
            <v>11009</v>
          </cell>
          <cell r="AA189">
            <v>10868</v>
          </cell>
          <cell r="AB189">
            <v>11185</v>
          </cell>
          <cell r="AD189">
            <v>-32678273</v>
          </cell>
          <cell r="AE189">
            <v>-2723027</v>
          </cell>
          <cell r="AF189">
            <v>-2723277</v>
          </cell>
          <cell r="AG189">
            <v>-2723217</v>
          </cell>
          <cell r="AH189">
            <v>-2723027</v>
          </cell>
          <cell r="AI189">
            <v>-2723277</v>
          </cell>
          <cell r="AJ189">
            <v>-2723277</v>
          </cell>
          <cell r="AK189">
            <v>-2723027</v>
          </cell>
          <cell r="AL189">
            <v>-2723277</v>
          </cell>
          <cell r="AM189">
            <v>-2723277</v>
          </cell>
          <cell r="AN189">
            <v>-2723027</v>
          </cell>
          <cell r="AO189">
            <v>-2723276</v>
          </cell>
          <cell r="AP189">
            <v>-2723287</v>
          </cell>
          <cell r="AR189">
            <v>559962</v>
          </cell>
          <cell r="AS189">
            <v>59482</v>
          </cell>
          <cell r="AT189">
            <v>41997</v>
          </cell>
          <cell r="AU189">
            <v>70242</v>
          </cell>
          <cell r="AV189">
            <v>64457</v>
          </cell>
          <cell r="AW189">
            <v>68660</v>
          </cell>
          <cell r="AX189">
            <v>49216</v>
          </cell>
          <cell r="AY189">
            <v>30994</v>
          </cell>
          <cell r="AZ189">
            <v>16551</v>
          </cell>
          <cell r="BA189">
            <v>30994</v>
          </cell>
          <cell r="BB189">
            <v>32178</v>
          </cell>
          <cell r="BC189">
            <v>37034</v>
          </cell>
          <cell r="BD189">
            <v>58157</v>
          </cell>
          <cell r="BF189">
            <v>27000</v>
          </cell>
          <cell r="BG189">
            <v>2250</v>
          </cell>
          <cell r="BH189">
            <v>2250</v>
          </cell>
          <cell r="BI189">
            <v>2250</v>
          </cell>
          <cell r="BJ189">
            <v>2250</v>
          </cell>
          <cell r="BK189">
            <v>2250</v>
          </cell>
          <cell r="BL189">
            <v>2250</v>
          </cell>
          <cell r="BM189">
            <v>2250</v>
          </cell>
          <cell r="BN189">
            <v>2250</v>
          </cell>
          <cell r="BO189">
            <v>2250</v>
          </cell>
          <cell r="BP189">
            <v>2250</v>
          </cell>
          <cell r="BQ189">
            <v>2250</v>
          </cell>
          <cell r="BR189">
            <v>2250</v>
          </cell>
          <cell r="BT189">
            <v>66000</v>
          </cell>
          <cell r="BU189">
            <v>5500</v>
          </cell>
          <cell r="BV189">
            <v>5500</v>
          </cell>
          <cell r="BW189">
            <v>5500</v>
          </cell>
          <cell r="BX189">
            <v>5500</v>
          </cell>
          <cell r="BY189">
            <v>5500</v>
          </cell>
          <cell r="BZ189">
            <v>5500</v>
          </cell>
          <cell r="CA189">
            <v>5500</v>
          </cell>
          <cell r="CB189">
            <v>5500</v>
          </cell>
          <cell r="CC189">
            <v>5500</v>
          </cell>
          <cell r="CD189">
            <v>5500</v>
          </cell>
          <cell r="CE189">
            <v>5500</v>
          </cell>
          <cell r="CF189">
            <v>5500</v>
          </cell>
          <cell r="CH189" t="str">
            <v>0</v>
          </cell>
          <cell r="CI189" t="str">
            <v>0</v>
          </cell>
          <cell r="CJ189" t="str">
            <v>0</v>
          </cell>
          <cell r="CK189" t="str">
            <v>0</v>
          </cell>
          <cell r="CL189" t="str">
            <v>0</v>
          </cell>
          <cell r="CM189" t="str">
            <v>0</v>
          </cell>
          <cell r="CN189" t="str">
            <v>0</v>
          </cell>
          <cell r="CO189" t="str">
            <v>0</v>
          </cell>
          <cell r="CP189" t="str">
            <v>0</v>
          </cell>
          <cell r="CQ189" t="str">
            <v>0</v>
          </cell>
          <cell r="CR189" t="str">
            <v>0</v>
          </cell>
          <cell r="CS189" t="str">
            <v>0</v>
          </cell>
          <cell r="CT189" t="str">
            <v>0</v>
          </cell>
          <cell r="CV189" t="str">
            <v>0</v>
          </cell>
          <cell r="CW189" t="str">
            <v>0</v>
          </cell>
          <cell r="CX189" t="str">
            <v>0</v>
          </cell>
          <cell r="CY189" t="str">
            <v>0</v>
          </cell>
          <cell r="CZ189" t="str">
            <v>0</v>
          </cell>
          <cell r="DA189" t="str">
            <v>0</v>
          </cell>
          <cell r="DB189" t="str">
            <v>0</v>
          </cell>
          <cell r="DC189" t="str">
            <v>0</v>
          </cell>
          <cell r="DD189" t="str">
            <v>0</v>
          </cell>
          <cell r="DE189" t="str">
            <v>0</v>
          </cell>
          <cell r="DF189" t="str">
            <v>0</v>
          </cell>
          <cell r="DG189" t="str">
            <v>0</v>
          </cell>
          <cell r="DH189" t="str">
            <v>0</v>
          </cell>
          <cell r="DJ189" t="str">
            <v>0</v>
          </cell>
          <cell r="DK189" t="str">
            <v>0</v>
          </cell>
          <cell r="DL189" t="str">
            <v>0</v>
          </cell>
          <cell r="DM189" t="str">
            <v>0</v>
          </cell>
          <cell r="DN189" t="str">
            <v>0</v>
          </cell>
          <cell r="DO189" t="str">
            <v>0</v>
          </cell>
          <cell r="DP189" t="str">
            <v>0</v>
          </cell>
          <cell r="DQ189" t="str">
            <v>0</v>
          </cell>
          <cell r="DR189" t="str">
            <v>0</v>
          </cell>
          <cell r="DS189" t="str">
            <v>0</v>
          </cell>
          <cell r="DT189" t="str">
            <v>0</v>
          </cell>
          <cell r="DU189" t="str">
            <v>0</v>
          </cell>
          <cell r="DV189" t="str">
            <v>0</v>
          </cell>
        </row>
      </sheetData>
      <sheetData sheetId="4"/>
      <sheetData sheetId="5"/>
      <sheetData sheetId="6">
        <row r="8">
          <cell r="B8" t="str">
            <v>Atmos Energy-Mid-Tex</v>
          </cell>
          <cell r="C8" t="str">
            <v>Atmos Energy-Mississippi</v>
          </cell>
          <cell r="D8" t="str">
            <v>SS Rollup w Blueflame</v>
          </cell>
          <cell r="E8" t="str">
            <v>Atmos Pipeline - Texas</v>
          </cell>
          <cell r="F8" t="str">
            <v>Atmos Energy Marketing Group</v>
          </cell>
          <cell r="G8" t="str">
            <v>Other Non Utility</v>
          </cell>
          <cell r="H8" t="str">
            <v>Other Operating Companies (Elim)</v>
          </cell>
          <cell r="I8" t="str">
            <v>Mid-Tex Eliminations</v>
          </cell>
          <cell r="J8" t="str">
            <v>Atmos Energy Corporation Cons (Elim)</v>
          </cell>
          <cell r="L8" t="str">
            <v>Atmos Energy-West Texas</v>
          </cell>
          <cell r="M8" t="str">
            <v>Atmos Energy-Louisiana</v>
          </cell>
          <cell r="N8" t="str">
            <v>Atmos Energy-KY/Mid-States</v>
          </cell>
          <cell r="O8" t="str">
            <v>Atmos Energy-Colorado-Kansas</v>
          </cell>
          <cell r="P8" t="str">
            <v>Company</v>
          </cell>
        </row>
        <row r="9">
          <cell r="A9" t="str">
            <v>Total Gas Revenue</v>
          </cell>
          <cell r="B9">
            <v>253738964.86999997</v>
          </cell>
          <cell r="C9">
            <v>58214401.240000002</v>
          </cell>
          <cell r="D9" t="str">
            <v>0</v>
          </cell>
          <cell r="E9" t="str">
            <v>0</v>
          </cell>
          <cell r="F9">
            <v>292798745.31999999</v>
          </cell>
          <cell r="G9">
            <v>223197.15</v>
          </cell>
          <cell r="H9">
            <v>-678150</v>
          </cell>
          <cell r="I9" t="str">
            <v>0</v>
          </cell>
          <cell r="J9" t="str">
            <v>0</v>
          </cell>
          <cell r="L9">
            <v>42557160.439999998</v>
          </cell>
          <cell r="M9">
            <v>37273674.75</v>
          </cell>
          <cell r="N9">
            <v>102509648.48</v>
          </cell>
          <cell r="O9">
            <v>48468189.589999996</v>
          </cell>
          <cell r="P9">
            <v>835105831.83999991</v>
          </cell>
        </row>
        <row r="10">
          <cell r="A10" t="str">
            <v>Transportation Revenue</v>
          </cell>
          <cell r="B10">
            <v>2182925.21</v>
          </cell>
          <cell r="C10">
            <v>222871.61</v>
          </cell>
          <cell r="D10" t="str">
            <v>0</v>
          </cell>
          <cell r="E10">
            <v>18754362.420000002</v>
          </cell>
          <cell r="F10">
            <v>48120.76</v>
          </cell>
          <cell r="G10">
            <v>35413.93</v>
          </cell>
          <cell r="H10">
            <v>-37117.11</v>
          </cell>
          <cell r="I10">
            <v>-10535101.93</v>
          </cell>
          <cell r="J10">
            <v>-73760.62</v>
          </cell>
          <cell r="L10">
            <v>518257.91999999998</v>
          </cell>
          <cell r="M10">
            <v>84921.69</v>
          </cell>
          <cell r="N10">
            <v>2104685.14</v>
          </cell>
          <cell r="O10">
            <v>679458.96</v>
          </cell>
          <cell r="P10">
            <v>13985037.980000004</v>
          </cell>
        </row>
        <row r="11">
          <cell r="A11" t="str">
            <v>Forfeited Discounts</v>
          </cell>
          <cell r="B11" t="str">
            <v>0</v>
          </cell>
          <cell r="C11" t="str">
            <v>0</v>
          </cell>
          <cell r="D11" t="str">
            <v>0</v>
          </cell>
          <cell r="E11" t="str">
            <v>0</v>
          </cell>
          <cell r="F11">
            <v>2500.96</v>
          </cell>
          <cell r="G11" t="str">
            <v>0</v>
          </cell>
          <cell r="H11" t="str">
            <v>0</v>
          </cell>
          <cell r="I11" t="str">
            <v>0</v>
          </cell>
          <cell r="J11" t="str">
            <v>0</v>
          </cell>
          <cell r="L11">
            <v>3461.7</v>
          </cell>
          <cell r="M11">
            <v>257304.75</v>
          </cell>
          <cell r="N11">
            <v>414699.48</v>
          </cell>
          <cell r="O11">
            <v>53765.23</v>
          </cell>
          <cell r="P11">
            <v>731732.12</v>
          </cell>
        </row>
        <row r="12">
          <cell r="A12" t="str">
            <v>Other Operating Revenue</v>
          </cell>
          <cell r="B12">
            <v>1137143</v>
          </cell>
          <cell r="C12">
            <v>197768.91</v>
          </cell>
          <cell r="D12">
            <v>0.36999999999534339</v>
          </cell>
          <cell r="E12">
            <v>109130.33</v>
          </cell>
          <cell r="F12">
            <v>47570.83</v>
          </cell>
          <cell r="G12">
            <v>2963476.69</v>
          </cell>
          <cell r="H12" t="str">
            <v>0</v>
          </cell>
          <cell r="I12" t="str">
            <v>0</v>
          </cell>
          <cell r="J12">
            <v>-782531.93</v>
          </cell>
          <cell r="L12">
            <v>260623.17</v>
          </cell>
          <cell r="M12">
            <v>146498.63</v>
          </cell>
          <cell r="N12">
            <v>334681.55</v>
          </cell>
          <cell r="O12">
            <v>262590.15999999997</v>
          </cell>
          <cell r="P12">
            <v>4676951.71</v>
          </cell>
        </row>
        <row r="13">
          <cell r="A13" t="str">
            <v>Total Operating Revenues</v>
          </cell>
          <cell r="B13">
            <v>257059033.07999998</v>
          </cell>
          <cell r="C13">
            <v>58635041.759999998</v>
          </cell>
          <cell r="D13">
            <v>0.36999999999534339</v>
          </cell>
          <cell r="E13">
            <v>18863492.75</v>
          </cell>
          <cell r="F13">
            <v>285310669.64000005</v>
          </cell>
          <cell r="G13">
            <v>4430954.7</v>
          </cell>
          <cell r="H13">
            <v>-715267.11</v>
          </cell>
          <cell r="I13">
            <v>-10535101.93</v>
          </cell>
          <cell r="J13">
            <v>-39041073.029999994</v>
          </cell>
          <cell r="L13">
            <v>43339503.230000004</v>
          </cell>
          <cell r="M13">
            <v>37762399.820000008</v>
          </cell>
          <cell r="N13">
            <v>105363714.64999999</v>
          </cell>
          <cell r="O13">
            <v>49464003.940000013</v>
          </cell>
          <cell r="P13">
            <v>809937371.87000012</v>
          </cell>
        </row>
        <row r="14">
          <cell r="A14" t="str">
            <v>Distribution Gas Cost</v>
          </cell>
          <cell r="B14">
            <v>187981639.20000002</v>
          </cell>
          <cell r="C14">
            <v>46318938.539999992</v>
          </cell>
          <cell r="D14" t="str">
            <v>0</v>
          </cell>
          <cell r="E14" t="str">
            <v>0</v>
          </cell>
          <cell r="F14">
            <v>282516772.37999994</v>
          </cell>
          <cell r="G14">
            <v>129285.98999999705</v>
          </cell>
          <cell r="H14">
            <v>-715267.11</v>
          </cell>
          <cell r="I14">
            <v>-10535101.93</v>
          </cell>
          <cell r="J14">
            <v>-651571.47</v>
          </cell>
          <cell r="L14">
            <v>32239320.719999999</v>
          </cell>
          <cell r="M14">
            <v>24246198.410000004</v>
          </cell>
          <cell r="N14">
            <v>85435655.560000017</v>
          </cell>
          <cell r="O14">
            <v>39229957.710000008</v>
          </cell>
          <cell r="P14">
            <v>686195827.99999988</v>
          </cell>
        </row>
        <row r="15">
          <cell r="A15" t="str">
            <v>Transportation Gas Cost</v>
          </cell>
          <cell r="B15">
            <v>1259289.77</v>
          </cell>
          <cell r="C15" t="str">
            <v>0</v>
          </cell>
          <cell r="D15" t="str">
            <v>0</v>
          </cell>
          <cell r="E15" t="str">
            <v>0</v>
          </cell>
          <cell r="F15" t="str">
            <v>0</v>
          </cell>
          <cell r="G15" t="str">
            <v>0</v>
          </cell>
          <cell r="H15" t="str">
            <v>0</v>
          </cell>
          <cell r="I15" t="str">
            <v>0</v>
          </cell>
          <cell r="J15">
            <v>-64350.62</v>
          </cell>
          <cell r="L15" t="str">
            <v>0</v>
          </cell>
          <cell r="M15">
            <v>1070.07</v>
          </cell>
          <cell r="N15">
            <v>69354</v>
          </cell>
          <cell r="O15">
            <v>6172.65</v>
          </cell>
          <cell r="P15">
            <v>1271535.8700000001</v>
          </cell>
        </row>
        <row r="16">
          <cell r="A16" t="str">
            <v>Purchased Gas Cost</v>
          </cell>
          <cell r="B16">
            <v>189240928.97000003</v>
          </cell>
          <cell r="C16">
            <v>46318938.539999992</v>
          </cell>
          <cell r="D16" t="str">
            <v>0</v>
          </cell>
          <cell r="E16" t="str">
            <v>0</v>
          </cell>
          <cell r="F16">
            <v>282516772.37999994</v>
          </cell>
          <cell r="G16">
            <v>129285.98999999705</v>
          </cell>
          <cell r="H16">
            <v>-715267.11</v>
          </cell>
          <cell r="I16">
            <v>-10535101.93</v>
          </cell>
          <cell r="J16">
            <v>-715922.09</v>
          </cell>
          <cell r="L16">
            <v>32239320.719999999</v>
          </cell>
          <cell r="M16">
            <v>24247268.480000004</v>
          </cell>
          <cell r="N16">
            <v>85505009.560000017</v>
          </cell>
          <cell r="O16">
            <v>39236130.360000007</v>
          </cell>
          <cell r="P16">
            <v>687467363.86999989</v>
          </cell>
        </row>
        <row r="17">
          <cell r="A17" t="str">
            <v>Intersegment Gas Cost Elimination</v>
          </cell>
          <cell r="B17" t="str">
            <v>0</v>
          </cell>
          <cell r="C17" t="str">
            <v>0</v>
          </cell>
          <cell r="D17" t="str">
            <v>0</v>
          </cell>
          <cell r="E17" t="str">
            <v>0</v>
          </cell>
          <cell r="F17" t="str">
            <v>0</v>
          </cell>
          <cell r="G17" t="str">
            <v>0</v>
          </cell>
          <cell r="H17" t="str">
            <v>0</v>
          </cell>
          <cell r="I17" t="str">
            <v>0</v>
          </cell>
          <cell r="J17">
            <v>-38184780.479999997</v>
          </cell>
          <cell r="L17" t="str">
            <v>0</v>
          </cell>
          <cell r="M17" t="str">
            <v>0</v>
          </cell>
          <cell r="N17" t="str">
            <v>0</v>
          </cell>
          <cell r="O17" t="str">
            <v>0</v>
          </cell>
          <cell r="P17">
            <v>-38184780.479999997</v>
          </cell>
        </row>
        <row r="18">
          <cell r="A18" t="str">
            <v>Total Purchased Gas Costs</v>
          </cell>
          <cell r="B18">
            <v>189240928.97000003</v>
          </cell>
          <cell r="C18">
            <v>46318938.539999992</v>
          </cell>
          <cell r="D18" t="str">
            <v>0</v>
          </cell>
          <cell r="E18" t="str">
            <v>0</v>
          </cell>
          <cell r="F18">
            <v>282516772.37999994</v>
          </cell>
          <cell r="G18">
            <v>129285.98999999705</v>
          </cell>
          <cell r="H18">
            <v>-715267.11</v>
          </cell>
          <cell r="I18">
            <v>-10535101.93</v>
          </cell>
          <cell r="J18">
            <v>-38900702.57</v>
          </cell>
          <cell r="L18">
            <v>32239320.719999999</v>
          </cell>
          <cell r="M18">
            <v>24247268.480000004</v>
          </cell>
          <cell r="N18">
            <v>85505009.560000017</v>
          </cell>
          <cell r="O18">
            <v>39236130.360000007</v>
          </cell>
          <cell r="P18">
            <v>649282583.38999987</v>
          </cell>
        </row>
        <row r="19">
          <cell r="A19" t="str">
            <v>Tranportation margins</v>
          </cell>
          <cell r="B19">
            <v>923635.44</v>
          </cell>
          <cell r="C19">
            <v>222871.61</v>
          </cell>
          <cell r="D19">
            <v>0</v>
          </cell>
          <cell r="E19">
            <v>18754362.420000002</v>
          </cell>
          <cell r="F19">
            <v>48120.76</v>
          </cell>
          <cell r="G19">
            <v>35413.93</v>
          </cell>
          <cell r="H19">
            <v>-37117.11</v>
          </cell>
          <cell r="I19">
            <v>-10535101.93</v>
          </cell>
          <cell r="J19">
            <v>-9409.9999999999927</v>
          </cell>
          <cell r="L19">
            <v>518257.91999999998</v>
          </cell>
          <cell r="M19">
            <v>83851.62</v>
          </cell>
          <cell r="N19">
            <v>2035331.1400000001</v>
          </cell>
          <cell r="O19">
            <v>673286.30999999994</v>
          </cell>
          <cell r="P19">
            <v>12713502.110000003</v>
          </cell>
        </row>
        <row r="20">
          <cell r="A20" t="str">
            <v>Gross Profit</v>
          </cell>
          <cell r="B20">
            <v>67818104.109999955</v>
          </cell>
          <cell r="C20">
            <v>12316103.220000006</v>
          </cell>
          <cell r="D20">
            <v>0.36999999999534339</v>
          </cell>
          <cell r="E20">
            <v>18863492.75</v>
          </cell>
          <cell r="F20">
            <v>2793897.2600001097</v>
          </cell>
          <cell r="G20">
            <v>4301668.71</v>
          </cell>
          <cell r="H20">
            <v>0</v>
          </cell>
          <cell r="I20">
            <v>0</v>
          </cell>
          <cell r="J20">
            <v>-140370.45999999344</v>
          </cell>
          <cell r="L20">
            <v>11100182.510000005</v>
          </cell>
          <cell r="M20">
            <v>13515131.340000004</v>
          </cell>
          <cell r="N20">
            <v>19858705.089999974</v>
          </cell>
          <cell r="O20">
            <v>10227873.580000006</v>
          </cell>
          <cell r="P20">
            <v>160654788.48000005</v>
          </cell>
        </row>
        <row r="21">
          <cell r="A21" t="str">
            <v>Direct Expenses</v>
          </cell>
          <cell r="B21">
            <v>8878009.129999999</v>
          </cell>
          <cell r="C21">
            <v>3000170.7</v>
          </cell>
          <cell r="D21">
            <v>13372763.180000003</v>
          </cell>
          <cell r="E21">
            <v>12772371.680000002</v>
          </cell>
          <cell r="F21">
            <v>2300225.65</v>
          </cell>
          <cell r="G21">
            <v>367454.89</v>
          </cell>
          <cell r="H21" t="str">
            <v>0</v>
          </cell>
          <cell r="I21" t="str">
            <v>0</v>
          </cell>
          <cell r="J21">
            <v>-169032.46</v>
          </cell>
          <cell r="L21">
            <v>2367389.19</v>
          </cell>
          <cell r="M21">
            <v>2667955.27</v>
          </cell>
          <cell r="N21">
            <v>4275095.66</v>
          </cell>
          <cell r="O21">
            <v>2046520.18</v>
          </cell>
          <cell r="P21">
            <v>51878923.07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L22">
            <v>-1.1641532182693481E-10</v>
          </cell>
          <cell r="M22">
            <v>0</v>
          </cell>
          <cell r="N22">
            <v>1.1641532182693481E-10</v>
          </cell>
          <cell r="O22">
            <v>1.1641532182693481E-10</v>
          </cell>
          <cell r="P22">
            <v>1.1641532182693481E-10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L23">
            <v>-1.1641532182693481E-10</v>
          </cell>
          <cell r="M23">
            <v>0</v>
          </cell>
          <cell r="N23">
            <v>1.1641532182693481E-10</v>
          </cell>
          <cell r="O23">
            <v>1.1641532182693481E-10</v>
          </cell>
          <cell r="P23">
            <v>1.1641532182693481E-10</v>
          </cell>
        </row>
        <row r="24">
          <cell r="A24" t="str">
            <v>Share Services Billings</v>
          </cell>
          <cell r="B24">
            <v>5667935.3699999992</v>
          </cell>
          <cell r="C24">
            <v>1086024.79</v>
          </cell>
          <cell r="D24">
            <v>-13686704.219999999</v>
          </cell>
          <cell r="E24">
            <v>1163537.0900000001</v>
          </cell>
          <cell r="F24">
            <v>122953.43</v>
          </cell>
          <cell r="G24">
            <v>100450.34</v>
          </cell>
          <cell r="H24" t="str">
            <v>0</v>
          </cell>
          <cell r="I24" t="str">
            <v>0</v>
          </cell>
          <cell r="J24" t="str">
            <v>0</v>
          </cell>
          <cell r="L24">
            <v>1132836.33</v>
          </cell>
          <cell r="M24">
            <v>1346441.84</v>
          </cell>
          <cell r="N24">
            <v>2063530.46</v>
          </cell>
          <cell r="O24">
            <v>1003017.98</v>
          </cell>
          <cell r="P24">
            <v>23.410000000847504</v>
          </cell>
        </row>
        <row r="25">
          <cell r="A25" t="str">
            <v>SSU Billings</v>
          </cell>
          <cell r="B25">
            <v>5667935.3699999992</v>
          </cell>
          <cell r="C25">
            <v>1086024.79</v>
          </cell>
          <cell r="D25">
            <v>-13686704.219999999</v>
          </cell>
          <cell r="E25">
            <v>1163537.0900000001</v>
          </cell>
          <cell r="F25">
            <v>122953.43</v>
          </cell>
          <cell r="G25">
            <v>100450.34</v>
          </cell>
          <cell r="H25">
            <v>0</v>
          </cell>
          <cell r="I25">
            <v>0</v>
          </cell>
          <cell r="J25">
            <v>0</v>
          </cell>
          <cell r="L25">
            <v>1132836.33</v>
          </cell>
          <cell r="M25">
            <v>1346441.84</v>
          </cell>
          <cell r="N25">
            <v>2063530.46</v>
          </cell>
          <cell r="O25">
            <v>1003017.9799999999</v>
          </cell>
          <cell r="P25">
            <v>23.410000000731088</v>
          </cell>
        </row>
        <row r="26">
          <cell r="A26" t="str">
            <v>Total Operation &amp; Maintenance Exp - Excl Bad Debt</v>
          </cell>
          <cell r="B26">
            <v>14545944.499999998</v>
          </cell>
          <cell r="C26">
            <v>4086195.49</v>
          </cell>
          <cell r="D26">
            <v>-313941.03999999672</v>
          </cell>
          <cell r="E26">
            <v>13935908.770000001</v>
          </cell>
          <cell r="F26">
            <v>2423179.08</v>
          </cell>
          <cell r="G26">
            <v>467905.23</v>
          </cell>
          <cell r="H26" t="str">
            <v>0</v>
          </cell>
          <cell r="I26" t="str">
            <v>0</v>
          </cell>
          <cell r="J26">
            <v>-169032.46</v>
          </cell>
          <cell r="L26">
            <v>3500225.52</v>
          </cell>
          <cell r="M26">
            <v>4014397.11</v>
          </cell>
          <cell r="N26">
            <v>6338626.1199999992</v>
          </cell>
          <cell r="O26">
            <v>3049538.16</v>
          </cell>
          <cell r="P26">
            <v>51878946.480000004</v>
          </cell>
        </row>
        <row r="27">
          <cell r="A27" t="str">
            <v>Bad Debt Expense</v>
          </cell>
          <cell r="B27">
            <v>530889</v>
          </cell>
          <cell r="C27">
            <v>357525.21</v>
          </cell>
          <cell r="D27" t="str">
            <v>0</v>
          </cell>
          <cell r="E27">
            <v>-44183.75</v>
          </cell>
          <cell r="F27">
            <v>62500</v>
          </cell>
          <cell r="G27" t="str">
            <v>0</v>
          </cell>
          <cell r="H27" t="str">
            <v>0</v>
          </cell>
          <cell r="I27" t="str">
            <v>0</v>
          </cell>
          <cell r="J27" t="str">
            <v>0</v>
          </cell>
          <cell r="L27">
            <v>58288</v>
          </cell>
          <cell r="M27">
            <v>186369</v>
          </cell>
          <cell r="N27">
            <v>334965</v>
          </cell>
          <cell r="O27">
            <v>71879</v>
          </cell>
          <cell r="P27">
            <v>1558231.46</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L29">
            <v>0</v>
          </cell>
          <cell r="M29">
            <v>0</v>
          </cell>
          <cell r="N29">
            <v>0</v>
          </cell>
          <cell r="O29">
            <v>0</v>
          </cell>
          <cell r="P29">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L30" t="str">
            <v>0</v>
          </cell>
          <cell r="M30" t="str">
            <v>0</v>
          </cell>
          <cell r="N30">
            <v>3726.42</v>
          </cell>
          <cell r="O30" t="str">
            <v>0</v>
          </cell>
          <cell r="P30">
            <v>3726.42</v>
          </cell>
        </row>
        <row r="31">
          <cell r="A31" t="str">
            <v>Depreciation Expense - Depr Exp-Natural Ga 4030-30002</v>
          </cell>
          <cell r="B31" t="str">
            <v>0</v>
          </cell>
          <cell r="C31">
            <v>12481.96</v>
          </cell>
          <cell r="D31" t="str">
            <v>0</v>
          </cell>
          <cell r="E31">
            <v>245652.05</v>
          </cell>
          <cell r="F31" t="str">
            <v>0</v>
          </cell>
          <cell r="G31">
            <v>24985.67</v>
          </cell>
          <cell r="H31" t="str">
            <v>0</v>
          </cell>
          <cell r="I31" t="str">
            <v>0</v>
          </cell>
          <cell r="J31" t="str">
            <v>0</v>
          </cell>
          <cell r="L31" t="str">
            <v>0</v>
          </cell>
          <cell r="M31" t="str">
            <v>0</v>
          </cell>
          <cell r="N31">
            <v>9291.9</v>
          </cell>
          <cell r="O31">
            <v>979.65</v>
          </cell>
          <cell r="P31">
            <v>293391.23</v>
          </cell>
        </row>
        <row r="32">
          <cell r="A32" t="str">
            <v>Depreciation Expense - Depr Exp-Undergroun 4030-30003</v>
          </cell>
          <cell r="B32" t="str">
            <v>0</v>
          </cell>
          <cell r="C32">
            <v>2725.18</v>
          </cell>
          <cell r="D32" t="str">
            <v>0</v>
          </cell>
          <cell r="E32" t="str">
            <v>0</v>
          </cell>
          <cell r="F32" t="str">
            <v>0</v>
          </cell>
          <cell r="G32">
            <v>52197.440000000002</v>
          </cell>
          <cell r="H32" t="str">
            <v>0</v>
          </cell>
          <cell r="I32" t="str">
            <v>0</v>
          </cell>
          <cell r="J32" t="str">
            <v>0</v>
          </cell>
          <cell r="L32" t="str">
            <v>0</v>
          </cell>
          <cell r="M32" t="str">
            <v>0</v>
          </cell>
          <cell r="N32">
            <v>6679.63</v>
          </cell>
          <cell r="O32">
            <v>17567.03</v>
          </cell>
          <cell r="P32">
            <v>79169.279999999999</v>
          </cell>
        </row>
        <row r="33">
          <cell r="A33" t="str">
            <v>Depreciation Expense - Depr Exp-Transmissi 4030-30004</v>
          </cell>
          <cell r="B33" t="str">
            <v>0</v>
          </cell>
          <cell r="C33">
            <v>39317.74</v>
          </cell>
          <cell r="D33" t="str">
            <v>0</v>
          </cell>
          <cell r="E33">
            <v>1344876.28</v>
          </cell>
          <cell r="F33" t="str">
            <v>0</v>
          </cell>
          <cell r="G33">
            <v>53597.05</v>
          </cell>
          <cell r="H33" t="str">
            <v>0</v>
          </cell>
          <cell r="I33" t="str">
            <v>0</v>
          </cell>
          <cell r="J33" t="str">
            <v>0</v>
          </cell>
          <cell r="L33">
            <v>27528.97</v>
          </cell>
          <cell r="M33">
            <v>6443.23</v>
          </cell>
          <cell r="N33">
            <v>91963.56</v>
          </cell>
          <cell r="O33">
            <v>7381.62</v>
          </cell>
          <cell r="P33">
            <v>1571108.45</v>
          </cell>
        </row>
        <row r="34">
          <cell r="A34" t="str">
            <v>Depreciation Expense - Depr Exp-Distributi 4030-30005</v>
          </cell>
          <cell r="B34">
            <v>6103027.0499999998</v>
          </cell>
          <cell r="C34">
            <v>572746.91</v>
          </cell>
          <cell r="D34" t="str">
            <v>0</v>
          </cell>
          <cell r="E34" t="str">
            <v>0</v>
          </cell>
          <cell r="F34">
            <v>12173.05</v>
          </cell>
          <cell r="G34">
            <v>7275.05</v>
          </cell>
          <cell r="H34" t="str">
            <v>0</v>
          </cell>
          <cell r="I34" t="str">
            <v>0</v>
          </cell>
          <cell r="J34" t="str">
            <v>0</v>
          </cell>
          <cell r="L34">
            <v>902261.24</v>
          </cell>
          <cell r="M34">
            <v>1270774.9099999999</v>
          </cell>
          <cell r="N34">
            <v>2046804.27</v>
          </cell>
          <cell r="O34">
            <v>928704.96</v>
          </cell>
          <cell r="P34">
            <v>11843767.439999999</v>
          </cell>
        </row>
        <row r="35">
          <cell r="A35" t="str">
            <v>Depreciation Expense - Depr Exp-General Pl 4030-30007</v>
          </cell>
          <cell r="B35">
            <v>166477.17000000001</v>
          </cell>
          <cell r="C35">
            <v>204467.75</v>
          </cell>
          <cell r="D35">
            <v>2207501.75</v>
          </cell>
          <cell r="E35">
            <v>53291.28</v>
          </cell>
          <cell r="F35">
            <v>23.01</v>
          </cell>
          <cell r="G35">
            <v>51797.7</v>
          </cell>
          <cell r="H35" t="str">
            <v>0</v>
          </cell>
          <cell r="I35" t="str">
            <v>0</v>
          </cell>
          <cell r="J35" t="str">
            <v>0</v>
          </cell>
          <cell r="L35">
            <v>107037.86</v>
          </cell>
          <cell r="M35">
            <v>351007.34</v>
          </cell>
          <cell r="N35">
            <v>118968.03</v>
          </cell>
          <cell r="O35">
            <v>84632.02</v>
          </cell>
          <cell r="P35">
            <v>3345203.91</v>
          </cell>
        </row>
        <row r="36">
          <cell r="A36" t="str">
            <v>Depreciation Expense - Amort-Lease Improve 4030-30010</v>
          </cell>
          <cell r="B36" t="str">
            <v>0</v>
          </cell>
          <cell r="C36" t="str">
            <v>0</v>
          </cell>
          <cell r="D36" t="str">
            <v>0</v>
          </cell>
          <cell r="E36" t="str">
            <v>0</v>
          </cell>
          <cell r="F36">
            <v>3239.48</v>
          </cell>
          <cell r="G36" t="str">
            <v>0</v>
          </cell>
          <cell r="H36" t="str">
            <v>0</v>
          </cell>
          <cell r="I36" t="str">
            <v>0</v>
          </cell>
          <cell r="J36" t="str">
            <v>0</v>
          </cell>
          <cell r="L36" t="str">
            <v>0</v>
          </cell>
          <cell r="M36" t="str">
            <v>0</v>
          </cell>
          <cell r="N36" t="str">
            <v>0</v>
          </cell>
          <cell r="O36" t="str">
            <v>0</v>
          </cell>
          <cell r="P36">
            <v>3239.48</v>
          </cell>
        </row>
        <row r="37">
          <cell r="A37" t="str">
            <v>Depreciation Expense - Depreciation-Buildi 4030-30013</v>
          </cell>
          <cell r="B37" t="str">
            <v>0</v>
          </cell>
          <cell r="C37" t="str">
            <v>0</v>
          </cell>
          <cell r="D37" t="str">
            <v>0</v>
          </cell>
          <cell r="E37" t="str">
            <v>0</v>
          </cell>
          <cell r="F37">
            <v>8394</v>
          </cell>
          <cell r="G37">
            <v>7755</v>
          </cell>
          <cell r="H37" t="str">
            <v>0</v>
          </cell>
          <cell r="I37" t="str">
            <v>0</v>
          </cell>
          <cell r="J37" t="str">
            <v>0</v>
          </cell>
          <cell r="L37" t="str">
            <v>0</v>
          </cell>
          <cell r="M37" t="str">
            <v>0</v>
          </cell>
          <cell r="N37" t="str">
            <v>0</v>
          </cell>
          <cell r="O37" t="str">
            <v>0</v>
          </cell>
          <cell r="P37">
            <v>16149</v>
          </cell>
        </row>
        <row r="38">
          <cell r="A38" t="str">
            <v>Depreciation Expense - Depreciation-Office 4030-30014</v>
          </cell>
          <cell r="B38" t="str">
            <v>0</v>
          </cell>
          <cell r="C38" t="str">
            <v>0</v>
          </cell>
          <cell r="D38" t="str">
            <v>0</v>
          </cell>
          <cell r="E38" t="str">
            <v>0</v>
          </cell>
          <cell r="F38">
            <v>29545.06</v>
          </cell>
          <cell r="G38" t="str">
            <v>0</v>
          </cell>
          <cell r="H38" t="str">
            <v>0</v>
          </cell>
          <cell r="I38" t="str">
            <v>0</v>
          </cell>
          <cell r="J38" t="str">
            <v>0</v>
          </cell>
          <cell r="L38" t="str">
            <v>0</v>
          </cell>
          <cell r="M38" t="str">
            <v>0</v>
          </cell>
          <cell r="N38" t="str">
            <v>0</v>
          </cell>
          <cell r="O38" t="str">
            <v>0</v>
          </cell>
          <cell r="P38">
            <v>29545.06</v>
          </cell>
        </row>
        <row r="39">
          <cell r="A39" t="str">
            <v>Depreciation Expense - Depreciation-Comm E 4030-30015</v>
          </cell>
          <cell r="B39" t="str">
            <v>0</v>
          </cell>
          <cell r="C39" t="str">
            <v>0</v>
          </cell>
          <cell r="D39" t="str">
            <v>0</v>
          </cell>
          <cell r="E39" t="str">
            <v>0</v>
          </cell>
          <cell r="F39" t="str">
            <v>0</v>
          </cell>
          <cell r="G39">
            <v>868.16</v>
          </cell>
          <cell r="H39" t="str">
            <v>0</v>
          </cell>
          <cell r="I39" t="str">
            <v>0</v>
          </cell>
          <cell r="J39" t="str">
            <v>0</v>
          </cell>
          <cell r="L39" t="str">
            <v>0</v>
          </cell>
          <cell r="M39" t="str">
            <v>0</v>
          </cell>
          <cell r="N39" t="str">
            <v>0</v>
          </cell>
          <cell r="O39" t="str">
            <v>0</v>
          </cell>
          <cell r="P39">
            <v>868.16</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L40">
            <v>840.37</v>
          </cell>
          <cell r="M40" t="str">
            <v>0</v>
          </cell>
          <cell r="N40">
            <v>20015.87</v>
          </cell>
          <cell r="O40">
            <v>2718.79</v>
          </cell>
          <cell r="P40">
            <v>23575.03</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L41">
            <v>-376.42</v>
          </cell>
          <cell r="M41" t="str">
            <v>0</v>
          </cell>
          <cell r="N41">
            <v>-9790.09</v>
          </cell>
          <cell r="O41">
            <v>-2204.0700000000002</v>
          </cell>
          <cell r="P41">
            <v>-12370.58</v>
          </cell>
        </row>
        <row r="42">
          <cell r="A42" t="str">
            <v>Depreciation Expense - Heavy Equipment Dep 4030-30041</v>
          </cell>
          <cell r="B42" t="str">
            <v>0</v>
          </cell>
          <cell r="C42">
            <v>29461.52</v>
          </cell>
          <cell r="D42" t="str">
            <v>0</v>
          </cell>
          <cell r="E42" t="str">
            <v>0</v>
          </cell>
          <cell r="F42" t="str">
            <v>0</v>
          </cell>
          <cell r="G42" t="str">
            <v>0</v>
          </cell>
          <cell r="H42" t="str">
            <v>0</v>
          </cell>
          <cell r="I42" t="str">
            <v>0</v>
          </cell>
          <cell r="J42" t="str">
            <v>0</v>
          </cell>
          <cell r="L42">
            <v>4599.1099999999997</v>
          </cell>
          <cell r="M42">
            <v>21824.09</v>
          </cell>
          <cell r="N42">
            <v>33661.629999999997</v>
          </cell>
          <cell r="O42">
            <v>11538.72</v>
          </cell>
          <cell r="P42">
            <v>101085.07</v>
          </cell>
        </row>
        <row r="43">
          <cell r="A43" t="str">
            <v>Depreciation Expense - Heavy Equipment Dep 4030-30042</v>
          </cell>
          <cell r="B43" t="str">
            <v>0</v>
          </cell>
          <cell r="C43">
            <v>-29461.52</v>
          </cell>
          <cell r="D43" t="str">
            <v>0</v>
          </cell>
          <cell r="E43" t="str">
            <v>0</v>
          </cell>
          <cell r="F43" t="str">
            <v>0</v>
          </cell>
          <cell r="G43" t="str">
            <v>0</v>
          </cell>
          <cell r="H43" t="str">
            <v>0</v>
          </cell>
          <cell r="I43" t="str">
            <v>0</v>
          </cell>
          <cell r="J43" t="str">
            <v>0</v>
          </cell>
          <cell r="L43">
            <v>-3909.24</v>
          </cell>
          <cell r="M43">
            <v>-18558.810000000001</v>
          </cell>
          <cell r="N43">
            <v>-28612.39</v>
          </cell>
          <cell r="O43">
            <v>-9807.92</v>
          </cell>
          <cell r="P43">
            <v>-90349.88</v>
          </cell>
        </row>
        <row r="44">
          <cell r="A44" t="str">
            <v>Depreciation Expense - Stores Depreciation 4030-30051</v>
          </cell>
          <cell r="B44">
            <v>22.01</v>
          </cell>
          <cell r="C44">
            <v>853.24</v>
          </cell>
          <cell r="D44" t="str">
            <v>0</v>
          </cell>
          <cell r="E44" t="str">
            <v>0</v>
          </cell>
          <cell r="F44" t="str">
            <v>0</v>
          </cell>
          <cell r="G44" t="str">
            <v>0</v>
          </cell>
          <cell r="H44" t="str">
            <v>0</v>
          </cell>
          <cell r="I44" t="str">
            <v>0</v>
          </cell>
          <cell r="J44" t="str">
            <v>0</v>
          </cell>
          <cell r="L44">
            <v>50.21</v>
          </cell>
          <cell r="M44">
            <v>142.12</v>
          </cell>
          <cell r="N44">
            <v>111.72</v>
          </cell>
          <cell r="O44">
            <v>28.73</v>
          </cell>
          <cell r="P44">
            <v>1208.03</v>
          </cell>
        </row>
        <row r="45">
          <cell r="A45" t="str">
            <v>Depreciation Expense - Stores Depreciation 4030-30052</v>
          </cell>
          <cell r="B45">
            <v>-13.65</v>
          </cell>
          <cell r="C45">
            <v>-252.8</v>
          </cell>
          <cell r="D45" t="str">
            <v>0</v>
          </cell>
          <cell r="E45" t="str">
            <v>0</v>
          </cell>
          <cell r="F45" t="str">
            <v>0</v>
          </cell>
          <cell r="G45" t="str">
            <v>0</v>
          </cell>
          <cell r="H45" t="str">
            <v>0</v>
          </cell>
          <cell r="I45" t="str">
            <v>0</v>
          </cell>
          <cell r="J45" t="str">
            <v>0</v>
          </cell>
          <cell r="L45">
            <v>-22.49</v>
          </cell>
          <cell r="M45">
            <v>-63</v>
          </cell>
          <cell r="N45">
            <v>-52.63</v>
          </cell>
          <cell r="O45">
            <v>-13.46</v>
          </cell>
          <cell r="P45">
            <v>-418.03</v>
          </cell>
        </row>
        <row r="46">
          <cell r="A46" t="str">
            <v>Depreciation Expense - Tools &amp; Shop Deprec 4030-30061</v>
          </cell>
          <cell r="B46">
            <v>11257.21</v>
          </cell>
          <cell r="C46">
            <v>28771.14</v>
          </cell>
          <cell r="D46" t="str">
            <v>0</v>
          </cell>
          <cell r="E46" t="str">
            <v>0</v>
          </cell>
          <cell r="F46" t="str">
            <v>0</v>
          </cell>
          <cell r="G46" t="str">
            <v>0</v>
          </cell>
          <cell r="H46" t="str">
            <v>0</v>
          </cell>
          <cell r="I46" t="str">
            <v>0</v>
          </cell>
          <cell r="J46" t="str">
            <v>0</v>
          </cell>
          <cell r="L46">
            <v>22877.53</v>
          </cell>
          <cell r="M46">
            <v>23141.25</v>
          </cell>
          <cell r="N46">
            <v>23048.2</v>
          </cell>
          <cell r="O46">
            <v>24022.44</v>
          </cell>
          <cell r="P46">
            <v>133117.76999999999</v>
          </cell>
        </row>
        <row r="47">
          <cell r="A47" t="str">
            <v>Depreciation Expense - Tools &amp; Shop Deprec 4030-30062</v>
          </cell>
          <cell r="B47">
            <v>-6979.47</v>
          </cell>
          <cell r="C47">
            <v>-8524.42</v>
          </cell>
          <cell r="D47" t="str">
            <v>0</v>
          </cell>
          <cell r="E47" t="str">
            <v>0</v>
          </cell>
          <cell r="F47" t="str">
            <v>0</v>
          </cell>
          <cell r="G47" t="str">
            <v>0</v>
          </cell>
          <cell r="H47" t="str">
            <v>0</v>
          </cell>
          <cell r="I47" t="str">
            <v>0</v>
          </cell>
          <cell r="J47" t="str">
            <v>0</v>
          </cell>
          <cell r="L47">
            <v>-10247.41</v>
          </cell>
          <cell r="M47">
            <v>-10257.459999999999</v>
          </cell>
          <cell r="N47">
            <v>-10857.69</v>
          </cell>
          <cell r="O47">
            <v>-11251.34</v>
          </cell>
          <cell r="P47">
            <v>-58117.79</v>
          </cell>
        </row>
        <row r="48">
          <cell r="A48" t="str">
            <v>Depreciation Expense - Lab Depreciation 4030-30071</v>
          </cell>
          <cell r="B48">
            <v>795.15</v>
          </cell>
          <cell r="C48">
            <v>21.07</v>
          </cell>
          <cell r="D48" t="str">
            <v>0</v>
          </cell>
          <cell r="E48" t="str">
            <v>0</v>
          </cell>
          <cell r="F48" t="str">
            <v>0</v>
          </cell>
          <cell r="G48" t="str">
            <v>0</v>
          </cell>
          <cell r="H48" t="str">
            <v>0</v>
          </cell>
          <cell r="I48" t="str">
            <v>0</v>
          </cell>
          <cell r="J48" t="str">
            <v>0</v>
          </cell>
          <cell r="L48" t="str">
            <v>0</v>
          </cell>
          <cell r="M48">
            <v>3681.42</v>
          </cell>
          <cell r="N48" t="str">
            <v>0</v>
          </cell>
          <cell r="O48">
            <v>297.51</v>
          </cell>
          <cell r="P48">
            <v>4795.1499999999996</v>
          </cell>
        </row>
        <row r="49">
          <cell r="A49" t="str">
            <v>Depreciation Expense - Lab Depreciation Ca 4030-30072</v>
          </cell>
          <cell r="B49">
            <v>-492.99</v>
          </cell>
          <cell r="C49">
            <v>-6.24</v>
          </cell>
          <cell r="D49" t="str">
            <v>0</v>
          </cell>
          <cell r="E49" t="str">
            <v>0</v>
          </cell>
          <cell r="F49" t="str">
            <v>0</v>
          </cell>
          <cell r="G49" t="str">
            <v>0</v>
          </cell>
          <cell r="H49" t="str">
            <v>0</v>
          </cell>
          <cell r="I49" t="str">
            <v>0</v>
          </cell>
          <cell r="J49" t="str">
            <v>0</v>
          </cell>
          <cell r="L49" t="str">
            <v>0</v>
          </cell>
          <cell r="M49">
            <v>-1631.81</v>
          </cell>
          <cell r="N49" t="str">
            <v>0</v>
          </cell>
          <cell r="O49">
            <v>-139.35</v>
          </cell>
          <cell r="P49">
            <v>-2270.39</v>
          </cell>
        </row>
        <row r="50">
          <cell r="A50" t="str">
            <v>Depreciation Expense - Billed to West Tex  4030-40001</v>
          </cell>
          <cell r="B50" t="str">
            <v>0</v>
          </cell>
          <cell r="C50" t="str">
            <v>0</v>
          </cell>
          <cell r="D50">
            <v>-189799.45</v>
          </cell>
          <cell r="E50" t="str">
            <v>0</v>
          </cell>
          <cell r="F50" t="str">
            <v>0</v>
          </cell>
          <cell r="G50" t="str">
            <v>0</v>
          </cell>
          <cell r="H50" t="str">
            <v>0</v>
          </cell>
          <cell r="I50" t="str">
            <v>0</v>
          </cell>
          <cell r="J50" t="str">
            <v>0</v>
          </cell>
          <cell r="L50" t="str">
            <v>0</v>
          </cell>
          <cell r="M50" t="str">
            <v>0</v>
          </cell>
          <cell r="N50" t="str">
            <v>0</v>
          </cell>
          <cell r="O50" t="str">
            <v>0</v>
          </cell>
          <cell r="P50">
            <v>-189799.45</v>
          </cell>
        </row>
        <row r="51">
          <cell r="A51" t="str">
            <v>Depreciation Expense - Billed to CO/KS Div 4030-40002</v>
          </cell>
          <cell r="B51" t="str">
            <v>0</v>
          </cell>
          <cell r="C51" t="str">
            <v>0</v>
          </cell>
          <cell r="D51">
            <v>-150835.32</v>
          </cell>
          <cell r="E51" t="str">
            <v>0</v>
          </cell>
          <cell r="F51" t="str">
            <v>0</v>
          </cell>
          <cell r="G51" t="str">
            <v>0</v>
          </cell>
          <cell r="H51" t="str">
            <v>0</v>
          </cell>
          <cell r="I51" t="str">
            <v>0</v>
          </cell>
          <cell r="J51" t="str">
            <v>0</v>
          </cell>
          <cell r="L51" t="str">
            <v>0</v>
          </cell>
          <cell r="M51" t="str">
            <v>0</v>
          </cell>
          <cell r="N51" t="str">
            <v>0</v>
          </cell>
          <cell r="O51" t="str">
            <v>0</v>
          </cell>
          <cell r="P51">
            <v>-150835.32</v>
          </cell>
        </row>
        <row r="52">
          <cell r="A52" t="str">
            <v>Depreciation Expense - Billed to LA Div 4030-40003</v>
          </cell>
          <cell r="B52" t="str">
            <v>0</v>
          </cell>
          <cell r="C52" t="str">
            <v>0</v>
          </cell>
          <cell r="D52">
            <v>-225583.55</v>
          </cell>
          <cell r="E52" t="str">
            <v>0</v>
          </cell>
          <cell r="F52" t="str">
            <v>0</v>
          </cell>
          <cell r="G52" t="str">
            <v>0</v>
          </cell>
          <cell r="H52" t="str">
            <v>0</v>
          </cell>
          <cell r="I52" t="str">
            <v>0</v>
          </cell>
          <cell r="J52" t="str">
            <v>0</v>
          </cell>
          <cell r="L52" t="str">
            <v>0</v>
          </cell>
          <cell r="M52" t="str">
            <v>0</v>
          </cell>
          <cell r="N52" t="str">
            <v>0</v>
          </cell>
          <cell r="O52" t="str">
            <v>0</v>
          </cell>
          <cell r="P52">
            <v>-225583.55</v>
          </cell>
        </row>
        <row r="53">
          <cell r="A53" t="str">
            <v>Depreciation Expense - Billed to Mid St Di 4030-40004</v>
          </cell>
          <cell r="B53" t="str">
            <v>0</v>
          </cell>
          <cell r="C53" t="str">
            <v>0</v>
          </cell>
          <cell r="D53">
            <v>-316167.38</v>
          </cell>
          <cell r="E53" t="str">
            <v>0</v>
          </cell>
          <cell r="F53" t="str">
            <v>0</v>
          </cell>
          <cell r="G53" t="str">
            <v>0</v>
          </cell>
          <cell r="H53" t="str">
            <v>0</v>
          </cell>
          <cell r="I53" t="str">
            <v>0</v>
          </cell>
          <cell r="J53" t="str">
            <v>0</v>
          </cell>
          <cell r="L53" t="str">
            <v>0</v>
          </cell>
          <cell r="M53" t="str">
            <v>0</v>
          </cell>
          <cell r="N53" t="str">
            <v>0</v>
          </cell>
          <cell r="O53" t="str">
            <v>0</v>
          </cell>
          <cell r="P53">
            <v>-316167.38</v>
          </cell>
        </row>
        <row r="54">
          <cell r="A54" t="str">
            <v>Depreciation Expense - Billed to Mid-Tex D 4030-40008</v>
          </cell>
          <cell r="B54" t="str">
            <v>0</v>
          </cell>
          <cell r="C54" t="str">
            <v>0</v>
          </cell>
          <cell r="D54">
            <v>-1009136.27</v>
          </cell>
          <cell r="E54" t="str">
            <v>0</v>
          </cell>
          <cell r="F54" t="str">
            <v>0</v>
          </cell>
          <cell r="G54" t="str">
            <v>0</v>
          </cell>
          <cell r="H54" t="str">
            <v>0</v>
          </cell>
          <cell r="I54" t="str">
            <v>0</v>
          </cell>
          <cell r="J54" t="str">
            <v>0</v>
          </cell>
          <cell r="L54" t="str">
            <v>0</v>
          </cell>
          <cell r="M54" t="str">
            <v>0</v>
          </cell>
          <cell r="N54" t="str">
            <v>0</v>
          </cell>
          <cell r="O54" t="str">
            <v>0</v>
          </cell>
          <cell r="P54">
            <v>-1009136.27</v>
          </cell>
        </row>
        <row r="55">
          <cell r="A55" t="str">
            <v>Depreciation Expense - Billed to MS Div 4030-40009</v>
          </cell>
          <cell r="B55" t="str">
            <v>0</v>
          </cell>
          <cell r="C55" t="str">
            <v>0</v>
          </cell>
          <cell r="D55">
            <v>-177700.26</v>
          </cell>
          <cell r="E55" t="str">
            <v>0</v>
          </cell>
          <cell r="F55" t="str">
            <v>0</v>
          </cell>
          <cell r="G55" t="str">
            <v>0</v>
          </cell>
          <cell r="H55" t="str">
            <v>0</v>
          </cell>
          <cell r="I55" t="str">
            <v>0</v>
          </cell>
          <cell r="J55" t="str">
            <v>0</v>
          </cell>
          <cell r="L55" t="str">
            <v>0</v>
          </cell>
          <cell r="M55" t="str">
            <v>0</v>
          </cell>
          <cell r="N55" t="str">
            <v>0</v>
          </cell>
          <cell r="O55" t="str">
            <v>0</v>
          </cell>
          <cell r="P55">
            <v>-177700.26</v>
          </cell>
        </row>
        <row r="56">
          <cell r="A56" t="str">
            <v>Depreciation Expense - Billed to Atmos Pip 4030-40010</v>
          </cell>
          <cell r="B56" t="str">
            <v>0</v>
          </cell>
          <cell r="C56" t="str">
            <v>0</v>
          </cell>
          <cell r="D56">
            <v>-104174.6</v>
          </cell>
          <cell r="E56" t="str">
            <v>0</v>
          </cell>
          <cell r="F56" t="str">
            <v>0</v>
          </cell>
          <cell r="G56" t="str">
            <v>0</v>
          </cell>
          <cell r="H56" t="str">
            <v>0</v>
          </cell>
          <cell r="I56" t="str">
            <v>0</v>
          </cell>
          <cell r="J56" t="str">
            <v>0</v>
          </cell>
          <cell r="L56" t="str">
            <v>0</v>
          </cell>
          <cell r="M56" t="str">
            <v>0</v>
          </cell>
          <cell r="N56" t="str">
            <v>0</v>
          </cell>
          <cell r="O56" t="str">
            <v>0</v>
          </cell>
          <cell r="P56">
            <v>-104174.6</v>
          </cell>
        </row>
        <row r="57">
          <cell r="A57" t="str">
            <v>Depreciation Expense - Billing for Taxes O 4030-41124</v>
          </cell>
          <cell r="B57">
            <v>1009136.27</v>
          </cell>
          <cell r="C57">
            <v>177700.26</v>
          </cell>
          <cell r="D57">
            <v>-34104.92</v>
          </cell>
          <cell r="E57">
            <v>104174.6</v>
          </cell>
          <cell r="F57">
            <v>27589.360000000001</v>
          </cell>
          <cell r="G57">
            <v>6515.56</v>
          </cell>
          <cell r="H57" t="str">
            <v>0</v>
          </cell>
          <cell r="I57" t="str">
            <v>0</v>
          </cell>
          <cell r="J57" t="str">
            <v>0</v>
          </cell>
          <cell r="L57">
            <v>189799.45</v>
          </cell>
          <cell r="M57">
            <v>225583.55</v>
          </cell>
          <cell r="N57">
            <v>316167.38</v>
          </cell>
          <cell r="O57">
            <v>150835.32</v>
          </cell>
          <cell r="P57">
            <v>2173396.83</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t="str">
            <v>0</v>
          </cell>
          <cell r="N58" t="str">
            <v>0</v>
          </cell>
          <cell r="O58">
            <v>-6.3664629124104977E-12</v>
          </cell>
          <cell r="P58">
            <v>-6.3664629124104977E-12</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L59" t="str">
            <v>0</v>
          </cell>
          <cell r="M59" t="str">
            <v>0</v>
          </cell>
          <cell r="N59">
            <v>1135.31</v>
          </cell>
          <cell r="O59" t="str">
            <v>0</v>
          </cell>
          <cell r="P59">
            <v>1135.31</v>
          </cell>
        </row>
        <row r="60">
          <cell r="A60" t="str">
            <v>Amortization of Other Limited-Term Gas  - Customer Contracts  4043-30021</v>
          </cell>
          <cell r="B60" t="str">
            <v>0</v>
          </cell>
          <cell r="C60" t="str">
            <v>0</v>
          </cell>
          <cell r="D60" t="str">
            <v>0</v>
          </cell>
          <cell r="E60" t="str">
            <v>0</v>
          </cell>
          <cell r="F60">
            <v>52267.05</v>
          </cell>
          <cell r="G60" t="str">
            <v>0</v>
          </cell>
          <cell r="H60" t="str">
            <v>0</v>
          </cell>
          <cell r="I60" t="str">
            <v>0</v>
          </cell>
          <cell r="J60" t="str">
            <v>0</v>
          </cell>
          <cell r="L60" t="str">
            <v>0</v>
          </cell>
          <cell r="M60" t="str">
            <v>0</v>
          </cell>
          <cell r="N60" t="str">
            <v>0</v>
          </cell>
          <cell r="O60" t="str">
            <v>0</v>
          </cell>
          <cell r="P60">
            <v>52267.05</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L62" t="str">
            <v>0</v>
          </cell>
          <cell r="M62" t="str">
            <v>0</v>
          </cell>
          <cell r="N62">
            <v>8322.4</v>
          </cell>
          <cell r="O62" t="str">
            <v>0</v>
          </cell>
          <cell r="P62">
            <v>8322.4</v>
          </cell>
        </row>
        <row r="63">
          <cell r="A63" t="str">
            <v>Amortization of gas plant acquisition a - Amort Util/Plant Ac 4060-30011</v>
          </cell>
          <cell r="B63">
            <v>-264322.92</v>
          </cell>
          <cell r="C63" t="str">
            <v>0</v>
          </cell>
          <cell r="D63" t="str">
            <v>0</v>
          </cell>
          <cell r="E63">
            <v>-113281.25</v>
          </cell>
          <cell r="F63" t="str">
            <v>0</v>
          </cell>
          <cell r="G63" t="str">
            <v>0</v>
          </cell>
          <cell r="H63" t="str">
            <v>0</v>
          </cell>
          <cell r="I63" t="str">
            <v>0</v>
          </cell>
          <cell r="J63" t="str">
            <v>0</v>
          </cell>
          <cell r="L63" t="str">
            <v>0</v>
          </cell>
          <cell r="M63">
            <v>10458.969999999999</v>
          </cell>
          <cell r="N63">
            <v>47207.23</v>
          </cell>
          <cell r="O63">
            <v>31118.13</v>
          </cell>
          <cell r="P63">
            <v>-288819.84000000003</v>
          </cell>
        </row>
        <row r="64">
          <cell r="A64" t="str">
            <v>Amortization of property losses unrecov - Amort Util/Plant Ac 4071-30011</v>
          </cell>
          <cell r="B64">
            <v>703497.23</v>
          </cell>
          <cell r="C64" t="str">
            <v>0</v>
          </cell>
          <cell r="D64" t="str">
            <v>0</v>
          </cell>
          <cell r="E64">
            <v>36241.269999999997</v>
          </cell>
          <cell r="F64" t="str">
            <v>0</v>
          </cell>
          <cell r="G64" t="str">
            <v>0</v>
          </cell>
          <cell r="H64" t="str">
            <v>0</v>
          </cell>
          <cell r="I64" t="str">
            <v>0</v>
          </cell>
          <cell r="J64" t="str">
            <v>0</v>
          </cell>
          <cell r="L64" t="str">
            <v>0</v>
          </cell>
          <cell r="M64" t="str">
            <v>0</v>
          </cell>
          <cell r="N64" t="str">
            <v>0</v>
          </cell>
          <cell r="O64" t="str">
            <v>0</v>
          </cell>
          <cell r="P64">
            <v>739738.5</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7722403.0600000005</v>
          </cell>
          <cell r="C66">
            <v>1030301.7899999999</v>
          </cell>
          <cell r="D66">
            <v>-2.1827872842550278E-10</v>
          </cell>
          <cell r="E66">
            <v>1670954.2300000002</v>
          </cell>
          <cell r="F66">
            <v>133231.01</v>
          </cell>
          <cell r="G66">
            <v>204991.62999999998</v>
          </cell>
          <cell r="H66">
            <v>0</v>
          </cell>
          <cell r="I66">
            <v>0</v>
          </cell>
          <cell r="J66">
            <v>0</v>
          </cell>
          <cell r="L66">
            <v>1240439.18</v>
          </cell>
          <cell r="M66">
            <v>1882545.8</v>
          </cell>
          <cell r="N66">
            <v>2677790.75</v>
          </cell>
          <cell r="O66">
            <v>1236408.78</v>
          </cell>
          <cell r="P66">
            <v>17799066.23</v>
          </cell>
        </row>
        <row r="67">
          <cell r="A67" t="str">
            <v>Depreciation and Amortization</v>
          </cell>
          <cell r="B67">
            <v>7722403.0600000005</v>
          </cell>
          <cell r="C67">
            <v>1030301.79</v>
          </cell>
          <cell r="D67">
            <v>-1.3096723705530167E-10</v>
          </cell>
          <cell r="E67">
            <v>1670954.23</v>
          </cell>
          <cell r="F67">
            <v>133231.01</v>
          </cell>
          <cell r="G67">
            <v>204991.63</v>
          </cell>
          <cell r="H67" t="str">
            <v>0</v>
          </cell>
          <cell r="I67" t="str">
            <v>0</v>
          </cell>
          <cell r="J67" t="str">
            <v>0</v>
          </cell>
          <cell r="L67">
            <v>1240439.18</v>
          </cell>
          <cell r="M67">
            <v>1882545.8</v>
          </cell>
          <cell r="N67">
            <v>2677790.75</v>
          </cell>
          <cell r="O67">
            <v>1236408.78</v>
          </cell>
          <cell r="P67">
            <v>17799066.23</v>
          </cell>
        </row>
        <row r="68">
          <cell r="A68" t="str">
            <v>Check Dep</v>
          </cell>
          <cell r="B68">
            <v>0</v>
          </cell>
          <cell r="C68">
            <v>0</v>
          </cell>
          <cell r="D68">
            <v>-8.7311491370201111E-11</v>
          </cell>
          <cell r="E68">
            <v>0</v>
          </cell>
          <cell r="F68">
            <v>0</v>
          </cell>
          <cell r="G68">
            <v>0</v>
          </cell>
          <cell r="H68">
            <v>0</v>
          </cell>
          <cell r="I68">
            <v>0</v>
          </cell>
          <cell r="J68">
            <v>0</v>
          </cell>
          <cell r="L68">
            <v>0</v>
          </cell>
          <cell r="M68">
            <v>0</v>
          </cell>
          <cell r="N68">
            <v>0</v>
          </cell>
          <cell r="O68">
            <v>0</v>
          </cell>
          <cell r="P68">
            <v>0</v>
          </cell>
        </row>
        <row r="69">
          <cell r="A69" t="str">
            <v>SSU Depreciation</v>
          </cell>
          <cell r="B69">
            <v>1009136.27</v>
          </cell>
          <cell r="C69">
            <v>177700.26</v>
          </cell>
          <cell r="D69">
            <v>-34104.92</v>
          </cell>
          <cell r="E69">
            <v>104174.6</v>
          </cell>
          <cell r="F69">
            <v>27589.360000000001</v>
          </cell>
          <cell r="G69">
            <v>6515.56</v>
          </cell>
          <cell r="H69">
            <v>0</v>
          </cell>
          <cell r="I69">
            <v>0</v>
          </cell>
          <cell r="J69">
            <v>0</v>
          </cell>
          <cell r="L69">
            <v>189799.45</v>
          </cell>
          <cell r="M69">
            <v>225583.55</v>
          </cell>
          <cell r="N69">
            <v>316167.38</v>
          </cell>
          <cell r="O69">
            <v>150835.32</v>
          </cell>
          <cell r="P69">
            <v>2173396.83</v>
          </cell>
        </row>
        <row r="70">
          <cell r="A70" t="str">
            <v>Payroll Taxes</v>
          </cell>
          <cell r="B70">
            <v>143894.20000000001</v>
          </cell>
          <cell r="C70">
            <v>70531.83</v>
          </cell>
          <cell r="D70">
            <v>196909.42</v>
          </cell>
          <cell r="E70">
            <v>91572.41</v>
          </cell>
          <cell r="F70">
            <v>-23220.85</v>
          </cell>
          <cell r="G70">
            <v>8002.25</v>
          </cell>
          <cell r="H70" t="str">
            <v>0</v>
          </cell>
          <cell r="I70" t="str">
            <v>0</v>
          </cell>
          <cell r="J70" t="str">
            <v>0</v>
          </cell>
          <cell r="L70">
            <v>40713.42</v>
          </cell>
          <cell r="M70">
            <v>51568.27</v>
          </cell>
          <cell r="N70">
            <v>67326.95</v>
          </cell>
          <cell r="O70">
            <v>31270.61</v>
          </cell>
          <cell r="P70">
            <v>678568.51</v>
          </cell>
        </row>
        <row r="71">
          <cell r="A71" t="str">
            <v>Ad Valorem</v>
          </cell>
          <cell r="B71">
            <v>-525750</v>
          </cell>
          <cell r="C71">
            <v>675000</v>
          </cell>
          <cell r="D71">
            <v>120500</v>
          </cell>
          <cell r="E71">
            <v>578000</v>
          </cell>
          <cell r="F71">
            <v>50000</v>
          </cell>
          <cell r="G71">
            <v>-255837.12</v>
          </cell>
          <cell r="H71" t="str">
            <v>0</v>
          </cell>
          <cell r="I71" t="str">
            <v>0</v>
          </cell>
          <cell r="J71" t="str">
            <v>0</v>
          </cell>
          <cell r="L71">
            <v>-121230</v>
          </cell>
          <cell r="M71">
            <v>422703</v>
          </cell>
          <cell r="N71">
            <v>-57318</v>
          </cell>
          <cell r="O71">
            <v>593723.16</v>
          </cell>
          <cell r="P71">
            <v>1479791.04</v>
          </cell>
        </row>
        <row r="72">
          <cell r="A72" t="str">
            <v>Franchise Taxes</v>
          </cell>
          <cell r="B72">
            <v>7159937.1999999983</v>
          </cell>
          <cell r="C72">
            <v>844550.38</v>
          </cell>
          <cell r="D72" t="str">
            <v>0</v>
          </cell>
          <cell r="E72" t="str">
            <v>0</v>
          </cell>
          <cell r="F72" t="str">
            <v>0</v>
          </cell>
          <cell r="G72">
            <v>38160.6</v>
          </cell>
          <cell r="H72" t="str">
            <v>0</v>
          </cell>
          <cell r="I72" t="str">
            <v>0</v>
          </cell>
          <cell r="J72" t="str">
            <v>0</v>
          </cell>
          <cell r="L72">
            <v>1503485.2</v>
          </cell>
          <cell r="M72">
            <v>93690.78</v>
          </cell>
          <cell r="N72">
            <v>89174.38</v>
          </cell>
          <cell r="O72">
            <v>1666.67</v>
          </cell>
          <cell r="P72">
            <v>9730665.209999999</v>
          </cell>
        </row>
        <row r="73">
          <cell r="A73" t="str">
            <v>State Gross Receipts</v>
          </cell>
          <cell r="B73">
            <v>1534425.25</v>
          </cell>
          <cell r="C73" t="str">
            <v>0</v>
          </cell>
          <cell r="D73" t="str">
            <v>0</v>
          </cell>
          <cell r="E73" t="str">
            <v>0</v>
          </cell>
          <cell r="F73" t="str">
            <v>0</v>
          </cell>
          <cell r="G73" t="str">
            <v>0</v>
          </cell>
          <cell r="H73" t="str">
            <v>0</v>
          </cell>
          <cell r="I73" t="str">
            <v>0</v>
          </cell>
          <cell r="J73" t="str">
            <v>0</v>
          </cell>
          <cell r="L73">
            <v>259074.69</v>
          </cell>
          <cell r="M73" t="str">
            <v>0</v>
          </cell>
          <cell r="N73">
            <v>245986.66</v>
          </cell>
          <cell r="O73" t="str">
            <v>0</v>
          </cell>
          <cell r="P73">
            <v>2039486.6</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t="str">
            <v>0</v>
          </cell>
          <cell r="C76">
            <v>102</v>
          </cell>
          <cell r="D76" t="str">
            <v>0</v>
          </cell>
          <cell r="E76" t="str">
            <v>0</v>
          </cell>
          <cell r="F76" t="str">
            <v>0</v>
          </cell>
          <cell r="G76" t="str">
            <v>0</v>
          </cell>
          <cell r="H76" t="str">
            <v>0</v>
          </cell>
          <cell r="I76" t="str">
            <v>0</v>
          </cell>
          <cell r="J76" t="str">
            <v>0</v>
          </cell>
          <cell r="L76">
            <v>0</v>
          </cell>
          <cell r="M76">
            <v>-1.4551915228366852E-11</v>
          </cell>
          <cell r="N76">
            <v>-3.637978807091713E-12</v>
          </cell>
          <cell r="O76">
            <v>-1.0004441719502211E-11</v>
          </cell>
          <cell r="P76">
            <v>101.99999999997135</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v>10290.18</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v>10290.18</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v>4045.49</v>
          </cell>
          <cell r="M81" t="str">
            <v>0</v>
          </cell>
          <cell r="N81" t="str">
            <v>0</v>
          </cell>
          <cell r="O81" t="str">
            <v>0</v>
          </cell>
          <cell r="P81">
            <v>4045.49</v>
          </cell>
        </row>
        <row r="82">
          <cell r="A82" t="str">
            <v>Taxes other than income taxes, utility  - Public Serv Comm As 4081-30112</v>
          </cell>
          <cell r="B82">
            <v>37858.769999999997</v>
          </cell>
          <cell r="C82">
            <v>20000</v>
          </cell>
          <cell r="D82" t="str">
            <v>0</v>
          </cell>
          <cell r="E82">
            <v>25899.93</v>
          </cell>
          <cell r="F82" t="str">
            <v>0</v>
          </cell>
          <cell r="G82" t="str">
            <v>0</v>
          </cell>
          <cell r="H82" t="str">
            <v>0</v>
          </cell>
          <cell r="I82" t="str">
            <v>0</v>
          </cell>
          <cell r="J82" t="str">
            <v>0</v>
          </cell>
          <cell r="L82" t="str">
            <v>0</v>
          </cell>
          <cell r="M82" t="str">
            <v>0</v>
          </cell>
          <cell r="N82">
            <v>27155.71</v>
          </cell>
          <cell r="O82">
            <v>35638.449999999997</v>
          </cell>
          <cell r="P82">
            <v>146552.85999999999</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L83" t="str">
            <v>0</v>
          </cell>
          <cell r="M83" t="str">
            <v>0</v>
          </cell>
          <cell r="N83">
            <v>19152</v>
          </cell>
          <cell r="O83" t="str">
            <v>0</v>
          </cell>
          <cell r="P83">
            <v>19152</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v>-25842</v>
          </cell>
          <cell r="E90" t="str">
            <v>0</v>
          </cell>
          <cell r="F90" t="str">
            <v>0</v>
          </cell>
          <cell r="G90" t="str">
            <v>0</v>
          </cell>
          <cell r="H90" t="str">
            <v>0</v>
          </cell>
          <cell r="I90" t="str">
            <v>0</v>
          </cell>
          <cell r="J90" t="str">
            <v>0</v>
          </cell>
          <cell r="L90" t="str">
            <v>0</v>
          </cell>
          <cell r="M90" t="str">
            <v>0</v>
          </cell>
          <cell r="N90" t="str">
            <v>0</v>
          </cell>
          <cell r="O90" t="str">
            <v>0</v>
          </cell>
          <cell r="P90">
            <v>-25842</v>
          </cell>
        </row>
        <row r="91">
          <cell r="A91" t="str">
            <v>Taxes other than income taxes, utility  - Billed to CO/KS Div 4081-40002</v>
          </cell>
          <cell r="B91" t="str">
            <v>0</v>
          </cell>
          <cell r="C91" t="str">
            <v>0</v>
          </cell>
          <cell r="D91">
            <v>-22761.26</v>
          </cell>
          <cell r="E91" t="str">
            <v>0</v>
          </cell>
          <cell r="F91" t="str">
            <v>0</v>
          </cell>
          <cell r="G91" t="str">
            <v>0</v>
          </cell>
          <cell r="H91" t="str">
            <v>0</v>
          </cell>
          <cell r="I91" t="str">
            <v>0</v>
          </cell>
          <cell r="J91" t="str">
            <v>0</v>
          </cell>
          <cell r="L91" t="str">
            <v>0</v>
          </cell>
          <cell r="M91" t="str">
            <v>0</v>
          </cell>
          <cell r="N91" t="str">
            <v>0</v>
          </cell>
          <cell r="O91" t="str">
            <v>0</v>
          </cell>
          <cell r="P91">
            <v>-22761.26</v>
          </cell>
        </row>
        <row r="92">
          <cell r="A92" t="str">
            <v>Taxes other than income taxes, utility  - Billed to LA Div 4081-40003</v>
          </cell>
          <cell r="B92" t="str">
            <v>0</v>
          </cell>
          <cell r="C92" t="str">
            <v>0</v>
          </cell>
          <cell r="D92">
            <v>-31190.69</v>
          </cell>
          <cell r="E92" t="str">
            <v>0</v>
          </cell>
          <cell r="F92" t="str">
            <v>0</v>
          </cell>
          <cell r="G92" t="str">
            <v>0</v>
          </cell>
          <cell r="H92" t="str">
            <v>0</v>
          </cell>
          <cell r="I92" t="str">
            <v>0</v>
          </cell>
          <cell r="J92" t="str">
            <v>0</v>
          </cell>
          <cell r="L92" t="str">
            <v>0</v>
          </cell>
          <cell r="M92" t="str">
            <v>0</v>
          </cell>
          <cell r="N92" t="str">
            <v>0</v>
          </cell>
          <cell r="O92" t="str">
            <v>0</v>
          </cell>
          <cell r="P92">
            <v>-31190.69</v>
          </cell>
        </row>
        <row r="93">
          <cell r="A93" t="str">
            <v>Taxes other than income taxes, utility  - Billed to Mid St Di 4081-40004</v>
          </cell>
          <cell r="B93" t="str">
            <v>0</v>
          </cell>
          <cell r="C93" t="str">
            <v>0</v>
          </cell>
          <cell r="D93">
            <v>-46559.78</v>
          </cell>
          <cell r="E93" t="str">
            <v>0</v>
          </cell>
          <cell r="F93" t="str">
            <v>0</v>
          </cell>
          <cell r="G93" t="str">
            <v>0</v>
          </cell>
          <cell r="H93" t="str">
            <v>0</v>
          </cell>
          <cell r="I93" t="str">
            <v>0</v>
          </cell>
          <cell r="J93" t="str">
            <v>0</v>
          </cell>
          <cell r="L93" t="str">
            <v>0</v>
          </cell>
          <cell r="M93" t="str">
            <v>0</v>
          </cell>
          <cell r="N93" t="str">
            <v>0</v>
          </cell>
          <cell r="O93" t="str">
            <v>0</v>
          </cell>
          <cell r="P93">
            <v>-46559.78</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v>-7868.27</v>
          </cell>
          <cell r="E95" t="str">
            <v>0</v>
          </cell>
          <cell r="F95" t="str">
            <v>0</v>
          </cell>
          <cell r="G95" t="str">
            <v>0</v>
          </cell>
          <cell r="H95" t="str">
            <v>0</v>
          </cell>
          <cell r="I95" t="str">
            <v>0</v>
          </cell>
          <cell r="J95" t="str">
            <v>0</v>
          </cell>
          <cell r="L95" t="str">
            <v>0</v>
          </cell>
          <cell r="M95" t="str">
            <v>0</v>
          </cell>
          <cell r="N95" t="str">
            <v>0</v>
          </cell>
          <cell r="O95" t="str">
            <v>0</v>
          </cell>
          <cell r="P95">
            <v>-7868.27</v>
          </cell>
        </row>
        <row r="96">
          <cell r="A96" t="str">
            <v>Taxes other than income taxes, utility  - Billed to Mid-Tex D 4081-40008</v>
          </cell>
          <cell r="B96" t="str">
            <v>0</v>
          </cell>
          <cell r="C96" t="str">
            <v>0</v>
          </cell>
          <cell r="D96">
            <v>-132294.85</v>
          </cell>
          <cell r="E96" t="str">
            <v>0</v>
          </cell>
          <cell r="F96" t="str">
            <v>0</v>
          </cell>
          <cell r="G96" t="str">
            <v>0</v>
          </cell>
          <cell r="H96" t="str">
            <v>0</v>
          </cell>
          <cell r="I96" t="str">
            <v>0</v>
          </cell>
          <cell r="J96" t="str">
            <v>0</v>
          </cell>
          <cell r="L96" t="str">
            <v>0</v>
          </cell>
          <cell r="M96" t="str">
            <v>0</v>
          </cell>
          <cell r="N96" t="str">
            <v>0</v>
          </cell>
          <cell r="O96" t="str">
            <v>0</v>
          </cell>
          <cell r="P96">
            <v>-132294.85</v>
          </cell>
        </row>
        <row r="97">
          <cell r="A97" t="str">
            <v>Taxes other than income taxes, utility  - Billed to MS Div 4081-40009</v>
          </cell>
          <cell r="B97" t="str">
            <v>0</v>
          </cell>
          <cell r="C97" t="str">
            <v>0</v>
          </cell>
          <cell r="D97">
            <v>-24688.7</v>
          </cell>
          <cell r="E97" t="str">
            <v>0</v>
          </cell>
          <cell r="F97" t="str">
            <v>0</v>
          </cell>
          <cell r="G97" t="str">
            <v>0</v>
          </cell>
          <cell r="H97" t="str">
            <v>0</v>
          </cell>
          <cell r="I97" t="str">
            <v>0</v>
          </cell>
          <cell r="J97" t="str">
            <v>0</v>
          </cell>
          <cell r="L97" t="str">
            <v>0</v>
          </cell>
          <cell r="M97" t="str">
            <v>0</v>
          </cell>
          <cell r="N97" t="str">
            <v>0</v>
          </cell>
          <cell r="O97" t="str">
            <v>0</v>
          </cell>
          <cell r="P97">
            <v>-24688.7</v>
          </cell>
        </row>
        <row r="98">
          <cell r="A98" t="str">
            <v>Taxes other than income taxes, utility  - Billed to Atmos Pip 4081-40010</v>
          </cell>
          <cell r="B98" t="str">
            <v>0</v>
          </cell>
          <cell r="C98" t="str">
            <v>0</v>
          </cell>
          <cell r="D98">
            <v>-26204.13</v>
          </cell>
          <cell r="E98" t="str">
            <v>0</v>
          </cell>
          <cell r="F98" t="str">
            <v>0</v>
          </cell>
          <cell r="G98" t="str">
            <v>0</v>
          </cell>
          <cell r="H98" t="str">
            <v>0</v>
          </cell>
          <cell r="I98" t="str">
            <v>0</v>
          </cell>
          <cell r="J98" t="str">
            <v>0</v>
          </cell>
          <cell r="L98" t="str">
            <v>0</v>
          </cell>
          <cell r="M98" t="str">
            <v>0</v>
          </cell>
          <cell r="N98" t="str">
            <v>0</v>
          </cell>
          <cell r="O98" t="str">
            <v>0</v>
          </cell>
          <cell r="P98">
            <v>-26204.13</v>
          </cell>
        </row>
        <row r="99">
          <cell r="A99" t="str">
            <v>Taxes other than income taxes, utility  - Billing for Taxes O 4081-41124</v>
          </cell>
          <cell r="B99">
            <v>91351.5</v>
          </cell>
          <cell r="C99">
            <v>18054.86</v>
          </cell>
          <cell r="D99" t="str">
            <v>0</v>
          </cell>
          <cell r="E99">
            <v>26204.13</v>
          </cell>
          <cell r="F99">
            <v>6346.13</v>
          </cell>
          <cell r="G99">
            <v>1498.72</v>
          </cell>
          <cell r="H99" t="str">
            <v>0</v>
          </cell>
          <cell r="I99" t="str">
            <v>0</v>
          </cell>
          <cell r="J99" t="str">
            <v>0</v>
          </cell>
          <cell r="L99">
            <v>17984.61</v>
          </cell>
          <cell r="M99">
            <v>22176.33</v>
          </cell>
          <cell r="N99">
            <v>34166.07</v>
          </cell>
          <cell r="O99">
            <v>16368.8</v>
          </cell>
          <cell r="P99">
            <v>234151.15</v>
          </cell>
        </row>
        <row r="100">
          <cell r="A100" t="str">
            <v>Taxes other than income taxes, utility  - Billing for CSC Dep 4081-41129</v>
          </cell>
          <cell r="B100">
            <v>40943.35</v>
          </cell>
          <cell r="C100">
            <v>6633.84</v>
          </cell>
          <cell r="D100" t="str">
            <v>0</v>
          </cell>
          <cell r="E100" t="str">
            <v>0</v>
          </cell>
          <cell r="F100" t="str">
            <v>0</v>
          </cell>
          <cell r="G100" t="str">
            <v>0</v>
          </cell>
          <cell r="H100" t="str">
            <v>0</v>
          </cell>
          <cell r="I100" t="str">
            <v>0</v>
          </cell>
          <cell r="J100" t="str">
            <v>0</v>
          </cell>
          <cell r="L100">
            <v>7857.39</v>
          </cell>
          <cell r="M100">
            <v>9014.36</v>
          </cell>
          <cell r="N100">
            <v>12393.71</v>
          </cell>
          <cell r="O100">
            <v>6392.47</v>
          </cell>
          <cell r="P100">
            <v>83235.12</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L101">
            <v>0</v>
          </cell>
          <cell r="M101">
            <v>0</v>
          </cell>
          <cell r="N101">
            <v>0</v>
          </cell>
          <cell r="O101">
            <v>1.8189894035458565E-12</v>
          </cell>
          <cell r="P101">
            <v>1.8189894035458565E-12</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v>4718.57</v>
          </cell>
          <cell r="C103" t="str">
            <v>0</v>
          </cell>
          <cell r="D103" t="str">
            <v>0</v>
          </cell>
          <cell r="E103">
            <v>87551.54</v>
          </cell>
          <cell r="F103" t="str">
            <v>0</v>
          </cell>
          <cell r="G103" t="str">
            <v>0</v>
          </cell>
          <cell r="H103" t="str">
            <v>0</v>
          </cell>
          <cell r="I103" t="str">
            <v>0</v>
          </cell>
          <cell r="J103" t="str">
            <v>0</v>
          </cell>
          <cell r="L103" t="str">
            <v>0</v>
          </cell>
          <cell r="M103" t="str">
            <v>0</v>
          </cell>
          <cell r="N103" t="str">
            <v>0</v>
          </cell>
          <cell r="O103" t="str">
            <v>0</v>
          </cell>
          <cell r="P103">
            <v>92270.11</v>
          </cell>
        </row>
        <row r="104">
          <cell r="A104" t="str">
            <v>Taxes other than income taxes, utility  - Taxes Property And  4081-30102</v>
          </cell>
          <cell r="B104">
            <v>148788.63</v>
          </cell>
          <cell r="C104">
            <v>131144.65</v>
          </cell>
          <cell r="D104" t="str">
            <v>0</v>
          </cell>
          <cell r="E104">
            <v>178311.14</v>
          </cell>
          <cell r="F104">
            <v>0</v>
          </cell>
          <cell r="G104" t="str">
            <v>0</v>
          </cell>
          <cell r="H104" t="str">
            <v>0</v>
          </cell>
          <cell r="I104" t="str">
            <v>0</v>
          </cell>
          <cell r="J104" t="str">
            <v>0</v>
          </cell>
          <cell r="L104" t="str">
            <v>0</v>
          </cell>
          <cell r="M104" t="str">
            <v>0</v>
          </cell>
          <cell r="N104">
            <v>-304122.98</v>
          </cell>
          <cell r="O104" t="str">
            <v>0</v>
          </cell>
          <cell r="P104">
            <v>154121.44</v>
          </cell>
        </row>
        <row r="105">
          <cell r="A105" t="str">
            <v>Taxes other than income taxes, utility  - State Supv &amp; Inspec 4081-30104</v>
          </cell>
          <cell r="B105" t="str">
            <v>0</v>
          </cell>
          <cell r="C105" t="str">
            <v>0</v>
          </cell>
          <cell r="D105" t="str">
            <v>0</v>
          </cell>
          <cell r="E105" t="str">
            <v>0</v>
          </cell>
          <cell r="F105" t="str">
            <v>0</v>
          </cell>
          <cell r="G105">
            <v>10000</v>
          </cell>
          <cell r="H105" t="str">
            <v>0</v>
          </cell>
          <cell r="I105" t="str">
            <v>0</v>
          </cell>
          <cell r="J105" t="str">
            <v>0</v>
          </cell>
          <cell r="L105" t="str">
            <v>0</v>
          </cell>
          <cell r="M105">
            <v>9303.99</v>
          </cell>
          <cell r="N105">
            <v>27124.66</v>
          </cell>
          <cell r="O105" t="str">
            <v>0</v>
          </cell>
          <cell r="P105">
            <v>46428.65</v>
          </cell>
        </row>
        <row r="106">
          <cell r="A106" t="str">
            <v>Taxes other than income taxes, utility  - Occupational Licens 4081-30103</v>
          </cell>
          <cell r="B106" t="str">
            <v>0</v>
          </cell>
          <cell r="C106" t="str">
            <v>0</v>
          </cell>
          <cell r="D106" t="str">
            <v>0</v>
          </cell>
          <cell r="E106" t="str">
            <v>0</v>
          </cell>
          <cell r="F106">
            <v>10030.84</v>
          </cell>
          <cell r="G106" t="str">
            <v>0</v>
          </cell>
          <cell r="H106" t="str">
            <v>0</v>
          </cell>
          <cell r="I106" t="str">
            <v>0</v>
          </cell>
          <cell r="J106" t="str">
            <v>0</v>
          </cell>
          <cell r="L106" t="str">
            <v>0</v>
          </cell>
          <cell r="M106">
            <v>19835.73</v>
          </cell>
          <cell r="N106" t="str">
            <v>0</v>
          </cell>
          <cell r="O106">
            <v>294</v>
          </cell>
          <cell r="P106">
            <v>30160.57</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333951</v>
          </cell>
          <cell r="C111">
            <v>175935.35</v>
          </cell>
          <cell r="D111">
            <v>-317409.68</v>
          </cell>
          <cell r="E111">
            <v>317966.74</v>
          </cell>
          <cell r="F111">
            <v>16376.97</v>
          </cell>
          <cell r="G111">
            <v>11498.72</v>
          </cell>
          <cell r="H111" t="str">
            <v>0</v>
          </cell>
          <cell r="I111" t="str">
            <v>0</v>
          </cell>
          <cell r="J111" t="str">
            <v>0</v>
          </cell>
          <cell r="L111">
            <v>29887.49</v>
          </cell>
          <cell r="M111">
            <v>60330.41</v>
          </cell>
          <cell r="N111">
            <v>-184130.83</v>
          </cell>
          <cell r="O111">
            <v>58693.72</v>
          </cell>
          <cell r="P111">
            <v>503099.89</v>
          </cell>
        </row>
        <row r="112">
          <cell r="A112" t="str">
            <v>Revenue Related Taxes</v>
          </cell>
          <cell r="B112">
            <v>8694362.4499999993</v>
          </cell>
          <cell r="C112">
            <v>844550.38</v>
          </cell>
          <cell r="D112">
            <v>0</v>
          </cell>
          <cell r="E112">
            <v>0</v>
          </cell>
          <cell r="F112">
            <v>0</v>
          </cell>
          <cell r="G112">
            <v>38160.6</v>
          </cell>
          <cell r="H112">
            <v>0</v>
          </cell>
          <cell r="I112">
            <v>0</v>
          </cell>
          <cell r="J112">
            <v>0</v>
          </cell>
          <cell r="L112">
            <v>1762559.89</v>
          </cell>
          <cell r="M112">
            <v>93690.78</v>
          </cell>
          <cell r="N112">
            <v>335161.04000000004</v>
          </cell>
          <cell r="O112">
            <v>1666.67</v>
          </cell>
          <cell r="P112">
            <v>11770151.809999999</v>
          </cell>
        </row>
        <row r="113">
          <cell r="A113" t="str">
            <v>SSU  Taxes</v>
          </cell>
          <cell r="B113">
            <v>132294.85</v>
          </cell>
          <cell r="C113">
            <v>24688.7</v>
          </cell>
          <cell r="D113">
            <v>0</v>
          </cell>
          <cell r="E113">
            <v>26204.13</v>
          </cell>
          <cell r="F113">
            <v>6346.13</v>
          </cell>
          <cell r="G113">
            <v>1498.72</v>
          </cell>
          <cell r="H113">
            <v>0</v>
          </cell>
          <cell r="I113">
            <v>0</v>
          </cell>
          <cell r="J113">
            <v>0</v>
          </cell>
          <cell r="L113">
            <v>25842</v>
          </cell>
          <cell r="M113">
            <v>31190.690000000002</v>
          </cell>
          <cell r="N113">
            <v>46559.78</v>
          </cell>
          <cell r="O113">
            <v>22761.270000000004</v>
          </cell>
          <cell r="P113">
            <v>317386.27</v>
          </cell>
        </row>
        <row r="114">
          <cell r="A114" t="str">
            <v>Total Taxes - Other Than Income Taxes</v>
          </cell>
          <cell r="B114">
            <v>8646457.6499999966</v>
          </cell>
          <cell r="C114">
            <v>1766017.56</v>
          </cell>
          <cell r="D114">
            <v>-0.26000000000931323</v>
          </cell>
          <cell r="E114">
            <v>987539.15</v>
          </cell>
          <cell r="F114">
            <v>43156.12</v>
          </cell>
          <cell r="G114">
            <v>-198175.55</v>
          </cell>
          <cell r="H114" t="str">
            <v>0</v>
          </cell>
          <cell r="I114" t="str">
            <v>0</v>
          </cell>
          <cell r="J114" t="str">
            <v>0</v>
          </cell>
          <cell r="L114">
            <v>1711930.8</v>
          </cell>
          <cell r="M114">
            <v>628292.46</v>
          </cell>
          <cell r="N114">
            <v>161039.16</v>
          </cell>
          <cell r="O114">
            <v>685354.16</v>
          </cell>
          <cell r="P114">
            <v>14431611.249999998</v>
          </cell>
        </row>
        <row r="115">
          <cell r="A115" t="str">
            <v>Total Operating Expenses</v>
          </cell>
          <cell r="B115">
            <v>31445694.209999997</v>
          </cell>
          <cell r="C115">
            <v>7240040.0500000007</v>
          </cell>
          <cell r="D115">
            <v>-313941.3</v>
          </cell>
          <cell r="E115">
            <v>16550218.399999999</v>
          </cell>
          <cell r="F115">
            <v>2662066.21</v>
          </cell>
          <cell r="G115">
            <v>474721.31</v>
          </cell>
          <cell r="H115" t="str">
            <v>0</v>
          </cell>
          <cell r="I115" t="str">
            <v>0</v>
          </cell>
          <cell r="J115">
            <v>-169032.46</v>
          </cell>
          <cell r="L115">
            <v>6510883.5</v>
          </cell>
          <cell r="M115">
            <v>6711604.3700000001</v>
          </cell>
          <cell r="N115">
            <v>9512421.0299999993</v>
          </cell>
          <cell r="O115">
            <v>5043180.0999999996</v>
          </cell>
          <cell r="P115">
            <v>85667855.419999987</v>
          </cell>
        </row>
        <row r="116">
          <cell r="A116" t="str">
            <v>Operating (Income) Loss</v>
          </cell>
          <cell r="B116">
            <v>36372409.899999961</v>
          </cell>
          <cell r="C116">
            <v>5076063.1700000064</v>
          </cell>
          <cell r="D116">
            <v>313941.67</v>
          </cell>
          <cell r="E116">
            <v>2313274.35</v>
          </cell>
          <cell r="F116">
            <v>131831.05000010924</v>
          </cell>
          <cell r="G116">
            <v>3826947.4</v>
          </cell>
          <cell r="H116">
            <v>0</v>
          </cell>
          <cell r="I116">
            <v>0</v>
          </cell>
          <cell r="J116">
            <v>28662.000000006577</v>
          </cell>
          <cell r="L116">
            <v>4589299.0100000054</v>
          </cell>
          <cell r="M116">
            <v>6803526.9700000035</v>
          </cell>
          <cell r="N116">
            <v>10346284.059999973</v>
          </cell>
          <cell r="O116">
            <v>5184693.480000006</v>
          </cell>
          <cell r="P116">
            <v>74986933.060000077</v>
          </cell>
        </row>
        <row r="117">
          <cell r="A117" t="str">
            <v>Interest Income</v>
          </cell>
          <cell r="B117">
            <v>607767.54</v>
          </cell>
          <cell r="C117">
            <v>108951.77</v>
          </cell>
          <cell r="D117">
            <v>42136.76000000006</v>
          </cell>
          <cell r="E117">
            <v>326417.96000000002</v>
          </cell>
          <cell r="F117">
            <v>102639.26</v>
          </cell>
          <cell r="G117">
            <v>942878.54</v>
          </cell>
          <cell r="H117" t="str">
            <v>0</v>
          </cell>
          <cell r="I117" t="str">
            <v>0</v>
          </cell>
          <cell r="J117">
            <v>-2425257.85</v>
          </cell>
          <cell r="L117">
            <v>81522.86</v>
          </cell>
          <cell r="M117">
            <v>155716.14000000001</v>
          </cell>
          <cell r="N117">
            <v>198347.36</v>
          </cell>
          <cell r="O117">
            <v>85561.61</v>
          </cell>
          <cell r="P117">
            <v>226681.95</v>
          </cell>
        </row>
        <row r="118">
          <cell r="A118" t="str">
            <v>Others Income</v>
          </cell>
          <cell r="B118">
            <v>0</v>
          </cell>
          <cell r="C118">
            <v>177.34</v>
          </cell>
          <cell r="D118">
            <v>0</v>
          </cell>
          <cell r="E118">
            <v>0</v>
          </cell>
          <cell r="F118">
            <v>-23145.919999999998</v>
          </cell>
          <cell r="G118">
            <v>-151806.16</v>
          </cell>
          <cell r="H118" t="str">
            <v>0</v>
          </cell>
          <cell r="I118" t="str">
            <v>0</v>
          </cell>
          <cell r="J118">
            <v>-28662</v>
          </cell>
          <cell r="L118">
            <v>3040.06</v>
          </cell>
          <cell r="M118">
            <v>5544.88</v>
          </cell>
          <cell r="N118">
            <v>260997.38</v>
          </cell>
          <cell r="O118">
            <v>4946.3999999999996</v>
          </cell>
          <cell r="P118">
            <v>71091.98</v>
          </cell>
        </row>
        <row r="119">
          <cell r="A119" t="str">
            <v>Total Non-Operating Income</v>
          </cell>
          <cell r="B119">
            <v>607767.54</v>
          </cell>
          <cell r="C119">
            <v>109129.11</v>
          </cell>
          <cell r="D119">
            <v>42136.76000000006</v>
          </cell>
          <cell r="E119">
            <v>326417.96000000002</v>
          </cell>
          <cell r="F119">
            <v>79493.34</v>
          </cell>
          <cell r="G119">
            <v>791072.38</v>
          </cell>
          <cell r="H119" t="str">
            <v>0</v>
          </cell>
          <cell r="I119" t="str">
            <v>0</v>
          </cell>
          <cell r="J119">
            <v>-2453919.85</v>
          </cell>
          <cell r="L119">
            <v>84562.92</v>
          </cell>
          <cell r="M119">
            <v>161261.01999999999</v>
          </cell>
          <cell r="N119">
            <v>589048.63</v>
          </cell>
          <cell r="O119">
            <v>90508.01</v>
          </cell>
          <cell r="P119">
            <v>427477.82</v>
          </cell>
        </row>
        <row r="120">
          <cell r="A120" t="str">
            <v>Long Term Interest Expenses</v>
          </cell>
          <cell r="B120">
            <v>3975151.95</v>
          </cell>
          <cell r="C120">
            <v>781908.95</v>
          </cell>
          <cell r="D120">
            <v>8.9494278654456139E-10</v>
          </cell>
          <cell r="E120">
            <v>2251080.36</v>
          </cell>
          <cell r="F120" t="str">
            <v>0</v>
          </cell>
          <cell r="G120">
            <v>5515.42</v>
          </cell>
          <cell r="H120" t="str">
            <v>0</v>
          </cell>
          <cell r="I120" t="str">
            <v>0</v>
          </cell>
          <cell r="J120" t="str">
            <v>0</v>
          </cell>
          <cell r="L120">
            <v>586162.81000000006</v>
          </cell>
          <cell r="M120">
            <v>1119624.78</v>
          </cell>
          <cell r="N120">
            <v>1428086.24</v>
          </cell>
          <cell r="O120">
            <v>615202.1</v>
          </cell>
          <cell r="P120">
            <v>10762732.609999998</v>
          </cell>
        </row>
        <row r="121">
          <cell r="A121" t="str">
            <v>Interest on debt to associated companie - Int On Debt To Asso 4300-30128</v>
          </cell>
          <cell r="B121" t="str">
            <v>0</v>
          </cell>
          <cell r="C121" t="str">
            <v>0</v>
          </cell>
          <cell r="D121">
            <v>42112.5</v>
          </cell>
          <cell r="E121" t="str">
            <v>0</v>
          </cell>
          <cell r="F121" t="str">
            <v>0</v>
          </cell>
          <cell r="G121" t="str">
            <v>0</v>
          </cell>
          <cell r="H121" t="str">
            <v>0</v>
          </cell>
          <cell r="I121" t="str">
            <v>0</v>
          </cell>
          <cell r="J121">
            <v>-42112.5</v>
          </cell>
          <cell r="L121" t="str">
            <v>0</v>
          </cell>
          <cell r="M121" t="str">
            <v>0</v>
          </cell>
          <cell r="N121" t="str">
            <v>0</v>
          </cell>
          <cell r="O121" t="str">
            <v>0</v>
          </cell>
          <cell r="P121">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t="str">
            <v>0</v>
          </cell>
          <cell r="C125" t="str">
            <v>0</v>
          </cell>
          <cell r="D125" t="str">
            <v>0</v>
          </cell>
          <cell r="E125" t="str">
            <v>0</v>
          </cell>
          <cell r="F125" t="str">
            <v>0</v>
          </cell>
          <cell r="G125" t="str">
            <v>0</v>
          </cell>
          <cell r="H125" t="str">
            <v>0</v>
          </cell>
          <cell r="I125" t="str">
            <v>0</v>
          </cell>
          <cell r="J125" t="str">
            <v>0</v>
          </cell>
          <cell r="L125" t="str">
            <v>0</v>
          </cell>
          <cell r="M125" t="str">
            <v>0</v>
          </cell>
          <cell r="N125" t="str">
            <v>0</v>
          </cell>
          <cell r="O125" t="str">
            <v>0</v>
          </cell>
          <cell r="P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t="str">
            <v>0</v>
          </cell>
          <cell r="E129" t="str">
            <v>0</v>
          </cell>
          <cell r="F129">
            <v>52.93</v>
          </cell>
          <cell r="G129" t="str">
            <v>0</v>
          </cell>
          <cell r="H129" t="str">
            <v>0</v>
          </cell>
          <cell r="I129" t="str">
            <v>0</v>
          </cell>
          <cell r="J129" t="str">
            <v>0</v>
          </cell>
          <cell r="L129" t="str">
            <v>0</v>
          </cell>
          <cell r="M129" t="str">
            <v>0</v>
          </cell>
          <cell r="N129">
            <v>4600</v>
          </cell>
          <cell r="O129" t="str">
            <v>0</v>
          </cell>
          <cell r="P129">
            <v>4652.93</v>
          </cell>
        </row>
        <row r="130">
          <cell r="A130" t="str">
            <v>Other interest expense - Cust Deps-By Acct/D 4310-30119</v>
          </cell>
          <cell r="B130">
            <v>152557.87</v>
          </cell>
          <cell r="C130">
            <v>74346.19</v>
          </cell>
          <cell r="D130" t="str">
            <v>0</v>
          </cell>
          <cell r="E130" t="str">
            <v>0</v>
          </cell>
          <cell r="F130" t="str">
            <v>0</v>
          </cell>
          <cell r="G130" t="str">
            <v>0</v>
          </cell>
          <cell r="H130" t="str">
            <v>0</v>
          </cell>
          <cell r="I130" t="str">
            <v>0</v>
          </cell>
          <cell r="J130" t="str">
            <v>0</v>
          </cell>
          <cell r="L130">
            <v>37643.58</v>
          </cell>
          <cell r="M130">
            <v>41461.15</v>
          </cell>
          <cell r="N130">
            <v>117036.92</v>
          </cell>
          <cell r="O130">
            <v>35432.639999999999</v>
          </cell>
          <cell r="P130">
            <v>458478.35</v>
          </cell>
        </row>
        <row r="131">
          <cell r="A131" t="str">
            <v>Other interest expense - Commitment Fees-Anb 4310-30120</v>
          </cell>
          <cell r="B131" t="str">
            <v>0</v>
          </cell>
          <cell r="C131" t="str">
            <v>0</v>
          </cell>
          <cell r="D131">
            <v>1199.8800000000001</v>
          </cell>
          <cell r="E131" t="str">
            <v>0</v>
          </cell>
          <cell r="F131" t="str">
            <v>0</v>
          </cell>
          <cell r="G131" t="str">
            <v>0</v>
          </cell>
          <cell r="H131" t="str">
            <v>0</v>
          </cell>
          <cell r="I131" t="str">
            <v>0</v>
          </cell>
          <cell r="J131" t="str">
            <v>0</v>
          </cell>
          <cell r="L131" t="str">
            <v>0</v>
          </cell>
          <cell r="M131" t="str">
            <v>0</v>
          </cell>
          <cell r="N131" t="str">
            <v>0</v>
          </cell>
          <cell r="O131" t="str">
            <v>0</v>
          </cell>
          <cell r="P131">
            <v>1199.8800000000001</v>
          </cell>
        </row>
        <row r="132">
          <cell r="A132" t="str">
            <v>Other interest expense - Commitment Fee-SunT 4310-30121</v>
          </cell>
          <cell r="B132" t="str">
            <v>0</v>
          </cell>
          <cell r="C132" t="str">
            <v>0</v>
          </cell>
          <cell r="D132">
            <v>1096065.93</v>
          </cell>
          <cell r="E132" t="str">
            <v>0</v>
          </cell>
          <cell r="F132" t="str">
            <v>0</v>
          </cell>
          <cell r="G132" t="str">
            <v>0</v>
          </cell>
          <cell r="H132" t="str">
            <v>0</v>
          </cell>
          <cell r="I132" t="str">
            <v>0</v>
          </cell>
          <cell r="J132" t="str">
            <v>0</v>
          </cell>
          <cell r="L132" t="str">
            <v>0</v>
          </cell>
          <cell r="M132" t="str">
            <v>0</v>
          </cell>
          <cell r="N132" t="str">
            <v>0</v>
          </cell>
          <cell r="O132" t="str">
            <v>0</v>
          </cell>
          <cell r="P132">
            <v>1096065.93</v>
          </cell>
        </row>
        <row r="133">
          <cell r="A133" t="str">
            <v>Other interest expense - Int On Debt To Asso 4310-30128</v>
          </cell>
          <cell r="B133" t="str">
            <v>0</v>
          </cell>
          <cell r="C133" t="str">
            <v>0</v>
          </cell>
          <cell r="D133">
            <v>887743.99</v>
          </cell>
          <cell r="E133" t="str">
            <v>0</v>
          </cell>
          <cell r="F133">
            <v>1229835.75</v>
          </cell>
          <cell r="G133">
            <v>265565.61</v>
          </cell>
          <cell r="H133" t="str">
            <v>0</v>
          </cell>
          <cell r="I133" t="str">
            <v>0</v>
          </cell>
          <cell r="J133">
            <v>-2383145.35</v>
          </cell>
          <cell r="L133" t="str">
            <v>0</v>
          </cell>
          <cell r="M133" t="str">
            <v>0</v>
          </cell>
          <cell r="N133" t="str">
            <v>0</v>
          </cell>
          <cell r="O133" t="str">
            <v>0</v>
          </cell>
          <cell r="P133">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v>1131.8800000000001</v>
          </cell>
          <cell r="E136" t="str">
            <v>0</v>
          </cell>
          <cell r="F136" t="str">
            <v>0</v>
          </cell>
          <cell r="G136" t="str">
            <v>0</v>
          </cell>
          <cell r="H136" t="str">
            <v>0</v>
          </cell>
          <cell r="I136" t="str">
            <v>0</v>
          </cell>
          <cell r="J136" t="str">
            <v>0</v>
          </cell>
          <cell r="L136" t="str">
            <v>0</v>
          </cell>
          <cell r="M136" t="str">
            <v>0</v>
          </cell>
          <cell r="N136" t="str">
            <v>0</v>
          </cell>
          <cell r="O136" t="str">
            <v>0</v>
          </cell>
          <cell r="P136">
            <v>1131.8800000000001</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v>720833.87</v>
          </cell>
          <cell r="E139" t="str">
            <v>0</v>
          </cell>
          <cell r="F139" t="str">
            <v>0</v>
          </cell>
          <cell r="G139" t="str">
            <v>0</v>
          </cell>
          <cell r="H139" t="str">
            <v>0</v>
          </cell>
          <cell r="I139" t="str">
            <v>0</v>
          </cell>
          <cell r="J139" t="str">
            <v>0</v>
          </cell>
          <cell r="L139" t="str">
            <v>0</v>
          </cell>
          <cell r="M139" t="str">
            <v>0</v>
          </cell>
          <cell r="N139" t="str">
            <v>0</v>
          </cell>
          <cell r="O139" t="str">
            <v>0</v>
          </cell>
          <cell r="P139">
            <v>720833.87</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v>0</v>
          </cell>
          <cell r="N144" t="str">
            <v>0</v>
          </cell>
          <cell r="O144" t="str">
            <v>0</v>
          </cell>
          <cell r="P144">
            <v>0</v>
          </cell>
        </row>
        <row r="145">
          <cell r="A145" t="str">
            <v>Other interest expense - Comm Paper - Discou 4310-30147</v>
          </cell>
          <cell r="B145" t="str">
            <v>0</v>
          </cell>
          <cell r="C145" t="str">
            <v>0</v>
          </cell>
          <cell r="D145">
            <v>138926.92000000001</v>
          </cell>
          <cell r="E145" t="str">
            <v>0</v>
          </cell>
          <cell r="F145" t="str">
            <v>0</v>
          </cell>
          <cell r="G145" t="str">
            <v>0</v>
          </cell>
          <cell r="H145" t="str">
            <v>0</v>
          </cell>
          <cell r="I145" t="str">
            <v>0</v>
          </cell>
          <cell r="J145" t="str">
            <v>0</v>
          </cell>
          <cell r="L145" t="str">
            <v>0</v>
          </cell>
          <cell r="M145" t="str">
            <v>0</v>
          </cell>
          <cell r="N145" t="str">
            <v>0</v>
          </cell>
          <cell r="O145" t="str">
            <v>0</v>
          </cell>
          <cell r="P145">
            <v>138926.92000000001</v>
          </cell>
        </row>
        <row r="146">
          <cell r="A146" t="str">
            <v>Other interest expense - Comm Paper - Discou 4310-30148</v>
          </cell>
          <cell r="B146" t="str">
            <v>0</v>
          </cell>
          <cell r="C146" t="str">
            <v>0</v>
          </cell>
          <cell r="D146">
            <v>186247.06</v>
          </cell>
          <cell r="E146" t="str">
            <v>0</v>
          </cell>
          <cell r="F146" t="str">
            <v>0</v>
          </cell>
          <cell r="G146" t="str">
            <v>0</v>
          </cell>
          <cell r="H146" t="str">
            <v>0</v>
          </cell>
          <cell r="I146" t="str">
            <v>0</v>
          </cell>
          <cell r="J146" t="str">
            <v>0</v>
          </cell>
          <cell r="L146" t="str">
            <v>0</v>
          </cell>
          <cell r="M146" t="str">
            <v>0</v>
          </cell>
          <cell r="N146" t="str">
            <v>0</v>
          </cell>
          <cell r="O146" t="str">
            <v>0</v>
          </cell>
          <cell r="P146">
            <v>186247.06</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v>117079.17</v>
          </cell>
          <cell r="G150" t="str">
            <v>0</v>
          </cell>
          <cell r="H150" t="str">
            <v>0</v>
          </cell>
          <cell r="I150" t="str">
            <v>0</v>
          </cell>
          <cell r="J150" t="str">
            <v>0</v>
          </cell>
          <cell r="L150" t="str">
            <v>0</v>
          </cell>
          <cell r="M150" t="str">
            <v>0</v>
          </cell>
          <cell r="N150" t="str">
            <v>0</v>
          </cell>
          <cell r="O150" t="str">
            <v>0</v>
          </cell>
          <cell r="P150">
            <v>117079.17</v>
          </cell>
        </row>
        <row r="151">
          <cell r="A151" t="str">
            <v>Other interest expense - Int On deferred dir 4310-30156</v>
          </cell>
          <cell r="B151" t="str">
            <v>0</v>
          </cell>
          <cell r="C151" t="str">
            <v>0</v>
          </cell>
          <cell r="D151">
            <v>3326.78</v>
          </cell>
          <cell r="E151" t="str">
            <v>0</v>
          </cell>
          <cell r="F151" t="str">
            <v>0</v>
          </cell>
          <cell r="G151" t="str">
            <v>0</v>
          </cell>
          <cell r="H151" t="str">
            <v>0</v>
          </cell>
          <cell r="I151" t="str">
            <v>0</v>
          </cell>
          <cell r="J151" t="str">
            <v>0</v>
          </cell>
          <cell r="L151" t="str">
            <v>0</v>
          </cell>
          <cell r="M151" t="str">
            <v>0</v>
          </cell>
          <cell r="N151" t="str">
            <v>0</v>
          </cell>
          <cell r="O151" t="str">
            <v>0</v>
          </cell>
          <cell r="P151">
            <v>3326.78</v>
          </cell>
        </row>
        <row r="152">
          <cell r="A152" t="str">
            <v>Other interest expense - Int on Taxes 4310-30157</v>
          </cell>
          <cell r="B152">
            <v>203578</v>
          </cell>
          <cell r="C152" t="str">
            <v>0</v>
          </cell>
          <cell r="D152" t="str">
            <v>0</v>
          </cell>
          <cell r="E152" t="str">
            <v>0</v>
          </cell>
          <cell r="F152">
            <v>0</v>
          </cell>
          <cell r="G152" t="str">
            <v>0</v>
          </cell>
          <cell r="H152" t="str">
            <v>0</v>
          </cell>
          <cell r="I152" t="str">
            <v>0</v>
          </cell>
          <cell r="J152" t="str">
            <v>0</v>
          </cell>
          <cell r="L152" t="str">
            <v>0</v>
          </cell>
          <cell r="M152">
            <v>-8158.08</v>
          </cell>
          <cell r="N152">
            <v>-50201.42</v>
          </cell>
          <cell r="O152">
            <v>-11206.98</v>
          </cell>
          <cell r="P152">
            <v>134011.51999999999</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-79075.42</v>
          </cell>
          <cell r="C155">
            <v>-13432.18</v>
          </cell>
          <cell r="D155" t="str">
            <v>0</v>
          </cell>
          <cell r="E155">
            <v>-55010.74</v>
          </cell>
          <cell r="F155" t="str">
            <v>0</v>
          </cell>
          <cell r="G155" t="str">
            <v>0</v>
          </cell>
          <cell r="H155" t="str">
            <v>0</v>
          </cell>
          <cell r="I155" t="str">
            <v>0</v>
          </cell>
          <cell r="J155" t="str">
            <v>0</v>
          </cell>
          <cell r="L155">
            <v>-2040.2</v>
          </cell>
          <cell r="M155">
            <v>-19289.169999999998</v>
          </cell>
          <cell r="N155">
            <v>-56494.43</v>
          </cell>
          <cell r="O155">
            <v>-13238.27</v>
          </cell>
          <cell r="P155">
            <v>-238580.41</v>
          </cell>
        </row>
        <row r="156">
          <cell r="A156" t="str">
            <v>Total ShortTerm</v>
          </cell>
          <cell r="B156">
            <v>277060.45</v>
          </cell>
          <cell r="C156">
            <v>60914.01</v>
          </cell>
          <cell r="D156">
            <v>3077588.8099999996</v>
          </cell>
          <cell r="E156">
            <v>-55010.74</v>
          </cell>
          <cell r="F156">
            <v>1346967.8499999999</v>
          </cell>
          <cell r="G156">
            <v>265565.61</v>
          </cell>
          <cell r="H156">
            <v>0</v>
          </cell>
          <cell r="I156">
            <v>0</v>
          </cell>
          <cell r="J156">
            <v>-2425257.85</v>
          </cell>
          <cell r="L156">
            <v>35603.380000000005</v>
          </cell>
          <cell r="M156">
            <v>14013.900000000001</v>
          </cell>
          <cell r="N156">
            <v>14941.07</v>
          </cell>
          <cell r="O156">
            <v>10987.39</v>
          </cell>
          <cell r="P156">
            <v>2623373.8799999994</v>
          </cell>
        </row>
        <row r="157">
          <cell r="A157" t="str">
            <v>Short Term Interest Expenses</v>
          </cell>
          <cell r="B157">
            <v>1653868.21</v>
          </cell>
          <cell r="C157">
            <v>331730.90999999997</v>
          </cell>
          <cell r="D157">
            <v>-5.0000000256204657E-2</v>
          </cell>
          <cell r="E157">
            <v>724658.81</v>
          </cell>
          <cell r="F157">
            <v>1346967.85</v>
          </cell>
          <cell r="G157">
            <v>265565.61</v>
          </cell>
          <cell r="H157" t="str">
            <v>0</v>
          </cell>
          <cell r="I157" t="str">
            <v>0</v>
          </cell>
          <cell r="J157">
            <v>-2425257.85</v>
          </cell>
          <cell r="L157">
            <v>238622.94</v>
          </cell>
          <cell r="M157">
            <v>401799.85</v>
          </cell>
          <cell r="N157">
            <v>508893.22</v>
          </cell>
          <cell r="O157">
            <v>224064.79</v>
          </cell>
          <cell r="P157">
            <v>3270914.29</v>
          </cell>
        </row>
        <row r="158">
          <cell r="A158" t="str">
            <v>Check ST</v>
          </cell>
          <cell r="B158">
            <v>-1376807.76</v>
          </cell>
          <cell r="C158">
            <v>-270816.89999999997</v>
          </cell>
          <cell r="D158">
            <v>3077588.86</v>
          </cell>
          <cell r="E158">
            <v>-779669.55</v>
          </cell>
          <cell r="F158">
            <v>0</v>
          </cell>
          <cell r="G158">
            <v>0</v>
          </cell>
          <cell r="H158">
            <v>0</v>
          </cell>
          <cell r="I158">
            <v>0</v>
          </cell>
          <cell r="J158">
            <v>0</v>
          </cell>
          <cell r="L158">
            <v>-203019.56</v>
          </cell>
          <cell r="M158">
            <v>-387785.94999999995</v>
          </cell>
          <cell r="N158">
            <v>-493952.14999999997</v>
          </cell>
          <cell r="O158">
            <v>-213077.40000000002</v>
          </cell>
          <cell r="P158">
            <v>-647540.41000000061</v>
          </cell>
        </row>
        <row r="159">
          <cell r="A159" t="str">
            <v>ShortTerm Interest Expenses</v>
          </cell>
          <cell r="B159">
            <v>0</v>
          </cell>
          <cell r="C159">
            <v>0</v>
          </cell>
          <cell r="D159">
            <v>929856.49</v>
          </cell>
          <cell r="E159">
            <v>0</v>
          </cell>
          <cell r="F159">
            <v>1229835.75</v>
          </cell>
          <cell r="G159">
            <v>265565.61</v>
          </cell>
          <cell r="H159">
            <v>0</v>
          </cell>
          <cell r="I159">
            <v>0</v>
          </cell>
          <cell r="J159">
            <v>-2425257.85</v>
          </cell>
          <cell r="L159">
            <v>0</v>
          </cell>
          <cell r="M159">
            <v>0</v>
          </cell>
          <cell r="N159">
            <v>0</v>
          </cell>
          <cell r="O159">
            <v>0</v>
          </cell>
          <cell r="P159">
            <v>0</v>
          </cell>
        </row>
        <row r="160">
          <cell r="A160" t="str">
            <v>ShortTerm Interest - Div. Other</v>
          </cell>
          <cell r="B160">
            <v>1653868.21</v>
          </cell>
          <cell r="C160">
            <v>331730.90999999997</v>
          </cell>
          <cell r="D160">
            <v>-929856.54000000027</v>
          </cell>
          <cell r="E160">
            <v>724658.81</v>
          </cell>
          <cell r="F160">
            <v>117132.10000000009</v>
          </cell>
          <cell r="G160">
            <v>0</v>
          </cell>
          <cell r="H160">
            <v>0</v>
          </cell>
          <cell r="I160">
            <v>0</v>
          </cell>
          <cell r="J160">
            <v>0</v>
          </cell>
          <cell r="L160">
            <v>238622.94</v>
          </cell>
          <cell r="M160">
            <v>401799.85</v>
          </cell>
          <cell r="N160">
            <v>508893.22</v>
          </cell>
          <cell r="O160">
            <v>224064.79</v>
          </cell>
          <cell r="P160">
            <v>3270914.29</v>
          </cell>
        </row>
        <row r="161">
          <cell r="A161" t="str">
            <v>Total Interest Expense</v>
          </cell>
          <cell r="B161">
            <v>5629020.1600000001</v>
          </cell>
          <cell r="C161">
            <v>1113639.8600000001</v>
          </cell>
          <cell r="D161">
            <v>-4.9999999361261871E-2</v>
          </cell>
          <cell r="E161">
            <v>2975739.17</v>
          </cell>
          <cell r="F161">
            <v>1346967.85</v>
          </cell>
          <cell r="G161">
            <v>271081.03000000003</v>
          </cell>
          <cell r="H161" t="str">
            <v>0</v>
          </cell>
          <cell r="I161" t="str">
            <v>0</v>
          </cell>
          <cell r="J161">
            <v>-2425257.85</v>
          </cell>
          <cell r="L161">
            <v>824785.75</v>
          </cell>
          <cell r="M161">
            <v>1521424.63</v>
          </cell>
          <cell r="N161">
            <v>1936979.46</v>
          </cell>
          <cell r="O161">
            <v>839266.89</v>
          </cell>
          <cell r="P161">
            <v>14033646.9</v>
          </cell>
        </row>
        <row r="162">
          <cell r="A162" t="str">
            <v>Donations</v>
          </cell>
          <cell r="B162">
            <v>26667.47</v>
          </cell>
          <cell r="C162">
            <v>5075.18</v>
          </cell>
          <cell r="D162">
            <v>-3.0000000006111804E-2</v>
          </cell>
          <cell r="E162">
            <v>16320.63</v>
          </cell>
          <cell r="F162">
            <v>1450</v>
          </cell>
          <cell r="G162" t="str">
            <v>0</v>
          </cell>
          <cell r="H162" t="str">
            <v>0</v>
          </cell>
          <cell r="I162" t="str">
            <v>0</v>
          </cell>
          <cell r="J162" t="str">
            <v>0</v>
          </cell>
          <cell r="L162">
            <v>10563.61</v>
          </cell>
          <cell r="M162">
            <v>28459.11</v>
          </cell>
          <cell r="N162">
            <v>41976.42</v>
          </cell>
          <cell r="O162">
            <v>9398.18</v>
          </cell>
          <cell r="P162">
            <v>139910.57</v>
          </cell>
        </row>
        <row r="163">
          <cell r="A163" t="str">
            <v>Other Non-Operating Expense</v>
          </cell>
          <cell r="B163">
            <v>111622.56</v>
          </cell>
          <cell r="C163">
            <v>5456.78</v>
          </cell>
          <cell r="D163">
            <v>2.0000000000436557E-2</v>
          </cell>
          <cell r="E163">
            <v>28297.09</v>
          </cell>
          <cell r="F163">
            <v>28318.83</v>
          </cell>
          <cell r="G163">
            <v>1835.39</v>
          </cell>
          <cell r="H163" t="str">
            <v>0</v>
          </cell>
          <cell r="I163" t="str">
            <v>0</v>
          </cell>
          <cell r="J163" t="str">
            <v>0</v>
          </cell>
          <cell r="L163">
            <v>65558.5</v>
          </cell>
          <cell r="M163">
            <v>21494.27</v>
          </cell>
          <cell r="N163">
            <v>125789.37</v>
          </cell>
          <cell r="O163">
            <v>6623.05</v>
          </cell>
          <cell r="P163">
            <v>394995.86</v>
          </cell>
        </row>
        <row r="164">
          <cell r="A164" t="str">
            <v>Total Non-Operating Expense</v>
          </cell>
          <cell r="B164">
            <v>5767310.1900000004</v>
          </cell>
          <cell r="C164">
            <v>1124171.82</v>
          </cell>
          <cell r="D164">
            <v>-5.9999999357387424E-2</v>
          </cell>
          <cell r="E164">
            <v>3020356.89</v>
          </cell>
          <cell r="F164">
            <v>1376736.68</v>
          </cell>
          <cell r="G164">
            <v>272916.42</v>
          </cell>
          <cell r="H164" t="str">
            <v>0</v>
          </cell>
          <cell r="I164" t="str">
            <v>0</v>
          </cell>
          <cell r="J164">
            <v>-2425257.85</v>
          </cell>
          <cell r="L164">
            <v>900907.86</v>
          </cell>
          <cell r="M164">
            <v>1571378.01</v>
          </cell>
          <cell r="N164">
            <v>2104745.25</v>
          </cell>
          <cell r="O164">
            <v>855288.12</v>
          </cell>
          <cell r="P164">
            <v>14568553.330000002</v>
          </cell>
        </row>
        <row r="165">
          <cell r="A165" t="str">
            <v>Total Other Non-Operating Income/Expense</v>
          </cell>
          <cell r="B165">
            <v>5159542.6500000004</v>
          </cell>
          <cell r="C165">
            <v>1015042.71</v>
          </cell>
          <cell r="D165">
            <v>-42136.819999999418</v>
          </cell>
          <cell r="E165">
            <v>2693938.93</v>
          </cell>
          <cell r="F165">
            <v>1297243.3400000001</v>
          </cell>
          <cell r="G165">
            <v>-516506.7</v>
          </cell>
          <cell r="H165" t="str">
            <v>0</v>
          </cell>
          <cell r="I165" t="str">
            <v>0</v>
          </cell>
          <cell r="J165">
            <v>28662</v>
          </cell>
          <cell r="L165">
            <v>816344.94</v>
          </cell>
          <cell r="M165">
            <v>1410116.99</v>
          </cell>
          <cell r="N165">
            <v>1515696.62</v>
          </cell>
          <cell r="O165">
            <v>764780.11</v>
          </cell>
          <cell r="P165">
            <v>14142724.77</v>
          </cell>
        </row>
        <row r="166">
          <cell r="A166" t="str">
            <v>Other Non-Operating Income/(Expense)</v>
          </cell>
          <cell r="B166">
            <v>-138290.03000000026</v>
          </cell>
          <cell r="C166">
            <v>-10354.619999999981</v>
          </cell>
          <cell r="D166">
            <v>9.9999999947613105E-3</v>
          </cell>
          <cell r="E166">
            <v>-44617.720000000263</v>
          </cell>
          <cell r="F166">
            <v>-52914.749999999753</v>
          </cell>
          <cell r="G166">
            <v>-155290.81000000006</v>
          </cell>
          <cell r="H166">
            <v>0</v>
          </cell>
          <cell r="I166">
            <v>0</v>
          </cell>
          <cell r="J166">
            <v>-28662</v>
          </cell>
          <cell r="L166">
            <v>-73082.049999999945</v>
          </cell>
          <cell r="M166">
            <v>-44408.500000000116</v>
          </cell>
          <cell r="N166">
            <v>222935.47999999986</v>
          </cell>
          <cell r="O166">
            <v>-11074.829999999973</v>
          </cell>
          <cell r="P166">
            <v>-334110.56000000128</v>
          </cell>
        </row>
        <row r="167">
          <cell r="A167" t="str">
            <v>Income / Loss, Before Income Taxes</v>
          </cell>
          <cell r="B167">
            <v>31212867.249999959</v>
          </cell>
          <cell r="C167">
            <v>4061020.4600000065</v>
          </cell>
          <cell r="D167">
            <v>356078.48999999935</v>
          </cell>
          <cell r="E167">
            <v>-380664.58000000194</v>
          </cell>
          <cell r="F167">
            <v>-1165412.2899998906</v>
          </cell>
          <cell r="G167">
            <v>4343454.0999999996</v>
          </cell>
          <cell r="H167">
            <v>0</v>
          </cell>
          <cell r="I167">
            <v>0</v>
          </cell>
          <cell r="J167">
            <v>6.577465683221817E-9</v>
          </cell>
          <cell r="L167">
            <v>3772954.07</v>
          </cell>
          <cell r="M167">
            <v>5393409.9800000023</v>
          </cell>
          <cell r="N167">
            <v>8830587.4399999734</v>
          </cell>
          <cell r="O167">
            <v>4419913.37</v>
          </cell>
          <cell r="P167">
            <v>60844208.290000066</v>
          </cell>
        </row>
        <row r="168">
          <cell r="A168" t="str">
            <v>Total Provision (Benefit) for Inc Tax</v>
          </cell>
          <cell r="B168">
            <v>12285982.73</v>
          </cell>
          <cell r="C168">
            <v>1445379.08</v>
          </cell>
          <cell r="D168">
            <v>615516.59</v>
          </cell>
          <cell r="E168">
            <v>-3040.6699999999255</v>
          </cell>
          <cell r="F168">
            <v>-900945.34</v>
          </cell>
          <cell r="G168">
            <v>1427237.37</v>
          </cell>
          <cell r="H168" t="str">
            <v>0</v>
          </cell>
          <cell r="I168" t="str">
            <v>0</v>
          </cell>
          <cell r="J168" t="str">
            <v>0</v>
          </cell>
          <cell r="L168">
            <v>1717403.09</v>
          </cell>
          <cell r="M168">
            <v>1976189.44</v>
          </cell>
          <cell r="N168">
            <v>3196345.61</v>
          </cell>
          <cell r="O168">
            <v>1542567.08</v>
          </cell>
          <cell r="P168">
            <v>23302634.980000004</v>
          </cell>
        </row>
        <row r="169">
          <cell r="A169" t="str">
            <v>Income / Loss, Before Cumulative Effect</v>
          </cell>
          <cell r="B169">
            <v>18926884.519999962</v>
          </cell>
          <cell r="C169">
            <v>2615641.3800000064</v>
          </cell>
          <cell r="D169">
            <v>-259438.10000000076</v>
          </cell>
          <cell r="E169">
            <v>-377623.91000000201</v>
          </cell>
          <cell r="F169">
            <v>-264466.94999989029</v>
          </cell>
          <cell r="G169">
            <v>2916216.73</v>
          </cell>
          <cell r="H169">
            <v>0</v>
          </cell>
          <cell r="I169">
            <v>0</v>
          </cell>
          <cell r="J169">
            <v>6.577465683221817E-9</v>
          </cell>
          <cell r="L169">
            <v>2055550.98</v>
          </cell>
          <cell r="M169">
            <v>3417220.54</v>
          </cell>
          <cell r="N169">
            <v>5634241.829999974</v>
          </cell>
          <cell r="O169">
            <v>2877346.2900000052</v>
          </cell>
          <cell r="P169">
            <v>37541573.310000069</v>
          </cell>
        </row>
        <row r="170">
          <cell r="A170" t="str">
            <v>Income Statement - Net (Income) Loss</v>
          </cell>
          <cell r="B170">
            <v>18926884.519999962</v>
          </cell>
          <cell r="C170">
            <v>2615641.3800000064</v>
          </cell>
          <cell r="D170">
            <v>-259438.10000000076</v>
          </cell>
          <cell r="E170">
            <v>-377623.91000000201</v>
          </cell>
          <cell r="F170">
            <v>-264466.94999989029</v>
          </cell>
          <cell r="G170">
            <v>2916216.73</v>
          </cell>
          <cell r="H170">
            <v>0</v>
          </cell>
          <cell r="I170">
            <v>0</v>
          </cell>
          <cell r="J170">
            <v>6.577465683221817E-9</v>
          </cell>
          <cell r="L170">
            <v>2055550.98</v>
          </cell>
          <cell r="M170">
            <v>3417220.54</v>
          </cell>
          <cell r="N170">
            <v>5634241.829999974</v>
          </cell>
          <cell r="O170">
            <v>2877346.2900000052</v>
          </cell>
          <cell r="P170">
            <v>37541573.310000069</v>
          </cell>
        </row>
        <row r="172">
          <cell r="A172" t="str">
            <v>Labor</v>
          </cell>
          <cell r="B172">
            <v>3200428.54</v>
          </cell>
          <cell r="C172">
            <v>1211022.45</v>
          </cell>
          <cell r="D172">
            <v>5235161.34</v>
          </cell>
          <cell r="E172">
            <v>2031440.04</v>
          </cell>
          <cell r="F172">
            <v>1034920.25</v>
          </cell>
          <cell r="G172">
            <v>140859.48000000001</v>
          </cell>
          <cell r="H172" t="str">
            <v>0</v>
          </cell>
          <cell r="I172" t="str">
            <v>0</v>
          </cell>
          <cell r="J172" t="str">
            <v>0</v>
          </cell>
          <cell r="L172">
            <v>1007084.59</v>
          </cell>
          <cell r="M172">
            <v>1202913.48</v>
          </cell>
          <cell r="N172">
            <v>1693366.58</v>
          </cell>
          <cell r="O172">
            <v>773289.59</v>
          </cell>
          <cell r="P172">
            <v>17530486.34</v>
          </cell>
        </row>
        <row r="173">
          <cell r="A173" t="str">
            <v>Benefits</v>
          </cell>
          <cell r="B173">
            <v>745410.9</v>
          </cell>
          <cell r="C173">
            <v>379325.9</v>
          </cell>
          <cell r="D173">
            <v>1301341.6399999999</v>
          </cell>
          <cell r="E173">
            <v>701330.85</v>
          </cell>
          <cell r="F173">
            <v>86769.15</v>
          </cell>
          <cell r="G173">
            <v>10201.879999999999</v>
          </cell>
          <cell r="H173" t="str">
            <v>0</v>
          </cell>
          <cell r="I173" t="str">
            <v>0</v>
          </cell>
          <cell r="J173" t="str">
            <v>0</v>
          </cell>
          <cell r="L173">
            <v>365659.84</v>
          </cell>
          <cell r="M173">
            <v>391947.01</v>
          </cell>
          <cell r="N173">
            <v>579666.63</v>
          </cell>
          <cell r="O173">
            <v>228135.03</v>
          </cell>
          <cell r="P173">
            <v>4789788.83</v>
          </cell>
        </row>
        <row r="174">
          <cell r="A174" t="str">
            <v>Materials &amp; Supplies</v>
          </cell>
          <cell r="B174">
            <v>345146.64</v>
          </cell>
          <cell r="C174">
            <v>114299.4</v>
          </cell>
          <cell r="D174">
            <v>62745.69</v>
          </cell>
          <cell r="E174">
            <v>1162728.83</v>
          </cell>
          <cell r="F174">
            <v>24443.77</v>
          </cell>
          <cell r="G174">
            <v>32188.41</v>
          </cell>
          <cell r="H174" t="str">
            <v>0</v>
          </cell>
          <cell r="I174" t="str">
            <v>0</v>
          </cell>
          <cell r="J174" t="str">
            <v>0</v>
          </cell>
          <cell r="L174">
            <v>78252.13</v>
          </cell>
          <cell r="M174">
            <v>64558.95</v>
          </cell>
          <cell r="N174">
            <v>118300.24</v>
          </cell>
          <cell r="O174">
            <v>56266.86</v>
          </cell>
          <cell r="P174">
            <v>2058930.92</v>
          </cell>
        </row>
        <row r="175">
          <cell r="A175" t="str">
            <v>Vehicles &amp; Equip</v>
          </cell>
          <cell r="B175">
            <v>375652.94</v>
          </cell>
          <cell r="C175">
            <v>152948.84</v>
          </cell>
          <cell r="D175">
            <v>5350.3</v>
          </cell>
          <cell r="E175">
            <v>204526.58</v>
          </cell>
          <cell r="F175">
            <v>60.91</v>
          </cell>
          <cell r="G175">
            <v>5806.14</v>
          </cell>
          <cell r="H175" t="str">
            <v>0</v>
          </cell>
          <cell r="I175" t="str">
            <v>0</v>
          </cell>
          <cell r="J175">
            <v>-1232.18</v>
          </cell>
          <cell r="L175">
            <v>157575.09</v>
          </cell>
          <cell r="M175">
            <v>167743.9</v>
          </cell>
          <cell r="N175">
            <v>228089.09</v>
          </cell>
          <cell r="O175">
            <v>115691.95</v>
          </cell>
          <cell r="P175">
            <v>1412213.56</v>
          </cell>
        </row>
        <row r="176">
          <cell r="A176" t="str">
            <v>Print &amp; Postages</v>
          </cell>
          <cell r="B176">
            <v>22293.02</v>
          </cell>
          <cell r="C176">
            <v>4118.5</v>
          </cell>
          <cell r="D176">
            <v>26951.68</v>
          </cell>
          <cell r="E176">
            <v>20453.580000000002</v>
          </cell>
          <cell r="F176">
            <v>4261.96</v>
          </cell>
          <cell r="G176">
            <v>909.92</v>
          </cell>
          <cell r="H176" t="str">
            <v>0</v>
          </cell>
          <cell r="I176" t="str">
            <v>0</v>
          </cell>
          <cell r="J176" t="str">
            <v>0</v>
          </cell>
          <cell r="L176">
            <v>3171.82</v>
          </cell>
          <cell r="M176">
            <v>2400.7800000000002</v>
          </cell>
          <cell r="N176">
            <v>7128.98</v>
          </cell>
          <cell r="O176">
            <v>6234.52</v>
          </cell>
          <cell r="P176">
            <v>97924.76</v>
          </cell>
        </row>
        <row r="177">
          <cell r="A177" t="str">
            <v>Insurance</v>
          </cell>
          <cell r="B177">
            <v>89112.57</v>
          </cell>
          <cell r="C177">
            <v>25663.02</v>
          </cell>
          <cell r="D177">
            <v>239496.28</v>
          </cell>
          <cell r="E177">
            <v>24310.43</v>
          </cell>
          <cell r="F177">
            <v>12445.72</v>
          </cell>
          <cell r="G177">
            <v>5601.88</v>
          </cell>
          <cell r="H177" t="str">
            <v>0</v>
          </cell>
          <cell r="I177" t="str">
            <v>0</v>
          </cell>
          <cell r="J177" t="str">
            <v>0</v>
          </cell>
          <cell r="L177">
            <v>21948.720000000001</v>
          </cell>
          <cell r="M177">
            <v>26438.58</v>
          </cell>
          <cell r="N177">
            <v>49323.55</v>
          </cell>
          <cell r="O177">
            <v>18074.939999999999</v>
          </cell>
          <cell r="P177">
            <v>512415.69</v>
          </cell>
        </row>
        <row r="178">
          <cell r="A178" t="str">
            <v>Marketing</v>
          </cell>
          <cell r="B178">
            <v>132339.26999999999</v>
          </cell>
          <cell r="C178">
            <v>47390.82</v>
          </cell>
          <cell r="D178">
            <v>68938.399999999994</v>
          </cell>
          <cell r="E178">
            <v>2184.71</v>
          </cell>
          <cell r="F178">
            <v>7179.18</v>
          </cell>
          <cell r="G178">
            <v>4780.88</v>
          </cell>
          <cell r="H178" t="str">
            <v>0</v>
          </cell>
          <cell r="I178" t="str">
            <v>0</v>
          </cell>
          <cell r="J178" t="str">
            <v>0</v>
          </cell>
          <cell r="L178">
            <v>36444.449999999997</v>
          </cell>
          <cell r="M178">
            <v>25443.77</v>
          </cell>
          <cell r="N178">
            <v>80418.5</v>
          </cell>
          <cell r="O178">
            <v>59952.4</v>
          </cell>
          <cell r="P178">
            <v>465072.38</v>
          </cell>
        </row>
        <row r="179">
          <cell r="A179" t="str">
            <v>Employee Welfare</v>
          </cell>
          <cell r="B179">
            <v>354815.75</v>
          </cell>
          <cell r="C179">
            <v>152343.16</v>
          </cell>
          <cell r="D179">
            <v>5244065.05</v>
          </cell>
          <cell r="E179">
            <v>67074.66</v>
          </cell>
          <cell r="F179">
            <v>410432.81</v>
          </cell>
          <cell r="G179">
            <v>30429.79</v>
          </cell>
          <cell r="H179" t="str">
            <v>0</v>
          </cell>
          <cell r="I179" t="str">
            <v>0</v>
          </cell>
          <cell r="J179" t="str">
            <v>0</v>
          </cell>
          <cell r="L179">
            <v>130531.41</v>
          </cell>
          <cell r="M179">
            <v>135229.39000000001</v>
          </cell>
          <cell r="N179">
            <v>196944.87</v>
          </cell>
          <cell r="O179">
            <v>91245.27</v>
          </cell>
          <cell r="P179">
            <v>6813112.1599999992</v>
          </cell>
        </row>
        <row r="180">
          <cell r="A180" t="str">
            <v>Information Technologies</v>
          </cell>
          <cell r="B180">
            <v>1370.03</v>
          </cell>
          <cell r="C180">
            <v>1596.96</v>
          </cell>
          <cell r="D180">
            <v>990407.12</v>
          </cell>
          <cell r="E180">
            <v>56580.75</v>
          </cell>
          <cell r="F180">
            <v>894.99</v>
          </cell>
          <cell r="G180" t="str">
            <v>0</v>
          </cell>
          <cell r="H180" t="str">
            <v>0</v>
          </cell>
          <cell r="I180" t="str">
            <v>0</v>
          </cell>
          <cell r="J180" t="str">
            <v>0</v>
          </cell>
          <cell r="L180">
            <v>1621</v>
          </cell>
          <cell r="M180">
            <v>2045.79</v>
          </cell>
          <cell r="N180">
            <v>3129.83</v>
          </cell>
          <cell r="O180">
            <v>38354.879999999997</v>
          </cell>
          <cell r="P180">
            <v>1096001.3500000001</v>
          </cell>
        </row>
        <row r="181">
          <cell r="A181" t="str">
            <v>Rent, Maint., &amp; Utilities</v>
          </cell>
          <cell r="B181">
            <v>160269.32</v>
          </cell>
          <cell r="C181">
            <v>123426.14</v>
          </cell>
          <cell r="D181">
            <v>628513.64</v>
          </cell>
          <cell r="E181">
            <v>215295.2</v>
          </cell>
          <cell r="F181">
            <v>61691.15</v>
          </cell>
          <cell r="G181">
            <v>164226.07999999999</v>
          </cell>
          <cell r="H181" t="str">
            <v>0</v>
          </cell>
          <cell r="I181" t="str">
            <v>0</v>
          </cell>
          <cell r="J181">
            <v>-82514.58</v>
          </cell>
          <cell r="L181">
            <v>172480.05</v>
          </cell>
          <cell r="M181">
            <v>91425.93</v>
          </cell>
          <cell r="N181">
            <v>232185.62</v>
          </cell>
          <cell r="O181">
            <v>127945.34</v>
          </cell>
          <cell r="P181">
            <v>1894943.89</v>
          </cell>
        </row>
        <row r="182">
          <cell r="A182" t="str">
            <v>Directors &amp; Shareholders &amp;PR</v>
          </cell>
          <cell r="B182">
            <v>0</v>
          </cell>
          <cell r="C182">
            <v>800</v>
          </cell>
          <cell r="D182">
            <v>406804.51</v>
          </cell>
          <cell r="E182" t="str">
            <v>0</v>
          </cell>
          <cell r="F182">
            <v>4140.59</v>
          </cell>
          <cell r="G182">
            <v>2718.46</v>
          </cell>
          <cell r="H182" t="str">
            <v>0</v>
          </cell>
          <cell r="I182" t="str">
            <v>0</v>
          </cell>
          <cell r="J182" t="str">
            <v>0</v>
          </cell>
          <cell r="L182">
            <v>0</v>
          </cell>
          <cell r="M182" t="str">
            <v>0</v>
          </cell>
          <cell r="N182">
            <v>6109.5</v>
          </cell>
          <cell r="O182">
            <v>63.98</v>
          </cell>
          <cell r="P182">
            <v>420637.04</v>
          </cell>
        </row>
        <row r="183">
          <cell r="A183" t="str">
            <v>Telecom</v>
          </cell>
          <cell r="B183">
            <v>103809.23</v>
          </cell>
          <cell r="C183">
            <v>60132.13</v>
          </cell>
          <cell r="D183">
            <v>285068.48</v>
          </cell>
          <cell r="E183">
            <v>73674.92</v>
          </cell>
          <cell r="F183">
            <v>26245.88</v>
          </cell>
          <cell r="G183">
            <v>4447.3900000000003</v>
          </cell>
          <cell r="H183" t="str">
            <v>0</v>
          </cell>
          <cell r="I183" t="str">
            <v>0</v>
          </cell>
          <cell r="J183" t="str">
            <v>0</v>
          </cell>
          <cell r="L183">
            <v>49400.43</v>
          </cell>
          <cell r="M183">
            <v>78528.160000000003</v>
          </cell>
          <cell r="N183">
            <v>91518.19</v>
          </cell>
          <cell r="O183">
            <v>60969.59</v>
          </cell>
          <cell r="P183">
            <v>833794.4</v>
          </cell>
        </row>
        <row r="184">
          <cell r="A184" t="str">
            <v>Travel &amp; Entertainment</v>
          </cell>
          <cell r="B184">
            <v>186117.62</v>
          </cell>
          <cell r="C184">
            <v>58838.080000000002</v>
          </cell>
          <cell r="D184">
            <v>175496.33</v>
          </cell>
          <cell r="E184">
            <v>122045.79</v>
          </cell>
          <cell r="F184">
            <v>59988.74</v>
          </cell>
          <cell r="G184">
            <v>2294.4899999999998</v>
          </cell>
          <cell r="H184" t="str">
            <v>0</v>
          </cell>
          <cell r="I184" t="str">
            <v>0</v>
          </cell>
          <cell r="J184" t="str">
            <v>0</v>
          </cell>
          <cell r="L184">
            <v>119379.45</v>
          </cell>
          <cell r="M184">
            <v>63846.29</v>
          </cell>
          <cell r="N184">
            <v>134180.21</v>
          </cell>
          <cell r="O184">
            <v>67921.070000000007</v>
          </cell>
          <cell r="P184">
            <v>990108.07</v>
          </cell>
        </row>
        <row r="185">
          <cell r="A185" t="str">
            <v>Dues &amp; Donations</v>
          </cell>
          <cell r="B185">
            <v>31000.87</v>
          </cell>
          <cell r="C185">
            <v>12244.57</v>
          </cell>
          <cell r="D185">
            <v>14073.45</v>
          </cell>
          <cell r="E185">
            <v>36108.269999999997</v>
          </cell>
          <cell r="F185">
            <v>9040.36</v>
          </cell>
          <cell r="G185">
            <v>0</v>
          </cell>
          <cell r="H185" t="str">
            <v>0</v>
          </cell>
          <cell r="I185" t="str">
            <v>0</v>
          </cell>
          <cell r="J185" t="str">
            <v>0</v>
          </cell>
          <cell r="L185">
            <v>15217.92</v>
          </cell>
          <cell r="M185">
            <v>14792.66</v>
          </cell>
          <cell r="N185">
            <v>32835.79</v>
          </cell>
          <cell r="O185">
            <v>11879.54</v>
          </cell>
          <cell r="P185">
            <v>177193.43</v>
          </cell>
        </row>
        <row r="186">
          <cell r="A186" t="str">
            <v>Training</v>
          </cell>
          <cell r="B186">
            <v>9073.42</v>
          </cell>
          <cell r="C186">
            <v>9667.3799999999992</v>
          </cell>
          <cell r="D186">
            <v>118116.52</v>
          </cell>
          <cell r="E186">
            <v>16319.77</v>
          </cell>
          <cell r="F186">
            <v>1899.63</v>
          </cell>
          <cell r="G186">
            <v>2822</v>
          </cell>
          <cell r="H186" t="str">
            <v>0</v>
          </cell>
          <cell r="I186" t="str">
            <v>0</v>
          </cell>
          <cell r="J186" t="str">
            <v>0</v>
          </cell>
          <cell r="L186">
            <v>4103.9799999999996</v>
          </cell>
          <cell r="M186">
            <v>795</v>
          </cell>
          <cell r="N186">
            <v>2317.6999999999998</v>
          </cell>
          <cell r="O186">
            <v>2245.59</v>
          </cell>
          <cell r="P186">
            <v>167360.99</v>
          </cell>
        </row>
        <row r="187">
          <cell r="A187" t="str">
            <v>Outside Services</v>
          </cell>
          <cell r="B187">
            <v>3126718.08</v>
          </cell>
          <cell r="C187">
            <v>556383.79</v>
          </cell>
          <cell r="D187">
            <v>1113296.4099999999</v>
          </cell>
          <cell r="E187">
            <v>7990115.8800000008</v>
          </cell>
          <cell r="F187">
            <v>560608.18999999994</v>
          </cell>
          <cell r="G187">
            <v>-33171.67</v>
          </cell>
          <cell r="H187" t="str">
            <v>0</v>
          </cell>
          <cell r="I187" t="str">
            <v>0</v>
          </cell>
          <cell r="J187">
            <v>-85285.7</v>
          </cell>
          <cell r="L187">
            <v>389213.76</v>
          </cell>
          <cell r="M187">
            <v>351866.37</v>
          </cell>
          <cell r="N187">
            <v>768045.64</v>
          </cell>
          <cell r="O187">
            <v>394941.5</v>
          </cell>
          <cell r="P187">
            <v>15132732.25</v>
          </cell>
        </row>
        <row r="188">
          <cell r="A188" t="str">
            <v>Provision for Bad Debt</v>
          </cell>
          <cell r="B188">
            <v>530889</v>
          </cell>
          <cell r="C188">
            <v>357525.21</v>
          </cell>
          <cell r="D188" t="str">
            <v>0</v>
          </cell>
          <cell r="E188">
            <v>-44183.75</v>
          </cell>
          <cell r="F188">
            <v>62500</v>
          </cell>
          <cell r="G188" t="str">
            <v>0</v>
          </cell>
          <cell r="H188" t="str">
            <v>0</v>
          </cell>
          <cell r="I188" t="str">
            <v>0</v>
          </cell>
          <cell r="J188" t="str">
            <v>0</v>
          </cell>
          <cell r="L188">
            <v>58288</v>
          </cell>
          <cell r="M188">
            <v>186369</v>
          </cell>
          <cell r="N188">
            <v>334965</v>
          </cell>
          <cell r="O188">
            <v>71879</v>
          </cell>
          <cell r="P188">
            <v>1558231.46</v>
          </cell>
        </row>
        <row r="189">
          <cell r="A189" t="str">
            <v>Miscellaneous</v>
          </cell>
          <cell r="B189">
            <v>-5549.07</v>
          </cell>
          <cell r="C189">
            <v>89969.56</v>
          </cell>
          <cell r="D189">
            <v>-2543063.66</v>
          </cell>
          <cell r="E189">
            <v>48181.42</v>
          </cell>
          <cell r="F189">
            <v>-4797.63</v>
          </cell>
          <cell r="G189">
            <v>-6660.24</v>
          </cell>
          <cell r="H189" t="str">
            <v>0</v>
          </cell>
          <cell r="I189" t="str">
            <v>0</v>
          </cell>
          <cell r="J189" t="str">
            <v>0</v>
          </cell>
          <cell r="L189">
            <v>-184695.45</v>
          </cell>
          <cell r="M189">
            <v>47979.21</v>
          </cell>
          <cell r="N189">
            <v>51534.74</v>
          </cell>
          <cell r="O189">
            <v>-6691.87</v>
          </cell>
          <cell r="P189">
            <v>-2513792.9900000002</v>
          </cell>
        </row>
      </sheetData>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Sheet1"/>
      <sheetName val="EssDB Mar07"/>
    </sheetNames>
    <sheetDataSet>
      <sheetData sheetId="0">
        <row r="8">
          <cell r="B8" t="str">
            <v>March</v>
          </cell>
          <cell r="C8" t="str">
            <v>March</v>
          </cell>
          <cell r="D8" t="str">
            <v>Y-T-D(March)</v>
          </cell>
          <cell r="E8" t="str">
            <v>Y-T-D(March)</v>
          </cell>
          <cell r="F8" t="str">
            <v>Y-T-D(September)</v>
          </cell>
          <cell r="G8" t="str">
            <v>March</v>
          </cell>
          <cell r="H8" t="str">
            <v>March</v>
          </cell>
          <cell r="I8" t="str">
            <v>Y-T-D(March)</v>
          </cell>
          <cell r="J8" t="str">
            <v>Y-T-D(March)</v>
          </cell>
          <cell r="K8" t="str">
            <v>Y-T-D(September)</v>
          </cell>
          <cell r="L8" t="str">
            <v>March</v>
          </cell>
          <cell r="M8" t="str">
            <v>March</v>
          </cell>
          <cell r="N8" t="str">
            <v>Y-T-D(March)</v>
          </cell>
          <cell r="O8" t="str">
            <v>Y-T-D(March)</v>
          </cell>
          <cell r="P8" t="str">
            <v>Y-T-D(September)</v>
          </cell>
          <cell r="Q8" t="str">
            <v>March</v>
          </cell>
          <cell r="R8" t="str">
            <v>March</v>
          </cell>
          <cell r="S8" t="str">
            <v>Y-T-D(March)</v>
          </cell>
          <cell r="T8" t="str">
            <v>Y-T-D(March)</v>
          </cell>
          <cell r="U8" t="str">
            <v>Y-T-D(September)</v>
          </cell>
          <cell r="V8" t="str">
            <v>March</v>
          </cell>
          <cell r="W8" t="str">
            <v>March</v>
          </cell>
          <cell r="X8" t="str">
            <v>Y-T-D(March)</v>
          </cell>
          <cell r="Y8" t="str">
            <v>Y-T-D(March)</v>
          </cell>
          <cell r="Z8" t="str">
            <v>Y-T-D(September)</v>
          </cell>
          <cell r="AA8" t="str">
            <v>March</v>
          </cell>
          <cell r="AB8" t="str">
            <v>March</v>
          </cell>
          <cell r="AC8" t="str">
            <v>Y-T-D(March)</v>
          </cell>
          <cell r="AD8" t="str">
            <v>Y-T-D(March)</v>
          </cell>
          <cell r="AE8" t="str">
            <v>Y-T-D(September)</v>
          </cell>
          <cell r="AF8" t="str">
            <v>March</v>
          </cell>
          <cell r="AG8" t="str">
            <v>March</v>
          </cell>
          <cell r="AH8" t="str">
            <v>Y-T-D(March)</v>
          </cell>
          <cell r="AI8" t="str">
            <v>Y-T-D(March)</v>
          </cell>
          <cell r="AJ8" t="str">
            <v>Y-T-D(September)</v>
          </cell>
          <cell r="AK8" t="str">
            <v>March</v>
          </cell>
          <cell r="AL8" t="str">
            <v>March</v>
          </cell>
          <cell r="AM8" t="str">
            <v>Y-T-D(March)</v>
          </cell>
          <cell r="AN8" t="str">
            <v>Y-T-D(March)</v>
          </cell>
          <cell r="AO8" t="str">
            <v>Y-T-D(September)</v>
          </cell>
          <cell r="AP8" t="str">
            <v>March</v>
          </cell>
          <cell r="AQ8" t="str">
            <v>March</v>
          </cell>
          <cell r="AR8" t="str">
            <v>Y-T-D(March)</v>
          </cell>
          <cell r="AS8" t="str">
            <v>Y-T-D(March)</v>
          </cell>
          <cell r="AT8" t="str">
            <v>Y-T-D(September)</v>
          </cell>
          <cell r="AU8" t="str">
            <v>March</v>
          </cell>
          <cell r="AV8" t="str">
            <v>March</v>
          </cell>
          <cell r="AW8" t="str">
            <v>Y-T-D(March)</v>
          </cell>
          <cell r="AX8" t="str">
            <v>Y-T-D(March)</v>
          </cell>
          <cell r="AY8" t="str">
            <v>Y-T-D(September)</v>
          </cell>
          <cell r="AZ8" t="str">
            <v>March</v>
          </cell>
          <cell r="BA8" t="str">
            <v>March</v>
          </cell>
          <cell r="BB8" t="str">
            <v>Y-T-D(March)</v>
          </cell>
          <cell r="BC8" t="str">
            <v>Y-T-D(March)</v>
          </cell>
          <cell r="BD8" t="str">
            <v>Y-T-D(September)</v>
          </cell>
          <cell r="BE8" t="str">
            <v>March</v>
          </cell>
          <cell r="BF8" t="str">
            <v>March</v>
          </cell>
          <cell r="BG8" t="str">
            <v>Y-T-D(March)</v>
          </cell>
          <cell r="BH8" t="str">
            <v>Y-T-D(March)</v>
          </cell>
          <cell r="BI8" t="str">
            <v>Y-T-D(September)</v>
          </cell>
          <cell r="BJ8" t="str">
            <v>March</v>
          </cell>
          <cell r="BK8" t="str">
            <v>March</v>
          </cell>
          <cell r="BL8" t="str">
            <v>Y-T-D(March)</v>
          </cell>
          <cell r="BM8" t="str">
            <v>Y-T-D(March)</v>
          </cell>
          <cell r="BN8" t="str">
            <v>Y-T-D(September)</v>
          </cell>
          <cell r="BO8" t="str">
            <v>March</v>
          </cell>
          <cell r="BP8" t="str">
            <v>March</v>
          </cell>
          <cell r="BQ8" t="str">
            <v>Y-T-D(March)</v>
          </cell>
          <cell r="BR8" t="str">
            <v>Y-T-D(March)</v>
          </cell>
          <cell r="BS8" t="str">
            <v>Y-T-D(September)</v>
          </cell>
          <cell r="BT8" t="str">
            <v>March</v>
          </cell>
          <cell r="BU8" t="str">
            <v>March</v>
          </cell>
          <cell r="BV8" t="str">
            <v>Y-T-D(March)</v>
          </cell>
          <cell r="BW8" t="str">
            <v>Y-T-D(March)</v>
          </cell>
          <cell r="BX8" t="str">
            <v>Y-T-D(September)</v>
          </cell>
          <cell r="BY8" t="str">
            <v>March</v>
          </cell>
          <cell r="BZ8" t="str">
            <v>March</v>
          </cell>
          <cell r="CA8" t="str">
            <v>Y-T-D(March)</v>
          </cell>
          <cell r="CB8" t="str">
            <v>Y-T-D(March)</v>
          </cell>
          <cell r="CC8" t="str">
            <v>Y-T-D(September)</v>
          </cell>
          <cell r="CD8" t="str">
            <v>March</v>
          </cell>
          <cell r="CE8" t="str">
            <v>March</v>
          </cell>
          <cell r="CF8" t="str">
            <v>Y-T-D(March)</v>
          </cell>
          <cell r="CG8" t="str">
            <v>Y-T-D(March)</v>
          </cell>
          <cell r="CH8" t="str">
            <v>Y-T-D(September)</v>
          </cell>
          <cell r="CI8" t="str">
            <v>March</v>
          </cell>
          <cell r="CJ8" t="str">
            <v>March</v>
          </cell>
          <cell r="CK8" t="str">
            <v>Y-T-D(March)</v>
          </cell>
          <cell r="CL8" t="str">
            <v>Y-T-D(March)</v>
          </cell>
          <cell r="CM8" t="str">
            <v>Y-T-D(September)</v>
          </cell>
          <cell r="CO8" t="str">
            <v>Q-T-D(March)</v>
          </cell>
        </row>
        <row r="9">
          <cell r="B9" t="str">
            <v>CY Actual</v>
          </cell>
          <cell r="C9" t="str">
            <v>Budget 2007</v>
          </cell>
          <cell r="D9" t="str">
            <v>CY Actual</v>
          </cell>
          <cell r="E9" t="str">
            <v>Budget 2007</v>
          </cell>
          <cell r="F9" t="str">
            <v>Budget 2007</v>
          </cell>
          <cell r="L9" t="str">
            <v>CY Actual</v>
          </cell>
          <cell r="M9" t="str">
            <v>Budget 2007</v>
          </cell>
          <cell r="N9" t="str">
            <v>CY Actual</v>
          </cell>
          <cell r="O9" t="str">
            <v>Budget 2007</v>
          </cell>
          <cell r="P9" t="str">
            <v>Budget 2007</v>
          </cell>
          <cell r="Q9" t="str">
            <v>CY Actual</v>
          </cell>
          <cell r="R9" t="str">
            <v>Budget 2007</v>
          </cell>
          <cell r="S9" t="str">
            <v>CY Actual</v>
          </cell>
          <cell r="T9" t="str">
            <v>Budget 2007</v>
          </cell>
          <cell r="U9" t="str">
            <v>Budget 2007</v>
          </cell>
          <cell r="V9" t="str">
            <v>CY Actual</v>
          </cell>
          <cell r="W9" t="str">
            <v>Budget 2007</v>
          </cell>
          <cell r="X9" t="str">
            <v>CY Actual</v>
          </cell>
          <cell r="Y9" t="str">
            <v>Budget 2007</v>
          </cell>
          <cell r="Z9" t="str">
            <v>Budget 2007</v>
          </cell>
          <cell r="AA9" t="str">
            <v>CY Actual</v>
          </cell>
          <cell r="AB9" t="str">
            <v>Budget 2007</v>
          </cell>
          <cell r="AC9" t="str">
            <v>CY Actual</v>
          </cell>
          <cell r="AD9" t="str">
            <v>Budget 2007</v>
          </cell>
          <cell r="AE9" t="str">
            <v>Budget 2007</v>
          </cell>
          <cell r="AF9" t="str">
            <v>CY Actual</v>
          </cell>
          <cell r="AG9" t="str">
            <v>Budget 2007</v>
          </cell>
          <cell r="AH9" t="str">
            <v>CY Actual</v>
          </cell>
          <cell r="AI9" t="str">
            <v>Budget 2007</v>
          </cell>
          <cell r="AJ9" t="str">
            <v>Budget 2007</v>
          </cell>
          <cell r="AK9" t="str">
            <v>CY Actual</v>
          </cell>
          <cell r="AL9" t="str">
            <v>Budget 2007</v>
          </cell>
          <cell r="AM9" t="str">
            <v>CY Actual</v>
          </cell>
          <cell r="AN9" t="str">
            <v>Budget 2007</v>
          </cell>
          <cell r="AO9" t="str">
            <v>Budget 2007</v>
          </cell>
          <cell r="AP9" t="str">
            <v>CY Actual</v>
          </cell>
          <cell r="AQ9" t="str">
            <v>Budget 2007</v>
          </cell>
          <cell r="AR9" t="str">
            <v>CY Actual</v>
          </cell>
          <cell r="AS9" t="str">
            <v>Budget 2007</v>
          </cell>
          <cell r="AT9" t="str">
            <v>Budget 2007</v>
          </cell>
          <cell r="AU9" t="str">
            <v>CY Actual</v>
          </cell>
          <cell r="AV9" t="str">
            <v>Budget 2007</v>
          </cell>
          <cell r="AW9" t="str">
            <v>CY Actual</v>
          </cell>
          <cell r="AX9" t="str">
            <v>Budget 2007</v>
          </cell>
          <cell r="AY9" t="str">
            <v>Budget 2007</v>
          </cell>
          <cell r="AZ9" t="str">
            <v>CY Actual</v>
          </cell>
          <cell r="BA9" t="str">
            <v>Budget 2007</v>
          </cell>
          <cell r="BB9" t="str">
            <v>CY Actual</v>
          </cell>
          <cell r="BC9" t="str">
            <v>Budget 2007</v>
          </cell>
          <cell r="BD9" t="str">
            <v>Budget 2007</v>
          </cell>
          <cell r="BE9" t="str">
            <v>CY Actual</v>
          </cell>
          <cell r="BF9" t="str">
            <v>Budget 2007</v>
          </cell>
          <cell r="BG9" t="str">
            <v>CY Actual</v>
          </cell>
          <cell r="BH9" t="str">
            <v>Budget 2007</v>
          </cell>
          <cell r="BI9" t="str">
            <v>Budget 2007</v>
          </cell>
          <cell r="BJ9" t="str">
            <v>CY Actual</v>
          </cell>
          <cell r="BK9" t="str">
            <v>Budget 2007</v>
          </cell>
          <cell r="BL9" t="str">
            <v>CY Actual</v>
          </cell>
          <cell r="BM9" t="str">
            <v>Budget 2007</v>
          </cell>
          <cell r="BN9" t="str">
            <v>Budget 2007</v>
          </cell>
          <cell r="BO9" t="str">
            <v>CY Actual</v>
          </cell>
          <cell r="BP9" t="str">
            <v>Budget 2007</v>
          </cell>
          <cell r="BQ9" t="str">
            <v>CY Actual</v>
          </cell>
          <cell r="BR9" t="str">
            <v>Budget 2007</v>
          </cell>
          <cell r="BS9" t="str">
            <v>Budget 2007</v>
          </cell>
          <cell r="BY9" t="str">
            <v>CY Actual</v>
          </cell>
          <cell r="BZ9" t="str">
            <v>Budget 2007</v>
          </cell>
          <cell r="CA9" t="str">
            <v>CY Actual</v>
          </cell>
          <cell r="CB9" t="str">
            <v>Budget 2007</v>
          </cell>
          <cell r="CC9" t="str">
            <v>Budget 2007</v>
          </cell>
          <cell r="CD9" t="str">
            <v>CY Actual</v>
          </cell>
          <cell r="CE9" t="str">
            <v>Budget 2007</v>
          </cell>
          <cell r="CF9" t="str">
            <v>CY Actual</v>
          </cell>
          <cell r="CG9" t="str">
            <v>Budget 2007</v>
          </cell>
          <cell r="CH9" t="str">
            <v>Budget 2007</v>
          </cell>
          <cell r="CI9" t="str">
            <v>CY Actual</v>
          </cell>
          <cell r="CJ9" t="str">
            <v>Budget 2007</v>
          </cell>
          <cell r="CK9" t="str">
            <v>CY Actual</v>
          </cell>
          <cell r="CL9" t="str">
            <v>Budget 2007</v>
          </cell>
          <cell r="CM9" t="str">
            <v>Budget 2007</v>
          </cell>
          <cell r="CO9" t="str">
            <v>CY Actual</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KY/Mid States</v>
          </cell>
          <cell r="R10" t="str">
            <v>KY/Mid States</v>
          </cell>
          <cell r="S10" t="str">
            <v>KY/Mid States</v>
          </cell>
          <cell r="T10" t="str">
            <v>KY/Mid States</v>
          </cell>
          <cell r="U10" t="str">
            <v>KY/Mid 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Corporation Cons (Elim)</v>
          </cell>
          <cell r="BP10" t="str">
            <v>Atmos Energy Corporation Cons (Elim)</v>
          </cell>
          <cell r="BQ10" t="str">
            <v>Atmos Energy Corporation Cons (Elim)</v>
          </cell>
          <cell r="BR10" t="str">
            <v>Atmos Energy Corporation Cons (Elim)</v>
          </cell>
          <cell r="BS10" t="str">
            <v>Atmos Energy Corporation Cons (Elim)</v>
          </cell>
          <cell r="BY10" t="str">
            <v>Company</v>
          </cell>
          <cell r="BZ10" t="str">
            <v>Company</v>
          </cell>
          <cell r="CA10" t="str">
            <v>Company</v>
          </cell>
          <cell r="CB10" t="str">
            <v>Company</v>
          </cell>
          <cell r="CC10" t="str">
            <v>Company</v>
          </cell>
          <cell r="CD10" t="str">
            <v>Other Operating Companies (Elim)</v>
          </cell>
          <cell r="CE10" t="str">
            <v>Other Operating Companies (Elim)</v>
          </cell>
          <cell r="CF10" t="str">
            <v>Other Operating Companies (Elim)</v>
          </cell>
          <cell r="CG10" t="str">
            <v>Other Operating Companies (Elim)</v>
          </cell>
          <cell r="CH10" t="str">
            <v>Other Operating Companies (Elim)</v>
          </cell>
          <cell r="CI10" t="str">
            <v>Atmos Pipeline - Texas</v>
          </cell>
          <cell r="CJ10" t="str">
            <v>Atmos Pipeline - Texas</v>
          </cell>
          <cell r="CK10" t="str">
            <v>Atmos Pipeline - Texas</v>
          </cell>
          <cell r="CL10" t="str">
            <v>Atmos Pipeline - Texas</v>
          </cell>
          <cell r="CM10" t="str">
            <v>Atmos Pipeline - Texas</v>
          </cell>
          <cell r="CO10" t="str">
            <v>Company</v>
          </cell>
        </row>
        <row r="11">
          <cell r="A11" t="str">
            <v>Gross Profit</v>
          </cell>
          <cell r="B11">
            <v>8390742.0799999982</v>
          </cell>
          <cell r="C11">
            <v>8017189.3200000077</v>
          </cell>
          <cell r="D11">
            <v>50325544.710000001</v>
          </cell>
          <cell r="E11">
            <v>50370798.049999997</v>
          </cell>
          <cell r="F11">
            <v>74951412.809999987</v>
          </cell>
          <cell r="L11">
            <v>9671772.8099999949</v>
          </cell>
          <cell r="M11">
            <v>7136157</v>
          </cell>
          <cell r="N11">
            <v>65195760.900000013</v>
          </cell>
          <cell r="O11">
            <v>70454389</v>
          </cell>
          <cell r="P11">
            <v>109336853</v>
          </cell>
          <cell r="Q11">
            <v>17791805.300000019</v>
          </cell>
          <cell r="R11">
            <v>16378924.509999998</v>
          </cell>
          <cell r="S11">
            <v>98853095.410000056</v>
          </cell>
          <cell r="T11">
            <v>104127672.43000001</v>
          </cell>
          <cell r="U11">
            <v>154346201.97</v>
          </cell>
          <cell r="V11">
            <v>9452792.8199999928</v>
          </cell>
          <cell r="W11">
            <v>9888721.409999989</v>
          </cell>
          <cell r="X11">
            <v>61520007.009999976</v>
          </cell>
          <cell r="Y11">
            <v>60036940.82</v>
          </cell>
          <cell r="Z11">
            <v>93058270.25999999</v>
          </cell>
          <cell r="AA11">
            <v>8915161.2699999884</v>
          </cell>
          <cell r="AB11">
            <v>9089646.7099999972</v>
          </cell>
          <cell r="AC11">
            <v>56307446.959999956</v>
          </cell>
          <cell r="AD11">
            <v>58718241.38000001</v>
          </cell>
          <cell r="AE11">
            <v>94276526.710000008</v>
          </cell>
          <cell r="AF11">
            <v>42641166.990000024</v>
          </cell>
          <cell r="AG11">
            <v>45778640</v>
          </cell>
          <cell r="AH11">
            <v>276612404.83999985</v>
          </cell>
          <cell r="AI11">
            <v>300205754</v>
          </cell>
          <cell r="AJ11">
            <v>494590383</v>
          </cell>
          <cell r="AK11">
            <v>0</v>
          </cell>
          <cell r="AL11">
            <v>0</v>
          </cell>
          <cell r="AM11">
            <v>0.65999999991618097</v>
          </cell>
          <cell r="AN11">
            <v>0</v>
          </cell>
          <cell r="AO11">
            <v>0</v>
          </cell>
          <cell r="AP11" t="str">
            <v>0</v>
          </cell>
          <cell r="AQ11" t="str">
            <v>0</v>
          </cell>
          <cell r="AR11" t="str">
            <v>0</v>
          </cell>
          <cell r="AS11" t="str">
            <v>0</v>
          </cell>
          <cell r="AT11" t="str">
            <v>0</v>
          </cell>
          <cell r="AU11">
            <v>96863441.270000011</v>
          </cell>
          <cell r="AV11">
            <v>96289278.949999988</v>
          </cell>
          <cell r="AW11">
            <v>608814260.48999989</v>
          </cell>
          <cell r="AX11">
            <v>643913795.68000007</v>
          </cell>
          <cell r="AY11">
            <v>1020559647.75</v>
          </cell>
          <cell r="AZ11">
            <v>-8267615.0400000513</v>
          </cell>
          <cell r="BA11">
            <v>8112976</v>
          </cell>
          <cell r="BB11">
            <v>86106649.630000025</v>
          </cell>
          <cell r="BC11">
            <v>53752625</v>
          </cell>
          <cell r="BD11">
            <v>79182582</v>
          </cell>
          <cell r="BE11">
            <v>12687251.700000003</v>
          </cell>
          <cell r="BF11">
            <v>16366797.74</v>
          </cell>
          <cell r="BG11">
            <v>110895339.56999998</v>
          </cell>
          <cell r="BH11">
            <v>98450343.879999995</v>
          </cell>
          <cell r="BI11">
            <v>184199825.96999997</v>
          </cell>
          <cell r="BJ11">
            <v>4419636.6599999517</v>
          </cell>
          <cell r="BK11">
            <v>24479773.740000002</v>
          </cell>
          <cell r="BL11">
            <v>197001989.19999999</v>
          </cell>
          <cell r="BM11">
            <v>152202968.88</v>
          </cell>
          <cell r="BN11">
            <v>263382407.96999997</v>
          </cell>
          <cell r="BO11">
            <v>-158584.81000000238</v>
          </cell>
          <cell r="BP11">
            <v>-383596</v>
          </cell>
          <cell r="BQ11">
            <v>-1538361.6800000109</v>
          </cell>
          <cell r="BR11">
            <v>-2301576</v>
          </cell>
          <cell r="BS11">
            <v>-4603152</v>
          </cell>
          <cell r="BY11">
            <v>101124493.11999996</v>
          </cell>
          <cell r="BZ11">
            <v>120385456.69</v>
          </cell>
          <cell r="CA11">
            <v>804277888.00999987</v>
          </cell>
          <cell r="CB11">
            <v>793815188.56000006</v>
          </cell>
          <cell r="CC11">
            <v>1279338903.72</v>
          </cell>
          <cell r="CD11">
            <v>0</v>
          </cell>
          <cell r="CE11">
            <v>0</v>
          </cell>
          <cell r="CF11">
            <v>8.7311491370201111E-11</v>
          </cell>
          <cell r="CG11">
            <v>0</v>
          </cell>
          <cell r="CH11">
            <v>0</v>
          </cell>
          <cell r="CI11">
            <v>12792856.469999997</v>
          </cell>
          <cell r="CJ11">
            <v>13602428.74</v>
          </cell>
          <cell r="CK11">
            <v>85940389.039999992</v>
          </cell>
          <cell r="CL11">
            <v>86807091.879999995</v>
          </cell>
          <cell r="CM11">
            <v>162477589.96999997</v>
          </cell>
          <cell r="CO11">
            <v>428685801.36999983</v>
          </cell>
        </row>
        <row r="13">
          <cell r="A13" t="str">
            <v>Labor</v>
          </cell>
          <cell r="B13">
            <v>690745.01</v>
          </cell>
          <cell r="C13">
            <v>662915.52</v>
          </cell>
          <cell r="D13">
            <v>4419110.1100000003</v>
          </cell>
          <cell r="E13">
            <v>3975858.58</v>
          </cell>
          <cell r="F13">
            <v>7881256.0800000001</v>
          </cell>
          <cell r="L13">
            <v>5284058.33</v>
          </cell>
          <cell r="M13">
            <v>929469.35</v>
          </cell>
          <cell r="N13">
            <v>6612040.4799999995</v>
          </cell>
          <cell r="O13">
            <v>6380963.8600000003</v>
          </cell>
          <cell r="P13">
            <v>11693139.950000001</v>
          </cell>
          <cell r="Q13">
            <v>1482390.24</v>
          </cell>
          <cell r="R13">
            <v>1427579.67</v>
          </cell>
          <cell r="S13">
            <v>8963595.1600000001</v>
          </cell>
          <cell r="T13">
            <v>8469655.4499999993</v>
          </cell>
          <cell r="U13">
            <v>16885365.310000002</v>
          </cell>
          <cell r="V13">
            <v>1277135.21</v>
          </cell>
          <cell r="W13">
            <v>1300903.48</v>
          </cell>
          <cell r="X13">
            <v>7671697.9099999992</v>
          </cell>
          <cell r="Y13">
            <v>7565946.6800000016</v>
          </cell>
          <cell r="Z13">
            <v>15216928.140000002</v>
          </cell>
          <cell r="AA13">
            <v>774098.52</v>
          </cell>
          <cell r="AB13">
            <v>749112.93</v>
          </cell>
          <cell r="AC13">
            <v>5217243.4800000004</v>
          </cell>
          <cell r="AD13">
            <v>4728824.71</v>
          </cell>
          <cell r="AE13">
            <v>8683561.9900000021</v>
          </cell>
          <cell r="AF13">
            <v>3312651.66</v>
          </cell>
          <cell r="AG13">
            <v>3685002.3</v>
          </cell>
          <cell r="AH13">
            <v>21587734.52</v>
          </cell>
          <cell r="AI13">
            <v>21855607.410000004</v>
          </cell>
          <cell r="AJ13">
            <v>43465147.670000002</v>
          </cell>
          <cell r="AK13">
            <v>3779265.07</v>
          </cell>
          <cell r="AL13">
            <v>4001274</v>
          </cell>
          <cell r="AM13">
            <v>22261647.609999999</v>
          </cell>
          <cell r="AN13">
            <v>23620648</v>
          </cell>
          <cell r="AO13">
            <v>47194817</v>
          </cell>
          <cell r="AP13" t="str">
            <v>0</v>
          </cell>
          <cell r="AQ13" t="str">
            <v>0</v>
          </cell>
          <cell r="AR13" t="str">
            <v>0</v>
          </cell>
          <cell r="AS13" t="str">
            <v>0</v>
          </cell>
          <cell r="AT13" t="str">
            <v>0</v>
          </cell>
          <cell r="AU13">
            <v>16600344.039999999</v>
          </cell>
          <cell r="AV13">
            <v>12756257.25</v>
          </cell>
          <cell r="AW13">
            <v>76733069.269999996</v>
          </cell>
          <cell r="AX13">
            <v>76597504.689999998</v>
          </cell>
          <cell r="AY13">
            <v>151020216.13999999</v>
          </cell>
          <cell r="AZ13">
            <v>845076.27</v>
          </cell>
          <cell r="BA13">
            <v>943910</v>
          </cell>
          <cell r="BB13">
            <v>4956092.7699999996</v>
          </cell>
          <cell r="BC13">
            <v>5577651</v>
          </cell>
          <cell r="BD13">
            <v>11155303</v>
          </cell>
          <cell r="BE13">
            <v>1431421.73</v>
          </cell>
          <cell r="BF13">
            <v>1499818.55</v>
          </cell>
          <cell r="BG13">
            <v>8765970.6799999997</v>
          </cell>
          <cell r="BH13">
            <v>8879822.6800000016</v>
          </cell>
          <cell r="BI13">
            <v>17729872.400000002</v>
          </cell>
          <cell r="BJ13">
            <v>2276498</v>
          </cell>
          <cell r="BK13">
            <v>2443728.5499999998</v>
          </cell>
          <cell r="BL13">
            <v>13722063.449999999</v>
          </cell>
          <cell r="BM13">
            <v>14457473.680000002</v>
          </cell>
          <cell r="BN13">
            <v>28885175.400000002</v>
          </cell>
          <cell r="BO13" t="str">
            <v>0</v>
          </cell>
          <cell r="BP13" t="str">
            <v>0</v>
          </cell>
          <cell r="BQ13" t="str">
            <v>0</v>
          </cell>
          <cell r="BR13" t="str">
            <v>0</v>
          </cell>
          <cell r="BS13" t="str">
            <v>0</v>
          </cell>
          <cell r="BY13">
            <v>18876842.039999999</v>
          </cell>
          <cell r="BZ13">
            <v>15199985.800000001</v>
          </cell>
          <cell r="CA13">
            <v>90455132.719999999</v>
          </cell>
          <cell r="CB13">
            <v>91054978.370000005</v>
          </cell>
          <cell r="CC13">
            <v>179905391.53999999</v>
          </cell>
          <cell r="CD13" t="str">
            <v>0</v>
          </cell>
          <cell r="CE13" t="str">
            <v>0</v>
          </cell>
          <cell r="CF13" t="str">
            <v>0</v>
          </cell>
          <cell r="CG13" t="str">
            <v>0</v>
          </cell>
          <cell r="CH13" t="str">
            <v>0</v>
          </cell>
          <cell r="CI13">
            <v>1363286.89</v>
          </cell>
          <cell r="CJ13">
            <v>1422802.55</v>
          </cell>
          <cell r="CK13">
            <v>8425156.7799999993</v>
          </cell>
          <cell r="CL13">
            <v>8424724.6800000016</v>
          </cell>
          <cell r="CM13">
            <v>16819674.400000002</v>
          </cell>
          <cell r="CO13">
            <v>44772111.880000003</v>
          </cell>
        </row>
        <row r="14">
          <cell r="A14" t="str">
            <v>Benefits</v>
          </cell>
          <cell r="B14">
            <v>224296.72</v>
          </cell>
          <cell r="C14">
            <v>232340.35</v>
          </cell>
          <cell r="D14">
            <v>1430310.32</v>
          </cell>
          <cell r="E14">
            <v>1394290.53</v>
          </cell>
          <cell r="F14">
            <v>2763997.39</v>
          </cell>
          <cell r="L14">
            <v>337934.51</v>
          </cell>
          <cell r="M14">
            <v>394560.58</v>
          </cell>
          <cell r="N14">
            <v>2744317.35</v>
          </cell>
          <cell r="O14">
            <v>2710047.28</v>
          </cell>
          <cell r="P14">
            <v>4966515.84</v>
          </cell>
          <cell r="Q14">
            <v>467689.15</v>
          </cell>
          <cell r="R14">
            <v>628922.27</v>
          </cell>
          <cell r="S14">
            <v>3739774.71</v>
          </cell>
          <cell r="T14">
            <v>3735051.88</v>
          </cell>
          <cell r="U14">
            <v>7447774.8599999994</v>
          </cell>
          <cell r="V14">
            <v>497901.78</v>
          </cell>
          <cell r="W14">
            <v>517252.91</v>
          </cell>
          <cell r="X14">
            <v>3131377.22</v>
          </cell>
          <cell r="Y14">
            <v>3014356.06</v>
          </cell>
          <cell r="Z14">
            <v>6059450.1000000006</v>
          </cell>
          <cell r="AA14">
            <v>332327.53000000003</v>
          </cell>
          <cell r="AB14">
            <v>355944.22</v>
          </cell>
          <cell r="AC14">
            <v>2387837.69</v>
          </cell>
          <cell r="AD14">
            <v>2251034.13</v>
          </cell>
          <cell r="AE14">
            <v>4134225.55</v>
          </cell>
          <cell r="AF14">
            <v>1047906.86</v>
          </cell>
          <cell r="AG14">
            <v>1209024.6200000001</v>
          </cell>
          <cell r="AH14">
            <v>7035122.8099999996</v>
          </cell>
          <cell r="AI14">
            <v>7173798.7400000002</v>
          </cell>
          <cell r="AJ14">
            <v>14269347.529999999</v>
          </cell>
          <cell r="AK14">
            <v>1046450.46</v>
          </cell>
          <cell r="AL14">
            <v>1192321</v>
          </cell>
          <cell r="AM14">
            <v>6995489.3799999999</v>
          </cell>
          <cell r="AN14">
            <v>7039371</v>
          </cell>
          <cell r="AO14">
            <v>14064980</v>
          </cell>
          <cell r="AP14" t="str">
            <v>0</v>
          </cell>
          <cell r="AQ14" t="str">
            <v>0</v>
          </cell>
          <cell r="AR14" t="str">
            <v>0</v>
          </cell>
          <cell r="AS14" t="str">
            <v>0</v>
          </cell>
          <cell r="AT14" t="str">
            <v>0</v>
          </cell>
          <cell r="AU14">
            <v>3954507.01</v>
          </cell>
          <cell r="AV14">
            <v>4530365.95</v>
          </cell>
          <cell r="AW14">
            <v>27464229.479999997</v>
          </cell>
          <cell r="AX14">
            <v>27317949.620000001</v>
          </cell>
          <cell r="AY14">
            <v>53706291.270000003</v>
          </cell>
          <cell r="AZ14">
            <v>22650.21</v>
          </cell>
          <cell r="BA14" t="str">
            <v>0</v>
          </cell>
          <cell r="BB14">
            <v>141329.87</v>
          </cell>
          <cell r="BC14" t="str">
            <v>0</v>
          </cell>
          <cell r="BD14" t="str">
            <v>0</v>
          </cell>
          <cell r="BE14">
            <v>428130.06</v>
          </cell>
          <cell r="BF14">
            <v>452585.5</v>
          </cell>
          <cell r="BG14">
            <v>2842699.63</v>
          </cell>
          <cell r="BH14">
            <v>2680738.65</v>
          </cell>
          <cell r="BI14">
            <v>5352001.4000000004</v>
          </cell>
          <cell r="BJ14">
            <v>450780.27</v>
          </cell>
          <cell r="BK14">
            <v>452585.5</v>
          </cell>
          <cell r="BL14">
            <v>2984029.5</v>
          </cell>
          <cell r="BM14">
            <v>2680738.65</v>
          </cell>
          <cell r="BN14">
            <v>5352001.4000000004</v>
          </cell>
          <cell r="BO14" t="str">
            <v>0</v>
          </cell>
          <cell r="BP14" t="str">
            <v>0</v>
          </cell>
          <cell r="BQ14" t="str">
            <v>0</v>
          </cell>
          <cell r="BR14" t="str">
            <v>0</v>
          </cell>
          <cell r="BS14" t="str">
            <v>0</v>
          </cell>
          <cell r="BY14">
            <v>4405287.28</v>
          </cell>
          <cell r="BZ14">
            <v>4982951.45</v>
          </cell>
          <cell r="CA14">
            <v>30448258.979999997</v>
          </cell>
          <cell r="CB14">
            <v>29998688.27</v>
          </cell>
          <cell r="CC14">
            <v>59058292.670000002</v>
          </cell>
          <cell r="CD14" t="str">
            <v>0</v>
          </cell>
          <cell r="CE14" t="str">
            <v>0</v>
          </cell>
          <cell r="CF14" t="str">
            <v>0</v>
          </cell>
          <cell r="CG14" t="str">
            <v>0</v>
          </cell>
          <cell r="CH14" t="str">
            <v>0</v>
          </cell>
          <cell r="CI14">
            <v>423613.08</v>
          </cell>
          <cell r="CJ14">
            <v>452585.5</v>
          </cell>
          <cell r="CK14">
            <v>2815465.14</v>
          </cell>
          <cell r="CL14">
            <v>2680738.65</v>
          </cell>
          <cell r="CM14">
            <v>5352001.4000000004</v>
          </cell>
          <cell r="CO14">
            <v>15266379.389999999</v>
          </cell>
        </row>
        <row r="15">
          <cell r="A15" t="str">
            <v>Materials &amp; Supplies</v>
          </cell>
          <cell r="B15">
            <v>47986.41</v>
          </cell>
          <cell r="C15">
            <v>88105.2</v>
          </cell>
          <cell r="D15">
            <v>313695.01</v>
          </cell>
          <cell r="E15">
            <v>421619.20000000001</v>
          </cell>
          <cell r="F15">
            <v>814500.4</v>
          </cell>
          <cell r="L15">
            <v>161584.42000000001</v>
          </cell>
          <cell r="M15">
            <v>82944.399999999994</v>
          </cell>
          <cell r="N15">
            <v>509400.14</v>
          </cell>
          <cell r="O15">
            <v>448982.4</v>
          </cell>
          <cell r="P15">
            <v>795668.8</v>
          </cell>
          <cell r="Q15">
            <v>101897.53</v>
          </cell>
          <cell r="R15">
            <v>94433.77</v>
          </cell>
          <cell r="S15">
            <v>674174.44</v>
          </cell>
          <cell r="T15">
            <v>570892.34</v>
          </cell>
          <cell r="U15">
            <v>1126249.3</v>
          </cell>
          <cell r="V15">
            <v>133690.29</v>
          </cell>
          <cell r="W15">
            <v>111101.9</v>
          </cell>
          <cell r="X15">
            <v>733835.79</v>
          </cell>
          <cell r="Y15">
            <v>637257.85</v>
          </cell>
          <cell r="Z15">
            <v>1358451.35</v>
          </cell>
          <cell r="AA15">
            <v>108432.67</v>
          </cell>
          <cell r="AB15">
            <v>79742.759999999995</v>
          </cell>
          <cell r="AC15">
            <v>548144.54</v>
          </cell>
          <cell r="AD15">
            <v>525256.48</v>
          </cell>
          <cell r="AE15">
            <v>1003234.68</v>
          </cell>
          <cell r="AF15">
            <v>402862.29</v>
          </cell>
          <cell r="AG15">
            <v>447217.68</v>
          </cell>
          <cell r="AH15">
            <v>2264787.7200000002</v>
          </cell>
          <cell r="AI15">
            <v>2750251.8</v>
          </cell>
          <cell r="AJ15">
            <v>5362450.3600000003</v>
          </cell>
          <cell r="AK15">
            <v>73526.259999999995</v>
          </cell>
          <cell r="AL15">
            <v>45181</v>
          </cell>
          <cell r="AM15">
            <v>315880.77</v>
          </cell>
          <cell r="AN15">
            <v>308909</v>
          </cell>
          <cell r="AO15">
            <v>604701</v>
          </cell>
          <cell r="AP15" t="str">
            <v>0</v>
          </cell>
          <cell r="AQ15" t="str">
            <v>0</v>
          </cell>
          <cell r="AR15" t="str">
            <v>0</v>
          </cell>
          <cell r="AS15" t="str">
            <v>0</v>
          </cell>
          <cell r="AT15" t="str">
            <v>0</v>
          </cell>
          <cell r="AU15">
            <v>1029979.87</v>
          </cell>
          <cell r="AV15">
            <v>948726.71</v>
          </cell>
          <cell r="AW15">
            <v>5359918.41</v>
          </cell>
          <cell r="AX15">
            <v>5663169.0700000003</v>
          </cell>
          <cell r="AY15">
            <v>11065255.889999999</v>
          </cell>
          <cell r="AZ15">
            <v>16529.32</v>
          </cell>
          <cell r="BA15">
            <v>22500</v>
          </cell>
          <cell r="BB15">
            <v>160568.73000000001</v>
          </cell>
          <cell r="BC15">
            <v>135000</v>
          </cell>
          <cell r="BD15">
            <v>270000</v>
          </cell>
          <cell r="BE15">
            <v>307980.34000000003</v>
          </cell>
          <cell r="BF15">
            <v>286314.03999999998</v>
          </cell>
          <cell r="BG15">
            <v>1771016.5</v>
          </cell>
          <cell r="BH15">
            <v>1882743.4</v>
          </cell>
          <cell r="BI15">
            <v>3756295.72</v>
          </cell>
          <cell r="BJ15">
            <v>324509.65999999997</v>
          </cell>
          <cell r="BK15">
            <v>308814.03999999998</v>
          </cell>
          <cell r="BL15">
            <v>1931585.23</v>
          </cell>
          <cell r="BM15">
            <v>2017743.4</v>
          </cell>
          <cell r="BN15">
            <v>4026295.72</v>
          </cell>
          <cell r="BO15" t="str">
            <v>0</v>
          </cell>
          <cell r="BP15" t="str">
            <v>0</v>
          </cell>
          <cell r="BQ15" t="str">
            <v>0</v>
          </cell>
          <cell r="BR15" t="str">
            <v>0</v>
          </cell>
          <cell r="BS15" t="str">
            <v>0</v>
          </cell>
          <cell r="BY15">
            <v>1354489.53</v>
          </cell>
          <cell r="BZ15">
            <v>1257540.75</v>
          </cell>
          <cell r="CA15">
            <v>7291503.6399999997</v>
          </cell>
          <cell r="CB15">
            <v>7680912.4700000007</v>
          </cell>
          <cell r="CC15">
            <v>15091551.609999999</v>
          </cell>
          <cell r="CD15" t="str">
            <v>0</v>
          </cell>
          <cell r="CE15" t="str">
            <v>0</v>
          </cell>
          <cell r="CF15" t="str">
            <v>0</v>
          </cell>
          <cell r="CG15" t="str">
            <v>0</v>
          </cell>
          <cell r="CH15" t="str">
            <v>0</v>
          </cell>
          <cell r="CI15">
            <v>300397.08</v>
          </cell>
          <cell r="CJ15">
            <v>267814.03999999998</v>
          </cell>
          <cell r="CK15">
            <v>1702063.87</v>
          </cell>
          <cell r="CL15">
            <v>1780743.4</v>
          </cell>
          <cell r="CM15">
            <v>3585295.72</v>
          </cell>
          <cell r="CO15">
            <v>4210835.25</v>
          </cell>
        </row>
        <row r="16">
          <cell r="A16" t="str">
            <v>Vehicles &amp; Equip</v>
          </cell>
          <cell r="B16">
            <v>115369.15</v>
          </cell>
          <cell r="C16">
            <v>107837</v>
          </cell>
          <cell r="D16">
            <v>595901.75</v>
          </cell>
          <cell r="E16">
            <v>672037.23</v>
          </cell>
          <cell r="F16">
            <v>1315343.23</v>
          </cell>
          <cell r="L16">
            <v>134525.04999999999</v>
          </cell>
          <cell r="M16">
            <v>131328</v>
          </cell>
          <cell r="N16">
            <v>959615.15</v>
          </cell>
          <cell r="O16">
            <v>922880</v>
          </cell>
          <cell r="P16">
            <v>1739743</v>
          </cell>
          <cell r="Q16">
            <v>215038.38</v>
          </cell>
          <cell r="R16">
            <v>212764.48</v>
          </cell>
          <cell r="S16">
            <v>1206909.33</v>
          </cell>
          <cell r="T16">
            <v>1287805.8799999999</v>
          </cell>
          <cell r="U16">
            <v>2572065.83</v>
          </cell>
          <cell r="V16">
            <v>159539.68</v>
          </cell>
          <cell r="W16">
            <v>151487.9</v>
          </cell>
          <cell r="X16">
            <v>932936.14</v>
          </cell>
          <cell r="Y16">
            <v>895469.4</v>
          </cell>
          <cell r="Z16">
            <v>1824234.8</v>
          </cell>
          <cell r="AA16">
            <v>133728.72</v>
          </cell>
          <cell r="AB16">
            <v>125427.89</v>
          </cell>
          <cell r="AC16">
            <v>899892.93</v>
          </cell>
          <cell r="AD16">
            <v>805789.35</v>
          </cell>
          <cell r="AE16">
            <v>1489191.5</v>
          </cell>
          <cell r="AF16">
            <v>377634.98</v>
          </cell>
          <cell r="AG16">
            <v>544366.22</v>
          </cell>
          <cell r="AH16">
            <v>2712514.3</v>
          </cell>
          <cell r="AI16">
            <v>2910168.9</v>
          </cell>
          <cell r="AJ16">
            <v>5785359.8600000013</v>
          </cell>
          <cell r="AK16">
            <v>-10162.129999999999</v>
          </cell>
          <cell r="AL16">
            <v>-17825</v>
          </cell>
          <cell r="AM16">
            <v>-55505.78</v>
          </cell>
          <cell r="AN16">
            <v>-36150</v>
          </cell>
          <cell r="AO16">
            <v>-75300</v>
          </cell>
          <cell r="AP16" t="str">
            <v>0</v>
          </cell>
          <cell r="AQ16" t="str">
            <v>0</v>
          </cell>
          <cell r="AR16" t="str">
            <v>0</v>
          </cell>
          <cell r="AS16" t="str">
            <v>0</v>
          </cell>
          <cell r="AT16" t="str">
            <v>0</v>
          </cell>
          <cell r="AU16">
            <v>1125673.83</v>
          </cell>
          <cell r="AV16">
            <v>1255386.49</v>
          </cell>
          <cell r="AW16">
            <v>7252263.8200000003</v>
          </cell>
          <cell r="AX16">
            <v>7458000.7600000007</v>
          </cell>
          <cell r="AY16">
            <v>14650638.220000001</v>
          </cell>
          <cell r="AZ16">
            <v>219.58</v>
          </cell>
          <cell r="BA16">
            <v>225</v>
          </cell>
          <cell r="BB16">
            <v>880.4</v>
          </cell>
          <cell r="BC16">
            <v>1350</v>
          </cell>
          <cell r="BD16">
            <v>2700</v>
          </cell>
          <cell r="BE16">
            <v>129334.39</v>
          </cell>
          <cell r="BF16">
            <v>133182.28</v>
          </cell>
          <cell r="BG16">
            <v>830191.22</v>
          </cell>
          <cell r="BH16">
            <v>704651.1</v>
          </cell>
          <cell r="BI16">
            <v>1409618.14</v>
          </cell>
          <cell r="BJ16">
            <v>129553.97</v>
          </cell>
          <cell r="BK16">
            <v>133407.28</v>
          </cell>
          <cell r="BL16">
            <v>831071.62</v>
          </cell>
          <cell r="BM16">
            <v>706001.1</v>
          </cell>
          <cell r="BN16">
            <v>1412318.14</v>
          </cell>
          <cell r="BO16">
            <v>-5908.93</v>
          </cell>
          <cell r="BP16" t="str">
            <v>0</v>
          </cell>
          <cell r="BQ16">
            <v>-35453.58</v>
          </cell>
          <cell r="BR16" t="str">
            <v>0</v>
          </cell>
          <cell r="BS16" t="str">
            <v>0</v>
          </cell>
          <cell r="BY16">
            <v>1249318.8700000001</v>
          </cell>
          <cell r="BZ16">
            <v>1388793.77</v>
          </cell>
          <cell r="CA16">
            <v>8047881.8600000003</v>
          </cell>
          <cell r="CB16">
            <v>8164001.8600000003</v>
          </cell>
          <cell r="CC16">
            <v>16062956.359999999</v>
          </cell>
          <cell r="CD16" t="str">
            <v>0</v>
          </cell>
          <cell r="CE16" t="str">
            <v>0</v>
          </cell>
          <cell r="CF16" t="str">
            <v>0</v>
          </cell>
          <cell r="CG16" t="str">
            <v>0</v>
          </cell>
          <cell r="CH16" t="str">
            <v>0</v>
          </cell>
          <cell r="CI16">
            <v>129224.59</v>
          </cell>
          <cell r="CJ16">
            <v>132667.28</v>
          </cell>
          <cell r="CK16">
            <v>828642.75</v>
          </cell>
          <cell r="CL16">
            <v>701561.1</v>
          </cell>
          <cell r="CM16">
            <v>1403438.14</v>
          </cell>
          <cell r="CO16">
            <v>3968858.22</v>
          </cell>
        </row>
        <row r="17">
          <cell r="A17" t="str">
            <v>Print &amp; Postages</v>
          </cell>
          <cell r="B17">
            <v>3770.61</v>
          </cell>
          <cell r="C17">
            <v>7343</v>
          </cell>
          <cell r="D17">
            <v>24686.18</v>
          </cell>
          <cell r="E17">
            <v>44482</v>
          </cell>
          <cell r="F17">
            <v>88855</v>
          </cell>
          <cell r="L17">
            <v>2486.75</v>
          </cell>
          <cell r="M17">
            <v>3761</v>
          </cell>
          <cell r="N17">
            <v>17675.740000000002</v>
          </cell>
          <cell r="O17">
            <v>23245</v>
          </cell>
          <cell r="P17">
            <v>46286</v>
          </cell>
          <cell r="Q17">
            <v>5580.69</v>
          </cell>
          <cell r="R17">
            <v>6496.07</v>
          </cell>
          <cell r="S17">
            <v>40333.89</v>
          </cell>
          <cell r="T17">
            <v>40887.440000000002</v>
          </cell>
          <cell r="U17">
            <v>83161.86</v>
          </cell>
          <cell r="V17">
            <v>5526.25</v>
          </cell>
          <cell r="W17">
            <v>14781</v>
          </cell>
          <cell r="X17">
            <v>48086.19</v>
          </cell>
          <cell r="Y17">
            <v>46551</v>
          </cell>
          <cell r="Z17">
            <v>82988</v>
          </cell>
          <cell r="AA17">
            <v>3036.11</v>
          </cell>
          <cell r="AB17">
            <v>3571.39</v>
          </cell>
          <cell r="AC17">
            <v>19145.71</v>
          </cell>
          <cell r="AD17">
            <v>23980.28</v>
          </cell>
          <cell r="AE17">
            <v>46406.93</v>
          </cell>
          <cell r="AF17">
            <v>9124.35</v>
          </cell>
          <cell r="AG17">
            <v>11885</v>
          </cell>
          <cell r="AH17">
            <v>64764.480000000003</v>
          </cell>
          <cell r="AI17">
            <v>66911</v>
          </cell>
          <cell r="AJ17">
            <v>147799</v>
          </cell>
          <cell r="AK17">
            <v>28207.040000000001</v>
          </cell>
          <cell r="AL17">
            <v>28181</v>
          </cell>
          <cell r="AM17">
            <v>148069.32</v>
          </cell>
          <cell r="AN17">
            <v>164614</v>
          </cell>
          <cell r="AO17">
            <v>328749</v>
          </cell>
          <cell r="AP17" t="str">
            <v>0</v>
          </cell>
          <cell r="AQ17" t="str">
            <v>0</v>
          </cell>
          <cell r="AR17" t="str">
            <v>0</v>
          </cell>
          <cell r="AS17" t="str">
            <v>0</v>
          </cell>
          <cell r="AT17" t="str">
            <v>0</v>
          </cell>
          <cell r="AU17">
            <v>57731.8</v>
          </cell>
          <cell r="AV17">
            <v>76018.460000000006</v>
          </cell>
          <cell r="AW17">
            <v>362761.51</v>
          </cell>
          <cell r="AX17">
            <v>410670.72</v>
          </cell>
          <cell r="AY17">
            <v>824245.79</v>
          </cell>
          <cell r="AZ17">
            <v>3467.08</v>
          </cell>
          <cell r="BA17">
            <v>4100</v>
          </cell>
          <cell r="BB17">
            <v>29830.27</v>
          </cell>
          <cell r="BC17">
            <v>24600</v>
          </cell>
          <cell r="BD17">
            <v>49200</v>
          </cell>
          <cell r="BE17">
            <v>5326.09</v>
          </cell>
          <cell r="BF17">
            <v>15538</v>
          </cell>
          <cell r="BG17">
            <v>54614.77</v>
          </cell>
          <cell r="BH17">
            <v>93489</v>
          </cell>
          <cell r="BI17">
            <v>183755</v>
          </cell>
          <cell r="BJ17">
            <v>8793.17</v>
          </cell>
          <cell r="BK17">
            <v>19638</v>
          </cell>
          <cell r="BL17">
            <v>84445.04</v>
          </cell>
          <cell r="BM17">
            <v>118089</v>
          </cell>
          <cell r="BN17">
            <v>232955</v>
          </cell>
          <cell r="BO17" t="str">
            <v>0</v>
          </cell>
          <cell r="BP17" t="str">
            <v>0</v>
          </cell>
          <cell r="BQ17" t="str">
            <v>0</v>
          </cell>
          <cell r="BR17" t="str">
            <v>0</v>
          </cell>
          <cell r="BS17" t="str">
            <v>0</v>
          </cell>
          <cell r="BY17">
            <v>66524.97</v>
          </cell>
          <cell r="BZ17">
            <v>95656.46</v>
          </cell>
          <cell r="CA17">
            <v>447206.55</v>
          </cell>
          <cell r="CB17">
            <v>528759.72</v>
          </cell>
          <cell r="CC17">
            <v>1057200.79</v>
          </cell>
          <cell r="CD17" t="str">
            <v>0</v>
          </cell>
          <cell r="CE17" t="str">
            <v>0</v>
          </cell>
          <cell r="CF17" t="str">
            <v>0</v>
          </cell>
          <cell r="CG17" t="str">
            <v>0</v>
          </cell>
          <cell r="CH17" t="str">
            <v>0</v>
          </cell>
          <cell r="CI17">
            <v>5031.75</v>
          </cell>
          <cell r="CJ17">
            <v>13223</v>
          </cell>
          <cell r="CK17">
            <v>46576.86</v>
          </cell>
          <cell r="CL17">
            <v>79599</v>
          </cell>
          <cell r="CM17">
            <v>155975</v>
          </cell>
          <cell r="CO17">
            <v>254620.63</v>
          </cell>
        </row>
        <row r="18">
          <cell r="A18" t="str">
            <v>Insurance</v>
          </cell>
          <cell r="B18">
            <v>21343.23</v>
          </cell>
          <cell r="C18">
            <v>20408.04</v>
          </cell>
          <cell r="D18">
            <v>205374.54</v>
          </cell>
          <cell r="E18">
            <v>151317.45000000001</v>
          </cell>
          <cell r="F18">
            <v>283215</v>
          </cell>
          <cell r="L18">
            <v>21822.74</v>
          </cell>
          <cell r="M18">
            <v>28620.639999999999</v>
          </cell>
          <cell r="N18">
            <v>288259.53999999998</v>
          </cell>
          <cell r="O18">
            <v>241044.43</v>
          </cell>
          <cell r="P18">
            <v>409729.43</v>
          </cell>
          <cell r="Q18">
            <v>50748.11</v>
          </cell>
          <cell r="R18">
            <v>51280.29</v>
          </cell>
          <cell r="S18">
            <v>511224.8</v>
          </cell>
          <cell r="T18">
            <v>299828.59999999998</v>
          </cell>
          <cell r="U18">
            <v>608517.78</v>
          </cell>
          <cell r="V18">
            <v>23489.79</v>
          </cell>
          <cell r="W18">
            <v>27445.27</v>
          </cell>
          <cell r="X18">
            <v>1221495.9099999999</v>
          </cell>
          <cell r="Y18">
            <v>158448.35999999999</v>
          </cell>
          <cell r="Z18">
            <v>323784.12</v>
          </cell>
          <cell r="AA18">
            <v>17807.310000000001</v>
          </cell>
          <cell r="AB18">
            <v>26881.78</v>
          </cell>
          <cell r="AC18">
            <v>221703.94</v>
          </cell>
          <cell r="AD18">
            <v>164651.48000000001</v>
          </cell>
          <cell r="AE18">
            <v>313486.07</v>
          </cell>
          <cell r="AF18">
            <v>108171.92</v>
          </cell>
          <cell r="AG18">
            <v>101732.98</v>
          </cell>
          <cell r="AH18">
            <v>1041381.08</v>
          </cell>
          <cell r="AI18">
            <v>631089.93000000005</v>
          </cell>
          <cell r="AJ18">
            <v>1321761.55</v>
          </cell>
          <cell r="AK18">
            <v>1201245.3</v>
          </cell>
          <cell r="AL18">
            <v>232319</v>
          </cell>
          <cell r="AM18">
            <v>2229778.25</v>
          </cell>
          <cell r="AN18">
            <v>1392141</v>
          </cell>
          <cell r="AO18">
            <v>2832677</v>
          </cell>
          <cell r="AP18" t="str">
            <v>0</v>
          </cell>
          <cell r="AQ18" t="str">
            <v>0</v>
          </cell>
          <cell r="AR18" t="str">
            <v>0</v>
          </cell>
          <cell r="AS18" t="str">
            <v>0</v>
          </cell>
          <cell r="AT18" t="str">
            <v>0</v>
          </cell>
          <cell r="AU18">
            <v>1444628.4</v>
          </cell>
          <cell r="AV18">
            <v>488688</v>
          </cell>
          <cell r="AW18">
            <v>5719218.0600000005</v>
          </cell>
          <cell r="AX18">
            <v>3038521.25</v>
          </cell>
          <cell r="AY18">
            <v>6093170.9500000002</v>
          </cell>
          <cell r="AZ18">
            <v>9592.6200000000008</v>
          </cell>
          <cell r="BA18">
            <v>1400</v>
          </cell>
          <cell r="BB18">
            <v>35618.019999999997</v>
          </cell>
          <cell r="BC18">
            <v>8400</v>
          </cell>
          <cell r="BD18">
            <v>16800</v>
          </cell>
          <cell r="BE18">
            <v>36814.550000000003</v>
          </cell>
          <cell r="BF18">
            <v>47175.68</v>
          </cell>
          <cell r="BG18">
            <v>304755.64</v>
          </cell>
          <cell r="BH18">
            <v>277221.94</v>
          </cell>
          <cell r="BI18">
            <v>562382.28</v>
          </cell>
          <cell r="BJ18">
            <v>46407.17</v>
          </cell>
          <cell r="BK18">
            <v>48575.68</v>
          </cell>
          <cell r="BL18">
            <v>340373.66</v>
          </cell>
          <cell r="BM18">
            <v>285621.94</v>
          </cell>
          <cell r="BN18">
            <v>579182.28</v>
          </cell>
          <cell r="BO18" t="str">
            <v>0</v>
          </cell>
          <cell r="BP18" t="str">
            <v>0</v>
          </cell>
          <cell r="BQ18" t="str">
            <v>0</v>
          </cell>
          <cell r="BR18" t="str">
            <v>0</v>
          </cell>
          <cell r="BS18" t="str">
            <v>0</v>
          </cell>
          <cell r="BY18">
            <v>1491035.57</v>
          </cell>
          <cell r="BZ18">
            <v>537263.68000000005</v>
          </cell>
          <cell r="CA18">
            <v>6059591.7200000007</v>
          </cell>
          <cell r="CB18">
            <v>3324143.19</v>
          </cell>
          <cell r="CC18">
            <v>6672353.2300000004</v>
          </cell>
          <cell r="CD18" t="str">
            <v>0</v>
          </cell>
          <cell r="CE18" t="str">
            <v>0</v>
          </cell>
          <cell r="CF18" t="str">
            <v>0</v>
          </cell>
          <cell r="CG18" t="str">
            <v>0</v>
          </cell>
          <cell r="CH18" t="str">
            <v>0</v>
          </cell>
          <cell r="CI18">
            <v>31577.96</v>
          </cell>
          <cell r="CJ18">
            <v>41575.68</v>
          </cell>
          <cell r="CK18">
            <v>263990.96999999997</v>
          </cell>
          <cell r="CL18">
            <v>243621.94</v>
          </cell>
          <cell r="CM18">
            <v>495182.28</v>
          </cell>
          <cell r="CO18">
            <v>3042950.29</v>
          </cell>
        </row>
        <row r="19">
          <cell r="A19" t="str">
            <v>Marketing</v>
          </cell>
          <cell r="B19">
            <v>65392.81</v>
          </cell>
          <cell r="C19">
            <v>32750</v>
          </cell>
          <cell r="D19">
            <v>158429.46</v>
          </cell>
          <cell r="E19">
            <v>215500</v>
          </cell>
          <cell r="F19">
            <v>404800</v>
          </cell>
          <cell r="L19">
            <v>61641.25</v>
          </cell>
          <cell r="M19">
            <v>17966</v>
          </cell>
          <cell r="N19">
            <v>242049.54</v>
          </cell>
          <cell r="O19">
            <v>198236</v>
          </cell>
          <cell r="P19">
            <v>298217</v>
          </cell>
          <cell r="Q19">
            <v>45451.78</v>
          </cell>
          <cell r="R19">
            <v>28377</v>
          </cell>
          <cell r="S19">
            <v>260302.51</v>
          </cell>
          <cell r="T19">
            <v>242247</v>
          </cell>
          <cell r="U19">
            <v>510232.03</v>
          </cell>
          <cell r="V19">
            <v>23664.639999999999</v>
          </cell>
          <cell r="W19">
            <v>35394</v>
          </cell>
          <cell r="X19">
            <v>133803.28</v>
          </cell>
          <cell r="Y19">
            <v>235259</v>
          </cell>
          <cell r="Z19">
            <v>428273</v>
          </cell>
          <cell r="AA19">
            <v>29270.45</v>
          </cell>
          <cell r="AB19">
            <v>28325.200000000001</v>
          </cell>
          <cell r="AC19">
            <v>284739.06</v>
          </cell>
          <cell r="AD19">
            <v>164501.43</v>
          </cell>
          <cell r="AE19">
            <v>315878.74</v>
          </cell>
          <cell r="AF19">
            <v>69813.61</v>
          </cell>
          <cell r="AG19">
            <v>173904</v>
          </cell>
          <cell r="AH19">
            <v>429934.38</v>
          </cell>
          <cell r="AI19">
            <v>1069642</v>
          </cell>
          <cell r="AJ19">
            <v>1930394</v>
          </cell>
          <cell r="AK19">
            <v>68534.52</v>
          </cell>
          <cell r="AL19">
            <v>60863</v>
          </cell>
          <cell r="AM19">
            <v>498191.17</v>
          </cell>
          <cell r="AN19">
            <v>965178</v>
          </cell>
          <cell r="AO19">
            <v>1330360</v>
          </cell>
          <cell r="AP19" t="str">
            <v>0</v>
          </cell>
          <cell r="AQ19" t="str">
            <v>0</v>
          </cell>
          <cell r="AR19" t="str">
            <v>0</v>
          </cell>
          <cell r="AS19" t="str">
            <v>0</v>
          </cell>
          <cell r="AT19" t="str">
            <v>0</v>
          </cell>
          <cell r="AU19">
            <v>363769.06</v>
          </cell>
          <cell r="AV19">
            <v>377579.2</v>
          </cell>
          <cell r="AW19">
            <v>2007449.4</v>
          </cell>
          <cell r="AX19">
            <v>3090563.43</v>
          </cell>
          <cell r="AY19">
            <v>5218154.7699999996</v>
          </cell>
          <cell r="AZ19">
            <v>46.25</v>
          </cell>
          <cell r="BA19">
            <v>9000</v>
          </cell>
          <cell r="BB19">
            <v>15757.37</v>
          </cell>
          <cell r="BC19">
            <v>54000</v>
          </cell>
          <cell r="BD19">
            <v>108000</v>
          </cell>
          <cell r="BE19">
            <v>1006.76</v>
          </cell>
          <cell r="BF19">
            <v>6511</v>
          </cell>
          <cell r="BG19">
            <v>175027.31</v>
          </cell>
          <cell r="BH19">
            <v>83646</v>
          </cell>
          <cell r="BI19">
            <v>100688</v>
          </cell>
          <cell r="BJ19">
            <v>1053.01</v>
          </cell>
          <cell r="BK19">
            <v>15511</v>
          </cell>
          <cell r="BL19">
            <v>190784.68</v>
          </cell>
          <cell r="BM19">
            <v>137646</v>
          </cell>
          <cell r="BN19">
            <v>208688</v>
          </cell>
          <cell r="BO19" t="str">
            <v>0</v>
          </cell>
          <cell r="BP19" t="str">
            <v>0</v>
          </cell>
          <cell r="BQ19" t="str">
            <v>0</v>
          </cell>
          <cell r="BR19" t="str">
            <v>0</v>
          </cell>
          <cell r="BS19" t="str">
            <v>0</v>
          </cell>
          <cell r="BY19">
            <v>364822.07</v>
          </cell>
          <cell r="BZ19">
            <v>393090.2</v>
          </cell>
          <cell r="CA19">
            <v>2198234.08</v>
          </cell>
          <cell r="CB19">
            <v>3228209.43</v>
          </cell>
          <cell r="CC19">
            <v>5426842.7699999996</v>
          </cell>
          <cell r="CD19" t="str">
            <v>0</v>
          </cell>
          <cell r="CE19" t="str">
            <v>0</v>
          </cell>
          <cell r="CF19" t="str">
            <v>0</v>
          </cell>
          <cell r="CG19" t="str">
            <v>0</v>
          </cell>
          <cell r="CH19" t="str">
            <v>0</v>
          </cell>
          <cell r="CI19">
            <v>1006.76</v>
          </cell>
          <cell r="CJ19">
            <v>5411</v>
          </cell>
          <cell r="CK19">
            <v>162597.14000000001</v>
          </cell>
          <cell r="CL19">
            <v>77046</v>
          </cell>
          <cell r="CM19">
            <v>87488</v>
          </cell>
          <cell r="CO19">
            <v>1386488.42</v>
          </cell>
        </row>
        <row r="20">
          <cell r="A20" t="str">
            <v>Employee Welfare</v>
          </cell>
          <cell r="B20">
            <v>84978.51</v>
          </cell>
          <cell r="C20">
            <v>74299.05</v>
          </cell>
          <cell r="D20">
            <v>534729.75</v>
          </cell>
          <cell r="E20">
            <v>654371.05000000005</v>
          </cell>
          <cell r="F20">
            <v>1003564.21</v>
          </cell>
          <cell r="L20">
            <v>120354.79</v>
          </cell>
          <cell r="M20">
            <v>70415.78</v>
          </cell>
          <cell r="N20">
            <v>856456.61</v>
          </cell>
          <cell r="O20">
            <v>866708.66</v>
          </cell>
          <cell r="P20">
            <v>1217797.92</v>
          </cell>
          <cell r="Q20">
            <v>147295.20000000001</v>
          </cell>
          <cell r="R20">
            <v>82902.009999999995</v>
          </cell>
          <cell r="S20">
            <v>1078428.2</v>
          </cell>
          <cell r="T20">
            <v>1086285.22</v>
          </cell>
          <cell r="U20">
            <v>1462752.21</v>
          </cell>
          <cell r="V20">
            <v>125356.59</v>
          </cell>
          <cell r="W20">
            <v>71875.37</v>
          </cell>
          <cell r="X20">
            <v>846741.68</v>
          </cell>
          <cell r="Y20">
            <v>833784.21</v>
          </cell>
          <cell r="Z20">
            <v>1133706.73</v>
          </cell>
          <cell r="AA20">
            <v>96315.66</v>
          </cell>
          <cell r="AB20">
            <v>59917.47</v>
          </cell>
          <cell r="AC20">
            <v>666937.34</v>
          </cell>
          <cell r="AD20">
            <v>640412.43999999994</v>
          </cell>
          <cell r="AE20">
            <v>900591.49</v>
          </cell>
          <cell r="AF20">
            <v>220779.55</v>
          </cell>
          <cell r="AG20">
            <v>130912.68</v>
          </cell>
          <cell r="AH20">
            <v>1538482.1</v>
          </cell>
          <cell r="AI20">
            <v>1310902.1399999999</v>
          </cell>
          <cell r="AJ20">
            <v>1798416.64</v>
          </cell>
          <cell r="AK20">
            <v>1435121.08</v>
          </cell>
          <cell r="AL20">
            <v>1264037</v>
          </cell>
          <cell r="AM20">
            <v>12567499.18</v>
          </cell>
          <cell r="AN20">
            <v>12668756</v>
          </cell>
          <cell r="AO20">
            <v>20662954</v>
          </cell>
          <cell r="AP20" t="str">
            <v>0</v>
          </cell>
          <cell r="AQ20" t="str">
            <v>0</v>
          </cell>
          <cell r="AR20" t="str">
            <v>0</v>
          </cell>
          <cell r="AS20" t="str">
            <v>0</v>
          </cell>
          <cell r="AT20" t="str">
            <v>0</v>
          </cell>
          <cell r="AU20">
            <v>2230201.38</v>
          </cell>
          <cell r="AV20">
            <v>1754359.36</v>
          </cell>
          <cell r="AW20">
            <v>18089274.859999999</v>
          </cell>
          <cell r="AX20">
            <v>18061219.719999999</v>
          </cell>
          <cell r="AY20">
            <v>28179783.200000003</v>
          </cell>
          <cell r="AZ20">
            <v>1117337.3600000001</v>
          </cell>
          <cell r="BA20">
            <v>457700</v>
          </cell>
          <cell r="BB20">
            <v>4854426.95</v>
          </cell>
          <cell r="BC20">
            <v>2746200</v>
          </cell>
          <cell r="BD20">
            <v>5492400</v>
          </cell>
          <cell r="BE20">
            <v>123397.1</v>
          </cell>
          <cell r="BF20">
            <v>116293.21</v>
          </cell>
          <cell r="BG20">
            <v>985695.75</v>
          </cell>
          <cell r="BH20">
            <v>1097596.47</v>
          </cell>
          <cell r="BI20">
            <v>1554890.73</v>
          </cell>
          <cell r="BJ20">
            <v>1240734.46</v>
          </cell>
          <cell r="BK20">
            <v>573993.21</v>
          </cell>
          <cell r="BL20">
            <v>5840122.7000000002</v>
          </cell>
          <cell r="BM20">
            <v>3843796.47</v>
          </cell>
          <cell r="BN20">
            <v>7047290.7300000004</v>
          </cell>
          <cell r="BO20" t="str">
            <v>0</v>
          </cell>
          <cell r="BP20" t="str">
            <v>0</v>
          </cell>
          <cell r="BQ20" t="str">
            <v>0</v>
          </cell>
          <cell r="BR20" t="str">
            <v>0</v>
          </cell>
          <cell r="BS20" t="str">
            <v>0</v>
          </cell>
          <cell r="BY20">
            <v>3470935.84</v>
          </cell>
          <cell r="BZ20">
            <v>2328352.5699999998</v>
          </cell>
          <cell r="CA20">
            <v>23929397.559999999</v>
          </cell>
          <cell r="CB20">
            <v>21905016.189999998</v>
          </cell>
          <cell r="CC20">
            <v>35227073.930000007</v>
          </cell>
          <cell r="CD20" t="str">
            <v>0</v>
          </cell>
          <cell r="CE20" t="str">
            <v>0</v>
          </cell>
          <cell r="CF20" t="str">
            <v>0</v>
          </cell>
          <cell r="CG20" t="str">
            <v>0</v>
          </cell>
          <cell r="CH20" t="str">
            <v>0</v>
          </cell>
          <cell r="CI20">
            <v>92580.22</v>
          </cell>
          <cell r="CJ20">
            <v>85791.21</v>
          </cell>
          <cell r="CK20">
            <v>652709.66</v>
          </cell>
          <cell r="CL20">
            <v>759306.47</v>
          </cell>
          <cell r="CM20">
            <v>1032523.73</v>
          </cell>
          <cell r="CO20">
            <v>12148987.73</v>
          </cell>
        </row>
        <row r="21">
          <cell r="A21" t="str">
            <v>Information Technologies</v>
          </cell>
          <cell r="B21">
            <v>33578.92</v>
          </cell>
          <cell r="C21">
            <v>18000</v>
          </cell>
          <cell r="D21">
            <v>122049.67</v>
          </cell>
          <cell r="E21">
            <v>108000</v>
          </cell>
          <cell r="F21">
            <v>216000</v>
          </cell>
          <cell r="L21">
            <v>9399.76</v>
          </cell>
          <cell r="M21">
            <v>16863</v>
          </cell>
          <cell r="N21">
            <v>69786.83</v>
          </cell>
          <cell r="O21">
            <v>116798</v>
          </cell>
          <cell r="P21">
            <v>194847</v>
          </cell>
          <cell r="Q21">
            <v>38282.559999999998</v>
          </cell>
          <cell r="R21">
            <v>28152.02</v>
          </cell>
          <cell r="S21">
            <v>118535.61</v>
          </cell>
          <cell r="T21">
            <v>109552.03</v>
          </cell>
          <cell r="U21">
            <v>203206.03</v>
          </cell>
          <cell r="V21">
            <v>19184.490000000002</v>
          </cell>
          <cell r="W21">
            <v>16964</v>
          </cell>
          <cell r="X21">
            <v>100097.29</v>
          </cell>
          <cell r="Y21">
            <v>101829</v>
          </cell>
          <cell r="Z21">
            <v>203736</v>
          </cell>
          <cell r="AA21">
            <v>9805.5300000000007</v>
          </cell>
          <cell r="AB21">
            <v>22100</v>
          </cell>
          <cell r="AC21">
            <v>73068.27</v>
          </cell>
          <cell r="AD21">
            <v>132600</v>
          </cell>
          <cell r="AE21">
            <v>265200</v>
          </cell>
          <cell r="AF21">
            <v>62277.05</v>
          </cell>
          <cell r="AG21">
            <v>82349</v>
          </cell>
          <cell r="AH21">
            <v>302185.90999999997</v>
          </cell>
          <cell r="AI21">
            <v>440225</v>
          </cell>
          <cell r="AJ21">
            <v>892592</v>
          </cell>
          <cell r="AK21">
            <v>497640.03</v>
          </cell>
          <cell r="AL21">
            <v>535222</v>
          </cell>
          <cell r="AM21">
            <v>3371443.27</v>
          </cell>
          <cell r="AN21">
            <v>3568890</v>
          </cell>
          <cell r="AO21">
            <v>6957055</v>
          </cell>
          <cell r="AP21" t="str">
            <v>0</v>
          </cell>
          <cell r="AQ21" t="str">
            <v>0</v>
          </cell>
          <cell r="AR21" t="str">
            <v>0</v>
          </cell>
          <cell r="AS21" t="str">
            <v>0</v>
          </cell>
          <cell r="AT21" t="str">
            <v>0</v>
          </cell>
          <cell r="AU21">
            <v>670168.34</v>
          </cell>
          <cell r="AV21">
            <v>719650.02</v>
          </cell>
          <cell r="AW21">
            <v>4157166.85</v>
          </cell>
          <cell r="AX21">
            <v>4577894.03</v>
          </cell>
          <cell r="AY21">
            <v>8932636.0299999993</v>
          </cell>
          <cell r="AZ21">
            <v>-6755.36</v>
          </cell>
          <cell r="BA21">
            <v>2500</v>
          </cell>
          <cell r="BB21">
            <v>36827.32</v>
          </cell>
          <cell r="BC21">
            <v>15000</v>
          </cell>
          <cell r="BD21">
            <v>30000</v>
          </cell>
          <cell r="BE21">
            <v>42246.38</v>
          </cell>
          <cell r="BF21">
            <v>13350</v>
          </cell>
          <cell r="BG21">
            <v>222493.86</v>
          </cell>
          <cell r="BH21">
            <v>358775</v>
          </cell>
          <cell r="BI21">
            <v>726291</v>
          </cell>
          <cell r="BJ21">
            <v>35491.019999999997</v>
          </cell>
          <cell r="BK21">
            <v>15850</v>
          </cell>
          <cell r="BL21">
            <v>259321.18</v>
          </cell>
          <cell r="BM21">
            <v>373775</v>
          </cell>
          <cell r="BN21">
            <v>756291</v>
          </cell>
          <cell r="BO21" t="str">
            <v>0</v>
          </cell>
          <cell r="BP21" t="str">
            <v>0</v>
          </cell>
          <cell r="BQ21" t="str">
            <v>0</v>
          </cell>
          <cell r="BR21" t="str">
            <v>0</v>
          </cell>
          <cell r="BS21" t="str">
            <v>0</v>
          </cell>
          <cell r="BY21">
            <v>705659.36</v>
          </cell>
          <cell r="BZ21">
            <v>735500.02</v>
          </cell>
          <cell r="CA21">
            <v>4416488.03</v>
          </cell>
          <cell r="CB21">
            <v>4951669.03</v>
          </cell>
          <cell r="CC21">
            <v>9688927.0299999993</v>
          </cell>
          <cell r="CD21" t="str">
            <v>0</v>
          </cell>
          <cell r="CE21" t="str">
            <v>0</v>
          </cell>
          <cell r="CF21" t="str">
            <v>0</v>
          </cell>
          <cell r="CG21" t="str">
            <v>0</v>
          </cell>
          <cell r="CH21" t="str">
            <v>0</v>
          </cell>
          <cell r="CI21">
            <v>42246.38</v>
          </cell>
          <cell r="CJ21">
            <v>9850</v>
          </cell>
          <cell r="CK21">
            <v>162081.29999999999</v>
          </cell>
          <cell r="CL21">
            <v>337775</v>
          </cell>
          <cell r="CM21">
            <v>684291</v>
          </cell>
          <cell r="CO21">
            <v>2136382.29</v>
          </cell>
        </row>
        <row r="22">
          <cell r="A22" t="str">
            <v>Rent, Maint., &amp; Utilities</v>
          </cell>
          <cell r="B22">
            <v>162520.13</v>
          </cell>
          <cell r="C22">
            <v>161649</v>
          </cell>
          <cell r="D22">
            <v>888762.84</v>
          </cell>
          <cell r="E22">
            <v>818845</v>
          </cell>
          <cell r="F22">
            <v>1467180</v>
          </cell>
          <cell r="L22">
            <v>89344.29</v>
          </cell>
          <cell r="M22">
            <v>68202.850000000006</v>
          </cell>
          <cell r="N22">
            <v>571709.1</v>
          </cell>
          <cell r="O22">
            <v>460098.1</v>
          </cell>
          <cell r="P22">
            <v>848032.2</v>
          </cell>
          <cell r="Q22">
            <v>245905.24</v>
          </cell>
          <cell r="R22">
            <v>214062.28</v>
          </cell>
          <cell r="S22">
            <v>1319839.24</v>
          </cell>
          <cell r="T22">
            <v>1165762.68</v>
          </cell>
          <cell r="U22">
            <v>2319241.36</v>
          </cell>
          <cell r="V22">
            <v>141387.82999999999</v>
          </cell>
          <cell r="W22">
            <v>144588.39000000001</v>
          </cell>
          <cell r="X22">
            <v>763955.49</v>
          </cell>
          <cell r="Y22">
            <v>888348.73</v>
          </cell>
          <cell r="Z22">
            <v>1821724.09</v>
          </cell>
          <cell r="AA22">
            <v>141948.35</v>
          </cell>
          <cell r="AB22">
            <v>126619.4</v>
          </cell>
          <cell r="AC22">
            <v>799278.77</v>
          </cell>
          <cell r="AD22">
            <v>780295.19</v>
          </cell>
          <cell r="AE22">
            <v>1473211.93</v>
          </cell>
          <cell r="AF22">
            <v>205349.32</v>
          </cell>
          <cell r="AG22">
            <v>191784.97</v>
          </cell>
          <cell r="AH22">
            <v>1195277.51</v>
          </cell>
          <cell r="AI22">
            <v>1134478.1299999999</v>
          </cell>
          <cell r="AJ22">
            <v>2314905.21</v>
          </cell>
          <cell r="AK22">
            <v>376921.42</v>
          </cell>
          <cell r="AL22">
            <v>410226</v>
          </cell>
          <cell r="AM22">
            <v>2603691</v>
          </cell>
          <cell r="AN22">
            <v>2469912</v>
          </cell>
          <cell r="AO22">
            <v>4928914</v>
          </cell>
          <cell r="AP22" t="str">
            <v>0</v>
          </cell>
          <cell r="AQ22" t="str">
            <v>0</v>
          </cell>
          <cell r="AR22" t="str">
            <v>0</v>
          </cell>
          <cell r="AS22" t="str">
            <v>0</v>
          </cell>
          <cell r="AT22" t="str">
            <v>0</v>
          </cell>
          <cell r="AU22">
            <v>1363376.58</v>
          </cell>
          <cell r="AV22">
            <v>1317132.8899999999</v>
          </cell>
          <cell r="AW22">
            <v>8142513.9500000002</v>
          </cell>
          <cell r="AX22">
            <v>7717739.8300000001</v>
          </cell>
          <cell r="AY22">
            <v>15173208.789999999</v>
          </cell>
          <cell r="AZ22">
            <v>47701.96</v>
          </cell>
          <cell r="BA22">
            <v>54250</v>
          </cell>
          <cell r="BB22">
            <v>295385.38</v>
          </cell>
          <cell r="BC22">
            <v>325500</v>
          </cell>
          <cell r="BD22">
            <v>651000</v>
          </cell>
          <cell r="BE22">
            <v>271514.76</v>
          </cell>
          <cell r="BF22">
            <v>280418.03000000003</v>
          </cell>
          <cell r="BG22">
            <v>1797147.47</v>
          </cell>
          <cell r="BH22">
            <v>1602061.87</v>
          </cell>
          <cell r="BI22">
            <v>3317922.79</v>
          </cell>
          <cell r="BJ22">
            <v>319216.71999999997</v>
          </cell>
          <cell r="BK22">
            <v>334668.03000000003</v>
          </cell>
          <cell r="BL22">
            <v>2092532.85</v>
          </cell>
          <cell r="BM22">
            <v>1927561.87</v>
          </cell>
          <cell r="BN22">
            <v>3968922.79</v>
          </cell>
          <cell r="BO22">
            <v>-82514.58</v>
          </cell>
          <cell r="BP22">
            <v>-91596</v>
          </cell>
          <cell r="BQ22">
            <v>-495087.48</v>
          </cell>
          <cell r="BR22">
            <v>-549576</v>
          </cell>
          <cell r="BS22">
            <v>-1099152</v>
          </cell>
          <cell r="BY22">
            <v>1600078.72</v>
          </cell>
          <cell r="BZ22">
            <v>1560204.92</v>
          </cell>
          <cell r="CA22">
            <v>9739959.3200000003</v>
          </cell>
          <cell r="CB22">
            <v>9095725.6999999993</v>
          </cell>
          <cell r="CC22">
            <v>18042979.579999998</v>
          </cell>
          <cell r="CD22" t="str">
            <v>0</v>
          </cell>
          <cell r="CE22" t="str">
            <v>0</v>
          </cell>
          <cell r="CF22" t="str">
            <v>0</v>
          </cell>
          <cell r="CG22" t="str">
            <v>0</v>
          </cell>
          <cell r="CH22" t="str">
            <v>0</v>
          </cell>
          <cell r="CI22">
            <v>239111.57</v>
          </cell>
          <cell r="CJ22">
            <v>232918.03</v>
          </cell>
          <cell r="CK22">
            <v>1532679.59</v>
          </cell>
          <cell r="CL22">
            <v>1326261.8700000001</v>
          </cell>
          <cell r="CM22">
            <v>2793722.79</v>
          </cell>
          <cell r="CO22">
            <v>5098600.99</v>
          </cell>
        </row>
        <row r="23">
          <cell r="A23" t="str">
            <v>Directors &amp; Shareholders &amp;PR</v>
          </cell>
          <cell r="B23">
            <v>600</v>
          </cell>
          <cell r="C23">
            <v>1253</v>
          </cell>
          <cell r="D23">
            <v>677.8</v>
          </cell>
          <cell r="E23">
            <v>6318</v>
          </cell>
          <cell r="F23">
            <v>11336</v>
          </cell>
          <cell r="L23" t="str">
            <v>0</v>
          </cell>
          <cell r="M23">
            <v>550</v>
          </cell>
          <cell r="N23" t="str">
            <v>0</v>
          </cell>
          <cell r="O23">
            <v>3300</v>
          </cell>
          <cell r="P23">
            <v>6600</v>
          </cell>
          <cell r="Q23">
            <v>3835.43</v>
          </cell>
          <cell r="R23">
            <v>2200</v>
          </cell>
          <cell r="S23">
            <v>29716.45</v>
          </cell>
          <cell r="T23">
            <v>8800</v>
          </cell>
          <cell r="U23">
            <v>28100</v>
          </cell>
          <cell r="V23">
            <v>100</v>
          </cell>
          <cell r="W23">
            <v>1000</v>
          </cell>
          <cell r="X23">
            <v>895.94</v>
          </cell>
          <cell r="Y23">
            <v>6186</v>
          </cell>
          <cell r="Z23">
            <v>12242</v>
          </cell>
          <cell r="AA23">
            <v>0</v>
          </cell>
          <cell r="AB23" t="str">
            <v>0</v>
          </cell>
          <cell r="AC23">
            <v>537.98</v>
          </cell>
          <cell r="AD23" t="str">
            <v>0</v>
          </cell>
          <cell r="AE23" t="str">
            <v>0</v>
          </cell>
          <cell r="AF23">
            <v>0</v>
          </cell>
          <cell r="AG23">
            <v>0</v>
          </cell>
          <cell r="AH23">
            <v>1567.85</v>
          </cell>
          <cell r="AI23">
            <v>710</v>
          </cell>
          <cell r="AJ23">
            <v>1420</v>
          </cell>
          <cell r="AK23">
            <v>987976.2</v>
          </cell>
          <cell r="AL23">
            <v>450385</v>
          </cell>
          <cell r="AM23">
            <v>3632945.94</v>
          </cell>
          <cell r="AN23">
            <v>2992350</v>
          </cell>
          <cell r="AO23">
            <v>5274995</v>
          </cell>
          <cell r="AP23" t="str">
            <v>0</v>
          </cell>
          <cell r="AQ23" t="str">
            <v>0</v>
          </cell>
          <cell r="AR23" t="str">
            <v>0</v>
          </cell>
          <cell r="AS23" t="str">
            <v>0</v>
          </cell>
          <cell r="AT23" t="str">
            <v>0</v>
          </cell>
          <cell r="AU23">
            <v>992511.63</v>
          </cell>
          <cell r="AV23">
            <v>455388</v>
          </cell>
          <cell r="AW23">
            <v>3666341.96</v>
          </cell>
          <cell r="AX23">
            <v>3017664</v>
          </cell>
          <cell r="AY23">
            <v>5334693</v>
          </cell>
          <cell r="AZ23">
            <v>4892.87</v>
          </cell>
          <cell r="BA23">
            <v>6115</v>
          </cell>
          <cell r="BB23">
            <v>35593.78</v>
          </cell>
          <cell r="BC23">
            <v>36690</v>
          </cell>
          <cell r="BD23">
            <v>73380</v>
          </cell>
          <cell r="BE23">
            <v>1643.11</v>
          </cell>
          <cell r="BF23">
            <v>945</v>
          </cell>
          <cell r="BG23">
            <v>10476.6</v>
          </cell>
          <cell r="BH23">
            <v>5960</v>
          </cell>
          <cell r="BI23">
            <v>11920</v>
          </cell>
          <cell r="BJ23">
            <v>6535.98</v>
          </cell>
          <cell r="BK23">
            <v>7060</v>
          </cell>
          <cell r="BL23">
            <v>46070.38</v>
          </cell>
          <cell r="BM23">
            <v>42650</v>
          </cell>
          <cell r="BN23">
            <v>85300</v>
          </cell>
          <cell r="BO23" t="str">
            <v>0</v>
          </cell>
          <cell r="BP23" t="str">
            <v>0</v>
          </cell>
          <cell r="BQ23" t="str">
            <v>0</v>
          </cell>
          <cell r="BR23" t="str">
            <v>0</v>
          </cell>
          <cell r="BS23" t="str">
            <v>0</v>
          </cell>
          <cell r="BY23">
            <v>999047.61</v>
          </cell>
          <cell r="BZ23">
            <v>462448</v>
          </cell>
          <cell r="CA23">
            <v>3712412.34</v>
          </cell>
          <cell r="CB23">
            <v>3060314</v>
          </cell>
          <cell r="CC23">
            <v>5419993</v>
          </cell>
          <cell r="CD23" t="str">
            <v>0</v>
          </cell>
          <cell r="CE23" t="str">
            <v>0</v>
          </cell>
          <cell r="CF23" t="str">
            <v>0</v>
          </cell>
          <cell r="CG23" t="str">
            <v>0</v>
          </cell>
          <cell r="CH23" t="str">
            <v>0</v>
          </cell>
          <cell r="CI23" t="str">
            <v>0</v>
          </cell>
          <cell r="CJ23">
            <v>0</v>
          </cell>
          <cell r="CK23" t="str">
            <v>0</v>
          </cell>
          <cell r="CL23">
            <v>290</v>
          </cell>
          <cell r="CM23">
            <v>580</v>
          </cell>
          <cell r="CO23">
            <v>2696948.08</v>
          </cell>
        </row>
        <row r="24">
          <cell r="A24" t="str">
            <v>Telecom</v>
          </cell>
          <cell r="B24">
            <v>33227.089999999997</v>
          </cell>
          <cell r="C24">
            <v>45333</v>
          </cell>
          <cell r="D24">
            <v>243121.08</v>
          </cell>
          <cell r="E24">
            <v>270410</v>
          </cell>
          <cell r="F24">
            <v>535448</v>
          </cell>
          <cell r="L24">
            <v>70620.86</v>
          </cell>
          <cell r="M24">
            <v>55528</v>
          </cell>
          <cell r="N24">
            <v>323548.45</v>
          </cell>
          <cell r="O24">
            <v>379812</v>
          </cell>
          <cell r="P24">
            <v>703036</v>
          </cell>
          <cell r="Q24">
            <v>71214</v>
          </cell>
          <cell r="R24">
            <v>62816.04</v>
          </cell>
          <cell r="S24">
            <v>377829.6</v>
          </cell>
          <cell r="T24">
            <v>376375.24</v>
          </cell>
          <cell r="U24">
            <v>752602.5</v>
          </cell>
          <cell r="V24">
            <v>70914.78</v>
          </cell>
          <cell r="W24">
            <v>78328</v>
          </cell>
          <cell r="X24">
            <v>407317.15</v>
          </cell>
          <cell r="Y24">
            <v>470694</v>
          </cell>
          <cell r="Z24">
            <v>939469</v>
          </cell>
          <cell r="AA24">
            <v>50516.12</v>
          </cell>
          <cell r="AB24">
            <v>34879.65</v>
          </cell>
          <cell r="AC24">
            <v>317065.92</v>
          </cell>
          <cell r="AD24">
            <v>223944.89</v>
          </cell>
          <cell r="AE24">
            <v>418021.79</v>
          </cell>
          <cell r="AF24">
            <v>94506.5</v>
          </cell>
          <cell r="AG24">
            <v>66369.789999999994</v>
          </cell>
          <cell r="AH24">
            <v>472251.9</v>
          </cell>
          <cell r="AI24">
            <v>418380.34</v>
          </cell>
          <cell r="AJ24">
            <v>841477.75</v>
          </cell>
          <cell r="AK24">
            <v>433310.27</v>
          </cell>
          <cell r="AL24">
            <v>493545</v>
          </cell>
          <cell r="AM24">
            <v>2176704.66</v>
          </cell>
          <cell r="AN24">
            <v>2839253</v>
          </cell>
          <cell r="AO24">
            <v>4749009</v>
          </cell>
          <cell r="AP24" t="str">
            <v>0</v>
          </cell>
          <cell r="AQ24" t="str">
            <v>0</v>
          </cell>
          <cell r="AR24" t="str">
            <v>0</v>
          </cell>
          <cell r="AS24" t="str">
            <v>0</v>
          </cell>
          <cell r="AT24" t="str">
            <v>0</v>
          </cell>
          <cell r="AU24">
            <v>824309.62</v>
          </cell>
          <cell r="AV24">
            <v>836799.48</v>
          </cell>
          <cell r="AW24">
            <v>4317838.76</v>
          </cell>
          <cell r="AX24">
            <v>4978869.47</v>
          </cell>
          <cell r="AY24">
            <v>8939064.0399999991</v>
          </cell>
          <cell r="AZ24">
            <v>22867.96</v>
          </cell>
          <cell r="BA24">
            <v>21000</v>
          </cell>
          <cell r="BB24">
            <v>138274</v>
          </cell>
          <cell r="BC24">
            <v>126000</v>
          </cell>
          <cell r="BD24">
            <v>252000</v>
          </cell>
          <cell r="BE24">
            <v>150640.42000000001</v>
          </cell>
          <cell r="BF24">
            <v>125586.21</v>
          </cell>
          <cell r="BG24">
            <v>620619.75</v>
          </cell>
          <cell r="BH24">
            <v>768313.66</v>
          </cell>
          <cell r="BI24">
            <v>1539343.25</v>
          </cell>
          <cell r="BJ24">
            <v>173508.38</v>
          </cell>
          <cell r="BK24">
            <v>146586.21</v>
          </cell>
          <cell r="BL24">
            <v>758893.75</v>
          </cell>
          <cell r="BM24">
            <v>894313.66</v>
          </cell>
          <cell r="BN24">
            <v>1791343.25</v>
          </cell>
          <cell r="BO24" t="str">
            <v>0</v>
          </cell>
          <cell r="BP24" t="str">
            <v>0</v>
          </cell>
          <cell r="BQ24" t="str">
            <v>0</v>
          </cell>
          <cell r="BR24" t="str">
            <v>0</v>
          </cell>
          <cell r="BS24" t="str">
            <v>0</v>
          </cell>
          <cell r="BY24">
            <v>997818</v>
          </cell>
          <cell r="BZ24">
            <v>983385.69</v>
          </cell>
          <cell r="CA24">
            <v>5076732.51</v>
          </cell>
          <cell r="CB24">
            <v>5873183.1299999999</v>
          </cell>
          <cell r="CC24">
            <v>10730407.289999999</v>
          </cell>
          <cell r="CD24" t="str">
            <v>0</v>
          </cell>
          <cell r="CE24" t="str">
            <v>0</v>
          </cell>
          <cell r="CF24" t="str">
            <v>0</v>
          </cell>
          <cell r="CG24" t="str">
            <v>0</v>
          </cell>
          <cell r="CH24" t="str">
            <v>0</v>
          </cell>
          <cell r="CI24">
            <v>146266.60999999999</v>
          </cell>
          <cell r="CJ24">
            <v>116301.21</v>
          </cell>
          <cell r="CK24">
            <v>580393.96</v>
          </cell>
          <cell r="CL24">
            <v>712603.66</v>
          </cell>
          <cell r="CM24">
            <v>1427923.25</v>
          </cell>
          <cell r="CO24">
            <v>2966687.28</v>
          </cell>
        </row>
        <row r="25">
          <cell r="A25" t="str">
            <v>Travel &amp; Entertainment</v>
          </cell>
          <cell r="B25">
            <v>65789.710000000006</v>
          </cell>
          <cell r="C25">
            <v>56849</v>
          </cell>
          <cell r="D25">
            <v>414125.57</v>
          </cell>
          <cell r="E25">
            <v>336824</v>
          </cell>
          <cell r="F25">
            <v>671818</v>
          </cell>
          <cell r="L25">
            <v>31376.73</v>
          </cell>
          <cell r="M25">
            <v>38198</v>
          </cell>
          <cell r="N25">
            <v>278845.81</v>
          </cell>
          <cell r="O25">
            <v>219983</v>
          </cell>
          <cell r="P25">
            <v>441327</v>
          </cell>
          <cell r="Q25">
            <v>159768.39000000001</v>
          </cell>
          <cell r="R25">
            <v>75823.100000000006</v>
          </cell>
          <cell r="S25">
            <v>699121.95</v>
          </cell>
          <cell r="T25">
            <v>461526.55</v>
          </cell>
          <cell r="U25">
            <v>916857.32</v>
          </cell>
          <cell r="V25">
            <v>41858.720000000001</v>
          </cell>
          <cell r="W25">
            <v>90351</v>
          </cell>
          <cell r="X25">
            <v>270806.26</v>
          </cell>
          <cell r="Y25">
            <v>384976</v>
          </cell>
          <cell r="Z25">
            <v>646470</v>
          </cell>
          <cell r="AA25">
            <v>37105.980000000003</v>
          </cell>
          <cell r="AB25">
            <v>35447.629999999997</v>
          </cell>
          <cell r="AC25">
            <v>249465.96</v>
          </cell>
          <cell r="AD25">
            <v>218954.56</v>
          </cell>
          <cell r="AE25">
            <v>439284.98</v>
          </cell>
          <cell r="AF25">
            <v>119846.69</v>
          </cell>
          <cell r="AG25">
            <v>247536</v>
          </cell>
          <cell r="AH25">
            <v>439284.49</v>
          </cell>
          <cell r="AI25">
            <v>1004965</v>
          </cell>
          <cell r="AJ25">
            <v>1696592</v>
          </cell>
          <cell r="AK25">
            <v>138435.26999999999</v>
          </cell>
          <cell r="AL25">
            <v>147819</v>
          </cell>
          <cell r="AM25">
            <v>645278.43000000005</v>
          </cell>
          <cell r="AN25">
            <v>855390</v>
          </cell>
          <cell r="AO25">
            <v>1752113</v>
          </cell>
          <cell r="AP25" t="str">
            <v>0</v>
          </cell>
          <cell r="AQ25" t="str">
            <v>0</v>
          </cell>
          <cell r="AR25" t="str">
            <v>0</v>
          </cell>
          <cell r="AS25" t="str">
            <v>0</v>
          </cell>
          <cell r="AT25" t="str">
            <v>0</v>
          </cell>
          <cell r="AU25">
            <v>594181.49</v>
          </cell>
          <cell r="AV25">
            <v>692023.73</v>
          </cell>
          <cell r="AW25">
            <v>2996928.47</v>
          </cell>
          <cell r="AX25">
            <v>3482619.11</v>
          </cell>
          <cell r="AY25">
            <v>6564462.2999999998</v>
          </cell>
          <cell r="AZ25">
            <v>127414.59</v>
          </cell>
          <cell r="BA25">
            <v>77750</v>
          </cell>
          <cell r="BB25">
            <v>645768.87</v>
          </cell>
          <cell r="BC25">
            <v>466500</v>
          </cell>
          <cell r="BD25">
            <v>933000</v>
          </cell>
          <cell r="BE25">
            <v>51812.83</v>
          </cell>
          <cell r="BF25">
            <v>83672</v>
          </cell>
          <cell r="BG25">
            <v>278526.28999999998</v>
          </cell>
          <cell r="BH25">
            <v>392750</v>
          </cell>
          <cell r="BI25">
            <v>773877</v>
          </cell>
          <cell r="BJ25">
            <v>179227.42</v>
          </cell>
          <cell r="BK25">
            <v>161422</v>
          </cell>
          <cell r="BL25">
            <v>924295.16</v>
          </cell>
          <cell r="BM25">
            <v>859250</v>
          </cell>
          <cell r="BN25">
            <v>1706877</v>
          </cell>
          <cell r="BO25" t="str">
            <v>0</v>
          </cell>
          <cell r="BP25" t="str">
            <v>0</v>
          </cell>
          <cell r="BQ25" t="str">
            <v>0</v>
          </cell>
          <cell r="BR25" t="str">
            <v>0</v>
          </cell>
          <cell r="BS25" t="str">
            <v>0</v>
          </cell>
          <cell r="BY25">
            <v>773408.91</v>
          </cell>
          <cell r="BZ25">
            <v>853445.73</v>
          </cell>
          <cell r="CA25">
            <v>3921223.63</v>
          </cell>
          <cell r="CB25">
            <v>4341869.1100000003</v>
          </cell>
          <cell r="CC25">
            <v>8271339.2999999998</v>
          </cell>
          <cell r="CD25" t="str">
            <v>0</v>
          </cell>
          <cell r="CE25" t="str">
            <v>0</v>
          </cell>
          <cell r="CF25" t="str">
            <v>0</v>
          </cell>
          <cell r="CG25" t="str">
            <v>0</v>
          </cell>
          <cell r="CH25" t="str">
            <v>0</v>
          </cell>
          <cell r="CI25">
            <v>39717.61</v>
          </cell>
          <cell r="CJ25">
            <v>68672</v>
          </cell>
          <cell r="CK25">
            <v>184609.31</v>
          </cell>
          <cell r="CL25">
            <v>302750</v>
          </cell>
          <cell r="CM25">
            <v>593877</v>
          </cell>
          <cell r="CO25">
            <v>1849057.71</v>
          </cell>
        </row>
        <row r="26">
          <cell r="A26" t="str">
            <v>Dues &amp; Donations</v>
          </cell>
          <cell r="B26">
            <v>8072.43</v>
          </cell>
          <cell r="C26">
            <v>10101</v>
          </cell>
          <cell r="D26">
            <v>66756.97</v>
          </cell>
          <cell r="E26">
            <v>68049</v>
          </cell>
          <cell r="F26">
            <v>127523</v>
          </cell>
          <cell r="L26">
            <v>9782.9599999999991</v>
          </cell>
          <cell r="M26">
            <v>6715</v>
          </cell>
          <cell r="N26">
            <v>54592.44</v>
          </cell>
          <cell r="O26">
            <v>51449</v>
          </cell>
          <cell r="P26">
            <v>89084</v>
          </cell>
          <cell r="Q26">
            <v>28456.09</v>
          </cell>
          <cell r="R26">
            <v>71170.009999999995</v>
          </cell>
          <cell r="S26">
            <v>199066.14</v>
          </cell>
          <cell r="T26">
            <v>385569.08</v>
          </cell>
          <cell r="U26">
            <v>496823.14</v>
          </cell>
          <cell r="V26">
            <v>6986.32</v>
          </cell>
          <cell r="W26">
            <v>7579</v>
          </cell>
          <cell r="X26">
            <v>90845.2</v>
          </cell>
          <cell r="Y26">
            <v>94235</v>
          </cell>
          <cell r="Z26">
            <v>164104</v>
          </cell>
          <cell r="AA26">
            <v>10151.450000000001</v>
          </cell>
          <cell r="AB26">
            <v>10644.34</v>
          </cell>
          <cell r="AC26">
            <v>79917.06</v>
          </cell>
          <cell r="AD26">
            <v>94455.89</v>
          </cell>
          <cell r="AE26">
            <v>162803.60999999999</v>
          </cell>
          <cell r="AF26">
            <v>41719.370000000003</v>
          </cell>
          <cell r="AG26">
            <v>45071</v>
          </cell>
          <cell r="AH26">
            <v>267270.13</v>
          </cell>
          <cell r="AI26">
            <v>244855</v>
          </cell>
          <cell r="AJ26">
            <v>465114</v>
          </cell>
          <cell r="AK26">
            <v>16411.77</v>
          </cell>
          <cell r="AL26">
            <v>26071</v>
          </cell>
          <cell r="AM26">
            <v>84845.51</v>
          </cell>
          <cell r="AN26">
            <v>128970</v>
          </cell>
          <cell r="AO26">
            <v>245861</v>
          </cell>
          <cell r="AP26" t="str">
            <v>0</v>
          </cell>
          <cell r="AQ26" t="str">
            <v>0</v>
          </cell>
          <cell r="AR26" t="str">
            <v>0</v>
          </cell>
          <cell r="AS26" t="str">
            <v>0</v>
          </cell>
          <cell r="AT26" t="str">
            <v>0</v>
          </cell>
          <cell r="AU26">
            <v>121580.39</v>
          </cell>
          <cell r="AV26">
            <v>177351.35</v>
          </cell>
          <cell r="AW26">
            <v>843293.45</v>
          </cell>
          <cell r="AX26">
            <v>1067582.97</v>
          </cell>
          <cell r="AY26">
            <v>1751312.75</v>
          </cell>
          <cell r="AZ26">
            <v>66860.58</v>
          </cell>
          <cell r="BA26">
            <v>16750</v>
          </cell>
          <cell r="BB26">
            <v>190889.89</v>
          </cell>
          <cell r="BC26">
            <v>100500</v>
          </cell>
          <cell r="BD26">
            <v>201000</v>
          </cell>
          <cell r="BE26">
            <v>8806.56</v>
          </cell>
          <cell r="BF26">
            <v>11034</v>
          </cell>
          <cell r="BG26">
            <v>101907.85</v>
          </cell>
          <cell r="BH26">
            <v>108846</v>
          </cell>
          <cell r="BI26">
            <v>162962</v>
          </cell>
          <cell r="BJ26">
            <v>75667.14</v>
          </cell>
          <cell r="BK26">
            <v>27784</v>
          </cell>
          <cell r="BL26">
            <v>292797.74</v>
          </cell>
          <cell r="BM26">
            <v>209346</v>
          </cell>
          <cell r="BN26">
            <v>363962</v>
          </cell>
          <cell r="BO26" t="str">
            <v>0</v>
          </cell>
          <cell r="BP26" t="str">
            <v>0</v>
          </cell>
          <cell r="BQ26" t="str">
            <v>0</v>
          </cell>
          <cell r="BR26" t="str">
            <v>0</v>
          </cell>
          <cell r="BS26" t="str">
            <v>0</v>
          </cell>
          <cell r="BY26">
            <v>197247.53</v>
          </cell>
          <cell r="BZ26">
            <v>205135.35</v>
          </cell>
          <cell r="CA26">
            <v>1136091.19</v>
          </cell>
          <cell r="CB26">
            <v>1276928.97</v>
          </cell>
          <cell r="CC26">
            <v>2115274.75</v>
          </cell>
          <cell r="CD26" t="str">
            <v>0</v>
          </cell>
          <cell r="CE26" t="str">
            <v>0</v>
          </cell>
          <cell r="CF26" t="str">
            <v>0</v>
          </cell>
          <cell r="CG26" t="str">
            <v>0</v>
          </cell>
          <cell r="CH26" t="str">
            <v>0</v>
          </cell>
          <cell r="CI26">
            <v>8806.56</v>
          </cell>
          <cell r="CJ26">
            <v>10009</v>
          </cell>
          <cell r="CK26">
            <v>92354.61</v>
          </cell>
          <cell r="CL26">
            <v>103096</v>
          </cell>
          <cell r="CM26">
            <v>151462</v>
          </cell>
          <cell r="CO26">
            <v>643787.05000000005</v>
          </cell>
        </row>
        <row r="27">
          <cell r="A27" t="str">
            <v>Training</v>
          </cell>
          <cell r="B27">
            <v>3708.75</v>
          </cell>
          <cell r="C27">
            <v>17448</v>
          </cell>
          <cell r="D27">
            <v>35183.160000000003</v>
          </cell>
          <cell r="E27">
            <v>129864</v>
          </cell>
          <cell r="F27">
            <v>244510</v>
          </cell>
          <cell r="L27">
            <v>3043.39</v>
          </cell>
          <cell r="M27">
            <v>8350</v>
          </cell>
          <cell r="N27">
            <v>23432.400000000001</v>
          </cell>
          <cell r="O27">
            <v>47750</v>
          </cell>
          <cell r="P27">
            <v>121850</v>
          </cell>
          <cell r="Q27">
            <v>107693.36</v>
          </cell>
          <cell r="R27">
            <v>25426.03</v>
          </cell>
          <cell r="S27">
            <v>191580.51</v>
          </cell>
          <cell r="T27">
            <v>279486.14</v>
          </cell>
          <cell r="U27">
            <v>405809.31</v>
          </cell>
          <cell r="V27">
            <v>2768.8</v>
          </cell>
          <cell r="W27">
            <v>4850</v>
          </cell>
          <cell r="X27">
            <v>37981.480000000003</v>
          </cell>
          <cell r="Y27">
            <v>58765</v>
          </cell>
          <cell r="Z27">
            <v>85445</v>
          </cell>
          <cell r="AA27">
            <v>3007.5</v>
          </cell>
          <cell r="AB27">
            <v>20453.66</v>
          </cell>
          <cell r="AC27">
            <v>109620.88</v>
          </cell>
          <cell r="AD27">
            <v>120702.71</v>
          </cell>
          <cell r="AE27">
            <v>234475.67</v>
          </cell>
          <cell r="AF27">
            <v>17422.84</v>
          </cell>
          <cell r="AG27">
            <v>62733</v>
          </cell>
          <cell r="AH27">
            <v>91266.14</v>
          </cell>
          <cell r="AI27">
            <v>301699</v>
          </cell>
          <cell r="AJ27">
            <v>541088</v>
          </cell>
          <cell r="AK27">
            <v>127390.12</v>
          </cell>
          <cell r="AL27">
            <v>63339</v>
          </cell>
          <cell r="AM27">
            <v>435927.56</v>
          </cell>
          <cell r="AN27">
            <v>381935</v>
          </cell>
          <cell r="AO27">
            <v>790066</v>
          </cell>
          <cell r="AP27" t="str">
            <v>0</v>
          </cell>
          <cell r="AQ27" t="str">
            <v>0</v>
          </cell>
          <cell r="AR27" t="str">
            <v>0</v>
          </cell>
          <cell r="AS27" t="str">
            <v>0</v>
          </cell>
          <cell r="AT27" t="str">
            <v>0</v>
          </cell>
          <cell r="AU27">
            <v>265034.76</v>
          </cell>
          <cell r="AV27">
            <v>202599.69</v>
          </cell>
          <cell r="AW27">
            <v>924992.13</v>
          </cell>
          <cell r="AX27">
            <v>1320201.8500000001</v>
          </cell>
          <cell r="AY27">
            <v>2423243.98</v>
          </cell>
          <cell r="AZ27">
            <v>4093.4</v>
          </cell>
          <cell r="BA27">
            <v>4750</v>
          </cell>
          <cell r="BB27">
            <v>47224.45</v>
          </cell>
          <cell r="BC27">
            <v>28500</v>
          </cell>
          <cell r="BD27">
            <v>57000</v>
          </cell>
          <cell r="BE27">
            <v>6928.52</v>
          </cell>
          <cell r="BF27">
            <v>17287</v>
          </cell>
          <cell r="BG27">
            <v>25883.5</v>
          </cell>
          <cell r="BH27">
            <v>95206</v>
          </cell>
          <cell r="BI27">
            <v>208794</v>
          </cell>
          <cell r="BJ27">
            <v>11021.92</v>
          </cell>
          <cell r="BK27">
            <v>22037</v>
          </cell>
          <cell r="BL27">
            <v>73107.95</v>
          </cell>
          <cell r="BM27">
            <v>123706</v>
          </cell>
          <cell r="BN27">
            <v>265794</v>
          </cell>
          <cell r="BO27" t="str">
            <v>0</v>
          </cell>
          <cell r="BP27" t="str">
            <v>0</v>
          </cell>
          <cell r="BQ27" t="str">
            <v>0</v>
          </cell>
          <cell r="BR27" t="str">
            <v>0</v>
          </cell>
          <cell r="BS27" t="str">
            <v>0</v>
          </cell>
          <cell r="BY27">
            <v>276056.68</v>
          </cell>
          <cell r="BZ27">
            <v>224636.69</v>
          </cell>
          <cell r="CA27">
            <v>998100.08</v>
          </cell>
          <cell r="CB27">
            <v>1443907.85</v>
          </cell>
          <cell r="CC27">
            <v>2689037.98</v>
          </cell>
          <cell r="CD27" t="str">
            <v>0</v>
          </cell>
          <cell r="CE27" t="str">
            <v>0</v>
          </cell>
          <cell r="CF27" t="str">
            <v>0</v>
          </cell>
          <cell r="CG27" t="str">
            <v>0</v>
          </cell>
          <cell r="CH27" t="str">
            <v>0</v>
          </cell>
          <cell r="CI27">
            <v>6928.52</v>
          </cell>
          <cell r="CJ27">
            <v>16537</v>
          </cell>
          <cell r="CK27">
            <v>23403.5</v>
          </cell>
          <cell r="CL27">
            <v>90706</v>
          </cell>
          <cell r="CM27">
            <v>199794</v>
          </cell>
          <cell r="CO27">
            <v>534225.51</v>
          </cell>
        </row>
        <row r="28">
          <cell r="A28" t="str">
            <v>Outside Services</v>
          </cell>
          <cell r="B28">
            <v>314343.34999999998</v>
          </cell>
          <cell r="C28">
            <v>323640</v>
          </cell>
          <cell r="D28">
            <v>1821393.89</v>
          </cell>
          <cell r="E28">
            <v>1850053</v>
          </cell>
          <cell r="F28">
            <v>3770428</v>
          </cell>
          <cell r="L28">
            <v>401434.94</v>
          </cell>
          <cell r="M28">
            <v>506084</v>
          </cell>
          <cell r="N28">
            <v>2403776.7999999998</v>
          </cell>
          <cell r="O28">
            <v>2887654</v>
          </cell>
          <cell r="P28">
            <v>5847158</v>
          </cell>
          <cell r="Q28">
            <v>478441.27</v>
          </cell>
          <cell r="R28">
            <v>593273</v>
          </cell>
          <cell r="S28">
            <v>3731603.56</v>
          </cell>
          <cell r="T28">
            <v>3826839</v>
          </cell>
          <cell r="U28">
            <v>7815623.9900000002</v>
          </cell>
          <cell r="V28">
            <v>345777.13</v>
          </cell>
          <cell r="W28">
            <v>355094</v>
          </cell>
          <cell r="X28">
            <v>2316500.5</v>
          </cell>
          <cell r="Y28">
            <v>2240107</v>
          </cell>
          <cell r="Z28">
            <v>4420279</v>
          </cell>
          <cell r="AA28">
            <v>367352.74</v>
          </cell>
          <cell r="AB28">
            <v>375897.12</v>
          </cell>
          <cell r="AC28">
            <v>1784619.51</v>
          </cell>
          <cell r="AD28">
            <v>2089608.3</v>
          </cell>
          <cell r="AE28">
            <v>4273119.95</v>
          </cell>
          <cell r="AF28">
            <v>3112647.85</v>
          </cell>
          <cell r="AG28">
            <v>3357782</v>
          </cell>
          <cell r="AH28">
            <v>17470953.670000002</v>
          </cell>
          <cell r="AI28">
            <v>18150925</v>
          </cell>
          <cell r="AJ28">
            <v>39384123</v>
          </cell>
          <cell r="AK28">
            <v>355181.31</v>
          </cell>
          <cell r="AL28">
            <v>672348</v>
          </cell>
          <cell r="AM28">
            <v>4935936.83</v>
          </cell>
          <cell r="AN28">
            <v>4014436</v>
          </cell>
          <cell r="AO28">
            <v>7852711</v>
          </cell>
          <cell r="AP28" t="str">
            <v>0</v>
          </cell>
          <cell r="AQ28" t="str">
            <v>0</v>
          </cell>
          <cell r="AR28" t="str">
            <v>0</v>
          </cell>
          <cell r="AS28" t="str">
            <v>0</v>
          </cell>
          <cell r="AT28" t="str">
            <v>0</v>
          </cell>
          <cell r="AU28">
            <v>5375178.5899999989</v>
          </cell>
          <cell r="AV28">
            <v>6184118.1200000001</v>
          </cell>
          <cell r="AW28">
            <v>34464784.759999998</v>
          </cell>
          <cell r="AX28">
            <v>35059622.299999997</v>
          </cell>
          <cell r="AY28">
            <v>73363442.939999998</v>
          </cell>
          <cell r="AZ28">
            <v>269811.73</v>
          </cell>
          <cell r="BA28">
            <v>155000</v>
          </cell>
          <cell r="BB28">
            <v>1205948.45</v>
          </cell>
          <cell r="BC28">
            <v>930000</v>
          </cell>
          <cell r="BD28">
            <v>1860000</v>
          </cell>
          <cell r="BE28">
            <v>706411.48</v>
          </cell>
          <cell r="BF28">
            <v>1502859</v>
          </cell>
          <cell r="BG28">
            <v>4616466.47</v>
          </cell>
          <cell r="BH28">
            <v>7246672</v>
          </cell>
          <cell r="BI28">
            <v>18832161</v>
          </cell>
          <cell r="BJ28">
            <v>976223.21</v>
          </cell>
          <cell r="BK28">
            <v>1657859</v>
          </cell>
          <cell r="BL28">
            <v>5822414.9199999999</v>
          </cell>
          <cell r="BM28">
            <v>8176672</v>
          </cell>
          <cell r="BN28">
            <v>20692161</v>
          </cell>
          <cell r="BO28">
            <v>-98823.3</v>
          </cell>
          <cell r="BP28">
            <v>-308760</v>
          </cell>
          <cell r="BQ28">
            <v>-1260048.6200000001</v>
          </cell>
          <cell r="BR28">
            <v>-1852560</v>
          </cell>
          <cell r="BS28">
            <v>-3705120</v>
          </cell>
          <cell r="BY28">
            <v>6252578.4999999991</v>
          </cell>
          <cell r="BZ28">
            <v>7533217.1200000001</v>
          </cell>
          <cell r="CA28">
            <v>39027151.059999995</v>
          </cell>
          <cell r="CB28">
            <v>41383734.299999997</v>
          </cell>
          <cell r="CC28">
            <v>90350483.939999998</v>
          </cell>
          <cell r="CD28" t="str">
            <v>0</v>
          </cell>
          <cell r="CE28" t="str">
            <v>0</v>
          </cell>
          <cell r="CF28" t="str">
            <v>0</v>
          </cell>
          <cell r="CG28" t="str">
            <v>0</v>
          </cell>
          <cell r="CH28" t="str">
            <v>0</v>
          </cell>
          <cell r="CI28">
            <v>658017.81000000006</v>
          </cell>
          <cell r="CJ28">
            <v>1429359</v>
          </cell>
          <cell r="CK28">
            <v>3974896.35</v>
          </cell>
          <cell r="CL28">
            <v>6805672</v>
          </cell>
          <cell r="CM28">
            <v>17950161</v>
          </cell>
          <cell r="CO28">
            <v>18965671.260000002</v>
          </cell>
        </row>
        <row r="29">
          <cell r="A29" t="str">
            <v>Provision for Bad Debt</v>
          </cell>
          <cell r="B29">
            <v>58838</v>
          </cell>
          <cell r="C29">
            <v>227075.85</v>
          </cell>
          <cell r="D29">
            <v>916838</v>
          </cell>
          <cell r="E29">
            <v>1429605.2</v>
          </cell>
          <cell r="F29">
            <v>1728806.1</v>
          </cell>
          <cell r="L29">
            <v>-950493.97</v>
          </cell>
          <cell r="M29">
            <v>91831.45</v>
          </cell>
          <cell r="N29">
            <v>-56389.97</v>
          </cell>
          <cell r="O29">
            <v>1136536.21</v>
          </cell>
          <cell r="P29">
            <v>1577048.55</v>
          </cell>
          <cell r="Q29">
            <v>-447481</v>
          </cell>
          <cell r="R29">
            <v>254674.25</v>
          </cell>
          <cell r="S29">
            <v>675617</v>
          </cell>
          <cell r="T29">
            <v>1610380.79</v>
          </cell>
          <cell r="U29">
            <v>2105257.4300000002</v>
          </cell>
          <cell r="V29">
            <v>363145.26</v>
          </cell>
          <cell r="W29">
            <v>290209.06</v>
          </cell>
          <cell r="X29">
            <v>1577511.59</v>
          </cell>
          <cell r="Y29">
            <v>1702625.93</v>
          </cell>
          <cell r="Z29">
            <v>2307436.5699999998</v>
          </cell>
          <cell r="AA29">
            <v>-569432</v>
          </cell>
          <cell r="AB29">
            <v>151213.64000000001</v>
          </cell>
          <cell r="AC29">
            <v>230908</v>
          </cell>
          <cell r="AD29">
            <v>1074816</v>
          </cell>
          <cell r="AE29">
            <v>1571264.53</v>
          </cell>
          <cell r="AF29">
            <v>-685005</v>
          </cell>
          <cell r="AG29">
            <v>368134.81</v>
          </cell>
          <cell r="AH29">
            <v>7426343</v>
          </cell>
          <cell r="AI29">
            <v>9323750.6100000013</v>
          </cell>
          <cell r="AJ29">
            <v>10831143.77</v>
          </cell>
          <cell r="AK29" t="str">
            <v>0</v>
          </cell>
          <cell r="AL29" t="str">
            <v>0</v>
          </cell>
          <cell r="AM29" t="str">
            <v>0</v>
          </cell>
          <cell r="AN29" t="str">
            <v>0</v>
          </cell>
          <cell r="AO29" t="str">
            <v>0</v>
          </cell>
          <cell r="AP29" t="str">
            <v>0</v>
          </cell>
          <cell r="AQ29" t="str">
            <v>0</v>
          </cell>
          <cell r="AR29" t="str">
            <v>0</v>
          </cell>
          <cell r="AS29" t="str">
            <v>0</v>
          </cell>
          <cell r="AT29" t="str">
            <v>0</v>
          </cell>
          <cell r="AU29">
            <v>-2230428.71</v>
          </cell>
          <cell r="AV29">
            <v>1383139.06</v>
          </cell>
          <cell r="AW29">
            <v>10770827.619999999</v>
          </cell>
          <cell r="AX29">
            <v>16277714.740000002</v>
          </cell>
          <cell r="AY29">
            <v>20120956.949999999</v>
          </cell>
          <cell r="AZ29">
            <v>-500000</v>
          </cell>
          <cell r="BA29">
            <v>107083</v>
          </cell>
          <cell r="BB29">
            <v>-64336.46</v>
          </cell>
          <cell r="BC29">
            <v>642498</v>
          </cell>
          <cell r="BD29">
            <v>1284996</v>
          </cell>
          <cell r="BE29">
            <v>55960.38</v>
          </cell>
          <cell r="BF29" t="str">
            <v>0</v>
          </cell>
          <cell r="BG29">
            <v>57526.06</v>
          </cell>
          <cell r="BH29" t="str">
            <v>0</v>
          </cell>
          <cell r="BI29" t="str">
            <v>0</v>
          </cell>
          <cell r="BJ29">
            <v>-444039.62</v>
          </cell>
          <cell r="BK29">
            <v>107083</v>
          </cell>
          <cell r="BL29">
            <v>-6810.4000000000233</v>
          </cell>
          <cell r="BM29">
            <v>642498</v>
          </cell>
          <cell r="BN29">
            <v>1284996</v>
          </cell>
          <cell r="BO29" t="str">
            <v>0</v>
          </cell>
          <cell r="BP29" t="str">
            <v>0</v>
          </cell>
          <cell r="BQ29" t="str">
            <v>0</v>
          </cell>
          <cell r="BR29" t="str">
            <v>0</v>
          </cell>
          <cell r="BS29" t="str">
            <v>0</v>
          </cell>
          <cell r="BY29">
            <v>-2674468.33</v>
          </cell>
          <cell r="BZ29">
            <v>1490222.06</v>
          </cell>
          <cell r="CA29">
            <v>10764017.219999999</v>
          </cell>
          <cell r="CB29">
            <v>16920212.740000002</v>
          </cell>
          <cell r="CC29">
            <v>21405952.949999999</v>
          </cell>
          <cell r="CD29" t="str">
            <v>0</v>
          </cell>
          <cell r="CE29" t="str">
            <v>0</v>
          </cell>
          <cell r="CF29" t="str">
            <v>0</v>
          </cell>
          <cell r="CG29" t="str">
            <v>0</v>
          </cell>
          <cell r="CH29" t="str">
            <v>0</v>
          </cell>
          <cell r="CI29">
            <v>55960.38</v>
          </cell>
          <cell r="CJ29" t="str">
            <v>0</v>
          </cell>
          <cell r="CK29">
            <v>57526.06</v>
          </cell>
          <cell r="CL29" t="str">
            <v>0</v>
          </cell>
          <cell r="CM29" t="str">
            <v>0</v>
          </cell>
          <cell r="CO29">
            <v>4067217.05</v>
          </cell>
        </row>
        <row r="30">
          <cell r="A30" t="str">
            <v>Miscellaneous</v>
          </cell>
          <cell r="B30">
            <v>-9716.2900000000009</v>
          </cell>
          <cell r="C30">
            <v>6314</v>
          </cell>
          <cell r="D30">
            <v>-13247.28</v>
          </cell>
          <cell r="E30">
            <v>59712</v>
          </cell>
          <cell r="F30">
            <v>104346</v>
          </cell>
          <cell r="L30">
            <v>-4324656.08</v>
          </cell>
          <cell r="M30">
            <v>45924</v>
          </cell>
          <cell r="N30">
            <v>-4186878.21</v>
          </cell>
          <cell r="O30">
            <v>-1990631</v>
          </cell>
          <cell r="P30">
            <v>-1718737</v>
          </cell>
          <cell r="Q30">
            <v>6596.61</v>
          </cell>
          <cell r="R30">
            <v>20427.990000000002</v>
          </cell>
          <cell r="S30">
            <v>116578.8</v>
          </cell>
          <cell r="T30">
            <v>164577.94</v>
          </cell>
          <cell r="U30">
            <v>368843.89</v>
          </cell>
          <cell r="V30">
            <v>44968.67</v>
          </cell>
          <cell r="W30">
            <v>51902</v>
          </cell>
          <cell r="X30">
            <v>245539.01</v>
          </cell>
          <cell r="Y30">
            <v>270108</v>
          </cell>
          <cell r="Z30">
            <v>357132</v>
          </cell>
          <cell r="AA30">
            <v>2677</v>
          </cell>
          <cell r="AB30">
            <v>-5649.32</v>
          </cell>
          <cell r="AC30">
            <v>-25669.55</v>
          </cell>
          <cell r="AD30">
            <v>-33895.919999999998</v>
          </cell>
          <cell r="AE30">
            <v>-67791.839999999997</v>
          </cell>
          <cell r="AF30">
            <v>98336.92</v>
          </cell>
          <cell r="AG30">
            <v>0</v>
          </cell>
          <cell r="AH30">
            <v>-49275.31</v>
          </cell>
          <cell r="AI30">
            <v>-266000</v>
          </cell>
          <cell r="AJ30">
            <v>-610000</v>
          </cell>
          <cell r="AK30">
            <v>-2677684.77</v>
          </cell>
          <cell r="AL30">
            <v>-2809365</v>
          </cell>
          <cell r="AM30">
            <v>-16318232.819999998</v>
          </cell>
          <cell r="AN30">
            <v>-16854484</v>
          </cell>
          <cell r="AO30">
            <v>-33705034</v>
          </cell>
          <cell r="AP30" t="str">
            <v>0</v>
          </cell>
          <cell r="AQ30" t="str">
            <v>0</v>
          </cell>
          <cell r="AR30" t="str">
            <v>0</v>
          </cell>
          <cell r="AS30" t="str">
            <v>0</v>
          </cell>
          <cell r="AT30" t="str">
            <v>0</v>
          </cell>
          <cell r="AU30">
            <v>-6859477.9400000013</v>
          </cell>
          <cell r="AV30">
            <v>-2690446.33</v>
          </cell>
          <cell r="AW30">
            <v>-20231185.359999999</v>
          </cell>
          <cell r="AX30">
            <v>-18650612.98</v>
          </cell>
          <cell r="AY30">
            <v>-35271240.950000003</v>
          </cell>
          <cell r="AZ30">
            <v>-5327.26</v>
          </cell>
          <cell r="BA30">
            <v>4750</v>
          </cell>
          <cell r="BB30">
            <v>-28294.54</v>
          </cell>
          <cell r="BC30">
            <v>28500</v>
          </cell>
          <cell r="BD30">
            <v>57000</v>
          </cell>
          <cell r="BE30">
            <v>39003.300000000003</v>
          </cell>
          <cell r="BF30">
            <v>88761</v>
          </cell>
          <cell r="BG30">
            <v>-178133.3</v>
          </cell>
          <cell r="BH30">
            <v>515025</v>
          </cell>
          <cell r="BI30">
            <v>1044698</v>
          </cell>
          <cell r="BJ30">
            <v>33676.04</v>
          </cell>
          <cell r="BK30">
            <v>93511</v>
          </cell>
          <cell r="BL30">
            <v>-206427.84</v>
          </cell>
          <cell r="BM30">
            <v>543525</v>
          </cell>
          <cell r="BN30">
            <v>1101698</v>
          </cell>
          <cell r="BO30" t="str">
            <v>0</v>
          </cell>
          <cell r="BP30" t="str">
            <v>0</v>
          </cell>
          <cell r="BQ30" t="str">
            <v>0</v>
          </cell>
          <cell r="BR30" t="str">
            <v>0</v>
          </cell>
          <cell r="BS30" t="str">
            <v>0</v>
          </cell>
          <cell r="BY30">
            <v>-6825801.9000000013</v>
          </cell>
          <cell r="BZ30">
            <v>-2596935.33</v>
          </cell>
          <cell r="CA30">
            <v>-20437613.199999999</v>
          </cell>
          <cell r="CB30">
            <v>-18107087.98</v>
          </cell>
          <cell r="CC30">
            <v>-34169542.950000003</v>
          </cell>
          <cell r="CD30" t="str">
            <v>0</v>
          </cell>
          <cell r="CE30" t="str">
            <v>0</v>
          </cell>
          <cell r="CF30" t="str">
            <v>0</v>
          </cell>
          <cell r="CG30" t="str">
            <v>0</v>
          </cell>
          <cell r="CH30" t="str">
            <v>0</v>
          </cell>
          <cell r="CI30">
            <v>36378.11</v>
          </cell>
          <cell r="CJ30">
            <v>66694</v>
          </cell>
          <cell r="CK30">
            <v>-244740.59</v>
          </cell>
          <cell r="CL30">
            <v>420911</v>
          </cell>
          <cell r="CM30">
            <v>801617</v>
          </cell>
          <cell r="CO30">
            <v>-12147864.239999998</v>
          </cell>
        </row>
        <row r="31">
          <cell r="A31" t="str">
            <v>Expense Billings</v>
          </cell>
          <cell r="B31">
            <v>488909.04</v>
          </cell>
          <cell r="C31">
            <v>538103</v>
          </cell>
          <cell r="D31">
            <v>3413215.58</v>
          </cell>
          <cell r="E31">
            <v>3635118</v>
          </cell>
          <cell r="F31">
            <v>6751985</v>
          </cell>
          <cell r="L31">
            <v>676929.81</v>
          </cell>
          <cell r="M31">
            <v>724945</v>
          </cell>
          <cell r="N31">
            <v>4687060.88</v>
          </cell>
          <cell r="O31">
            <v>4932579</v>
          </cell>
          <cell r="P31">
            <v>9122739</v>
          </cell>
          <cell r="Q31">
            <v>1033772.02</v>
          </cell>
          <cell r="R31">
            <v>1126310</v>
          </cell>
          <cell r="S31">
            <v>7145862.2400000002</v>
          </cell>
          <cell r="T31">
            <v>7644935.0800000001</v>
          </cell>
          <cell r="U31">
            <v>14174582.210000001</v>
          </cell>
          <cell r="V31">
            <v>565340.9</v>
          </cell>
          <cell r="W31">
            <v>554693</v>
          </cell>
          <cell r="X31">
            <v>3961055.82</v>
          </cell>
          <cell r="Y31">
            <v>3797958</v>
          </cell>
          <cell r="Z31">
            <v>7011398</v>
          </cell>
          <cell r="AA31">
            <v>595962.53</v>
          </cell>
          <cell r="AB31">
            <v>643859.28</v>
          </cell>
          <cell r="AC31">
            <v>4148242.3</v>
          </cell>
          <cell r="AD31">
            <v>4340632.45</v>
          </cell>
          <cell r="AE31">
            <v>8064761.1400000006</v>
          </cell>
          <cell r="AF31">
            <v>3081249.69</v>
          </cell>
          <cell r="AG31">
            <v>3163351</v>
          </cell>
          <cell r="AH31">
            <v>20852656.900000002</v>
          </cell>
          <cell r="AI31">
            <v>21292475</v>
          </cell>
          <cell r="AJ31">
            <v>39560341</v>
          </cell>
          <cell r="AK31">
            <v>-6818887.9799999995</v>
          </cell>
          <cell r="AL31">
            <v>-7074788</v>
          </cell>
          <cell r="AM31">
            <v>-46809156.409999996</v>
          </cell>
          <cell r="AN31">
            <v>-48193118</v>
          </cell>
          <cell r="AO31">
            <v>-89135592</v>
          </cell>
          <cell r="AP31" t="str">
            <v>0</v>
          </cell>
          <cell r="AQ31" t="str">
            <v>0</v>
          </cell>
          <cell r="AR31" t="str">
            <v>0</v>
          </cell>
          <cell r="AS31" t="str">
            <v>0</v>
          </cell>
          <cell r="AT31" t="str">
            <v>0</v>
          </cell>
          <cell r="AU31">
            <v>-376723.98999999929</v>
          </cell>
          <cell r="AV31">
            <v>-323526.71999999997</v>
          </cell>
          <cell r="AW31">
            <v>-2601062.6899999902</v>
          </cell>
          <cell r="AX31">
            <v>-2549420.4700000002</v>
          </cell>
          <cell r="AY31">
            <v>-4449785.650000006</v>
          </cell>
          <cell r="AZ31">
            <v>-20356.240000000002</v>
          </cell>
          <cell r="BA31">
            <v>-207579</v>
          </cell>
          <cell r="BB31">
            <v>-529930.11</v>
          </cell>
          <cell r="BC31">
            <v>-1212275</v>
          </cell>
          <cell r="BD31">
            <v>-2461674</v>
          </cell>
          <cell r="BE31">
            <v>397080.23</v>
          </cell>
          <cell r="BF31">
            <v>531749</v>
          </cell>
          <cell r="BG31">
            <v>3130992.8</v>
          </cell>
          <cell r="BH31">
            <v>3766034</v>
          </cell>
          <cell r="BI31">
            <v>6919519</v>
          </cell>
          <cell r="BJ31">
            <v>376723.99</v>
          </cell>
          <cell r="BK31">
            <v>324170</v>
          </cell>
          <cell r="BL31">
            <v>2601062.69</v>
          </cell>
          <cell r="BM31">
            <v>2553759</v>
          </cell>
          <cell r="BN31">
            <v>4457845</v>
          </cell>
          <cell r="BO31" t="str">
            <v>0</v>
          </cell>
          <cell r="BP31" t="str">
            <v>0</v>
          </cell>
          <cell r="BQ31" t="str">
            <v>0</v>
          </cell>
          <cell r="BR31" t="str">
            <v>0</v>
          </cell>
          <cell r="BS31" t="str">
            <v>0</v>
          </cell>
          <cell r="BY31">
            <v>7.5669959187507629E-10</v>
          </cell>
          <cell r="BZ31">
            <v>643.28000000026077</v>
          </cell>
          <cell r="CA31">
            <v>1.0710209608078003E-8</v>
          </cell>
          <cell r="CB31">
            <v>4338.5300000011921</v>
          </cell>
          <cell r="CC31">
            <v>8059.3499999940395</v>
          </cell>
          <cell r="CD31" t="str">
            <v>0</v>
          </cell>
          <cell r="CE31" t="str">
            <v>0</v>
          </cell>
          <cell r="CF31" t="str">
            <v>0</v>
          </cell>
          <cell r="CG31" t="str">
            <v>0</v>
          </cell>
          <cell r="CH31" t="str">
            <v>0</v>
          </cell>
          <cell r="CI31">
            <v>321300.75</v>
          </cell>
          <cell r="CJ31">
            <v>246007</v>
          </cell>
          <cell r="CK31">
            <v>2194673.87</v>
          </cell>
          <cell r="CL31">
            <v>2032482</v>
          </cell>
          <cell r="CM31">
            <v>3473768</v>
          </cell>
          <cell r="CO31">
            <v>-3.4924596548080444E-9</v>
          </cell>
        </row>
        <row r="33">
          <cell r="A33" t="str">
            <v>Depreciation and Amortization</v>
          </cell>
          <cell r="B33">
            <v>1173036.29</v>
          </cell>
          <cell r="C33">
            <v>1229323.78</v>
          </cell>
          <cell r="D33">
            <v>7068998.8600000003</v>
          </cell>
          <cell r="E33">
            <v>7376111.2200000007</v>
          </cell>
          <cell r="F33">
            <v>14987216.690000001</v>
          </cell>
          <cell r="L33">
            <v>1724271.96</v>
          </cell>
          <cell r="M33">
            <v>1896090.54</v>
          </cell>
          <cell r="N33">
            <v>10419377.789999999</v>
          </cell>
          <cell r="O33">
            <v>11241690.420000002</v>
          </cell>
          <cell r="P33">
            <v>23073759.290000007</v>
          </cell>
          <cell r="Q33">
            <v>2856630.71</v>
          </cell>
          <cell r="R33">
            <v>2872153.23</v>
          </cell>
          <cell r="S33">
            <v>17160551.669999998</v>
          </cell>
          <cell r="T33">
            <v>17227795.510000002</v>
          </cell>
          <cell r="U33">
            <v>34516783.890000008</v>
          </cell>
          <cell r="V33">
            <v>877038.04</v>
          </cell>
          <cell r="W33">
            <v>959254.09</v>
          </cell>
          <cell r="X33">
            <v>5320467.7</v>
          </cell>
          <cell r="Y33">
            <v>5660092.3700000001</v>
          </cell>
          <cell r="Z33">
            <v>11609461.59</v>
          </cell>
          <cell r="AA33">
            <v>1149855.28</v>
          </cell>
          <cell r="AB33">
            <v>1237880.22</v>
          </cell>
          <cell r="AC33">
            <v>6910741.4300000006</v>
          </cell>
          <cell r="AD33">
            <v>7451339.3100000005</v>
          </cell>
          <cell r="AE33">
            <v>14912723.169999998</v>
          </cell>
          <cell r="AF33">
            <v>6990275.1300000008</v>
          </cell>
          <cell r="AG33">
            <v>7360302</v>
          </cell>
          <cell r="AH33">
            <v>42745461.06000001</v>
          </cell>
          <cell r="AI33">
            <v>41113219</v>
          </cell>
          <cell r="AJ33">
            <v>85197584</v>
          </cell>
          <cell r="AK33">
            <v>1.000000000290413E-2</v>
          </cell>
          <cell r="AL33" t="str">
            <v>0</v>
          </cell>
          <cell r="AM33">
            <v>9.9999998564896941E-3</v>
          </cell>
          <cell r="AN33" t="str">
            <v>0</v>
          </cell>
          <cell r="AO33" t="str">
            <v>0</v>
          </cell>
          <cell r="AP33" t="str">
            <v>0</v>
          </cell>
          <cell r="AQ33" t="str">
            <v>0</v>
          </cell>
          <cell r="AR33" t="str">
            <v>0</v>
          </cell>
          <cell r="AS33" t="str">
            <v>0</v>
          </cell>
          <cell r="AT33" t="str">
            <v>0</v>
          </cell>
          <cell r="AU33">
            <v>14771107.42</v>
          </cell>
          <cell r="AV33">
            <v>15555003.859999999</v>
          </cell>
          <cell r="AW33">
            <v>89625598.520000011</v>
          </cell>
          <cell r="AX33">
            <v>90070247.830000013</v>
          </cell>
          <cell r="AY33">
            <v>184297528.63000003</v>
          </cell>
          <cell r="AZ33">
            <v>221021.65</v>
          </cell>
          <cell r="BA33">
            <v>159425</v>
          </cell>
          <cell r="BB33">
            <v>776678.04</v>
          </cell>
          <cell r="BC33">
            <v>956550</v>
          </cell>
          <cell r="BD33">
            <v>1950600</v>
          </cell>
          <cell r="BE33">
            <v>1579203.9</v>
          </cell>
          <cell r="BF33">
            <v>1613479.73</v>
          </cell>
          <cell r="BG33">
            <v>9658447.0800000001</v>
          </cell>
          <cell r="BH33">
            <v>9744842.7400000002</v>
          </cell>
          <cell r="BI33">
            <v>20334531.990000002</v>
          </cell>
          <cell r="BJ33">
            <v>1800225.55</v>
          </cell>
          <cell r="BK33">
            <v>1772904.73</v>
          </cell>
          <cell r="BL33">
            <v>10435125.120000001</v>
          </cell>
          <cell r="BM33">
            <v>10701392.74</v>
          </cell>
          <cell r="BN33">
            <v>22285131.990000002</v>
          </cell>
          <cell r="BO33" t="str">
            <v>0</v>
          </cell>
          <cell r="BP33" t="str">
            <v>0</v>
          </cell>
          <cell r="BQ33" t="str">
            <v>0</v>
          </cell>
          <cell r="BR33" t="str">
            <v>0</v>
          </cell>
          <cell r="BS33" t="str">
            <v>0</v>
          </cell>
          <cell r="BY33">
            <v>16571332.970000001</v>
          </cell>
          <cell r="BZ33">
            <v>17327908.59</v>
          </cell>
          <cell r="CA33">
            <v>100060723.64000002</v>
          </cell>
          <cell r="CB33">
            <v>100771640.57000001</v>
          </cell>
          <cell r="CC33">
            <v>206582660.62000003</v>
          </cell>
          <cell r="CD33" t="str">
            <v>0</v>
          </cell>
          <cell r="CE33" t="str">
            <v>0</v>
          </cell>
          <cell r="CF33" t="str">
            <v>0</v>
          </cell>
          <cell r="CG33" t="str">
            <v>0</v>
          </cell>
          <cell r="CH33" t="str">
            <v>0</v>
          </cell>
          <cell r="CI33">
            <v>1430999.61</v>
          </cell>
          <cell r="CJ33">
            <v>1490149.73</v>
          </cell>
          <cell r="CK33">
            <v>8840562.5899999999</v>
          </cell>
          <cell r="CL33">
            <v>9004862.7400000002</v>
          </cell>
          <cell r="CM33">
            <v>18854571.990000002</v>
          </cell>
          <cell r="CO33">
            <v>51065983.649999999</v>
          </cell>
        </row>
        <row r="34">
          <cell r="A34" t="str">
            <v>Total Taxes - Other Than Income Taxes</v>
          </cell>
          <cell r="B34">
            <v>647760.38</v>
          </cell>
          <cell r="C34">
            <v>745657.39</v>
          </cell>
          <cell r="D34">
            <v>4025036.17</v>
          </cell>
          <cell r="E34">
            <v>4236591.97</v>
          </cell>
          <cell r="F34">
            <v>7668512.7299999986</v>
          </cell>
          <cell r="L34">
            <v>728465.13</v>
          </cell>
          <cell r="M34">
            <v>822382.83</v>
          </cell>
          <cell r="N34">
            <v>4757812.21</v>
          </cell>
          <cell r="O34">
            <v>5015679.9800000004</v>
          </cell>
          <cell r="P34">
            <v>9923198.9600000009</v>
          </cell>
          <cell r="Q34">
            <v>1123792.32</v>
          </cell>
          <cell r="R34">
            <v>1183879.1499999999</v>
          </cell>
          <cell r="S34">
            <v>7461374.4900000002</v>
          </cell>
          <cell r="T34">
            <v>7319439.3100000005</v>
          </cell>
          <cell r="U34">
            <v>13876334.390000001</v>
          </cell>
          <cell r="V34">
            <v>1197208.71</v>
          </cell>
          <cell r="W34">
            <v>1408296.5</v>
          </cell>
          <cell r="X34">
            <v>7904545.3999999994</v>
          </cell>
          <cell r="Y34">
            <v>8673844.4299999997</v>
          </cell>
          <cell r="Z34">
            <v>14653351.93</v>
          </cell>
          <cell r="AA34">
            <v>1861919.16</v>
          </cell>
          <cell r="AB34">
            <v>2594933.15</v>
          </cell>
          <cell r="AC34">
            <v>12762657.810000001</v>
          </cell>
          <cell r="AD34">
            <v>17098408.98</v>
          </cell>
          <cell r="AE34">
            <v>24586564.970000003</v>
          </cell>
          <cell r="AF34">
            <v>11590987.400000002</v>
          </cell>
          <cell r="AG34">
            <v>15187120</v>
          </cell>
          <cell r="AH34">
            <v>54375704.950000018</v>
          </cell>
          <cell r="AI34">
            <v>66674405</v>
          </cell>
          <cell r="AJ34">
            <v>130284972</v>
          </cell>
          <cell r="AK34">
            <v>1.0000000067520887E-2</v>
          </cell>
          <cell r="AL34" t="str">
            <v>0</v>
          </cell>
          <cell r="AM34">
            <v>2.9999999969732016E-2</v>
          </cell>
          <cell r="AN34" t="str">
            <v>0</v>
          </cell>
          <cell r="AO34" t="str">
            <v>0</v>
          </cell>
          <cell r="AP34" t="str">
            <v>0</v>
          </cell>
          <cell r="AQ34" t="str">
            <v>0</v>
          </cell>
          <cell r="AR34" t="str">
            <v>0</v>
          </cell>
          <cell r="AS34" t="str">
            <v>0</v>
          </cell>
          <cell r="AT34" t="str">
            <v>0</v>
          </cell>
          <cell r="AU34">
            <v>17150133.110000003</v>
          </cell>
          <cell r="AV34">
            <v>21942269.020000003</v>
          </cell>
          <cell r="AW34">
            <v>91287131.060000032</v>
          </cell>
          <cell r="AX34">
            <v>109018369.67000002</v>
          </cell>
          <cell r="AY34">
            <v>200992934.98000002</v>
          </cell>
          <cell r="AZ34">
            <v>130187.62</v>
          </cell>
          <cell r="BA34">
            <v>87350</v>
          </cell>
          <cell r="BB34">
            <v>656606.04</v>
          </cell>
          <cell r="BC34">
            <v>524100</v>
          </cell>
          <cell r="BD34">
            <v>1048200</v>
          </cell>
          <cell r="BE34">
            <v>872481.82</v>
          </cell>
          <cell r="BF34">
            <v>817111.48</v>
          </cell>
          <cell r="BG34">
            <v>4869347.5199999996</v>
          </cell>
          <cell r="BH34">
            <v>4746328.3</v>
          </cell>
          <cell r="BI34">
            <v>9638019.2799999993</v>
          </cell>
          <cell r="BJ34">
            <v>1002669.44</v>
          </cell>
          <cell r="BK34">
            <v>904461.48</v>
          </cell>
          <cell r="BL34">
            <v>5525953.5600000005</v>
          </cell>
          <cell r="BM34">
            <v>5270428.3</v>
          </cell>
          <cell r="BN34">
            <v>10686219.279999999</v>
          </cell>
          <cell r="BO34" t="str">
            <v>0</v>
          </cell>
          <cell r="BP34" t="str">
            <v>0</v>
          </cell>
          <cell r="BQ34" t="str">
            <v>0</v>
          </cell>
          <cell r="BR34" t="str">
            <v>0</v>
          </cell>
          <cell r="BS34" t="str">
            <v>0</v>
          </cell>
          <cell r="BY34">
            <v>18152802.550000004</v>
          </cell>
          <cell r="BZ34">
            <v>22846730.500000004</v>
          </cell>
          <cell r="CA34">
            <v>96813084.620000035</v>
          </cell>
          <cell r="CB34">
            <v>114288797.97000001</v>
          </cell>
          <cell r="CC34">
            <v>211679154.26000002</v>
          </cell>
          <cell r="CD34" t="str">
            <v>0</v>
          </cell>
          <cell r="CE34" t="str">
            <v>0</v>
          </cell>
          <cell r="CF34" t="str">
            <v>0</v>
          </cell>
          <cell r="CG34" t="str">
            <v>0</v>
          </cell>
          <cell r="CH34" t="str">
            <v>0</v>
          </cell>
          <cell r="CI34">
            <v>757387.78</v>
          </cell>
          <cell r="CJ34">
            <v>736336.48</v>
          </cell>
          <cell r="CK34">
            <v>4296046.34</v>
          </cell>
          <cell r="CL34">
            <v>4261678.3</v>
          </cell>
          <cell r="CM34">
            <v>8668719.2799999993</v>
          </cell>
          <cell r="CO34">
            <v>56745286.31000001</v>
          </cell>
        </row>
        <row r="36">
          <cell r="A36" t="str">
            <v>Interest Income</v>
          </cell>
          <cell r="B36">
            <v>84040.9</v>
          </cell>
          <cell r="C36">
            <v>70500</v>
          </cell>
          <cell r="D36">
            <v>330760.37</v>
          </cell>
          <cell r="E36">
            <v>375600</v>
          </cell>
          <cell r="F36">
            <v>880300</v>
          </cell>
          <cell r="L36">
            <v>146799.88</v>
          </cell>
          <cell r="M36">
            <v>125300</v>
          </cell>
          <cell r="N36">
            <v>578401.17000000004</v>
          </cell>
          <cell r="O36">
            <v>667200</v>
          </cell>
          <cell r="P36">
            <v>1563700</v>
          </cell>
          <cell r="Q36">
            <v>193309.41</v>
          </cell>
          <cell r="R36">
            <v>172300</v>
          </cell>
          <cell r="S36">
            <v>761651.69</v>
          </cell>
          <cell r="T36">
            <v>921500</v>
          </cell>
          <cell r="U36">
            <v>2146800</v>
          </cell>
          <cell r="V36">
            <v>113157.52</v>
          </cell>
          <cell r="W36">
            <v>92200</v>
          </cell>
          <cell r="X36">
            <v>465868.06</v>
          </cell>
          <cell r="Y36">
            <v>499400</v>
          </cell>
          <cell r="Z36">
            <v>1158800</v>
          </cell>
          <cell r="AA36">
            <v>78873.490000000005</v>
          </cell>
          <cell r="AB36">
            <v>67200</v>
          </cell>
          <cell r="AC36">
            <v>310766.69</v>
          </cell>
          <cell r="AD36">
            <v>358400</v>
          </cell>
          <cell r="AE36">
            <v>840300</v>
          </cell>
          <cell r="AF36">
            <v>648053.39</v>
          </cell>
          <cell r="AG36">
            <v>453600</v>
          </cell>
          <cell r="AH36">
            <v>2573033.7000000002</v>
          </cell>
          <cell r="AI36">
            <v>2431200</v>
          </cell>
          <cell r="AJ36">
            <v>5652900</v>
          </cell>
          <cell r="AK36">
            <v>81075.47</v>
          </cell>
          <cell r="AL36" t="str">
            <v>0</v>
          </cell>
          <cell r="AM36">
            <v>145310.19</v>
          </cell>
          <cell r="AN36" t="str">
            <v>0</v>
          </cell>
          <cell r="AO36" t="str">
            <v>0</v>
          </cell>
          <cell r="AP36" t="str">
            <v>0</v>
          </cell>
          <cell r="AQ36" t="str">
            <v>0</v>
          </cell>
          <cell r="AR36" t="str">
            <v>0</v>
          </cell>
          <cell r="AS36" t="str">
            <v>0</v>
          </cell>
          <cell r="AT36" t="str">
            <v>0</v>
          </cell>
          <cell r="AU36">
            <v>1345310.06</v>
          </cell>
          <cell r="AV36">
            <v>981100</v>
          </cell>
          <cell r="AW36">
            <v>5165791.87</v>
          </cell>
          <cell r="AX36">
            <v>5253300</v>
          </cell>
          <cell r="AY36">
            <v>12242800</v>
          </cell>
          <cell r="AZ36">
            <v>1147012.3600000001</v>
          </cell>
          <cell r="BA36">
            <v>352200</v>
          </cell>
          <cell r="BB36">
            <v>4076057.43</v>
          </cell>
          <cell r="BC36">
            <v>1191300</v>
          </cell>
          <cell r="BD36">
            <v>2308600</v>
          </cell>
          <cell r="BE36">
            <v>524813.02</v>
          </cell>
          <cell r="BF36">
            <v>656500</v>
          </cell>
          <cell r="BG36">
            <v>2806358.79</v>
          </cell>
          <cell r="BH36">
            <v>4736000</v>
          </cell>
          <cell r="BI36">
            <v>9069900</v>
          </cell>
          <cell r="BJ36">
            <v>1671825.38</v>
          </cell>
          <cell r="BK36">
            <v>1008700</v>
          </cell>
          <cell r="BL36">
            <v>6882416.2200000007</v>
          </cell>
          <cell r="BM36">
            <v>5927300</v>
          </cell>
          <cell r="BN36">
            <v>11378500</v>
          </cell>
          <cell r="BO36">
            <v>-1782724.68</v>
          </cell>
          <cell r="BP36">
            <v>-1763350</v>
          </cell>
          <cell r="BQ36">
            <v>-7556101.7199999997</v>
          </cell>
          <cell r="BR36">
            <v>-10103043</v>
          </cell>
          <cell r="BS36">
            <v>-21563728</v>
          </cell>
          <cell r="BY36">
            <v>1234410.76</v>
          </cell>
          <cell r="BZ36">
            <v>226450</v>
          </cell>
          <cell r="CA36">
            <v>4492106.37</v>
          </cell>
          <cell r="CB36">
            <v>1077557</v>
          </cell>
          <cell r="CC36">
            <v>2057572</v>
          </cell>
          <cell r="CD36" t="str">
            <v>0</v>
          </cell>
          <cell r="CE36">
            <v>-264800</v>
          </cell>
          <cell r="CF36" t="str">
            <v>0</v>
          </cell>
          <cell r="CG36">
            <v>-1472900</v>
          </cell>
          <cell r="CH36">
            <v>-3495600</v>
          </cell>
          <cell r="CI36">
            <v>292612.27</v>
          </cell>
          <cell r="CJ36">
            <v>238300</v>
          </cell>
          <cell r="CK36">
            <v>1127030.52</v>
          </cell>
          <cell r="CL36">
            <v>1269400</v>
          </cell>
          <cell r="CM36">
            <v>2975100</v>
          </cell>
          <cell r="CO36">
            <v>2578354.7999999998</v>
          </cell>
        </row>
        <row r="37">
          <cell r="A37" t="str">
            <v>PBR</v>
          </cell>
          <cell r="B37" t="str">
            <v>0</v>
          </cell>
          <cell r="C37" t="str">
            <v>0</v>
          </cell>
          <cell r="D37" t="str">
            <v>0</v>
          </cell>
          <cell r="E37" t="str">
            <v>0</v>
          </cell>
          <cell r="F37" t="str">
            <v>0</v>
          </cell>
          <cell r="L37" t="str">
            <v>0</v>
          </cell>
          <cell r="M37" t="str">
            <v>0</v>
          </cell>
          <cell r="N37" t="str">
            <v>0</v>
          </cell>
          <cell r="O37" t="str">
            <v>0</v>
          </cell>
          <cell r="P37" t="str">
            <v>0</v>
          </cell>
          <cell r="Q37">
            <v>16276.2</v>
          </cell>
          <cell r="R37">
            <v>45250</v>
          </cell>
          <cell r="S37">
            <v>810068.53</v>
          </cell>
          <cell r="T37">
            <v>273000</v>
          </cell>
          <cell r="U37">
            <v>545000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16276.2</v>
          </cell>
          <cell r="AV37">
            <v>45250</v>
          </cell>
          <cell r="AW37">
            <v>810068.53</v>
          </cell>
          <cell r="AX37">
            <v>273000</v>
          </cell>
          <cell r="AY37">
            <v>545000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Y37">
            <v>16276.2</v>
          </cell>
          <cell r="BZ37">
            <v>45250</v>
          </cell>
          <cell r="CA37">
            <v>810068.53</v>
          </cell>
          <cell r="CB37">
            <v>273000</v>
          </cell>
          <cell r="CC37">
            <v>545000</v>
          </cell>
          <cell r="CD37" t="str">
            <v>0</v>
          </cell>
          <cell r="CE37" t="str">
            <v>0</v>
          </cell>
          <cell r="CF37" t="str">
            <v>0</v>
          </cell>
          <cell r="CG37" t="str">
            <v>0</v>
          </cell>
          <cell r="CH37" t="str">
            <v>0</v>
          </cell>
          <cell r="CI37" t="str">
            <v>0</v>
          </cell>
          <cell r="CJ37" t="str">
            <v>0</v>
          </cell>
          <cell r="CK37" t="str">
            <v>0</v>
          </cell>
          <cell r="CL37" t="str">
            <v>0</v>
          </cell>
          <cell r="CM37" t="str">
            <v>0</v>
          </cell>
          <cell r="CO37">
            <v>180215.8</v>
          </cell>
        </row>
        <row r="38">
          <cell r="A38" t="str">
            <v>Others Income</v>
          </cell>
          <cell r="B38">
            <v>3824.74</v>
          </cell>
          <cell r="C38" t="str">
            <v>0</v>
          </cell>
          <cell r="D38">
            <v>26091.69</v>
          </cell>
          <cell r="E38" t="str">
            <v>0</v>
          </cell>
          <cell r="F38" t="str">
            <v>0</v>
          </cell>
          <cell r="L38" t="str">
            <v>0</v>
          </cell>
          <cell r="M38" t="str">
            <v>0</v>
          </cell>
          <cell r="N38" t="str">
            <v>0</v>
          </cell>
          <cell r="O38" t="str">
            <v>0</v>
          </cell>
          <cell r="P38" t="str">
            <v>0</v>
          </cell>
          <cell r="Q38">
            <v>95752.31</v>
          </cell>
          <cell r="R38">
            <v>74114.070000000007</v>
          </cell>
          <cell r="S38">
            <v>675160.56</v>
          </cell>
          <cell r="T38">
            <v>442988.71</v>
          </cell>
          <cell r="U38">
            <v>887673.13</v>
          </cell>
          <cell r="V38">
            <v>0</v>
          </cell>
          <cell r="W38" t="str">
            <v>0</v>
          </cell>
          <cell r="X38">
            <v>14178.45</v>
          </cell>
          <cell r="Y38" t="str">
            <v>0</v>
          </cell>
          <cell r="Z38" t="str">
            <v>0</v>
          </cell>
          <cell r="AA38">
            <v>1740.58</v>
          </cell>
          <cell r="AB38" t="str">
            <v>0</v>
          </cell>
          <cell r="AC38">
            <v>17169.349999999999</v>
          </cell>
          <cell r="AD38" t="str">
            <v>0</v>
          </cell>
          <cell r="AE38" t="str">
            <v>0</v>
          </cell>
          <cell r="AF38">
            <v>2582.1999999999998</v>
          </cell>
          <cell r="AG38" t="str">
            <v>0</v>
          </cell>
          <cell r="AH38">
            <v>2582.1999999999998</v>
          </cell>
          <cell r="AI38" t="str">
            <v>0</v>
          </cell>
          <cell r="AJ38" t="str">
            <v>0</v>
          </cell>
          <cell r="AK38">
            <v>0</v>
          </cell>
          <cell r="AL38" t="str">
            <v>0</v>
          </cell>
          <cell r="AM38">
            <v>-6554</v>
          </cell>
          <cell r="AN38" t="str">
            <v>0</v>
          </cell>
          <cell r="AO38" t="str">
            <v>0</v>
          </cell>
          <cell r="AP38" t="str">
            <v>0</v>
          </cell>
          <cell r="AQ38" t="str">
            <v>0</v>
          </cell>
          <cell r="AR38" t="str">
            <v>0</v>
          </cell>
          <cell r="AS38" t="str">
            <v>0</v>
          </cell>
          <cell r="AT38" t="str">
            <v>0</v>
          </cell>
          <cell r="AU38">
            <v>103899.83</v>
          </cell>
          <cell r="AV38">
            <v>74114.070000000007</v>
          </cell>
          <cell r="AW38">
            <v>728628.25</v>
          </cell>
          <cell r="AX38">
            <v>442988.71</v>
          </cell>
          <cell r="AY38">
            <v>887673.13</v>
          </cell>
          <cell r="AZ38">
            <v>10736.28</v>
          </cell>
          <cell r="BA38">
            <v>5000</v>
          </cell>
          <cell r="BB38">
            <v>168889.74</v>
          </cell>
          <cell r="BC38">
            <v>30000</v>
          </cell>
          <cell r="BD38">
            <v>60000</v>
          </cell>
          <cell r="BE38">
            <v>-2861.3</v>
          </cell>
          <cell r="BF38">
            <v>-5150</v>
          </cell>
          <cell r="BG38">
            <v>-37233.040000000001</v>
          </cell>
          <cell r="BH38">
            <v>-30900</v>
          </cell>
          <cell r="BI38">
            <v>-61800</v>
          </cell>
          <cell r="BJ38">
            <v>7874.98</v>
          </cell>
          <cell r="BK38">
            <v>-150</v>
          </cell>
          <cell r="BL38">
            <v>131656.70000000001</v>
          </cell>
          <cell r="BM38">
            <v>-900</v>
          </cell>
          <cell r="BN38">
            <v>-1800</v>
          </cell>
          <cell r="BO38">
            <v>-28662</v>
          </cell>
          <cell r="BP38">
            <v>-16760</v>
          </cell>
          <cell r="BQ38">
            <v>-171972</v>
          </cell>
          <cell r="BR38">
            <v>-100560</v>
          </cell>
          <cell r="BS38">
            <v>-201120</v>
          </cell>
          <cell r="BY38">
            <v>83112.81</v>
          </cell>
          <cell r="BZ38">
            <v>57204.07</v>
          </cell>
          <cell r="CA38">
            <v>688312.95</v>
          </cell>
          <cell r="CB38">
            <v>341528.71</v>
          </cell>
          <cell r="CC38">
            <v>684753.13</v>
          </cell>
          <cell r="CD38" t="str">
            <v>0</v>
          </cell>
          <cell r="CE38" t="str">
            <v>0</v>
          </cell>
          <cell r="CF38" t="str">
            <v>0</v>
          </cell>
          <cell r="CG38" t="str">
            <v>0</v>
          </cell>
          <cell r="CH38" t="str">
            <v>0</v>
          </cell>
          <cell r="CI38" t="str">
            <v>0</v>
          </cell>
          <cell r="CJ38" t="str">
            <v>0</v>
          </cell>
          <cell r="CK38" t="str">
            <v>0</v>
          </cell>
          <cell r="CL38" t="str">
            <v>0</v>
          </cell>
          <cell r="CM38" t="str">
            <v>0</v>
          </cell>
          <cell r="CO38">
            <v>359853.23</v>
          </cell>
        </row>
        <row r="39">
          <cell r="A39" t="str">
            <v>Total Interest Expense</v>
          </cell>
          <cell r="B39">
            <v>752172.56</v>
          </cell>
          <cell r="C39">
            <v>755800</v>
          </cell>
          <cell r="D39">
            <v>4768975.09</v>
          </cell>
          <cell r="E39">
            <v>4600500</v>
          </cell>
          <cell r="F39">
            <v>9222600</v>
          </cell>
          <cell r="L39">
            <v>1204442.21</v>
          </cell>
          <cell r="M39">
            <v>1359600</v>
          </cell>
          <cell r="N39">
            <v>7817289.96</v>
          </cell>
          <cell r="O39">
            <v>8272700</v>
          </cell>
          <cell r="P39">
            <v>16586500</v>
          </cell>
          <cell r="Q39">
            <v>1771480.55</v>
          </cell>
          <cell r="R39">
            <v>1828100</v>
          </cell>
          <cell r="S39">
            <v>11209465.870000001</v>
          </cell>
          <cell r="T39">
            <v>11119900</v>
          </cell>
          <cell r="U39">
            <v>22297900</v>
          </cell>
          <cell r="V39">
            <v>964425.54</v>
          </cell>
          <cell r="W39">
            <v>1007700</v>
          </cell>
          <cell r="X39">
            <v>6000018.6499999994</v>
          </cell>
          <cell r="Y39">
            <v>6129700</v>
          </cell>
          <cell r="Z39">
            <v>12291400</v>
          </cell>
          <cell r="AA39">
            <v>703764.25</v>
          </cell>
          <cell r="AB39">
            <v>738100</v>
          </cell>
          <cell r="AC39">
            <v>4345298.87</v>
          </cell>
          <cell r="AD39">
            <v>4490900</v>
          </cell>
          <cell r="AE39">
            <v>9005300</v>
          </cell>
          <cell r="AF39">
            <v>4684681.33</v>
          </cell>
          <cell r="AG39">
            <v>4756400</v>
          </cell>
          <cell r="AH39">
            <v>28035661.59</v>
          </cell>
          <cell r="AI39">
            <v>28969800</v>
          </cell>
          <cell r="AJ39">
            <v>58122600</v>
          </cell>
          <cell r="AK39">
            <v>3.3605829230509698E-10</v>
          </cell>
          <cell r="AL39">
            <v>-0.27999999921303242</v>
          </cell>
          <cell r="AM39">
            <v>-1.999999627171567E-2</v>
          </cell>
          <cell r="AN39">
            <v>-0.75999999535270035</v>
          </cell>
          <cell r="AO39">
            <v>0.28000000817701221</v>
          </cell>
          <cell r="AP39" t="str">
            <v>0</v>
          </cell>
          <cell r="AQ39" t="str">
            <v>0</v>
          </cell>
          <cell r="AR39" t="str">
            <v>0</v>
          </cell>
          <cell r="AS39" t="str">
            <v>0</v>
          </cell>
          <cell r="AT39" t="str">
            <v>0</v>
          </cell>
          <cell r="AU39">
            <v>10080966.440000001</v>
          </cell>
          <cell r="AV39">
            <v>10445699.720000001</v>
          </cell>
          <cell r="AW39">
            <v>62176710.010000005</v>
          </cell>
          <cell r="AX39">
            <v>63583499.240000002</v>
          </cell>
          <cell r="AY39">
            <v>127526300.28</v>
          </cell>
          <cell r="AZ39">
            <v>126635.8</v>
          </cell>
          <cell r="BA39">
            <v>357400</v>
          </cell>
          <cell r="BB39">
            <v>1405590.97</v>
          </cell>
          <cell r="BC39">
            <v>4982500</v>
          </cell>
          <cell r="BD39">
            <v>8979400</v>
          </cell>
          <cell r="BE39">
            <v>3465039.6</v>
          </cell>
          <cell r="BF39">
            <v>3364322.6</v>
          </cell>
          <cell r="BG39">
            <v>18767392.919999998</v>
          </cell>
          <cell r="BH39">
            <v>17628254.710000001</v>
          </cell>
          <cell r="BI39">
            <v>35327780.119999997</v>
          </cell>
          <cell r="BJ39">
            <v>3591675.4</v>
          </cell>
          <cell r="BK39">
            <v>3721722.6</v>
          </cell>
          <cell r="BL39">
            <v>20172983.889999997</v>
          </cell>
          <cell r="BM39">
            <v>22610754.710000001</v>
          </cell>
          <cell r="BN39">
            <v>44307180.119999997</v>
          </cell>
          <cell r="BO39">
            <v>-1782724.68</v>
          </cell>
          <cell r="BP39">
            <v>-1763350</v>
          </cell>
          <cell r="BQ39">
            <v>-7556101.7200000007</v>
          </cell>
          <cell r="BR39">
            <v>-10103043</v>
          </cell>
          <cell r="BS39">
            <v>-21563728</v>
          </cell>
          <cell r="BY39">
            <v>11889917.160000002</v>
          </cell>
          <cell r="BZ39">
            <v>12404072.32</v>
          </cell>
          <cell r="CA39">
            <v>74793592.180000007</v>
          </cell>
          <cell r="CB39">
            <v>76091210.950000003</v>
          </cell>
          <cell r="CC39">
            <v>150269752.40000001</v>
          </cell>
          <cell r="CD39" t="str">
            <v>0</v>
          </cell>
          <cell r="CE39">
            <v>-264800</v>
          </cell>
          <cell r="CF39" t="str">
            <v>0</v>
          </cell>
          <cell r="CG39">
            <v>-1472900</v>
          </cell>
          <cell r="CH39">
            <v>-3495600</v>
          </cell>
          <cell r="CI39">
            <v>2217301.36</v>
          </cell>
          <cell r="CJ39">
            <v>2516100</v>
          </cell>
          <cell r="CK39">
            <v>14132064.82</v>
          </cell>
          <cell r="CL39">
            <v>15320900</v>
          </cell>
          <cell r="CM39">
            <v>30706700</v>
          </cell>
          <cell r="CO39">
            <v>35261951.340000004</v>
          </cell>
        </row>
        <row r="40">
          <cell r="A40" t="str">
            <v>Donations</v>
          </cell>
          <cell r="B40">
            <v>6572.37</v>
          </cell>
          <cell r="C40">
            <v>3874.69</v>
          </cell>
          <cell r="D40">
            <v>64731.03</v>
          </cell>
          <cell r="E40">
            <v>62003.48</v>
          </cell>
          <cell r="F40">
            <v>111239.96</v>
          </cell>
          <cell r="L40">
            <v>1351.74</v>
          </cell>
          <cell r="M40">
            <v>20031</v>
          </cell>
          <cell r="N40">
            <v>115721.03</v>
          </cell>
          <cell r="O40">
            <v>120186</v>
          </cell>
          <cell r="P40">
            <v>240372</v>
          </cell>
          <cell r="Q40">
            <v>66545.960000000006</v>
          </cell>
          <cell r="R40">
            <v>44119</v>
          </cell>
          <cell r="S40">
            <v>325112.49</v>
          </cell>
          <cell r="T40">
            <v>303968.69</v>
          </cell>
          <cell r="U40">
            <v>562538.68999999994</v>
          </cell>
          <cell r="V40">
            <v>10420</v>
          </cell>
          <cell r="W40">
            <v>13000</v>
          </cell>
          <cell r="X40">
            <v>33093.35</v>
          </cell>
          <cell r="Y40">
            <v>78000</v>
          </cell>
          <cell r="Z40">
            <v>160000</v>
          </cell>
          <cell r="AA40">
            <v>9235.77</v>
          </cell>
          <cell r="AB40">
            <v>22845</v>
          </cell>
          <cell r="AC40">
            <v>184128.56</v>
          </cell>
          <cell r="AD40">
            <v>137070</v>
          </cell>
          <cell r="AE40">
            <v>274140</v>
          </cell>
          <cell r="AF40">
            <v>34196</v>
          </cell>
          <cell r="AG40">
            <v>20597</v>
          </cell>
          <cell r="AH40">
            <v>384912.47</v>
          </cell>
          <cell r="AI40">
            <v>297119</v>
          </cell>
          <cell r="AJ40">
            <v>507731</v>
          </cell>
          <cell r="AK40">
            <v>51879.14</v>
          </cell>
          <cell r="AL40" t="str">
            <v>0</v>
          </cell>
          <cell r="AM40">
            <v>227728.85</v>
          </cell>
          <cell r="AN40" t="str">
            <v>0</v>
          </cell>
          <cell r="AO40" t="str">
            <v>0</v>
          </cell>
          <cell r="AP40" t="str">
            <v>0</v>
          </cell>
          <cell r="AQ40" t="str">
            <v>0</v>
          </cell>
          <cell r="AR40" t="str">
            <v>0</v>
          </cell>
          <cell r="AS40" t="str">
            <v>0</v>
          </cell>
          <cell r="AT40" t="str">
            <v>0</v>
          </cell>
          <cell r="AU40">
            <v>180200.98</v>
          </cell>
          <cell r="AV40">
            <v>124466.69</v>
          </cell>
          <cell r="AW40">
            <v>1335427.78</v>
          </cell>
          <cell r="AX40">
            <v>998347.17</v>
          </cell>
          <cell r="AY40">
            <v>1856021.65</v>
          </cell>
          <cell r="AZ40">
            <v>500</v>
          </cell>
          <cell r="BA40" t="str">
            <v>0</v>
          </cell>
          <cell r="BB40">
            <v>4844</v>
          </cell>
          <cell r="BC40" t="str">
            <v>0</v>
          </cell>
          <cell r="BD40" t="str">
            <v>0</v>
          </cell>
          <cell r="BE40">
            <v>13810.35</v>
          </cell>
          <cell r="BF40">
            <v>8413</v>
          </cell>
          <cell r="BG40">
            <v>95229.84</v>
          </cell>
          <cell r="BH40">
            <v>85812</v>
          </cell>
          <cell r="BI40">
            <v>136290</v>
          </cell>
          <cell r="BJ40">
            <v>14310.35</v>
          </cell>
          <cell r="BK40">
            <v>8413</v>
          </cell>
          <cell r="BL40">
            <v>100073.84</v>
          </cell>
          <cell r="BM40">
            <v>85812</v>
          </cell>
          <cell r="BN40">
            <v>136290</v>
          </cell>
          <cell r="BO40" t="str">
            <v>0</v>
          </cell>
          <cell r="BP40" t="str">
            <v>0</v>
          </cell>
          <cell r="BQ40" t="str">
            <v>0</v>
          </cell>
          <cell r="BR40" t="str">
            <v>0</v>
          </cell>
          <cell r="BS40" t="str">
            <v>0</v>
          </cell>
          <cell r="BY40">
            <v>194511.33</v>
          </cell>
          <cell r="BZ40">
            <v>132879.69</v>
          </cell>
          <cell r="CA40">
            <v>1435501.62</v>
          </cell>
          <cell r="CB40">
            <v>1084159.17</v>
          </cell>
          <cell r="CC40">
            <v>1992311.65</v>
          </cell>
          <cell r="CD40" t="str">
            <v>0</v>
          </cell>
          <cell r="CE40" t="str">
            <v>0</v>
          </cell>
          <cell r="CF40" t="str">
            <v>0</v>
          </cell>
          <cell r="CG40" t="str">
            <v>0</v>
          </cell>
          <cell r="CH40" t="str">
            <v>0</v>
          </cell>
          <cell r="CI40">
            <v>13810.35</v>
          </cell>
          <cell r="CJ40">
            <v>8413</v>
          </cell>
          <cell r="CK40">
            <v>95229.84</v>
          </cell>
          <cell r="CL40">
            <v>85812</v>
          </cell>
          <cell r="CM40">
            <v>136290</v>
          </cell>
          <cell r="CO40">
            <v>511935.11</v>
          </cell>
        </row>
        <row r="41">
          <cell r="A41" t="str">
            <v>Other Non-Operating Expense</v>
          </cell>
          <cell r="B41">
            <v>22649.69</v>
          </cell>
          <cell r="C41" t="str">
            <v>0</v>
          </cell>
          <cell r="D41">
            <v>43675.61</v>
          </cell>
          <cell r="E41" t="str">
            <v>0</v>
          </cell>
          <cell r="F41" t="str">
            <v>0</v>
          </cell>
          <cell r="L41">
            <v>159551.95000000001</v>
          </cell>
          <cell r="M41">
            <v>143903</v>
          </cell>
          <cell r="N41">
            <v>239662.96</v>
          </cell>
          <cell r="O41">
            <v>234855</v>
          </cell>
          <cell r="P41">
            <v>376385</v>
          </cell>
          <cell r="Q41">
            <v>90382.12</v>
          </cell>
          <cell r="R41">
            <v>12387.63</v>
          </cell>
          <cell r="S41">
            <v>358118.79</v>
          </cell>
          <cell r="T41">
            <v>74326.95</v>
          </cell>
          <cell r="U41">
            <v>121714.58</v>
          </cell>
          <cell r="V41">
            <v>29878.65</v>
          </cell>
          <cell r="W41">
            <v>15340</v>
          </cell>
          <cell r="X41">
            <v>53137.1</v>
          </cell>
          <cell r="Y41">
            <v>71178</v>
          </cell>
          <cell r="Z41">
            <v>130721</v>
          </cell>
          <cell r="AA41">
            <v>27673.29</v>
          </cell>
          <cell r="AB41">
            <v>2847</v>
          </cell>
          <cell r="AC41">
            <v>148945.9</v>
          </cell>
          <cell r="AD41">
            <v>45082</v>
          </cell>
          <cell r="AE41">
            <v>54929</v>
          </cell>
          <cell r="AF41">
            <v>141880.29999999999</v>
          </cell>
          <cell r="AG41">
            <v>11735</v>
          </cell>
          <cell r="AH41">
            <v>359775.37</v>
          </cell>
          <cell r="AI41">
            <v>70410</v>
          </cell>
          <cell r="AJ41">
            <v>82145</v>
          </cell>
          <cell r="AK41">
            <v>-51879.14</v>
          </cell>
          <cell r="AL41" t="str">
            <v>0</v>
          </cell>
          <cell r="AM41">
            <v>-234282.85</v>
          </cell>
          <cell r="AN41" t="str">
            <v>0</v>
          </cell>
          <cell r="AO41" t="str">
            <v>0</v>
          </cell>
          <cell r="AP41" t="str">
            <v>0</v>
          </cell>
          <cell r="AQ41" t="str">
            <v>0</v>
          </cell>
          <cell r="AR41" t="str">
            <v>0</v>
          </cell>
          <cell r="AS41" t="str">
            <v>0</v>
          </cell>
          <cell r="AT41" t="str">
            <v>0</v>
          </cell>
          <cell r="AU41">
            <v>420136.86</v>
          </cell>
          <cell r="AV41">
            <v>186212.63</v>
          </cell>
          <cell r="AW41">
            <v>969032.88</v>
          </cell>
          <cell r="AX41">
            <v>495851.95</v>
          </cell>
          <cell r="AY41">
            <v>765894.58</v>
          </cell>
          <cell r="AZ41">
            <v>2054.91</v>
          </cell>
          <cell r="BA41" t="str">
            <v>0</v>
          </cell>
          <cell r="BB41">
            <v>2054.91</v>
          </cell>
          <cell r="BC41" t="str">
            <v>0</v>
          </cell>
          <cell r="BD41" t="str">
            <v>0</v>
          </cell>
          <cell r="BE41">
            <v>42775.48</v>
          </cell>
          <cell r="BF41">
            <v>3120</v>
          </cell>
          <cell r="BG41">
            <v>122072.93</v>
          </cell>
          <cell r="BH41">
            <v>18720</v>
          </cell>
          <cell r="BI41">
            <v>21840</v>
          </cell>
          <cell r="BJ41">
            <v>44830.39</v>
          </cell>
          <cell r="BK41">
            <v>3120</v>
          </cell>
          <cell r="BL41">
            <v>124127.84</v>
          </cell>
          <cell r="BM41">
            <v>18720</v>
          </cell>
          <cell r="BN41">
            <v>21840</v>
          </cell>
          <cell r="BO41" t="str">
            <v>0</v>
          </cell>
          <cell r="BP41" t="str">
            <v>0</v>
          </cell>
          <cell r="BQ41" t="str">
            <v>0</v>
          </cell>
          <cell r="BR41" t="str">
            <v>0</v>
          </cell>
          <cell r="BS41" t="str">
            <v>0</v>
          </cell>
          <cell r="BY41">
            <v>464967.25</v>
          </cell>
          <cell r="BZ41">
            <v>189332.63</v>
          </cell>
          <cell r="CA41">
            <v>1093160.72</v>
          </cell>
          <cell r="CB41">
            <v>514571.95</v>
          </cell>
          <cell r="CC41">
            <v>787734.58</v>
          </cell>
          <cell r="CD41" t="str">
            <v>0</v>
          </cell>
          <cell r="CE41" t="str">
            <v>0</v>
          </cell>
          <cell r="CF41" t="str">
            <v>0</v>
          </cell>
          <cell r="CG41" t="str">
            <v>0</v>
          </cell>
          <cell r="CH41" t="str">
            <v>0</v>
          </cell>
          <cell r="CI41">
            <v>42775.48</v>
          </cell>
          <cell r="CJ41">
            <v>3120</v>
          </cell>
          <cell r="CK41">
            <v>122072.93</v>
          </cell>
          <cell r="CL41">
            <v>18720</v>
          </cell>
          <cell r="CM41">
            <v>21840</v>
          </cell>
          <cell r="CO41">
            <v>751816.25</v>
          </cell>
        </row>
        <row r="42">
          <cell r="A42" t="str">
            <v>Equity in Earnings</v>
          </cell>
          <cell r="B42" t="str">
            <v>0</v>
          </cell>
          <cell r="C42" t="str">
            <v>0</v>
          </cell>
          <cell r="D42" t="str">
            <v>0</v>
          </cell>
          <cell r="E42" t="str">
            <v>0</v>
          </cell>
          <cell r="F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0</v>
          </cell>
          <cell r="BF42" t="str">
            <v>0</v>
          </cell>
          <cell r="BG42">
            <v>-45599.15</v>
          </cell>
          <cell r="BH42" t="str">
            <v>0</v>
          </cell>
          <cell r="BI42" t="str">
            <v>0</v>
          </cell>
          <cell r="BJ42">
            <v>0</v>
          </cell>
          <cell r="BK42" t="str">
            <v>0</v>
          </cell>
          <cell r="BL42">
            <v>-45599.15</v>
          </cell>
          <cell r="BM42" t="str">
            <v>0</v>
          </cell>
          <cell r="BN42" t="str">
            <v>0</v>
          </cell>
          <cell r="BO42" t="str">
            <v>0</v>
          </cell>
          <cell r="BP42" t="str">
            <v>0</v>
          </cell>
          <cell r="BQ42" t="str">
            <v>0</v>
          </cell>
          <cell r="BR42" t="str">
            <v>0</v>
          </cell>
          <cell r="BS42" t="str">
            <v>0</v>
          </cell>
          <cell r="BY42">
            <v>0</v>
          </cell>
          <cell r="BZ42" t="str">
            <v>0</v>
          </cell>
          <cell r="CA42">
            <v>-45599.15</v>
          </cell>
          <cell r="CB42" t="str">
            <v>0</v>
          </cell>
          <cell r="CC42" t="str">
            <v>0</v>
          </cell>
          <cell r="CD42" t="str">
            <v>0</v>
          </cell>
          <cell r="CE42" t="str">
            <v>0</v>
          </cell>
          <cell r="CF42" t="str">
            <v>0</v>
          </cell>
          <cell r="CG42" t="str">
            <v>0</v>
          </cell>
          <cell r="CH42" t="str">
            <v>0</v>
          </cell>
          <cell r="CI42" t="str">
            <v>0</v>
          </cell>
          <cell r="CJ42" t="str">
            <v>0</v>
          </cell>
          <cell r="CK42" t="str">
            <v>0</v>
          </cell>
          <cell r="CL42" t="str">
            <v>0</v>
          </cell>
          <cell r="CM42" t="str">
            <v>0</v>
          </cell>
          <cell r="CO42">
            <v>-17090.87</v>
          </cell>
        </row>
        <row r="43">
          <cell r="A43" t="str">
            <v>Total Provision (Benefit) for Inc Tax</v>
          </cell>
          <cell r="B43">
            <v>1279652</v>
          </cell>
          <cell r="C43">
            <v>1035528.46</v>
          </cell>
          <cell r="D43">
            <v>7470980</v>
          </cell>
          <cell r="E43">
            <v>6936767.3500000006</v>
          </cell>
          <cell r="F43">
            <v>5197783.4000000004</v>
          </cell>
          <cell r="L43">
            <v>1211279</v>
          </cell>
          <cell r="M43">
            <v>-79297.69</v>
          </cell>
          <cell r="N43">
            <v>10017430</v>
          </cell>
          <cell r="O43">
            <v>10243825.33</v>
          </cell>
          <cell r="P43">
            <v>8719399.7699999977</v>
          </cell>
          <cell r="Q43">
            <v>3057218</v>
          </cell>
          <cell r="R43">
            <v>2306174.09</v>
          </cell>
          <cell r="S43">
            <v>13303798</v>
          </cell>
          <cell r="T43">
            <v>15287164.539999999</v>
          </cell>
          <cell r="U43">
            <v>10591062.84</v>
          </cell>
          <cell r="V43">
            <v>891713</v>
          </cell>
          <cell r="W43">
            <v>1103363.58</v>
          </cell>
          <cell r="X43">
            <v>7133382</v>
          </cell>
          <cell r="Y43">
            <v>6624768.9000000004</v>
          </cell>
          <cell r="Z43">
            <v>4400927.92</v>
          </cell>
          <cell r="AA43">
            <v>1122953</v>
          </cell>
          <cell r="AB43">
            <v>689768.78</v>
          </cell>
          <cell r="AC43">
            <v>5427858</v>
          </cell>
          <cell r="AD43">
            <v>4625902.95</v>
          </cell>
          <cell r="AE43">
            <v>5049976.12</v>
          </cell>
          <cell r="AF43">
            <v>6156893</v>
          </cell>
          <cell r="AG43">
            <v>1918024</v>
          </cell>
          <cell r="AH43">
            <v>29390300</v>
          </cell>
          <cell r="AI43">
            <v>30339510</v>
          </cell>
          <cell r="AJ43">
            <v>22296883</v>
          </cell>
          <cell r="AK43">
            <v>-1509162</v>
          </cell>
          <cell r="AL43">
            <v>97592</v>
          </cell>
          <cell r="AM43">
            <v>-1213933</v>
          </cell>
          <cell r="AN43">
            <v>585552</v>
          </cell>
          <cell r="AO43">
            <v>1171105</v>
          </cell>
          <cell r="AP43" t="str">
            <v>0</v>
          </cell>
          <cell r="AQ43" t="str">
            <v>0</v>
          </cell>
          <cell r="AR43" t="str">
            <v>0</v>
          </cell>
          <cell r="AS43" t="str">
            <v>0</v>
          </cell>
          <cell r="AT43" t="str">
            <v>0</v>
          </cell>
          <cell r="AU43">
            <v>12210546</v>
          </cell>
          <cell r="AV43">
            <v>7071153.2200000007</v>
          </cell>
          <cell r="AW43">
            <v>71529815</v>
          </cell>
          <cell r="AX43">
            <v>74643491.070000008</v>
          </cell>
          <cell r="AY43">
            <v>57427138.049999997</v>
          </cell>
          <cell r="AZ43">
            <v>-4200975</v>
          </cell>
          <cell r="BA43">
            <v>2511027</v>
          </cell>
          <cell r="BB43">
            <v>29408917</v>
          </cell>
          <cell r="BC43">
            <v>15621321</v>
          </cell>
          <cell r="BD43">
            <v>20113598</v>
          </cell>
          <cell r="BE43">
            <v>1012343</v>
          </cell>
          <cell r="BF43">
            <v>2265509.46</v>
          </cell>
          <cell r="BG43">
            <v>20059056</v>
          </cell>
          <cell r="BH43">
            <v>15155787.709999997</v>
          </cell>
          <cell r="BI43">
            <v>23904245.869999997</v>
          </cell>
          <cell r="BJ43">
            <v>-3188632</v>
          </cell>
          <cell r="BK43">
            <v>4776536.46</v>
          </cell>
          <cell r="BL43">
            <v>49467973</v>
          </cell>
          <cell r="BM43">
            <v>30777108.709999997</v>
          </cell>
          <cell r="BN43">
            <v>44017843.869999997</v>
          </cell>
          <cell r="BO43">
            <v>-705</v>
          </cell>
          <cell r="BP43" t="str">
            <v>0</v>
          </cell>
          <cell r="BQ43">
            <v>31328</v>
          </cell>
          <cell r="BR43" t="str">
            <v>0</v>
          </cell>
          <cell r="BS43" t="str">
            <v>0</v>
          </cell>
          <cell r="BY43">
            <v>9021209</v>
          </cell>
          <cell r="BZ43">
            <v>11847689.68</v>
          </cell>
          <cell r="CA43">
            <v>121029116</v>
          </cell>
          <cell r="CB43">
            <v>105420599.78</v>
          </cell>
          <cell r="CC43">
            <v>101444981.91999999</v>
          </cell>
          <cell r="CD43" t="str">
            <v>0</v>
          </cell>
          <cell r="CE43" t="str">
            <v>0</v>
          </cell>
          <cell r="CF43" t="str">
            <v>0</v>
          </cell>
          <cell r="CG43" t="str">
            <v>0</v>
          </cell>
          <cell r="CH43" t="str">
            <v>0</v>
          </cell>
          <cell r="CI43">
            <v>1796249</v>
          </cell>
          <cell r="CJ43">
            <v>1644243.52</v>
          </cell>
          <cell r="CK43">
            <v>13201940</v>
          </cell>
          <cell r="CL43">
            <v>11961697.479999999</v>
          </cell>
          <cell r="CM43">
            <v>18420534.889999997</v>
          </cell>
          <cell r="CO43">
            <v>69083165</v>
          </cell>
        </row>
        <row r="44">
          <cell r="A44" t="str">
            <v>Income / Loss, Before Income Taxes</v>
          </cell>
          <cell r="B44">
            <v>3462662.85</v>
          </cell>
          <cell r="C44">
            <v>2721269.5900000078</v>
          </cell>
          <cell r="D44">
            <v>19119865.609999999</v>
          </cell>
          <cell r="E44">
            <v>18228917.079999998</v>
          </cell>
          <cell r="F44">
            <v>13657232.250000004</v>
          </cell>
          <cell r="L44">
            <v>3859299.17</v>
          </cell>
          <cell r="M44">
            <v>-202807.41</v>
          </cell>
          <cell r="N44">
            <v>26024999.04000001</v>
          </cell>
          <cell r="O44">
            <v>26199041.760000002</v>
          </cell>
          <cell r="P44">
            <v>22300255.179999996</v>
          </cell>
          <cell r="Q44">
            <v>7945624.5000000177</v>
          </cell>
          <cell r="R44">
            <v>5722930.5899999989</v>
          </cell>
          <cell r="S44">
            <v>33505258.740000073</v>
          </cell>
          <cell r="T44">
            <v>37953692.230000004</v>
          </cell>
          <cell r="U44">
            <v>26268176.93999999</v>
          </cell>
          <cell r="V44">
            <v>2638242.269999994</v>
          </cell>
          <cell r="W44">
            <v>2751530.5499999886</v>
          </cell>
          <cell r="X44">
            <v>18196311.469999976</v>
          </cell>
          <cell r="Y44">
            <v>16520620.780000001</v>
          </cell>
          <cell r="Z44">
            <v>10974883.659999996</v>
          </cell>
          <cell r="AA44">
            <v>3099215.4199999883</v>
          </cell>
          <cell r="AB44">
            <v>1715856.1</v>
          </cell>
          <cell r="AC44">
            <v>14270910.63999996</v>
          </cell>
          <cell r="AD44">
            <v>11507298.960000005</v>
          </cell>
          <cell r="AE44">
            <v>12562285.840000009</v>
          </cell>
          <cell r="AF44">
            <v>8152485.970000024</v>
          </cell>
          <cell r="AG44">
            <v>5006929</v>
          </cell>
          <cell r="AH44">
            <v>68142001.719999835</v>
          </cell>
          <cell r="AI44">
            <v>75697167</v>
          </cell>
          <cell r="AJ44">
            <v>56048780</v>
          </cell>
          <cell r="AK44">
            <v>-977805.79000000213</v>
          </cell>
          <cell r="AL44">
            <v>278838.27999999921</v>
          </cell>
          <cell r="AM44">
            <v>424741.75999999838</v>
          </cell>
          <cell r="AN44">
            <v>1673008.76</v>
          </cell>
          <cell r="AO44">
            <v>3346000.7199999918</v>
          </cell>
          <cell r="AP44" t="str">
            <v>0</v>
          </cell>
          <cell r="AQ44" t="str">
            <v>0</v>
          </cell>
          <cell r="AR44" t="str">
            <v>0</v>
          </cell>
          <cell r="AS44" t="str">
            <v>0</v>
          </cell>
          <cell r="AT44" t="str">
            <v>0</v>
          </cell>
          <cell r="AU44">
            <v>28179724.390000012</v>
          </cell>
          <cell r="AV44">
            <v>17994546.699999992</v>
          </cell>
          <cell r="AW44">
            <v>179684088.97999984</v>
          </cell>
          <cell r="AX44">
            <v>187779746.56999999</v>
          </cell>
          <cell r="AY44">
            <v>145157614.59</v>
          </cell>
          <cell r="AZ44">
            <v>-9616389.300000051</v>
          </cell>
          <cell r="BA44">
            <v>6184797</v>
          </cell>
          <cell r="BB44">
            <v>75337967.430000022</v>
          </cell>
          <cell r="BC44">
            <v>38476161</v>
          </cell>
          <cell r="BD44">
            <v>49540877</v>
          </cell>
          <cell r="BE44">
            <v>3040433.28</v>
          </cell>
          <cell r="BF44">
            <v>5998279.6499999994</v>
          </cell>
          <cell r="BG44">
            <v>53692497.030000001</v>
          </cell>
          <cell r="BH44">
            <v>40371912.060000002</v>
          </cell>
          <cell r="BI44">
            <v>63562471.850000009</v>
          </cell>
          <cell r="BJ44">
            <v>-6575956.020000048</v>
          </cell>
          <cell r="BK44">
            <v>12183076.649999999</v>
          </cell>
          <cell r="BL44">
            <v>129030464.46000002</v>
          </cell>
          <cell r="BM44">
            <v>78848073.060000002</v>
          </cell>
          <cell r="BN44">
            <v>113103348.85000001</v>
          </cell>
          <cell r="BO44">
            <v>-2.1536834537982941E-9</v>
          </cell>
          <cell r="BP44">
            <v>0</v>
          </cell>
          <cell r="BQ44">
            <v>80255.999999989464</v>
          </cell>
          <cell r="BR44">
            <v>0</v>
          </cell>
          <cell r="BS44">
            <v>0</v>
          </cell>
          <cell r="BY44">
            <v>21603768.36999996</v>
          </cell>
          <cell r="BZ44">
            <v>30177623.34999999</v>
          </cell>
          <cell r="CA44">
            <v>308794809.43999982</v>
          </cell>
          <cell r="CB44">
            <v>266627819.63</v>
          </cell>
          <cell r="CC44">
            <v>258260963.44</v>
          </cell>
          <cell r="CD44">
            <v>0</v>
          </cell>
          <cell r="CE44">
            <v>0</v>
          </cell>
          <cell r="CF44">
            <v>8.7311491370201111E-11</v>
          </cell>
          <cell r="CG44">
            <v>0</v>
          </cell>
          <cell r="CH44">
            <v>0</v>
          </cell>
          <cell r="CI44">
            <v>4721741.53</v>
          </cell>
          <cell r="CJ44">
            <v>4468051.96</v>
          </cell>
          <cell r="CK44">
            <v>36126361.909999996</v>
          </cell>
          <cell r="CL44">
            <v>32504614.270000003</v>
          </cell>
          <cell r="CM44">
            <v>50055800.980000004</v>
          </cell>
          <cell r="CO44">
            <v>175588104.86999983</v>
          </cell>
        </row>
        <row r="45">
          <cell r="A45" t="str">
            <v>Income Statement - Net (Income) Loss</v>
          </cell>
          <cell r="B45">
            <v>2183010.85</v>
          </cell>
          <cell r="C45">
            <v>1685741.1300000078</v>
          </cell>
          <cell r="D45">
            <v>11648885.609999999</v>
          </cell>
          <cell r="E45">
            <v>11292149.729999999</v>
          </cell>
          <cell r="F45">
            <v>8459448.8500000052</v>
          </cell>
          <cell r="L45">
            <v>2648020.17</v>
          </cell>
          <cell r="M45">
            <v>-123509.72</v>
          </cell>
          <cell r="N45">
            <v>16007569.04000001</v>
          </cell>
          <cell r="O45">
            <v>15955216.430000002</v>
          </cell>
          <cell r="P45">
            <v>13580855.41</v>
          </cell>
          <cell r="Q45">
            <v>4888406.5000000177</v>
          </cell>
          <cell r="R45">
            <v>3416756.5</v>
          </cell>
          <cell r="S45">
            <v>20201460.740000073</v>
          </cell>
          <cell r="T45">
            <v>22666527.690000005</v>
          </cell>
          <cell r="U45">
            <v>15677114.100000001</v>
          </cell>
          <cell r="V45">
            <v>1746529.269999994</v>
          </cell>
          <cell r="W45">
            <v>1648166.9699999886</v>
          </cell>
          <cell r="X45">
            <v>11062929.469999978</v>
          </cell>
          <cell r="Y45">
            <v>9895851.879999999</v>
          </cell>
          <cell r="Z45">
            <v>6573955.7399999956</v>
          </cell>
          <cell r="AA45">
            <v>1976262.4199999883</v>
          </cell>
          <cell r="AB45">
            <v>1026087.32</v>
          </cell>
          <cell r="AC45">
            <v>8843052.6399999596</v>
          </cell>
          <cell r="AD45">
            <v>6881396.0100000054</v>
          </cell>
          <cell r="AE45">
            <v>7512309.72000001</v>
          </cell>
          <cell r="AF45">
            <v>1995592.970000024</v>
          </cell>
          <cell r="AG45">
            <v>3088905</v>
          </cell>
          <cell r="AH45">
            <v>38751701.719999827</v>
          </cell>
          <cell r="AI45">
            <v>45357657</v>
          </cell>
          <cell r="AJ45">
            <v>33751897</v>
          </cell>
          <cell r="AK45">
            <v>531356.20999999787</v>
          </cell>
          <cell r="AL45">
            <v>181246.27999999921</v>
          </cell>
          <cell r="AM45">
            <v>1638674.76</v>
          </cell>
          <cell r="AN45">
            <v>1087456.76</v>
          </cell>
          <cell r="AO45">
            <v>2174895.7199999918</v>
          </cell>
          <cell r="AP45" t="str">
            <v>0</v>
          </cell>
          <cell r="AQ45" t="str">
            <v>0</v>
          </cell>
          <cell r="AR45" t="str">
            <v>0</v>
          </cell>
          <cell r="AS45" t="str">
            <v>0</v>
          </cell>
          <cell r="AT45" t="str">
            <v>0</v>
          </cell>
          <cell r="AU45">
            <v>15969178.390000014</v>
          </cell>
          <cell r="AV45">
            <v>10923393.479999991</v>
          </cell>
          <cell r="AW45">
            <v>108154273.97999987</v>
          </cell>
          <cell r="AX45">
            <v>113136255.5</v>
          </cell>
          <cell r="AY45">
            <v>87730476.540000007</v>
          </cell>
          <cell r="AZ45">
            <v>-5415414.300000051</v>
          </cell>
          <cell r="BA45">
            <v>3673770</v>
          </cell>
          <cell r="BB45">
            <v>45929050.430000022</v>
          </cell>
          <cell r="BC45">
            <v>22854840</v>
          </cell>
          <cell r="BD45">
            <v>29427279</v>
          </cell>
          <cell r="BE45">
            <v>2028090.28</v>
          </cell>
          <cell r="BF45">
            <v>3732770.19</v>
          </cell>
          <cell r="BG45">
            <v>33633441.029999994</v>
          </cell>
          <cell r="BH45">
            <v>25216124.349999994</v>
          </cell>
          <cell r="BI45">
            <v>39658225.979999997</v>
          </cell>
          <cell r="BJ45">
            <v>-3387324.020000048</v>
          </cell>
          <cell r="BK45">
            <v>7406540.1899999995</v>
          </cell>
          <cell r="BL45">
            <v>79562491.460000008</v>
          </cell>
          <cell r="BM45">
            <v>48070964.349999994</v>
          </cell>
          <cell r="BN45">
            <v>69085504.979999989</v>
          </cell>
          <cell r="BO45">
            <v>704.99999999784632</v>
          </cell>
          <cell r="BP45">
            <v>0</v>
          </cell>
          <cell r="BQ45">
            <v>48927.999999989464</v>
          </cell>
          <cell r="BR45">
            <v>0</v>
          </cell>
          <cell r="BS45">
            <v>0</v>
          </cell>
          <cell r="BY45">
            <v>12582559.369999964</v>
          </cell>
          <cell r="BZ45">
            <v>18329933.669999991</v>
          </cell>
          <cell r="CA45">
            <v>187765693.43999988</v>
          </cell>
          <cell r="CB45">
            <v>161207219.84999999</v>
          </cell>
          <cell r="CC45">
            <v>156815981.51999998</v>
          </cell>
          <cell r="CD45">
            <v>0</v>
          </cell>
          <cell r="CE45">
            <v>0</v>
          </cell>
          <cell r="CF45">
            <v>8.7311491370201111E-11</v>
          </cell>
          <cell r="CG45">
            <v>0</v>
          </cell>
          <cell r="CH45">
            <v>0</v>
          </cell>
          <cell r="CI45">
            <v>2925492.53</v>
          </cell>
          <cell r="CJ45">
            <v>2823808.44</v>
          </cell>
          <cell r="CK45">
            <v>22924421.909999993</v>
          </cell>
          <cell r="CL45">
            <v>20542916.789999999</v>
          </cell>
          <cell r="CM45">
            <v>31635266.089999996</v>
          </cell>
          <cell r="CO45">
            <v>106504939.86999981</v>
          </cell>
        </row>
      </sheetData>
      <sheetData sheetId="1"/>
      <sheetData sheetId="2"/>
      <sheetData sheetId="3"/>
      <sheetData sheetId="4"/>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1"/>
      <sheetName val="A-2-2"/>
      <sheetName val="A-3"/>
      <sheetName val="A-4"/>
      <sheetName val="A-5"/>
      <sheetName val="A-6"/>
      <sheetName val="WP A-6-1 P1"/>
      <sheetName val="WP A-6-1 P2"/>
      <sheetName val="WP A-6-1 P3"/>
      <sheetName val="B-1.1"/>
      <sheetName val="B-1.2"/>
      <sheetName val="B-1.2 p2"/>
      <sheetName val="B-1.2-1"/>
      <sheetName val="B-1.2-2"/>
      <sheetName val="B-1.2-3 Weather"/>
      <sheetName val="B-1.2-3-1"/>
      <sheetName val="B-1.2-3-2"/>
      <sheetName val="B-1.2-4 "/>
      <sheetName val="B-1.2-5"/>
      <sheetName val="B-1.3"/>
      <sheetName val="B-1.3 expl"/>
      <sheetName val="WP B-1.3"/>
      <sheetName val="WP B-1.3-1 Adj"/>
      <sheetName val="B1.3-2 Adj"/>
      <sheetName val="B1.3-3 Adj"/>
      <sheetName val="B1.3-4 Adj"/>
      <sheetName val="WP B1.3-4a Bad Debt"/>
      <sheetName val="B1.3-5 Adj"/>
      <sheetName val="B1.3.6 Adj"/>
      <sheetName val="B1.3.7 Adj"/>
      <sheetName val="B1.3.8 Adj"/>
      <sheetName val="B1.3-9 Adj"/>
      <sheetName val="B1.3-10 Adj "/>
      <sheetName val="B1.3-11 Adj"/>
      <sheetName val="B1.3-12 Adj"/>
      <sheetName val="B1.3-13 Adj"/>
      <sheetName val="B1.3-14 Adj"/>
      <sheetName val="B1.3-15 Adj"/>
      <sheetName val="B1.3-16"/>
      <sheetName val="B-2"/>
      <sheetName val="B-3"/>
      <sheetName val="B-4"/>
      <sheetName val="B-5"/>
      <sheetName val="B-6"/>
      <sheetName val="B-7"/>
      <sheetName val="B-8"/>
      <sheetName val="B-9 PG1"/>
      <sheetName val="B-9 PG2"/>
      <sheetName val="WP B9-1"/>
      <sheetName val="WP B9-2"/>
      <sheetName val="WP B9-3"/>
      <sheetName val="B-10&amp;11"/>
      <sheetName val="B-12"/>
      <sheetName val="C-1"/>
      <sheetName val="C-2"/>
      <sheetName val="WP C-2"/>
      <sheetName val="C-3"/>
      <sheetName val="WP C-3 "/>
      <sheetName val="C-4"/>
      <sheetName val="D-1-(a)"/>
      <sheetName val="D-1-(a)-1 LTD Calc"/>
      <sheetName val="D-1-(a)-2 STD Calc"/>
      <sheetName val="D-1-(b)"/>
      <sheetName val="WP D1b-1 Plant"/>
      <sheetName val="WP D1b-1-1 Plant Bal"/>
      <sheetName val="WP D1b-1-2 Additions"/>
      <sheetName val="WP D1b-1-3 Retire"/>
      <sheetName val="WP D1b-1-4 Gross Plant"/>
      <sheetName val="WP D1b-2 Reserve"/>
      <sheetName val="WP D1b-2-1Reserve"/>
      <sheetName val="WP D1b-3 CWIP"/>
      <sheetName val="WP D1b-3-1CWIP"/>
      <sheetName val="WP D1b-3-2 CWIP RWIP"/>
      <sheetName val=" WP D1b-4"/>
      <sheetName val="WP D1b-4-1"/>
      <sheetName val="WP D1b-4-2"/>
      <sheetName val="WP D1b-4-3"/>
      <sheetName val="WP D1b-4-4"/>
      <sheetName val="WP D1b-4-5"/>
      <sheetName val="WP D1b-6 Storage Gas"/>
      <sheetName val="WP D1b-6-1 Storage Gas"/>
      <sheetName val="Wp D1b-6-1-2 Storage Gas"/>
      <sheetName val="WP D1b-7 Cust Dep"/>
      <sheetName val="WP D1b-7-1 Cust Dep"/>
      <sheetName val="WP D1b-8 ADIT"/>
      <sheetName val="WP D1b-8-1 ADIT"/>
      <sheetName val="WP D1b-8-2 ADIT 02"/>
      <sheetName val="WP D1b-8-3 ADIT 12"/>
      <sheetName val="WP D1b-8-4 ADIT 91"/>
      <sheetName val="WP D1b-8-5 ADIT 95"/>
      <sheetName val="WP D1b-9 Injuries &amp; Damages"/>
      <sheetName val="WP D1b-9-1 Injs &amp; Dmgs"/>
      <sheetName val="D-1(d)"/>
      <sheetName val="D-1-(e)"/>
      <sheetName val="D-2"/>
      <sheetName val="D-3"/>
      <sheetName val="D-4"/>
      <sheetName val="E-1"/>
      <sheetName val="E-2"/>
      <sheetName val="E-3"/>
      <sheetName val="F-1"/>
      <sheetName val="F-2"/>
      <sheetName val="F-3"/>
      <sheetName val="Net Plant"/>
      <sheetName val="Addtl Workpapers - Plant"/>
      <sheetName val="Addtl Workpapers Capital Bud"/>
      <sheetName val="Status"/>
      <sheetName val="B-1.2-4"/>
      <sheetName val="WP B-1.3.2 Bad Debt"/>
      <sheetName val="B1.3-8 Adj"/>
      <sheetName val="WP B-1.4"/>
      <sheetName val="WP D1b-5 Injuries &amp; Damages"/>
      <sheetName val="Addtl WPS -1"/>
      <sheetName val="Addtl WPS-2"/>
      <sheetName val="Addtl WPs 3"/>
      <sheetName val="Addtl WPs 4"/>
      <sheetName val="Addtl WPS-5 "/>
      <sheetName val="Addtl WPS-6"/>
      <sheetName val="Addtl Wps-7"/>
      <sheetName val="WP B-1.3.1"/>
      <sheetName val="B1.3-1 Ad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12503184.01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676997.9</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9770209.0999999996</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2779550.6999999997</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5380913.8099999996</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29394406.149999999</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O246">
            <v>5666739</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O247">
            <v>5003447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O248">
            <v>542044</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O249">
            <v>2265177</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O250">
            <v>-376045</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O252">
            <v>-326499</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O253">
            <v>152320</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O254">
            <v>7501566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O255">
            <v>27932974</v>
          </cell>
        </row>
        <row r="256">
          <cell r="B256" t="str">
            <v xml:space="preserve">  Vehicles</v>
          </cell>
          <cell r="L256">
            <v>72181</v>
          </cell>
          <cell r="O256">
            <v>72181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B Input"/>
      <sheetName val="Balance Sheet"/>
      <sheetName val="Income Statement"/>
      <sheetName val="INDEX"/>
      <sheetName val="Sch 1"/>
      <sheetName val="Wp 1-1"/>
      <sheetName val="Sch 2"/>
      <sheetName val="Wp 2-1"/>
      <sheetName val="Sch 3"/>
      <sheetName val="Sch 4"/>
      <sheetName val="Wp 4-1"/>
      <sheetName val="Sch 5"/>
      <sheetName val="Sch 6"/>
      <sheetName val="Sch 7"/>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sheetName val="WP 10-5"/>
      <sheetName val="WP 10-6"/>
      <sheetName val="WP10-7"/>
      <sheetName val="WP 10-8"/>
      <sheetName val="WP 10-9"/>
      <sheetName val="WP 10-10"/>
      <sheetName val="Sch 11"/>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4"/>
      <sheetName val="ADJ 12-15 "/>
      <sheetName val="ADJ 12-16"/>
      <sheetName val="ADJ 12-17"/>
      <sheetName val="ADJ 12-18"/>
      <sheetName val="ADJ 12-19"/>
      <sheetName val="ADJ 12-20"/>
      <sheetName val="ADJ 12-21"/>
      <sheetName val="ADJ 12-22"/>
      <sheetName val="Sch 13"/>
      <sheetName val="Sch 14 "/>
      <sheetName val="Sch 15"/>
      <sheetName val="WP 15-1"/>
      <sheetName val="WP 15-2"/>
      <sheetName val="WP 15-3"/>
      <sheetName val="WP 15-4"/>
      <sheetName val="WP 15-5"/>
      <sheetName val="WP 15-5-1"/>
      <sheetName val="WP 15-6"/>
      <sheetName val="WP15-7"/>
      <sheetName val="WP 15-8"/>
      <sheetName val="WP 15-9"/>
      <sheetName val="WP 15-10"/>
      <sheetName val="Sch 16"/>
      <sheetName val="Sch 17"/>
      <sheetName val="MARGIN ANALYSIS"/>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ADJ 17-13"/>
      <sheetName val="WP 17-13"/>
      <sheetName val="ADJ 17-14"/>
      <sheetName val="WP 17-14"/>
      <sheetName val="ADJ 17-15"/>
      <sheetName val="WP 17-15-1"/>
      <sheetName val="Wp 17-15-2"/>
      <sheetName val="Wp 17-15-3"/>
      <sheetName val="Wp 17-15-4"/>
      <sheetName val="ADJ 17-16"/>
      <sheetName val="ADJ 17-17"/>
      <sheetName val="ADJ 17-18"/>
      <sheetName val="ADJ 17-19"/>
      <sheetName val="ADJ 17-20"/>
      <sheetName val="ADJ 17-21"/>
      <sheetName val="ADJ 17-22A"/>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Sch 19"/>
      <sheetName val="Sch 20"/>
      <sheetName val="Sch 21"/>
      <sheetName val="Sch 25"/>
      <sheetName val="Sch 30"/>
      <sheetName val="WP 30-1"/>
      <sheetName val="WP 30-2(Meter Cost)"/>
      <sheetName val=" WP 30-3(Peak Load)"/>
      <sheetName val="ADJ 21"/>
      <sheetName val="WP 17-34"/>
    </sheetNames>
    <sheetDataSet>
      <sheetData sheetId="0" refreshError="1">
        <row r="43">
          <cell r="D43">
            <v>1.2800000000000001E-2</v>
          </cell>
        </row>
        <row r="51">
          <cell r="D51">
            <v>7.0400000000000004E-2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Mgmt Summary (2)"/>
      <sheetName val="Proj Mgmt Pivot"/>
      <sheetName val="Proj Mgmt Qry cap_ex_2"/>
      <sheetName val="GL 1070 ONLY"/>
      <sheetName val="GL DETAIL"/>
      <sheetName val="GL Purchasing"/>
      <sheetName val="GL to PP 315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1present"/>
      <sheetName val="P02compare"/>
      <sheetName val="P03ratebase"/>
      <sheetName val="P04ratebase2"/>
      <sheetName val="P05ratebase3"/>
      <sheetName val="P06gascost"/>
      <sheetName val="P07gascost2"/>
      <sheetName val="P08storage"/>
      <sheetName val="P09storage2"/>
      <sheetName val="P10distrib"/>
      <sheetName val="P11distrib2"/>
      <sheetName val="P12transm"/>
      <sheetName val="P13transm2"/>
      <sheetName val="P14prod"/>
      <sheetName val="P15prod2"/>
      <sheetName val="P16alloc"/>
      <sheetName val="P17alloc2"/>
      <sheetName val="P18billfrq"/>
      <sheetName val="P19custcost"/>
      <sheetName val="1funct"/>
      <sheetName val="2class"/>
      <sheetName val="3avgs"/>
      <sheetName val="4misc"/>
      <sheetName val="5totals"/>
      <sheetName val="6revenue"/>
      <sheetName val="7mains"/>
      <sheetName val="8&amp;9meter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sheetData sheetId="23"/>
      <sheetData sheetId="24"/>
      <sheetData sheetId="25"/>
      <sheetData sheetId="2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 Actual"/>
      <sheetName val="CY vs PY"/>
      <sheetName val="CY Act vs Bud"/>
      <sheetName val="Budget"/>
      <sheetName val="CY Actual"/>
      <sheetName val="All Data"/>
      <sheetName val="Capital Expenditure Reports"/>
      <sheetName val="Macro"/>
      <sheetName val="Accruals"/>
      <sheetName val="Current"/>
      <sheetName val="Graph"/>
      <sheetName val="Tracker"/>
      <sheetName val="OH_Detail"/>
      <sheetName val="oh support"/>
      <sheetName val="Proj Mgmt Summary (MAY-05)"/>
      <sheetName val="1070 GL without Additions"/>
    </sheetNames>
    <sheetDataSet>
      <sheetData sheetId="0"/>
      <sheetData sheetId="1"/>
      <sheetData sheetId="2"/>
      <sheetData sheetId="3"/>
      <sheetData sheetId="4"/>
      <sheetData sheetId="5"/>
      <sheetData sheetId="6"/>
      <sheetData sheetId="7">
        <row r="1">
          <cell r="J1" t="str">
            <v>Oct-04</v>
          </cell>
          <cell r="M1" t="str">
            <v>Colorado-Kansas</v>
          </cell>
          <cell r="N1" t="str">
            <v>Utility</v>
          </cell>
        </row>
        <row r="2">
          <cell r="M2" t="str">
            <v>Kentucky</v>
          </cell>
          <cell r="N2" t="str">
            <v>Utility</v>
          </cell>
        </row>
        <row r="3">
          <cell r="M3" t="str">
            <v>Louisiana</v>
          </cell>
          <cell r="N3" t="str">
            <v>Utility</v>
          </cell>
        </row>
        <row r="4">
          <cell r="M4" t="str">
            <v>Mid-States</v>
          </cell>
          <cell r="N4" t="str">
            <v>Utility</v>
          </cell>
        </row>
        <row r="5">
          <cell r="M5" t="str">
            <v>Mid-Tex Utility</v>
          </cell>
          <cell r="N5" t="str">
            <v>Utility</v>
          </cell>
        </row>
        <row r="6">
          <cell r="M6" t="str">
            <v>Mississippi</v>
          </cell>
          <cell r="N6" t="str">
            <v>Utility</v>
          </cell>
        </row>
        <row r="7">
          <cell r="M7" t="str">
            <v>Shared Services</v>
          </cell>
          <cell r="N7" t="str">
            <v>Utility</v>
          </cell>
        </row>
        <row r="8">
          <cell r="M8" t="str">
            <v>West Texas</v>
          </cell>
          <cell r="N8" t="str">
            <v>Utility</v>
          </cell>
        </row>
        <row r="9">
          <cell r="M9" t="str">
            <v>Atmos Energy Marketing (AEM)</v>
          </cell>
          <cell r="N9" t="str">
            <v>Non-Utility</v>
          </cell>
        </row>
        <row r="10">
          <cell r="M10" t="str">
            <v>Atmos Exploration &amp; Production (AEP)</v>
          </cell>
          <cell r="N10" t="str">
            <v>Non-Utility</v>
          </cell>
        </row>
        <row r="11">
          <cell r="M11" t="str">
            <v>Atmos Power Systems</v>
          </cell>
          <cell r="N11" t="str">
            <v>Non-Utility</v>
          </cell>
        </row>
        <row r="12">
          <cell r="M12" t="str">
            <v>Mid-Tex Pipeline</v>
          </cell>
          <cell r="N12" t="str">
            <v>Non-Utility</v>
          </cell>
        </row>
        <row r="13">
          <cell r="M13" t="str">
            <v>Trans LA Gas Pipeline</v>
          </cell>
          <cell r="N13" t="str">
            <v>Non-Utility</v>
          </cell>
        </row>
        <row r="14">
          <cell r="M14" t="str">
            <v>UCG Storage</v>
          </cell>
          <cell r="N14" t="str">
            <v>Non-Utility</v>
          </cell>
        </row>
        <row r="15">
          <cell r="M15" t="str">
            <v>WKG Storage</v>
          </cell>
          <cell r="N15" t="str">
            <v>Non-Utility</v>
          </cell>
        </row>
      </sheetData>
      <sheetData sheetId="8"/>
      <sheetData sheetId="9"/>
      <sheetData sheetId="10"/>
      <sheetData sheetId="11"/>
      <sheetData sheetId="12"/>
      <sheetData sheetId="13"/>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B SUMMARY"/>
      <sheetName val="DTB INPUT"/>
      <sheetName val="BS INPUT"/>
      <sheetName val="IS INPUT"/>
      <sheetName val="STOCK DATA INPUT"/>
      <sheetName val="Sch 1"/>
      <sheetName val="Wp 1-1"/>
      <sheetName val="Sch 2"/>
      <sheetName val="Wp 2-1"/>
      <sheetName val="Sch 3"/>
      <sheetName val="Sch 4"/>
      <sheetName val="Wp 4-1"/>
      <sheetName val="Sch 5"/>
      <sheetName val="Sch 6"/>
      <sheetName val="Sch 7"/>
      <sheetName val="Sch 8"/>
      <sheetName val="WP 8-1"/>
      <sheetName val="WP 8-2"/>
      <sheetName val="WP 8-3"/>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
      <sheetName val="WP 10-5"/>
      <sheetName val="WP 10-6"/>
      <sheetName val="WP10-7"/>
      <sheetName val="WP 10-8"/>
      <sheetName val="WP 10-9 "/>
      <sheetName val="WP 10-9 HISTORY"/>
      <sheetName val="WP 10-10"/>
      <sheetName val="Sch 11"/>
      <sheetName val="WP 11-1"/>
      <sheetName val="WP 11-2 "/>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ADJ 12-15"/>
      <sheetName val="ADJ 12-16"/>
      <sheetName val="ADJ 12-17"/>
      <sheetName val="ADJ 12-5 CSI"/>
      <sheetName val="ADJ 12-14 CSI"/>
      <sheetName val="ADJ 12-16 CSI"/>
      <sheetName val="ADJ 12-19 CSI"/>
      <sheetName val="Sch 13"/>
      <sheetName val="Sch 14 "/>
      <sheetName val="Sch 15"/>
      <sheetName val="WP 15-1"/>
      <sheetName val="WP 15-1-1"/>
      <sheetName val="WP 15-2"/>
      <sheetName val="WP 15-3"/>
      <sheetName val="WP 15-4"/>
      <sheetName val="WP 15-5"/>
      <sheetName val="Sch 16"/>
      <sheetName val="WP 16-2"/>
      <sheetName val="WP 16-3"/>
      <sheetName val="WP 16-4"/>
      <sheetName val="WP 16-5"/>
      <sheetName val="WP16-6"/>
      <sheetName val="WP 16-7"/>
      <sheetName val="WP 16-8"/>
      <sheetName val="WP 16-9"/>
      <sheetName val="Sch 17"/>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WP 17-12"/>
      <sheetName val="ADJ 17-13"/>
      <sheetName val="ADJ 17-14"/>
      <sheetName val="ADJ 17-15"/>
      <sheetName val="ADJ 17-16"/>
      <sheetName val="ADJ 17-17"/>
      <sheetName val="WP 17-17-1"/>
      <sheetName val="Wp 17-17-2"/>
      <sheetName val="Wp 17-17-3"/>
      <sheetName val="Wp 17-17-4"/>
      <sheetName val="ADJ 17-18"/>
      <sheetName val="ADJ 17-19"/>
      <sheetName val="ADJ 17-20"/>
      <sheetName val="ADJ 17-21"/>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ADJ 17-36"/>
      <sheetName val="ADJ 17-14 CSI"/>
      <sheetName val="ADJ 17-24 CSI"/>
      <sheetName val="ADJ 17-26 CSI"/>
      <sheetName val="ADJ 17-28 CSI"/>
      <sheetName val="Sch 19"/>
      <sheetName val="Sch 20"/>
      <sheetName val="Sch 21"/>
      <sheetName val="Sch 25"/>
      <sheetName val="Sch 30"/>
      <sheetName val="WP 30-1"/>
      <sheetName val=" WP 30-2 PEAK DAYS"/>
      <sheetName val=" WP 30-3 METER SIZE"/>
      <sheetName val="WP 30-4 BF BY CLASS"/>
      <sheetName val="BF DIFF"/>
    </sheetNames>
    <sheetDataSet>
      <sheetData sheetId="0" refreshError="1">
        <row r="45">
          <cell r="D45">
            <v>1.54E-2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 SSU"/>
      <sheetName val="SSU-Billings"/>
      <sheetName val="SSU-by CCtr"/>
      <sheetName val="SSU-Billings YTD"/>
    </sheetNames>
    <sheetDataSet>
      <sheetData sheetId="0"/>
      <sheetData sheetId="1" refreshError="1">
        <row r="22">
          <cell r="A22" t="str">
            <v>Expense Billings</v>
          </cell>
          <cell r="C22">
            <v>6678.446774</v>
          </cell>
          <cell r="D22">
            <v>9185.8238583999992</v>
          </cell>
          <cell r="E22">
            <v>14057.268267299998</v>
          </cell>
          <cell r="F22">
            <v>7743.2819530500001</v>
          </cell>
          <cell r="G22">
            <v>8120.9402526999993</v>
          </cell>
          <cell r="H22">
            <v>41228.606559224994</v>
          </cell>
          <cell r="I22">
            <v>4326.1442327499999</v>
          </cell>
          <cell r="J22">
            <v>1510.4611897750001</v>
          </cell>
          <cell r="K22">
            <v>-691.38342719999991</v>
          </cell>
          <cell r="L22">
            <v>92159.589659999998</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O8" t="str">
            <v>Total Year</v>
          </cell>
        </row>
        <row r="9">
          <cell r="D9" t="str">
            <v>Act</v>
          </cell>
          <cell r="E9" t="str">
            <v>Act</v>
          </cell>
          <cell r="F9" t="str">
            <v>Proj</v>
          </cell>
          <cell r="G9" t="str">
            <v>Proj</v>
          </cell>
          <cell r="H9" t="str">
            <v>Proj</v>
          </cell>
          <cell r="I9" t="str">
            <v>Proj</v>
          </cell>
          <cell r="J9" t="str">
            <v>Proj</v>
          </cell>
          <cell r="K9" t="str">
            <v>Proj</v>
          </cell>
          <cell r="L9" t="str">
            <v>Proj</v>
          </cell>
          <cell r="M9" t="str">
            <v>Proj</v>
          </cell>
          <cell r="N9" t="str">
            <v>Proj</v>
          </cell>
          <cell r="O9" t="str">
            <v>Forecast</v>
          </cell>
        </row>
        <row r="11">
          <cell r="D11">
            <v>469265.63</v>
          </cell>
          <cell r="E11">
            <v>716239.7</v>
          </cell>
          <cell r="F11">
            <v>595770.74885026691</v>
          </cell>
          <cell r="G11">
            <v>514436.61295384355</v>
          </cell>
          <cell r="H11">
            <v>545368.37431139639</v>
          </cell>
          <cell r="I11">
            <v>479902.12690960872</v>
          </cell>
          <cell r="J11">
            <v>470662.7443840286</v>
          </cell>
          <cell r="K11">
            <v>485122.36370538227</v>
          </cell>
          <cell r="L11">
            <v>494115.8323769311</v>
          </cell>
          <cell r="M11">
            <v>438189.28664381854</v>
          </cell>
          <cell r="N11">
            <v>548633.49850706337</v>
          </cell>
          <cell r="O11">
            <v>6224658.3486423399</v>
          </cell>
        </row>
        <row r="12">
          <cell r="D12">
            <v>69818.899999999994</v>
          </cell>
          <cell r="E12">
            <v>107696.30000000002</v>
          </cell>
          <cell r="F12">
            <v>83083.094387727324</v>
          </cell>
          <cell r="G12">
            <v>71740.65821967517</v>
          </cell>
          <cell r="H12">
            <v>76054.241008705489</v>
          </cell>
          <cell r="I12">
            <v>66924.658157265381</v>
          </cell>
          <cell r="J12">
            <v>65636.181856711017</v>
          </cell>
          <cell r="K12">
            <v>67652.645268526772</v>
          </cell>
          <cell r="L12">
            <v>68906.827700197566</v>
          </cell>
          <cell r="M12">
            <v>61107.60209724414</v>
          </cell>
          <cell r="N12">
            <v>76509.578270999365</v>
          </cell>
          <cell r="O12">
            <v>884181.91696705227</v>
          </cell>
        </row>
        <row r="13">
          <cell r="D13">
            <v>376157.28</v>
          </cell>
          <cell r="E13">
            <v>577600.67999999993</v>
          </cell>
          <cell r="F13">
            <v>476445.64621110301</v>
          </cell>
          <cell r="G13">
            <v>411401.6758399891</v>
          </cell>
          <cell r="H13">
            <v>436138.20924128027</v>
          </cell>
          <cell r="I13">
            <v>383783.99646975024</v>
          </cell>
          <cell r="J13">
            <v>376395.14163508976</v>
          </cell>
          <cell r="K13">
            <v>387958.68799050228</v>
          </cell>
          <cell r="L13">
            <v>395150.882305454</v>
          </cell>
          <cell r="M13">
            <v>350425.69350827043</v>
          </cell>
          <cell r="N13">
            <v>438749.37168986676</v>
          </cell>
          <cell r="O13">
            <v>4983210.6948913056</v>
          </cell>
        </row>
        <row r="14">
          <cell r="D14">
            <v>191198.07999999999</v>
          </cell>
          <cell r="E14">
            <v>294723.02999999997</v>
          </cell>
          <cell r="F14">
            <v>239334.0167547701</v>
          </cell>
          <cell r="G14">
            <v>206660.33232005197</v>
          </cell>
          <cell r="H14">
            <v>219086.29097157964</v>
          </cell>
          <cell r="I14">
            <v>192787.08111146407</v>
          </cell>
          <cell r="J14">
            <v>189075.42098641038</v>
          </cell>
          <cell r="K14">
            <v>194884.16332497427</v>
          </cell>
          <cell r="L14">
            <v>198497.03452731812</v>
          </cell>
          <cell r="M14">
            <v>176030.12949823416</v>
          </cell>
          <cell r="N14">
            <v>220397.96209752906</v>
          </cell>
          <cell r="O14">
            <v>2511844.8215923319</v>
          </cell>
        </row>
        <row r="15">
          <cell r="D15">
            <v>74125.08</v>
          </cell>
          <cell r="E15">
            <v>114984.9</v>
          </cell>
          <cell r="F15">
            <v>87698.821853712172</v>
          </cell>
          <cell r="G15">
            <v>75726.250342990461</v>
          </cell>
          <cell r="H15">
            <v>80279.476620300236</v>
          </cell>
          <cell r="I15">
            <v>70642.694721557898</v>
          </cell>
          <cell r="J15">
            <v>69282.636404306075</v>
          </cell>
          <cell r="K15">
            <v>71411.125561222696</v>
          </cell>
          <cell r="L15">
            <v>72734.984794652992</v>
          </cell>
          <cell r="M15">
            <v>64502.468880424371</v>
          </cell>
          <cell r="N15">
            <v>80760.11039716599</v>
          </cell>
          <cell r="O15">
            <v>935216.83957633295</v>
          </cell>
        </row>
        <row r="16">
          <cell r="D16">
            <v>15064.363104000004</v>
          </cell>
          <cell r="E16">
            <v>25608.413008599993</v>
          </cell>
          <cell r="F16">
            <v>21215.251056619261</v>
          </cell>
          <cell r="G16">
            <v>18318.962314941746</v>
          </cell>
          <cell r="H16">
            <v>19420.434792552162</v>
          </cell>
          <cell r="I16">
            <v>17089.197689951921</v>
          </cell>
          <cell r="J16">
            <v>16760.185531723946</v>
          </cell>
          <cell r="K16">
            <v>17275.089049020931</v>
          </cell>
          <cell r="L16">
            <v>17595.34427488584</v>
          </cell>
          <cell r="M16">
            <v>15603.813621950612</v>
          </cell>
          <cell r="N16">
            <v>19536.705068788109</v>
          </cell>
          <cell r="O16">
            <v>219530.75951303449</v>
          </cell>
        </row>
        <row r="17">
          <cell r="D17">
            <v>149403.08689599973</v>
          </cell>
          <cell r="E17">
            <v>226677.43699139985</v>
          </cell>
          <cell r="F17">
            <v>205981.11199130164</v>
          </cell>
          <cell r="G17">
            <v>177860.73886602186</v>
          </cell>
          <cell r="H17">
            <v>188555.05142261158</v>
          </cell>
          <cell r="I17">
            <v>165920.82430800213</v>
          </cell>
          <cell r="J17">
            <v>162726.41053323261</v>
          </cell>
          <cell r="K17">
            <v>167725.66313590109</v>
          </cell>
          <cell r="L17">
            <v>170835.05492997519</v>
          </cell>
          <cell r="M17">
            <v>151499.07359458739</v>
          </cell>
          <cell r="N17">
            <v>189683.93180808076</v>
          </cell>
          <cell r="O17">
            <v>2104010.7044771137</v>
          </cell>
        </row>
        <row r="19">
          <cell r="D19">
            <v>1345032.42</v>
          </cell>
          <cell r="E19">
            <v>2063530.4599999997</v>
          </cell>
          <cell r="F19">
            <v>1709528.6911055006</v>
          </cell>
          <cell r="G19">
            <v>1476145.2308575138</v>
          </cell>
          <cell r="H19">
            <v>1564902.0783684258</v>
          </cell>
          <cell r="I19">
            <v>1377050.5793676004</v>
          </cell>
          <cell r="J19">
            <v>1350538.7213315025</v>
          </cell>
          <cell r="K19">
            <v>1392029.7380355303</v>
          </cell>
          <cell r="L19">
            <v>1417835.960909415</v>
          </cell>
          <cell r="M19">
            <v>1257358.0678445296</v>
          </cell>
          <cell r="N19">
            <v>1574271.1578394931</v>
          </cell>
          <cell r="O19">
            <v>17862654.085659511</v>
          </cell>
        </row>
        <row r="21">
          <cell r="D21">
            <v>294161.49</v>
          </cell>
          <cell r="E21">
            <v>450398.23</v>
          </cell>
          <cell r="F21">
            <v>364360.77654331637</v>
          </cell>
          <cell r="G21">
            <v>314703.00510501798</v>
          </cell>
          <cell r="H21">
            <v>333468.55147097597</v>
          </cell>
          <cell r="I21">
            <v>293826.06488632958</v>
          </cell>
          <cell r="J21">
            <v>287451.95513138705</v>
          </cell>
          <cell r="K21">
            <v>296592.77089386864</v>
          </cell>
          <cell r="L21">
            <v>302670.02808022022</v>
          </cell>
          <cell r="M21">
            <v>268565.55187361332</v>
          </cell>
          <cell r="N21">
            <v>336021.1757131964</v>
          </cell>
          <cell r="O21">
            <v>3834870.5796979256</v>
          </cell>
        </row>
        <row r="22">
          <cell r="D22">
            <v>347568.51</v>
          </cell>
          <cell r="E22">
            <v>532836.67000000004</v>
          </cell>
          <cell r="F22">
            <v>451033.97132946673</v>
          </cell>
          <cell r="G22">
            <v>389563.73824985302</v>
          </cell>
          <cell r="H22">
            <v>412793.18402582849</v>
          </cell>
          <cell r="I22">
            <v>363720.64573760651</v>
          </cell>
          <cell r="J22">
            <v>355830.27931634651</v>
          </cell>
          <cell r="K22">
            <v>367145.48858133971</v>
          </cell>
          <cell r="L22">
            <v>374668.38791632018</v>
          </cell>
          <cell r="M22">
            <v>332451.22752515908</v>
          </cell>
          <cell r="N22">
            <v>415953.01989016909</v>
          </cell>
          <cell r="O22">
            <v>4689102.8725720895</v>
          </cell>
        </row>
        <row r="23">
          <cell r="D23">
            <v>12752.13</v>
          </cell>
          <cell r="E23">
            <v>19783.09</v>
          </cell>
          <cell r="F23">
            <v>18001.355840200446</v>
          </cell>
          <cell r="G23">
            <v>15547.998422388813</v>
          </cell>
          <cell r="H23">
            <v>16475.115992161671</v>
          </cell>
          <cell r="I23">
            <v>14516.566792188287</v>
          </cell>
          <cell r="J23">
            <v>14201.651946106957</v>
          </cell>
          <cell r="K23">
            <v>14653.256750474757</v>
          </cell>
          <cell r="L23">
            <v>14953.505504420762</v>
          </cell>
          <cell r="M23">
            <v>13268.563404551804</v>
          </cell>
          <cell r="N23">
            <v>16601.229175217391</v>
          </cell>
          <cell r="O23">
            <v>183345.76382771088</v>
          </cell>
        </row>
        <row r="24">
          <cell r="H24">
            <v>-1.0000000009313226E-2</v>
          </cell>
          <cell r="I24">
            <v>-1.0000000009313226E-2</v>
          </cell>
        </row>
        <row r="25">
          <cell r="D25">
            <v>654482.13</v>
          </cell>
          <cell r="E25">
            <v>1003017.99</v>
          </cell>
          <cell r="F25">
            <v>833396.10371298355</v>
          </cell>
          <cell r="G25">
            <v>719814.74177725974</v>
          </cell>
          <cell r="H25">
            <v>762736.84148896614</v>
          </cell>
          <cell r="I25">
            <v>672063.26741612435</v>
          </cell>
          <cell r="J25">
            <v>657483.88639384042</v>
          </cell>
          <cell r="K25">
            <v>678391.51622568315</v>
          </cell>
          <cell r="L25">
            <v>692291.92150096106</v>
          </cell>
          <cell r="M25">
            <v>614285.34280332422</v>
          </cell>
          <cell r="N25">
            <v>768575.42477858299</v>
          </cell>
          <cell r="O25">
            <v>8707319.196097726</v>
          </cell>
        </row>
        <row r="27">
          <cell r="D27">
            <v>3204.82</v>
          </cell>
          <cell r="E27">
            <v>4744.6000000000004</v>
          </cell>
          <cell r="F27">
            <v>3905.4438188279528</v>
          </cell>
          <cell r="G27">
            <v>3383.5516642458224</v>
          </cell>
          <cell r="H27">
            <v>3580.470513699644</v>
          </cell>
          <cell r="I27">
            <v>3171.2593113166331</v>
          </cell>
          <cell r="J27">
            <v>3096.5625911861935</v>
          </cell>
          <cell r="K27">
            <v>3194.5450505066733</v>
          </cell>
          <cell r="L27">
            <v>3264.6270159323303</v>
          </cell>
          <cell r="M27">
            <v>2897.9442554107172</v>
          </cell>
          <cell r="N27">
            <v>3644.3584557116774</v>
          </cell>
          <cell r="O27">
            <v>41335.302676837644</v>
          </cell>
        </row>
        <row r="28">
          <cell r="D28">
            <v>6817.31</v>
          </cell>
          <cell r="E28">
            <v>10279.42</v>
          </cell>
          <cell r="F28">
            <v>39149.692915568012</v>
          </cell>
          <cell r="G28">
            <v>33918.04229280568</v>
          </cell>
          <cell r="H28">
            <v>35892.033686111063</v>
          </cell>
          <cell r="I28">
            <v>31789.940901247217</v>
          </cell>
          <cell r="J28">
            <v>31041.151828720129</v>
          </cell>
          <cell r="K28">
            <v>32023.366238005914</v>
          </cell>
          <cell r="L28">
            <v>32725.895208492377</v>
          </cell>
          <cell r="M28">
            <v>29050.124121312307</v>
          </cell>
          <cell r="N28">
            <v>36532.471348719497</v>
          </cell>
          <cell r="O28">
            <v>326057.45854098222</v>
          </cell>
        </row>
        <row r="29">
          <cell r="D29">
            <v>21997.3</v>
          </cell>
          <cell r="E29">
            <v>36713.060000000005</v>
          </cell>
          <cell r="F29">
            <v>29147.946550276913</v>
          </cell>
          <cell r="G29">
            <v>25252.849006322474</v>
          </cell>
          <cell r="H29">
            <v>26722.536029075389</v>
          </cell>
          <cell r="I29">
            <v>23668.423152753403</v>
          </cell>
          <cell r="J29">
            <v>23110.930558609147</v>
          </cell>
          <cell r="K29">
            <v>23842.214279391264</v>
          </cell>
          <cell r="L29">
            <v>24365.265045738852</v>
          </cell>
          <cell r="M29">
            <v>21628.559564772666</v>
          </cell>
          <cell r="N29">
            <v>27199.358230433492</v>
          </cell>
          <cell r="O29">
            <v>304397.84241737361</v>
          </cell>
        </row>
        <row r="30">
          <cell r="D30">
            <v>155363.70000000001</v>
          </cell>
          <cell r="E30">
            <v>233417.42000000004</v>
          </cell>
          <cell r="F30">
            <v>193748.11530478182</v>
          </cell>
          <cell r="G30">
            <v>167857.17280673175</v>
          </cell>
          <cell r="H30">
            <v>177626.26889914818</v>
          </cell>
          <cell r="I30">
            <v>157325.40095653734</v>
          </cell>
          <cell r="J30">
            <v>153619.71488957846</v>
          </cell>
          <cell r="K30">
            <v>158480.60079830667</v>
          </cell>
          <cell r="L30">
            <v>161957.3500099112</v>
          </cell>
          <cell r="M30">
            <v>143766.30769525361</v>
          </cell>
          <cell r="N30">
            <v>180795.73411994029</v>
          </cell>
          <cell r="O30">
            <v>2040107.2354801893</v>
          </cell>
        </row>
        <row r="31">
          <cell r="D31">
            <v>3718.59</v>
          </cell>
          <cell r="E31">
            <v>6206.2599999999993</v>
          </cell>
          <cell r="F31">
            <v>5524.7741827322252</v>
          </cell>
          <cell r="G31">
            <v>4786.487720152626</v>
          </cell>
          <cell r="H31">
            <v>5065.055848648276</v>
          </cell>
          <cell r="I31">
            <v>4486.1717086918216</v>
          </cell>
          <cell r="J31">
            <v>4380.5031777755903</v>
          </cell>
          <cell r="K31">
            <v>4519.1125104728544</v>
          </cell>
          <cell r="L31">
            <v>4618.2528518067102</v>
          </cell>
          <cell r="M31">
            <v>4099.5308978980866</v>
          </cell>
          <cell r="N31">
            <v>5155.4339129579821</v>
          </cell>
          <cell r="O31">
            <v>56067.812811136173</v>
          </cell>
        </row>
        <row r="32">
          <cell r="D32">
            <v>7829.44</v>
          </cell>
          <cell r="E32">
            <v>11803.849999999999</v>
          </cell>
          <cell r="F32">
            <v>9906.4916380026116</v>
          </cell>
          <cell r="G32">
            <v>8582.6676361357422</v>
          </cell>
          <cell r="H32">
            <v>9082.1691079210468</v>
          </cell>
          <cell r="I32">
            <v>8044.1699604129217</v>
          </cell>
          <cell r="J32">
            <v>7854.6953532527823</v>
          </cell>
          <cell r="K32">
            <v>8103.2362256754632</v>
          </cell>
          <cell r="L32">
            <v>8281.005113584446</v>
          </cell>
          <cell r="M32">
            <v>7350.882989334501</v>
          </cell>
          <cell r="N32">
            <v>9244.2263266832779</v>
          </cell>
          <cell r="O32">
            <v>103936.67435100279</v>
          </cell>
        </row>
        <row r="33">
          <cell r="D33">
            <v>159133.88</v>
          </cell>
          <cell r="E33">
            <v>239006.74000000002</v>
          </cell>
          <cell r="F33">
            <v>208798.36221636273</v>
          </cell>
          <cell r="G33">
            <v>180896.2255616303</v>
          </cell>
          <cell r="H33">
            <v>191424.17965925901</v>
          </cell>
          <cell r="I33">
            <v>169546.3514733185</v>
          </cell>
          <cell r="J33">
            <v>165552.80975317405</v>
          </cell>
          <cell r="K33">
            <v>170791.28660269824</v>
          </cell>
          <cell r="L33">
            <v>174538.10777862603</v>
          </cell>
          <cell r="M33">
            <v>154933.99531366565</v>
          </cell>
          <cell r="N33">
            <v>194839.84719317066</v>
          </cell>
          <cell r="O33">
            <v>2169428.315551905</v>
          </cell>
        </row>
        <row r="34">
          <cell r="D34">
            <v>14364.5</v>
          </cell>
          <cell r="E34">
            <v>23941.1</v>
          </cell>
          <cell r="F34">
            <v>-6001.0478191746588</v>
          </cell>
          <cell r="G34">
            <v>-5199.1159718899216</v>
          </cell>
          <cell r="H34">
            <v>-5501.6985942214042</v>
          </cell>
          <cell r="I34">
            <v>-4872.9106490962895</v>
          </cell>
          <cell r="J34">
            <v>-4758.1327620665897</v>
          </cell>
          <cell r="K34">
            <v>-4908.6911751687903</v>
          </cell>
          <cell r="L34">
            <v>-5016.3780976521166</v>
          </cell>
          <cell r="M34">
            <v>-4452.9387339237846</v>
          </cell>
          <cell r="N34">
            <v>-5599.8678709716014</v>
          </cell>
          <cell r="O34">
            <v>5556.648325834838</v>
          </cell>
        </row>
        <row r="35">
          <cell r="D35">
            <v>372150.85</v>
          </cell>
          <cell r="E35">
            <v>566723.86999999988</v>
          </cell>
          <cell r="F35">
            <v>468367.49407748884</v>
          </cell>
          <cell r="G35">
            <v>405778.62275845627</v>
          </cell>
          <cell r="H35">
            <v>429394.47599661339</v>
          </cell>
          <cell r="I35">
            <v>380319.07399375323</v>
          </cell>
          <cell r="J35">
            <v>371360.93319176859</v>
          </cell>
          <cell r="K35">
            <v>383111.65886198322</v>
          </cell>
          <cell r="L35">
            <v>391516.36676437239</v>
          </cell>
          <cell r="M35">
            <v>347541.26594767062</v>
          </cell>
          <cell r="N35">
            <v>437056.3543105931</v>
          </cell>
          <cell r="O35">
            <v>4924532.5659026988</v>
          </cell>
        </row>
        <row r="36">
          <cell r="I36">
            <v>1.0000000009313226E-2</v>
          </cell>
        </row>
        <row r="37">
          <cell r="D37">
            <v>744580.39</v>
          </cell>
          <cell r="E37">
            <v>1132836.3199999998</v>
          </cell>
          <cell r="F37">
            <v>952547.27288486646</v>
          </cell>
          <cell r="G37">
            <v>825256.50347459072</v>
          </cell>
          <cell r="H37">
            <v>873285.49114625459</v>
          </cell>
          <cell r="I37">
            <v>773477.89080893481</v>
          </cell>
          <cell r="J37">
            <v>755259.16858199832</v>
          </cell>
          <cell r="K37">
            <v>779157.32939187158</v>
          </cell>
          <cell r="L37">
            <v>796250.49169081217</v>
          </cell>
          <cell r="M37">
            <v>706815.67205139436</v>
          </cell>
          <cell r="N37">
            <v>888867.91602723836</v>
          </cell>
          <cell r="O37">
            <v>9971419.8660579622</v>
          </cell>
        </row>
        <row r="39">
          <cell r="D39">
            <v>215573.08</v>
          </cell>
          <cell r="E39">
            <v>334877.63</v>
          </cell>
          <cell r="F39">
            <v>287688.42164732411</v>
          </cell>
          <cell r="G39">
            <v>248411.38481959535</v>
          </cell>
          <cell r="H39">
            <v>262932.95340446365</v>
          </cell>
          <cell r="I39">
            <v>231409.97256565964</v>
          </cell>
          <cell r="J39">
            <v>226212.36819668612</v>
          </cell>
          <cell r="K39">
            <v>233297.24000615612</v>
          </cell>
          <cell r="L39">
            <v>238136.0744682682</v>
          </cell>
          <cell r="M39">
            <v>210904.73777697407</v>
          </cell>
          <cell r="N39">
            <v>265790.57332922745</v>
          </cell>
          <cell r="O39">
            <v>2967985.6462143548</v>
          </cell>
        </row>
        <row r="40">
          <cell r="D40">
            <v>660504.43000000005</v>
          </cell>
          <cell r="E40">
            <v>1011564.21</v>
          </cell>
          <cell r="F40">
            <v>833030.01094840677</v>
          </cell>
          <cell r="G40">
            <v>719299.50267395878</v>
          </cell>
          <cell r="H40">
            <v>761348.12725180294</v>
          </cell>
          <cell r="I40">
            <v>670070.24779140949</v>
          </cell>
          <cell r="J40">
            <v>655020.07510945387</v>
          </cell>
          <cell r="K40">
            <v>675535.01556905278</v>
          </cell>
          <cell r="L40">
            <v>689546.3348354646</v>
          </cell>
          <cell r="M40">
            <v>610695.33147497009</v>
          </cell>
          <cell r="N40">
            <v>769622.64571723703</v>
          </cell>
          <cell r="O40">
            <v>8713436.4513717555</v>
          </cell>
        </row>
        <row r="41">
          <cell r="I41">
            <v>0</v>
          </cell>
        </row>
        <row r="42">
          <cell r="D42">
            <v>876077.51</v>
          </cell>
          <cell r="E42">
            <v>1346441.8399999999</v>
          </cell>
          <cell r="F42">
            <v>1120718.4325957308</v>
          </cell>
          <cell r="G42">
            <v>967710.88749355415</v>
          </cell>
          <cell r="H42">
            <v>1024281.0806562665</v>
          </cell>
          <cell r="I42">
            <v>901480.22035706916</v>
          </cell>
          <cell r="J42">
            <v>881232.44330614002</v>
          </cell>
          <cell r="K42">
            <v>908832.25557520892</v>
          </cell>
          <cell r="L42">
            <v>927682.4093037328</v>
          </cell>
          <cell r="M42">
            <v>821600.06925194419</v>
          </cell>
          <cell r="N42">
            <v>1035413.2190464644</v>
          </cell>
          <cell r="O42">
            <v>11681422.09758611</v>
          </cell>
        </row>
        <row r="44">
          <cell r="D44">
            <v>704939.58</v>
          </cell>
          <cell r="E44">
            <v>1086024.7899999998</v>
          </cell>
          <cell r="F44">
            <v>898788.50534280122</v>
          </cell>
          <cell r="G44">
            <v>774475.5219967661</v>
          </cell>
          <cell r="H44">
            <v>821683.07223646494</v>
          </cell>
          <cell r="I44">
            <v>721656.17888807668</v>
          </cell>
          <cell r="J44">
            <v>706654.23831165547</v>
          </cell>
          <cell r="K44">
            <v>729402.74921866611</v>
          </cell>
          <cell r="L44">
            <v>744663.16213840316</v>
          </cell>
          <cell r="M44">
            <v>659525.21258545562</v>
          </cell>
          <cell r="N44">
            <v>825232.07909347222</v>
          </cell>
          <cell r="O44">
            <v>9371637.2898117602</v>
          </cell>
        </row>
        <row r="46">
          <cell r="D46">
            <v>3715023.91</v>
          </cell>
          <cell r="E46">
            <v>5667935.370000001</v>
          </cell>
          <cell r="F46">
            <v>4775862.6621503104</v>
          </cell>
          <cell r="G46">
            <v>4145996.3940296988</v>
          </cell>
          <cell r="H46">
            <v>4383431.6112989513</v>
          </cell>
          <cell r="I46">
            <v>3876978.877820726</v>
          </cell>
          <cell r="J46">
            <v>3783503.2951304074</v>
          </cell>
          <cell r="K46">
            <v>3902721.724434895</v>
          </cell>
          <cell r="L46">
            <v>3988131.2148977411</v>
          </cell>
          <cell r="M46">
            <v>3533812.2709170454</v>
          </cell>
          <cell r="N46">
            <v>4481894.2693663947</v>
          </cell>
          <cell r="O46">
            <v>49944838.880046174</v>
          </cell>
        </row>
        <row r="48">
          <cell r="D48">
            <v>683838.95</v>
          </cell>
          <cell r="E48">
            <v>1163537.0899999999</v>
          </cell>
          <cell r="F48">
            <v>874217.1162832774</v>
          </cell>
          <cell r="G48">
            <v>728016.72928432014</v>
          </cell>
          <cell r="H48">
            <v>785236.58354149084</v>
          </cell>
          <cell r="I48">
            <v>641723.67373446736</v>
          </cell>
          <cell r="J48">
            <v>645913.65717964084</v>
          </cell>
          <cell r="K48">
            <v>667193.55026051635</v>
          </cell>
          <cell r="L48">
            <v>666098.39729330677</v>
          </cell>
          <cell r="M48">
            <v>587668.04954265605</v>
          </cell>
          <cell r="N48">
            <v>692373.53382642078</v>
          </cell>
          <cell r="O48">
            <v>8790369.7109460961</v>
          </cell>
        </row>
        <row r="50">
          <cell r="D50">
            <v>79349.899999999994</v>
          </cell>
          <cell r="E50">
            <v>177568.97</v>
          </cell>
          <cell r="F50">
            <v>97515.057021226981</v>
          </cell>
          <cell r="G50">
            <v>76495.395848986358</v>
          </cell>
          <cell r="H50">
            <v>76466.997150015683</v>
          </cell>
          <cell r="I50">
            <v>53067.710794988248</v>
          </cell>
          <cell r="J50">
            <v>55835.100807430528</v>
          </cell>
          <cell r="K50">
            <v>55151.047436060253</v>
          </cell>
          <cell r="L50">
            <v>53244.676314260163</v>
          </cell>
          <cell r="M50">
            <v>42540.339040100713</v>
          </cell>
          <cell r="N50">
            <v>54668.452065628175</v>
          </cell>
          <cell r="O50">
            <v>889295.78647869709</v>
          </cell>
        </row>
        <row r="52">
          <cell r="D52">
            <v>31986.19</v>
          </cell>
          <cell r="E52">
            <v>45834.799999999996</v>
          </cell>
          <cell r="F52">
            <v>39348.180903302113</v>
          </cell>
          <cell r="G52">
            <v>30866.563237310282</v>
          </cell>
          <cell r="H52">
            <v>30855.104113164223</v>
          </cell>
          <cell r="I52">
            <v>21413.286812012801</v>
          </cell>
          <cell r="J52">
            <v>22529.952957384245</v>
          </cell>
          <cell r="K52">
            <v>22253.93142156817</v>
          </cell>
          <cell r="L52">
            <v>21484.693951368135</v>
          </cell>
          <cell r="M52">
            <v>17165.399963549407</v>
          </cell>
          <cell r="N52">
            <v>22059.199956306104</v>
          </cell>
          <cell r="O52">
            <v>317310.12331596547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OX Control Email"/>
      <sheetName val="PTB (ESSBASE)"/>
      <sheetName val="Proj PBT Walk"/>
      <sheetName val="Discontinued Ops"/>
      <sheetName val="ETR w Disc Ops"/>
      <sheetName val="Consol ETR"/>
      <sheetName val="ETR Recon"/>
      <sheetName val="Perm Diff Calc"/>
      <sheetName val="Perm Diff (Essbase) "/>
      <sheetName val="Def St Alloc"/>
      <sheetName val="Calc Def Exp"/>
      <sheetName val="Def Exp (Essbase)"/>
      <sheetName val="Tax Depr"/>
      <sheetName val="Book Depr (ESSBASE)"/>
      <sheetName val="C-NC Split"/>
      <sheetName val="OCI"/>
      <sheetName val="State ETR Recon"/>
      <sheetName val="TX Margin"/>
      <sheetName val="Gross Sales (ESSBASE)"/>
      <sheetName val="COGS (ESSBASE)"/>
      <sheetName val="Calc Tax Components"/>
      <sheetName val="Calc JE"/>
      <sheetName val="Non Reg PTB (Essbase) "/>
      <sheetName val="Non Reg Alloc"/>
      <sheetName val="JE to Accounting"/>
      <sheetName val="Recon"/>
      <sheetName val="EPS"/>
      <sheetName val="IS (Essbase)"/>
      <sheetName val="IS 2 (Essbase)"/>
      <sheetName val="IS BU (Essbase)"/>
      <sheetName val="BS (Essbase)"/>
      <sheetName val="BS BU BOY (Essbase)"/>
      <sheetName val="BS BU EOY (Essbase)"/>
      <sheetName val="EOY BS By Co"/>
      <sheetName val="Index"/>
      <sheetName val="Sheet1"/>
      <sheetName val="Sheet2"/>
    </sheetNames>
    <sheetDataSet>
      <sheetData sheetId="0">
        <row r="1">
          <cell r="A1" t="str">
            <v>Atmos Energy Corporation, Inc. &amp; Subsidiaries</v>
          </cell>
        </row>
        <row r="46">
          <cell r="A46" t="str">
            <v>**DRAFT**</v>
          </cell>
        </row>
        <row r="47">
          <cell r="A47" t="str">
            <v>**AS BOOKED**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13396017.050000001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744697.69000000006</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10724468.449999999</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3057505.7699999996</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5845412.8699999992</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31510957.32</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M246">
            <v>2608703</v>
          </cell>
          <cell r="O246">
            <v>8275442</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M247">
            <v>520456</v>
          </cell>
          <cell r="O247">
            <v>5523903</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M248">
            <v>189495</v>
          </cell>
          <cell r="O248">
            <v>731539</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M249">
            <v>-646523</v>
          </cell>
          <cell r="O249">
            <v>1618654</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M250">
            <v>-344953</v>
          </cell>
          <cell r="O250">
            <v>-720998</v>
          </cell>
        </row>
        <row r="251">
          <cell r="B251" t="str">
            <v xml:space="preserve">  Pipeline Integrity</v>
          </cell>
          <cell r="M251">
            <v>1582501</v>
          </cell>
          <cell r="O251">
            <v>1582501</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M252">
            <v>-2455966</v>
          </cell>
          <cell r="O252">
            <v>-2782465</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M253">
            <v>110801</v>
          </cell>
          <cell r="O253">
            <v>263121</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M254">
            <v>2101211</v>
          </cell>
          <cell r="O254">
            <v>9602777</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M255">
            <v>3316739</v>
          </cell>
          <cell r="O255">
            <v>31249713</v>
          </cell>
        </row>
        <row r="256">
          <cell r="B256" t="str">
            <v xml:space="preserve">  Vehicles</v>
          </cell>
          <cell r="L256">
            <v>72181</v>
          </cell>
          <cell r="O256">
            <v>72181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graph"/>
      <sheetName val="Sheet1"/>
    </sheetNames>
    <sheetDataSet>
      <sheetData sheetId="0"/>
      <sheetData sheetId="1"/>
      <sheetData sheetId="2">
        <row r="2">
          <cell r="A2">
            <v>3</v>
          </cell>
          <cell r="B2">
            <v>80</v>
          </cell>
          <cell r="G2">
            <v>1784921.04</v>
          </cell>
        </row>
        <row r="3">
          <cell r="A3">
            <v>3</v>
          </cell>
          <cell r="B3">
            <v>180</v>
          </cell>
          <cell r="G3">
            <v>416597.05</v>
          </cell>
        </row>
        <row r="4">
          <cell r="A4">
            <v>4</v>
          </cell>
          <cell r="B4">
            <v>80</v>
          </cell>
          <cell r="G4">
            <v>244284.62</v>
          </cell>
        </row>
        <row r="5">
          <cell r="A5">
            <v>4</v>
          </cell>
          <cell r="B5">
            <v>180</v>
          </cell>
          <cell r="G5">
            <v>110148.99</v>
          </cell>
        </row>
        <row r="6">
          <cell r="A6">
            <v>5</v>
          </cell>
          <cell r="B6">
            <v>80</v>
          </cell>
          <cell r="G6">
            <v>244284.64</v>
          </cell>
        </row>
        <row r="7">
          <cell r="A7">
            <v>5</v>
          </cell>
          <cell r="B7">
            <v>180</v>
          </cell>
          <cell r="G7">
            <v>110148.99</v>
          </cell>
        </row>
        <row r="8">
          <cell r="A8">
            <v>1</v>
          </cell>
          <cell r="B8">
            <v>20</v>
          </cell>
        </row>
        <row r="9">
          <cell r="A9">
            <v>1</v>
          </cell>
          <cell r="B9">
            <v>30</v>
          </cell>
        </row>
        <row r="10">
          <cell r="A10">
            <v>1</v>
          </cell>
          <cell r="B10">
            <v>40</v>
          </cell>
        </row>
        <row r="11">
          <cell r="A11">
            <v>1</v>
          </cell>
          <cell r="B11">
            <v>50</v>
          </cell>
        </row>
        <row r="12">
          <cell r="A12">
            <v>1</v>
          </cell>
          <cell r="B12">
            <v>60</v>
          </cell>
        </row>
        <row r="13">
          <cell r="A13">
            <v>1</v>
          </cell>
          <cell r="B13">
            <v>70</v>
          </cell>
        </row>
        <row r="14">
          <cell r="A14">
            <v>1</v>
          </cell>
          <cell r="B14">
            <v>80</v>
          </cell>
        </row>
        <row r="15">
          <cell r="A15">
            <v>1</v>
          </cell>
          <cell r="B15">
            <v>80</v>
          </cell>
        </row>
        <row r="16">
          <cell r="A16">
            <v>1</v>
          </cell>
          <cell r="B16">
            <v>80</v>
          </cell>
        </row>
        <row r="17">
          <cell r="A17">
            <v>1</v>
          </cell>
          <cell r="B17">
            <v>80</v>
          </cell>
        </row>
        <row r="18">
          <cell r="A18">
            <v>1</v>
          </cell>
          <cell r="B18">
            <v>180</v>
          </cell>
        </row>
        <row r="19">
          <cell r="A19">
            <v>1</v>
          </cell>
          <cell r="B19">
            <v>180</v>
          </cell>
        </row>
        <row r="20">
          <cell r="A20">
            <v>1</v>
          </cell>
          <cell r="B20">
            <v>180</v>
          </cell>
        </row>
        <row r="21">
          <cell r="A21">
            <v>1</v>
          </cell>
          <cell r="B21">
            <v>212</v>
          </cell>
        </row>
        <row r="22">
          <cell r="A22">
            <v>1</v>
          </cell>
          <cell r="B22">
            <v>221</v>
          </cell>
        </row>
        <row r="23">
          <cell r="A23">
            <v>1</v>
          </cell>
          <cell r="B23">
            <v>232</v>
          </cell>
        </row>
        <row r="24">
          <cell r="A24">
            <v>1</v>
          </cell>
          <cell r="B24">
            <v>233</v>
          </cell>
        </row>
        <row r="25">
          <cell r="A25">
            <v>1</v>
          </cell>
          <cell r="B25">
            <v>234</v>
          </cell>
        </row>
        <row r="26">
          <cell r="A26">
            <v>1</v>
          </cell>
          <cell r="B26">
            <v>303</v>
          </cell>
        </row>
        <row r="27">
          <cell r="A27">
            <v>2</v>
          </cell>
          <cell r="B27">
            <v>20</v>
          </cell>
        </row>
        <row r="28">
          <cell r="A28">
            <v>2</v>
          </cell>
          <cell r="B28">
            <v>30</v>
          </cell>
        </row>
        <row r="29">
          <cell r="A29">
            <v>2</v>
          </cell>
          <cell r="B29">
            <v>40</v>
          </cell>
        </row>
        <row r="30">
          <cell r="A30">
            <v>2</v>
          </cell>
          <cell r="B30">
            <v>50</v>
          </cell>
        </row>
        <row r="31">
          <cell r="A31">
            <v>2</v>
          </cell>
          <cell r="B31">
            <v>60</v>
          </cell>
        </row>
        <row r="32">
          <cell r="A32">
            <v>2</v>
          </cell>
          <cell r="B32">
            <v>70</v>
          </cell>
        </row>
        <row r="33">
          <cell r="A33">
            <v>2</v>
          </cell>
          <cell r="B33">
            <v>80</v>
          </cell>
        </row>
        <row r="34">
          <cell r="A34">
            <v>2</v>
          </cell>
          <cell r="B34">
            <v>80</v>
          </cell>
        </row>
        <row r="35">
          <cell r="A35">
            <v>2</v>
          </cell>
          <cell r="B35">
            <v>80</v>
          </cell>
        </row>
        <row r="36">
          <cell r="A36">
            <v>2</v>
          </cell>
          <cell r="B36">
            <v>80</v>
          </cell>
        </row>
        <row r="37">
          <cell r="A37">
            <v>2</v>
          </cell>
          <cell r="B37">
            <v>180</v>
          </cell>
        </row>
        <row r="38">
          <cell r="A38">
            <v>2</v>
          </cell>
          <cell r="B38">
            <v>180</v>
          </cell>
        </row>
        <row r="39">
          <cell r="A39">
            <v>2</v>
          </cell>
          <cell r="B39">
            <v>180</v>
          </cell>
        </row>
        <row r="40">
          <cell r="A40">
            <v>2</v>
          </cell>
          <cell r="B40">
            <v>212</v>
          </cell>
        </row>
        <row r="41">
          <cell r="A41">
            <v>2</v>
          </cell>
          <cell r="B41">
            <v>221</v>
          </cell>
        </row>
        <row r="42">
          <cell r="A42">
            <v>2</v>
          </cell>
          <cell r="B42">
            <v>232</v>
          </cell>
        </row>
        <row r="43">
          <cell r="A43">
            <v>2</v>
          </cell>
          <cell r="B43">
            <v>233</v>
          </cell>
        </row>
        <row r="44">
          <cell r="A44">
            <v>2</v>
          </cell>
          <cell r="B44">
            <v>234</v>
          </cell>
        </row>
        <row r="45">
          <cell r="A45">
            <v>2</v>
          </cell>
          <cell r="B45">
            <v>303</v>
          </cell>
        </row>
        <row r="46">
          <cell r="A46">
            <v>3</v>
          </cell>
          <cell r="B46">
            <v>20</v>
          </cell>
        </row>
        <row r="47">
          <cell r="A47">
            <v>3</v>
          </cell>
          <cell r="B47">
            <v>30</v>
          </cell>
        </row>
        <row r="48">
          <cell r="A48">
            <v>3</v>
          </cell>
          <cell r="B48">
            <v>40</v>
          </cell>
        </row>
        <row r="49">
          <cell r="A49">
            <v>3</v>
          </cell>
          <cell r="B49">
            <v>50</v>
          </cell>
        </row>
        <row r="50">
          <cell r="A50">
            <v>3</v>
          </cell>
          <cell r="B50">
            <v>60</v>
          </cell>
        </row>
        <row r="51">
          <cell r="A51">
            <v>3</v>
          </cell>
          <cell r="B51">
            <v>70</v>
          </cell>
        </row>
        <row r="52">
          <cell r="A52">
            <v>3</v>
          </cell>
          <cell r="B52">
            <v>80</v>
          </cell>
        </row>
        <row r="53">
          <cell r="A53">
            <v>3</v>
          </cell>
          <cell r="B53">
            <v>80</v>
          </cell>
        </row>
        <row r="54">
          <cell r="A54">
            <v>3</v>
          </cell>
          <cell r="B54">
            <v>80</v>
          </cell>
        </row>
        <row r="55">
          <cell r="A55">
            <v>3</v>
          </cell>
          <cell r="B55">
            <v>80</v>
          </cell>
        </row>
        <row r="56">
          <cell r="A56">
            <v>3</v>
          </cell>
          <cell r="B56">
            <v>180</v>
          </cell>
        </row>
        <row r="57">
          <cell r="A57">
            <v>3</v>
          </cell>
          <cell r="B57">
            <v>180</v>
          </cell>
        </row>
        <row r="58">
          <cell r="A58">
            <v>3</v>
          </cell>
          <cell r="B58">
            <v>180</v>
          </cell>
        </row>
        <row r="59">
          <cell r="A59">
            <v>3</v>
          </cell>
          <cell r="B59">
            <v>212</v>
          </cell>
        </row>
        <row r="60">
          <cell r="A60">
            <v>3</v>
          </cell>
          <cell r="B60">
            <v>221</v>
          </cell>
        </row>
        <row r="61">
          <cell r="A61">
            <v>3</v>
          </cell>
          <cell r="B61">
            <v>232</v>
          </cell>
        </row>
        <row r="62">
          <cell r="A62">
            <v>3</v>
          </cell>
          <cell r="B62">
            <v>233</v>
          </cell>
        </row>
        <row r="63">
          <cell r="A63">
            <v>3</v>
          </cell>
          <cell r="B63">
            <v>234</v>
          </cell>
        </row>
        <row r="64">
          <cell r="A64">
            <v>3</v>
          </cell>
          <cell r="B64">
            <v>303</v>
          </cell>
        </row>
        <row r="65">
          <cell r="A65">
            <v>4</v>
          </cell>
          <cell r="B65">
            <v>20</v>
          </cell>
        </row>
        <row r="66">
          <cell r="A66">
            <v>4</v>
          </cell>
          <cell r="B66">
            <v>30</v>
          </cell>
        </row>
        <row r="67">
          <cell r="A67">
            <v>4</v>
          </cell>
          <cell r="B67">
            <v>40</v>
          </cell>
        </row>
        <row r="68">
          <cell r="A68">
            <v>4</v>
          </cell>
          <cell r="B68">
            <v>50</v>
          </cell>
        </row>
        <row r="69">
          <cell r="A69">
            <v>4</v>
          </cell>
          <cell r="B69">
            <v>60</v>
          </cell>
        </row>
        <row r="70">
          <cell r="A70">
            <v>4</v>
          </cell>
          <cell r="B70">
            <v>70</v>
          </cell>
        </row>
        <row r="71">
          <cell r="A71">
            <v>4</v>
          </cell>
          <cell r="B71">
            <v>80</v>
          </cell>
        </row>
        <row r="72">
          <cell r="A72">
            <v>4</v>
          </cell>
          <cell r="B72">
            <v>80</v>
          </cell>
        </row>
        <row r="73">
          <cell r="A73">
            <v>4</v>
          </cell>
          <cell r="B73">
            <v>80</v>
          </cell>
        </row>
        <row r="74">
          <cell r="A74">
            <v>4</v>
          </cell>
          <cell r="B74">
            <v>80</v>
          </cell>
        </row>
        <row r="75">
          <cell r="A75">
            <v>4</v>
          </cell>
          <cell r="B75">
            <v>180</v>
          </cell>
        </row>
        <row r="76">
          <cell r="A76">
            <v>4</v>
          </cell>
          <cell r="B76">
            <v>180</v>
          </cell>
        </row>
        <row r="77">
          <cell r="A77">
            <v>4</v>
          </cell>
          <cell r="B77">
            <v>180</v>
          </cell>
        </row>
        <row r="78">
          <cell r="A78">
            <v>4</v>
          </cell>
          <cell r="B78">
            <v>212</v>
          </cell>
        </row>
        <row r="79">
          <cell r="A79">
            <v>4</v>
          </cell>
          <cell r="B79">
            <v>221</v>
          </cell>
        </row>
        <row r="80">
          <cell r="A80">
            <v>4</v>
          </cell>
          <cell r="B80">
            <v>232</v>
          </cell>
        </row>
        <row r="81">
          <cell r="A81">
            <v>4</v>
          </cell>
          <cell r="B81">
            <v>233</v>
          </cell>
        </row>
        <row r="82">
          <cell r="A82">
            <v>4</v>
          </cell>
          <cell r="B82">
            <v>234</v>
          </cell>
        </row>
        <row r="83">
          <cell r="A83">
            <v>4</v>
          </cell>
          <cell r="B83">
            <v>303</v>
          </cell>
        </row>
        <row r="84">
          <cell r="A84">
            <v>5</v>
          </cell>
          <cell r="B84">
            <v>20</v>
          </cell>
        </row>
        <row r="85">
          <cell r="A85">
            <v>5</v>
          </cell>
          <cell r="B85">
            <v>30</v>
          </cell>
        </row>
        <row r="86">
          <cell r="A86">
            <v>5</v>
          </cell>
          <cell r="B86">
            <v>40</v>
          </cell>
        </row>
        <row r="87">
          <cell r="A87">
            <v>5</v>
          </cell>
          <cell r="B87">
            <v>50</v>
          </cell>
        </row>
        <row r="88">
          <cell r="A88">
            <v>5</v>
          </cell>
          <cell r="B88">
            <v>60</v>
          </cell>
        </row>
        <row r="89">
          <cell r="A89">
            <v>5</v>
          </cell>
          <cell r="B89">
            <v>70</v>
          </cell>
        </row>
        <row r="90">
          <cell r="A90">
            <v>5</v>
          </cell>
          <cell r="B90">
            <v>80</v>
          </cell>
        </row>
        <row r="91">
          <cell r="A91">
            <v>5</v>
          </cell>
          <cell r="B91">
            <v>80</v>
          </cell>
        </row>
        <row r="92">
          <cell r="A92">
            <v>5</v>
          </cell>
          <cell r="B92">
            <v>80</v>
          </cell>
        </row>
        <row r="93">
          <cell r="A93">
            <v>5</v>
          </cell>
          <cell r="B93">
            <v>80</v>
          </cell>
        </row>
        <row r="94">
          <cell r="A94">
            <v>5</v>
          </cell>
          <cell r="B94">
            <v>180</v>
          </cell>
        </row>
        <row r="95">
          <cell r="A95">
            <v>5</v>
          </cell>
          <cell r="B95">
            <v>180</v>
          </cell>
        </row>
        <row r="96">
          <cell r="A96">
            <v>5</v>
          </cell>
          <cell r="B96">
            <v>180</v>
          </cell>
        </row>
        <row r="97">
          <cell r="A97">
            <v>5</v>
          </cell>
          <cell r="B97">
            <v>212</v>
          </cell>
        </row>
        <row r="98">
          <cell r="A98">
            <v>5</v>
          </cell>
          <cell r="B98">
            <v>221</v>
          </cell>
        </row>
        <row r="99">
          <cell r="A99">
            <v>5</v>
          </cell>
          <cell r="B99">
            <v>232</v>
          </cell>
        </row>
        <row r="100">
          <cell r="A100">
            <v>5</v>
          </cell>
          <cell r="B100">
            <v>233</v>
          </cell>
        </row>
        <row r="101">
          <cell r="A101">
            <v>5</v>
          </cell>
          <cell r="B101">
            <v>234</v>
          </cell>
        </row>
        <row r="102">
          <cell r="A102">
            <v>5</v>
          </cell>
          <cell r="B102">
            <v>303</v>
          </cell>
        </row>
        <row r="103">
          <cell r="A103">
            <v>1</v>
          </cell>
          <cell r="B103">
            <v>301</v>
          </cell>
          <cell r="G103">
            <v>166.68</v>
          </cell>
        </row>
        <row r="104">
          <cell r="A104">
            <v>4</v>
          </cell>
          <cell r="B104">
            <v>301</v>
          </cell>
          <cell r="G104">
            <v>166.68</v>
          </cell>
        </row>
        <row r="105">
          <cell r="A105">
            <v>5</v>
          </cell>
          <cell r="B105">
            <v>301</v>
          </cell>
          <cell r="G105">
            <v>166.68</v>
          </cell>
        </row>
        <row r="106">
          <cell r="A106">
            <v>1</v>
          </cell>
          <cell r="B106">
            <v>20</v>
          </cell>
          <cell r="G106">
            <v>0</v>
          </cell>
        </row>
        <row r="107">
          <cell r="A107">
            <v>1</v>
          </cell>
          <cell r="B107">
            <v>20</v>
          </cell>
          <cell r="G107">
            <v>2.2737367544323201E-13</v>
          </cell>
        </row>
        <row r="108">
          <cell r="A108">
            <v>1</v>
          </cell>
          <cell r="B108">
            <v>30</v>
          </cell>
          <cell r="G108">
            <v>-7.2759576141834308E-12</v>
          </cell>
        </row>
        <row r="109">
          <cell r="A109">
            <v>1</v>
          </cell>
          <cell r="B109">
            <v>30</v>
          </cell>
          <cell r="G109">
            <v>6742.97</v>
          </cell>
        </row>
        <row r="110">
          <cell r="A110">
            <v>1</v>
          </cell>
          <cell r="B110">
            <v>50</v>
          </cell>
          <cell r="G110">
            <v>-4.1836756281554699E-11</v>
          </cell>
        </row>
        <row r="111">
          <cell r="A111">
            <v>1</v>
          </cell>
          <cell r="B111">
            <v>50</v>
          </cell>
          <cell r="G111">
            <v>0</v>
          </cell>
        </row>
        <row r="112">
          <cell r="A112">
            <v>1</v>
          </cell>
          <cell r="B112">
            <v>50</v>
          </cell>
          <cell r="G112">
            <v>1.7053025658242399E-13</v>
          </cell>
        </row>
        <row r="113">
          <cell r="A113">
            <v>1</v>
          </cell>
          <cell r="B113">
            <v>60</v>
          </cell>
          <cell r="G113">
            <v>0</v>
          </cell>
        </row>
        <row r="114">
          <cell r="A114">
            <v>2</v>
          </cell>
          <cell r="B114">
            <v>20</v>
          </cell>
          <cell r="G114">
            <v>-2.91038304567337E-11</v>
          </cell>
        </row>
        <row r="115">
          <cell r="A115">
            <v>2</v>
          </cell>
          <cell r="B115">
            <v>20</v>
          </cell>
          <cell r="G115">
            <v>0</v>
          </cell>
        </row>
        <row r="116">
          <cell r="A116">
            <v>2</v>
          </cell>
          <cell r="B116">
            <v>30</v>
          </cell>
          <cell r="G116">
            <v>3.6379788070917097E-11</v>
          </cell>
        </row>
        <row r="117">
          <cell r="A117">
            <v>2</v>
          </cell>
          <cell r="B117">
            <v>30</v>
          </cell>
          <cell r="G117">
            <v>1.06581410364015E-14</v>
          </cell>
        </row>
        <row r="118">
          <cell r="A118">
            <v>2</v>
          </cell>
          <cell r="B118">
            <v>50</v>
          </cell>
          <cell r="G118">
            <v>3.6379788070917097E-11</v>
          </cell>
        </row>
        <row r="119">
          <cell r="A119">
            <v>2</v>
          </cell>
          <cell r="B119">
            <v>50</v>
          </cell>
          <cell r="G119">
            <v>-4.2632564145605999E-14</v>
          </cell>
        </row>
        <row r="120">
          <cell r="A120">
            <v>2</v>
          </cell>
          <cell r="B120">
            <v>50</v>
          </cell>
          <cell r="G120">
            <v>1.9895196601282801E-12</v>
          </cell>
        </row>
        <row r="121">
          <cell r="A121">
            <v>2</v>
          </cell>
          <cell r="B121">
            <v>60</v>
          </cell>
          <cell r="G121">
            <v>0</v>
          </cell>
        </row>
        <row r="122">
          <cell r="A122">
            <v>3</v>
          </cell>
          <cell r="B122">
            <v>20</v>
          </cell>
          <cell r="G122">
            <v>-7.2759576141834308E-12</v>
          </cell>
        </row>
        <row r="123">
          <cell r="A123">
            <v>3</v>
          </cell>
          <cell r="B123">
            <v>20</v>
          </cell>
          <cell r="G123">
            <v>2.2737367544323201E-13</v>
          </cell>
        </row>
        <row r="124">
          <cell r="A124">
            <v>3</v>
          </cell>
          <cell r="B124">
            <v>30</v>
          </cell>
          <cell r="G124">
            <v>2.91038304567337E-11</v>
          </cell>
        </row>
        <row r="125">
          <cell r="A125">
            <v>3</v>
          </cell>
          <cell r="B125">
            <v>30</v>
          </cell>
          <cell r="G125">
            <v>0</v>
          </cell>
        </row>
        <row r="126">
          <cell r="A126">
            <v>3</v>
          </cell>
          <cell r="B126">
            <v>50</v>
          </cell>
          <cell r="G126">
            <v>2.0918378140777301E-11</v>
          </cell>
        </row>
        <row r="127">
          <cell r="A127">
            <v>3</v>
          </cell>
          <cell r="B127">
            <v>50</v>
          </cell>
          <cell r="G127">
            <v>0</v>
          </cell>
        </row>
        <row r="128">
          <cell r="A128">
            <v>3</v>
          </cell>
          <cell r="B128">
            <v>50</v>
          </cell>
          <cell r="G128">
            <v>1.7053025658242399E-13</v>
          </cell>
        </row>
        <row r="129">
          <cell r="A129">
            <v>3</v>
          </cell>
          <cell r="B129">
            <v>60</v>
          </cell>
          <cell r="G129">
            <v>1.45519152283669E-11</v>
          </cell>
        </row>
        <row r="130">
          <cell r="A130">
            <v>4</v>
          </cell>
          <cell r="B130">
            <v>20</v>
          </cell>
          <cell r="G130">
            <v>-4.5474735088646402E-13</v>
          </cell>
        </row>
        <row r="131">
          <cell r="A131">
            <v>4</v>
          </cell>
          <cell r="B131">
            <v>20</v>
          </cell>
          <cell r="G131">
            <v>0</v>
          </cell>
        </row>
        <row r="132">
          <cell r="A132">
            <v>4</v>
          </cell>
          <cell r="B132">
            <v>30</v>
          </cell>
          <cell r="G132">
            <v>-9.0949470177292804E-13</v>
          </cell>
        </row>
        <row r="133">
          <cell r="A133">
            <v>4</v>
          </cell>
          <cell r="B133">
            <v>30</v>
          </cell>
          <cell r="G133">
            <v>-6742.97</v>
          </cell>
        </row>
        <row r="134">
          <cell r="A134">
            <v>4</v>
          </cell>
          <cell r="B134">
            <v>50</v>
          </cell>
          <cell r="G134">
            <v>1.02318153949454E-12</v>
          </cell>
        </row>
        <row r="135">
          <cell r="A135">
            <v>4</v>
          </cell>
          <cell r="B135">
            <v>50</v>
          </cell>
          <cell r="G135">
            <v>1.7053025658242399E-13</v>
          </cell>
        </row>
        <row r="136">
          <cell r="A136">
            <v>4</v>
          </cell>
          <cell r="B136">
            <v>60</v>
          </cell>
          <cell r="G136">
            <v>3.6379788070917101E-12</v>
          </cell>
        </row>
        <row r="137">
          <cell r="A137">
            <v>5</v>
          </cell>
          <cell r="B137">
            <v>20</v>
          </cell>
          <cell r="G137">
            <v>0</v>
          </cell>
        </row>
        <row r="138">
          <cell r="A138">
            <v>5</v>
          </cell>
          <cell r="B138">
            <v>30</v>
          </cell>
          <cell r="G138">
            <v>4.0927261579781803E-12</v>
          </cell>
        </row>
        <row r="139">
          <cell r="A139">
            <v>5</v>
          </cell>
          <cell r="B139">
            <v>30</v>
          </cell>
          <cell r="G139">
            <v>0</v>
          </cell>
        </row>
        <row r="140">
          <cell r="A140">
            <v>5</v>
          </cell>
          <cell r="B140">
            <v>50</v>
          </cell>
          <cell r="G140">
            <v>1.8189894035458601E-12</v>
          </cell>
        </row>
        <row r="141">
          <cell r="A141">
            <v>5</v>
          </cell>
          <cell r="B141">
            <v>50</v>
          </cell>
          <cell r="G141">
            <v>1.7053025658242399E-13</v>
          </cell>
        </row>
        <row r="142">
          <cell r="A142">
            <v>5</v>
          </cell>
          <cell r="B142">
            <v>60</v>
          </cell>
          <cell r="G142">
            <v>-2.0463630789890902E-12</v>
          </cell>
        </row>
        <row r="143">
          <cell r="A143">
            <v>1</v>
          </cell>
          <cell r="B143">
            <v>50</v>
          </cell>
          <cell r="G143">
            <v>3651.35</v>
          </cell>
        </row>
        <row r="144">
          <cell r="A144">
            <v>2</v>
          </cell>
          <cell r="B144">
            <v>50</v>
          </cell>
          <cell r="G144">
            <v>3651.35</v>
          </cell>
        </row>
        <row r="145">
          <cell r="A145">
            <v>3</v>
          </cell>
          <cell r="B145">
            <v>50</v>
          </cell>
          <cell r="G145">
            <v>3651.35</v>
          </cell>
        </row>
        <row r="146">
          <cell r="A146">
            <v>4</v>
          </cell>
          <cell r="B146">
            <v>50</v>
          </cell>
          <cell r="G146">
            <v>3640.63</v>
          </cell>
        </row>
        <row r="147">
          <cell r="A147">
            <v>5</v>
          </cell>
          <cell r="B147">
            <v>50</v>
          </cell>
          <cell r="G147">
            <v>3640.63</v>
          </cell>
        </row>
        <row r="148">
          <cell r="A148">
            <v>1</v>
          </cell>
          <cell r="B148">
            <v>40</v>
          </cell>
          <cell r="G148">
            <v>633.86</v>
          </cell>
        </row>
        <row r="149">
          <cell r="A149">
            <v>1</v>
          </cell>
          <cell r="B149">
            <v>60</v>
          </cell>
          <cell r="G149">
            <v>7663.37</v>
          </cell>
        </row>
        <row r="150">
          <cell r="A150">
            <v>1</v>
          </cell>
          <cell r="B150">
            <v>180</v>
          </cell>
          <cell r="G150">
            <v>192142.89</v>
          </cell>
        </row>
        <row r="151">
          <cell r="A151">
            <v>2</v>
          </cell>
          <cell r="B151">
            <v>40</v>
          </cell>
          <cell r="G151">
            <v>633.86</v>
          </cell>
        </row>
        <row r="152">
          <cell r="A152">
            <v>2</v>
          </cell>
          <cell r="B152">
            <v>60</v>
          </cell>
          <cell r="G152">
            <v>7663.37</v>
          </cell>
        </row>
        <row r="153">
          <cell r="A153">
            <v>2</v>
          </cell>
          <cell r="B153">
            <v>180</v>
          </cell>
          <cell r="G153">
            <v>193688.72</v>
          </cell>
        </row>
        <row r="154">
          <cell r="A154">
            <v>3</v>
          </cell>
          <cell r="B154">
            <v>40</v>
          </cell>
          <cell r="G154">
            <v>633.86</v>
          </cell>
        </row>
        <row r="155">
          <cell r="A155">
            <v>3</v>
          </cell>
          <cell r="B155">
            <v>60</v>
          </cell>
          <cell r="G155">
            <v>7663.37</v>
          </cell>
        </row>
        <row r="156">
          <cell r="A156">
            <v>3</v>
          </cell>
          <cell r="B156">
            <v>180</v>
          </cell>
          <cell r="G156">
            <v>193869.2</v>
          </cell>
        </row>
        <row r="157">
          <cell r="A157">
            <v>4</v>
          </cell>
          <cell r="B157">
            <v>60</v>
          </cell>
          <cell r="G157">
            <v>7712.83</v>
          </cell>
        </row>
        <row r="158">
          <cell r="A158">
            <v>4</v>
          </cell>
          <cell r="B158">
            <v>180</v>
          </cell>
          <cell r="G158">
            <v>193997.82</v>
          </cell>
        </row>
        <row r="159">
          <cell r="A159">
            <v>5</v>
          </cell>
          <cell r="B159">
            <v>60</v>
          </cell>
          <cell r="G159">
            <v>7712.83</v>
          </cell>
        </row>
        <row r="160">
          <cell r="A160">
            <v>5</v>
          </cell>
          <cell r="B160">
            <v>180</v>
          </cell>
          <cell r="G160">
            <v>194024.14</v>
          </cell>
        </row>
        <row r="161">
          <cell r="A161">
            <v>1</v>
          </cell>
          <cell r="B161">
            <v>40</v>
          </cell>
          <cell r="G161">
            <v>9094.9500000000007</v>
          </cell>
        </row>
        <row r="162">
          <cell r="A162">
            <v>1</v>
          </cell>
          <cell r="B162">
            <v>50</v>
          </cell>
          <cell r="G162">
            <v>11967.42</v>
          </cell>
        </row>
        <row r="163">
          <cell r="A163">
            <v>1</v>
          </cell>
          <cell r="B163">
            <v>60</v>
          </cell>
          <cell r="G163">
            <v>13458.65</v>
          </cell>
        </row>
        <row r="164">
          <cell r="A164">
            <v>1</v>
          </cell>
          <cell r="B164">
            <v>70</v>
          </cell>
          <cell r="G164">
            <v>17838.400000000001</v>
          </cell>
        </row>
        <row r="165">
          <cell r="A165">
            <v>1</v>
          </cell>
          <cell r="B165">
            <v>180</v>
          </cell>
          <cell r="G165">
            <v>150088.01999999999</v>
          </cell>
        </row>
        <row r="166">
          <cell r="A166">
            <v>1</v>
          </cell>
          <cell r="B166">
            <v>232</v>
          </cell>
          <cell r="G166">
            <v>12735.7</v>
          </cell>
        </row>
        <row r="167">
          <cell r="A167">
            <v>1</v>
          </cell>
          <cell r="B167">
            <v>233</v>
          </cell>
          <cell r="G167">
            <v>22212.41</v>
          </cell>
        </row>
        <row r="168">
          <cell r="A168">
            <v>1</v>
          </cell>
          <cell r="B168">
            <v>234</v>
          </cell>
          <cell r="G168">
            <v>17248.28</v>
          </cell>
        </row>
        <row r="169">
          <cell r="A169">
            <v>2</v>
          </cell>
          <cell r="B169">
            <v>40</v>
          </cell>
          <cell r="G169">
            <v>9094.9500000000007</v>
          </cell>
        </row>
        <row r="170">
          <cell r="A170">
            <v>2</v>
          </cell>
          <cell r="B170">
            <v>50</v>
          </cell>
          <cell r="G170">
            <v>11967.42</v>
          </cell>
        </row>
        <row r="171">
          <cell r="A171">
            <v>2</v>
          </cell>
          <cell r="B171">
            <v>60</v>
          </cell>
          <cell r="G171">
            <v>13458.65</v>
          </cell>
        </row>
        <row r="172">
          <cell r="A172">
            <v>2</v>
          </cell>
          <cell r="B172">
            <v>70</v>
          </cell>
          <cell r="G172">
            <v>17838.400000000001</v>
          </cell>
        </row>
        <row r="173">
          <cell r="A173">
            <v>2</v>
          </cell>
          <cell r="B173">
            <v>180</v>
          </cell>
          <cell r="G173">
            <v>150105.88</v>
          </cell>
        </row>
        <row r="174">
          <cell r="A174">
            <v>2</v>
          </cell>
          <cell r="B174">
            <v>232</v>
          </cell>
          <cell r="G174">
            <v>12755.89</v>
          </cell>
        </row>
        <row r="175">
          <cell r="A175">
            <v>2</v>
          </cell>
          <cell r="B175">
            <v>233</v>
          </cell>
          <cell r="G175">
            <v>22212.41</v>
          </cell>
        </row>
        <row r="176">
          <cell r="A176">
            <v>2</v>
          </cell>
          <cell r="B176">
            <v>234</v>
          </cell>
          <cell r="G176">
            <v>17248.28</v>
          </cell>
        </row>
        <row r="177">
          <cell r="A177">
            <v>3</v>
          </cell>
          <cell r="B177">
            <v>40</v>
          </cell>
          <cell r="G177">
            <v>9094.9500000000007</v>
          </cell>
        </row>
        <row r="178">
          <cell r="A178">
            <v>3</v>
          </cell>
          <cell r="B178">
            <v>50</v>
          </cell>
          <cell r="G178">
            <v>11967.42</v>
          </cell>
        </row>
        <row r="179">
          <cell r="A179">
            <v>3</v>
          </cell>
          <cell r="B179">
            <v>60</v>
          </cell>
          <cell r="G179">
            <v>13458.65</v>
          </cell>
        </row>
        <row r="180">
          <cell r="A180">
            <v>3</v>
          </cell>
          <cell r="B180">
            <v>70</v>
          </cell>
          <cell r="G180">
            <v>17838.400000000001</v>
          </cell>
        </row>
        <row r="181">
          <cell r="A181">
            <v>3</v>
          </cell>
          <cell r="B181">
            <v>180</v>
          </cell>
          <cell r="G181">
            <v>151210.74</v>
          </cell>
        </row>
        <row r="182">
          <cell r="A182">
            <v>3</v>
          </cell>
          <cell r="B182">
            <v>232</v>
          </cell>
          <cell r="G182">
            <v>12755.89</v>
          </cell>
        </row>
        <row r="183">
          <cell r="A183">
            <v>3</v>
          </cell>
          <cell r="B183">
            <v>233</v>
          </cell>
          <cell r="G183">
            <v>22212.41</v>
          </cell>
        </row>
        <row r="184">
          <cell r="A184">
            <v>3</v>
          </cell>
          <cell r="B184">
            <v>234</v>
          </cell>
          <cell r="G184">
            <v>17248.28</v>
          </cell>
        </row>
        <row r="185">
          <cell r="A185">
            <v>4</v>
          </cell>
          <cell r="B185">
            <v>40</v>
          </cell>
          <cell r="G185">
            <v>28356.34</v>
          </cell>
        </row>
        <row r="186">
          <cell r="A186">
            <v>4</v>
          </cell>
          <cell r="B186">
            <v>50</v>
          </cell>
          <cell r="G186">
            <v>13728.76</v>
          </cell>
        </row>
        <row r="187">
          <cell r="A187">
            <v>4</v>
          </cell>
          <cell r="B187">
            <v>60</v>
          </cell>
          <cell r="G187">
            <v>13458.65</v>
          </cell>
        </row>
        <row r="188">
          <cell r="A188">
            <v>4</v>
          </cell>
          <cell r="B188">
            <v>70</v>
          </cell>
          <cell r="G188">
            <v>17818.14</v>
          </cell>
        </row>
        <row r="189">
          <cell r="A189">
            <v>4</v>
          </cell>
          <cell r="B189">
            <v>180</v>
          </cell>
          <cell r="G189">
            <v>151324.56</v>
          </cell>
        </row>
        <row r="190">
          <cell r="A190">
            <v>4</v>
          </cell>
          <cell r="B190">
            <v>232</v>
          </cell>
          <cell r="G190">
            <v>12755.89</v>
          </cell>
        </row>
        <row r="191">
          <cell r="A191">
            <v>4</v>
          </cell>
          <cell r="B191">
            <v>233</v>
          </cell>
          <cell r="G191">
            <v>22212.41</v>
          </cell>
        </row>
        <row r="192">
          <cell r="A192">
            <v>4</v>
          </cell>
          <cell r="B192">
            <v>234</v>
          </cell>
          <cell r="G192">
            <v>17248.28</v>
          </cell>
        </row>
        <row r="193">
          <cell r="A193">
            <v>5</v>
          </cell>
          <cell r="B193">
            <v>40</v>
          </cell>
          <cell r="G193">
            <v>8666.74</v>
          </cell>
        </row>
        <row r="194">
          <cell r="A194">
            <v>5</v>
          </cell>
          <cell r="B194">
            <v>50</v>
          </cell>
          <cell r="G194">
            <v>13728.76</v>
          </cell>
        </row>
        <row r="195">
          <cell r="A195">
            <v>5</v>
          </cell>
          <cell r="B195">
            <v>60</v>
          </cell>
          <cell r="G195">
            <v>13458.65</v>
          </cell>
        </row>
        <row r="196">
          <cell r="A196">
            <v>5</v>
          </cell>
          <cell r="B196">
            <v>70</v>
          </cell>
          <cell r="G196">
            <v>17408.099999999999</v>
          </cell>
        </row>
        <row r="197">
          <cell r="A197">
            <v>5</v>
          </cell>
          <cell r="B197">
            <v>180</v>
          </cell>
          <cell r="G197">
            <v>151578.96</v>
          </cell>
        </row>
        <row r="198">
          <cell r="A198">
            <v>5</v>
          </cell>
          <cell r="B198">
            <v>232</v>
          </cell>
          <cell r="G198">
            <v>12755.89</v>
          </cell>
        </row>
        <row r="199">
          <cell r="A199">
            <v>5</v>
          </cell>
          <cell r="B199">
            <v>233</v>
          </cell>
          <cell r="G199">
            <v>22212.41</v>
          </cell>
        </row>
        <row r="200">
          <cell r="A200">
            <v>5</v>
          </cell>
          <cell r="B200">
            <v>234</v>
          </cell>
          <cell r="G200">
            <v>17248.28</v>
          </cell>
        </row>
        <row r="201">
          <cell r="A201">
            <v>1</v>
          </cell>
          <cell r="B201">
            <v>20</v>
          </cell>
          <cell r="G201">
            <v>16441.22</v>
          </cell>
        </row>
        <row r="202">
          <cell r="A202">
            <v>1</v>
          </cell>
          <cell r="B202">
            <v>30</v>
          </cell>
          <cell r="G202">
            <v>18527.669999999998</v>
          </cell>
        </row>
        <row r="203">
          <cell r="A203">
            <v>1</v>
          </cell>
          <cell r="B203">
            <v>40</v>
          </cell>
          <cell r="G203">
            <v>29660.82</v>
          </cell>
        </row>
        <row r="204">
          <cell r="A204">
            <v>1</v>
          </cell>
          <cell r="B204">
            <v>50</v>
          </cell>
          <cell r="G204">
            <v>60448.23</v>
          </cell>
        </row>
        <row r="205">
          <cell r="A205">
            <v>1</v>
          </cell>
          <cell r="B205">
            <v>60</v>
          </cell>
          <cell r="G205">
            <v>18114</v>
          </cell>
        </row>
        <row r="206">
          <cell r="A206">
            <v>1</v>
          </cell>
          <cell r="B206">
            <v>70</v>
          </cell>
          <cell r="G206">
            <v>58806.6</v>
          </cell>
        </row>
        <row r="207">
          <cell r="A207">
            <v>1</v>
          </cell>
          <cell r="B207">
            <v>180</v>
          </cell>
          <cell r="G207">
            <v>898805.72</v>
          </cell>
        </row>
        <row r="208">
          <cell r="A208">
            <v>1</v>
          </cell>
          <cell r="B208">
            <v>303</v>
          </cell>
          <cell r="G208">
            <v>49808.480000000003</v>
          </cell>
        </row>
        <row r="209">
          <cell r="A209">
            <v>2</v>
          </cell>
          <cell r="B209">
            <v>20</v>
          </cell>
          <cell r="G209">
            <v>16717.16</v>
          </cell>
        </row>
        <row r="210">
          <cell r="A210">
            <v>2</v>
          </cell>
          <cell r="B210">
            <v>30</v>
          </cell>
          <cell r="G210">
            <v>18514.52</v>
          </cell>
        </row>
        <row r="211">
          <cell r="A211">
            <v>2</v>
          </cell>
          <cell r="B211">
            <v>40</v>
          </cell>
          <cell r="G211">
            <v>29669.58</v>
          </cell>
        </row>
        <row r="212">
          <cell r="A212">
            <v>2</v>
          </cell>
          <cell r="B212">
            <v>50</v>
          </cell>
          <cell r="G212">
            <v>60448.23</v>
          </cell>
        </row>
        <row r="213">
          <cell r="A213">
            <v>2</v>
          </cell>
          <cell r="B213">
            <v>60</v>
          </cell>
          <cell r="G213">
            <v>18114</v>
          </cell>
        </row>
        <row r="214">
          <cell r="A214">
            <v>2</v>
          </cell>
          <cell r="B214">
            <v>70</v>
          </cell>
          <cell r="G214">
            <v>59259.26</v>
          </cell>
        </row>
        <row r="215">
          <cell r="A215">
            <v>2</v>
          </cell>
          <cell r="B215">
            <v>180</v>
          </cell>
          <cell r="G215">
            <v>902958.07999999996</v>
          </cell>
        </row>
        <row r="216">
          <cell r="A216">
            <v>2</v>
          </cell>
          <cell r="B216">
            <v>303</v>
          </cell>
          <cell r="G216">
            <v>49808.480000000003</v>
          </cell>
        </row>
        <row r="217">
          <cell r="A217">
            <v>3</v>
          </cell>
          <cell r="B217">
            <v>20</v>
          </cell>
          <cell r="G217">
            <v>16662.009999999998</v>
          </cell>
        </row>
        <row r="218">
          <cell r="A218">
            <v>3</v>
          </cell>
          <cell r="B218">
            <v>30</v>
          </cell>
          <cell r="G218">
            <v>18521.5</v>
          </cell>
        </row>
        <row r="219">
          <cell r="A219">
            <v>3</v>
          </cell>
          <cell r="B219">
            <v>40</v>
          </cell>
          <cell r="G219">
            <v>29667.1</v>
          </cell>
        </row>
        <row r="220">
          <cell r="A220">
            <v>3</v>
          </cell>
          <cell r="B220">
            <v>50</v>
          </cell>
          <cell r="G220">
            <v>60448.23</v>
          </cell>
        </row>
        <row r="221">
          <cell r="A221">
            <v>3</v>
          </cell>
          <cell r="B221">
            <v>60</v>
          </cell>
          <cell r="G221">
            <v>18114</v>
          </cell>
        </row>
        <row r="222">
          <cell r="A222">
            <v>3</v>
          </cell>
          <cell r="B222">
            <v>70</v>
          </cell>
          <cell r="G222">
            <v>59316.56</v>
          </cell>
        </row>
        <row r="223">
          <cell r="A223">
            <v>3</v>
          </cell>
          <cell r="B223">
            <v>180</v>
          </cell>
          <cell r="G223">
            <v>904779.28</v>
          </cell>
        </row>
        <row r="224">
          <cell r="A224">
            <v>3</v>
          </cell>
          <cell r="B224">
            <v>303</v>
          </cell>
          <cell r="G224">
            <v>49808.480000000003</v>
          </cell>
        </row>
        <row r="225">
          <cell r="A225">
            <v>4</v>
          </cell>
          <cell r="B225">
            <v>20</v>
          </cell>
          <cell r="G225">
            <v>16681.38</v>
          </cell>
        </row>
        <row r="226">
          <cell r="A226">
            <v>4</v>
          </cell>
          <cell r="B226">
            <v>30</v>
          </cell>
          <cell r="G226">
            <v>18512.18</v>
          </cell>
        </row>
        <row r="227">
          <cell r="A227">
            <v>4</v>
          </cell>
          <cell r="B227">
            <v>40</v>
          </cell>
          <cell r="G227">
            <v>43148.69</v>
          </cell>
        </row>
        <row r="228">
          <cell r="A228">
            <v>4</v>
          </cell>
          <cell r="B228">
            <v>50</v>
          </cell>
          <cell r="G228">
            <v>61175.79</v>
          </cell>
        </row>
        <row r="229">
          <cell r="A229">
            <v>4</v>
          </cell>
          <cell r="B229">
            <v>60</v>
          </cell>
          <cell r="G229">
            <v>18114.02</v>
          </cell>
        </row>
        <row r="230">
          <cell r="A230">
            <v>4</v>
          </cell>
          <cell r="B230">
            <v>70</v>
          </cell>
          <cell r="G230">
            <v>59209.42</v>
          </cell>
        </row>
        <row r="231">
          <cell r="A231">
            <v>4</v>
          </cell>
          <cell r="B231">
            <v>180</v>
          </cell>
          <cell r="G231">
            <v>923579.84</v>
          </cell>
        </row>
        <row r="232">
          <cell r="A232">
            <v>4</v>
          </cell>
          <cell r="B232">
            <v>303</v>
          </cell>
          <cell r="G232">
            <v>49808.480000000003</v>
          </cell>
        </row>
        <row r="233">
          <cell r="A233">
            <v>5</v>
          </cell>
          <cell r="B233">
            <v>20</v>
          </cell>
          <cell r="G233">
            <v>16681.38</v>
          </cell>
        </row>
        <row r="234">
          <cell r="A234">
            <v>5</v>
          </cell>
          <cell r="B234">
            <v>30</v>
          </cell>
          <cell r="G234">
            <v>18512.18</v>
          </cell>
        </row>
        <row r="235">
          <cell r="A235">
            <v>5</v>
          </cell>
          <cell r="B235">
            <v>40</v>
          </cell>
          <cell r="G235">
            <v>29654.61</v>
          </cell>
        </row>
        <row r="236">
          <cell r="A236">
            <v>5</v>
          </cell>
          <cell r="B236">
            <v>50</v>
          </cell>
          <cell r="G236">
            <v>61175.79</v>
          </cell>
        </row>
        <row r="237">
          <cell r="A237">
            <v>5</v>
          </cell>
          <cell r="B237">
            <v>60</v>
          </cell>
          <cell r="G237">
            <v>18114.02</v>
          </cell>
        </row>
        <row r="238">
          <cell r="A238">
            <v>5</v>
          </cell>
          <cell r="B238">
            <v>70</v>
          </cell>
          <cell r="G238">
            <v>59209.42</v>
          </cell>
        </row>
        <row r="239">
          <cell r="A239">
            <v>5</v>
          </cell>
          <cell r="B239">
            <v>180</v>
          </cell>
          <cell r="G239">
            <v>919674.56</v>
          </cell>
        </row>
        <row r="240">
          <cell r="A240">
            <v>5</v>
          </cell>
          <cell r="B240">
            <v>303</v>
          </cell>
          <cell r="G240">
            <v>49808.480000000003</v>
          </cell>
        </row>
        <row r="241">
          <cell r="A241">
            <v>1</v>
          </cell>
          <cell r="B241">
            <v>20</v>
          </cell>
          <cell r="G241">
            <v>1328879.06</v>
          </cell>
        </row>
        <row r="242">
          <cell r="A242">
            <v>1</v>
          </cell>
          <cell r="B242">
            <v>30</v>
          </cell>
          <cell r="G242">
            <v>760292.42</v>
          </cell>
        </row>
        <row r="243">
          <cell r="A243">
            <v>1</v>
          </cell>
          <cell r="B243">
            <v>40</v>
          </cell>
          <cell r="G243">
            <v>733457.48</v>
          </cell>
        </row>
        <row r="244">
          <cell r="A244">
            <v>1</v>
          </cell>
          <cell r="B244">
            <v>50</v>
          </cell>
          <cell r="G244">
            <v>1476490.75</v>
          </cell>
        </row>
        <row r="245">
          <cell r="A245">
            <v>1</v>
          </cell>
          <cell r="B245">
            <v>60</v>
          </cell>
          <cell r="G245">
            <v>818049.8</v>
          </cell>
        </row>
        <row r="246">
          <cell r="A246">
            <v>1</v>
          </cell>
          <cell r="B246">
            <v>70</v>
          </cell>
          <cell r="G246">
            <v>369202.87</v>
          </cell>
        </row>
        <row r="247">
          <cell r="A247">
            <v>1</v>
          </cell>
          <cell r="B247">
            <v>80</v>
          </cell>
          <cell r="G247">
            <v>4744747.01</v>
          </cell>
        </row>
        <row r="248">
          <cell r="A248">
            <v>1</v>
          </cell>
          <cell r="B248">
            <v>180</v>
          </cell>
          <cell r="G248">
            <v>31840.09</v>
          </cell>
        </row>
        <row r="249">
          <cell r="A249">
            <v>1</v>
          </cell>
          <cell r="B249">
            <v>212</v>
          </cell>
          <cell r="G249">
            <v>11958.43</v>
          </cell>
        </row>
        <row r="250">
          <cell r="A250">
            <v>1</v>
          </cell>
          <cell r="B250">
            <v>303</v>
          </cell>
          <cell r="G250">
            <v>6462.72</v>
          </cell>
        </row>
        <row r="251">
          <cell r="A251">
            <v>2</v>
          </cell>
          <cell r="B251">
            <v>20</v>
          </cell>
          <cell r="G251">
            <v>1315587.95</v>
          </cell>
        </row>
        <row r="252">
          <cell r="A252">
            <v>2</v>
          </cell>
          <cell r="B252">
            <v>30</v>
          </cell>
          <cell r="G252">
            <v>752005.98</v>
          </cell>
        </row>
        <row r="253">
          <cell r="A253">
            <v>2</v>
          </cell>
          <cell r="B253">
            <v>40</v>
          </cell>
          <cell r="G253">
            <v>704344.2</v>
          </cell>
        </row>
        <row r="254">
          <cell r="A254">
            <v>2</v>
          </cell>
          <cell r="B254">
            <v>50</v>
          </cell>
          <cell r="G254">
            <v>1464133.81</v>
          </cell>
        </row>
        <row r="255">
          <cell r="A255">
            <v>2</v>
          </cell>
          <cell r="B255">
            <v>60</v>
          </cell>
          <cell r="G255">
            <v>818935.74</v>
          </cell>
        </row>
        <row r="256">
          <cell r="A256">
            <v>2</v>
          </cell>
          <cell r="B256">
            <v>70</v>
          </cell>
          <cell r="G256">
            <v>683633.73</v>
          </cell>
        </row>
        <row r="257">
          <cell r="A257">
            <v>2</v>
          </cell>
          <cell r="B257">
            <v>80</v>
          </cell>
          <cell r="G257">
            <v>4755579.7499999898</v>
          </cell>
        </row>
        <row r="258">
          <cell r="A258">
            <v>2</v>
          </cell>
          <cell r="B258">
            <v>180</v>
          </cell>
          <cell r="G258">
            <v>31840.09</v>
          </cell>
        </row>
        <row r="259">
          <cell r="A259">
            <v>2</v>
          </cell>
          <cell r="B259">
            <v>212</v>
          </cell>
          <cell r="G259">
            <v>11991.98</v>
          </cell>
        </row>
        <row r="260">
          <cell r="A260">
            <v>2</v>
          </cell>
          <cell r="B260">
            <v>303</v>
          </cell>
          <cell r="G260">
            <v>6462.72</v>
          </cell>
        </row>
        <row r="261">
          <cell r="A261">
            <v>3</v>
          </cell>
          <cell r="B261">
            <v>20</v>
          </cell>
          <cell r="G261">
            <v>1328847.02</v>
          </cell>
        </row>
        <row r="262">
          <cell r="A262">
            <v>3</v>
          </cell>
          <cell r="B262">
            <v>30</v>
          </cell>
          <cell r="G262">
            <v>744879.44</v>
          </cell>
        </row>
        <row r="263">
          <cell r="A263">
            <v>3</v>
          </cell>
          <cell r="B263">
            <v>40</v>
          </cell>
          <cell r="G263">
            <v>713648.25</v>
          </cell>
        </row>
        <row r="264">
          <cell r="A264">
            <v>3</v>
          </cell>
          <cell r="B264">
            <v>50</v>
          </cell>
          <cell r="G264">
            <v>1494106.9</v>
          </cell>
        </row>
        <row r="265">
          <cell r="A265">
            <v>3</v>
          </cell>
          <cell r="B265">
            <v>60</v>
          </cell>
          <cell r="G265">
            <v>832571.13</v>
          </cell>
        </row>
        <row r="266">
          <cell r="A266">
            <v>3</v>
          </cell>
          <cell r="B266">
            <v>70</v>
          </cell>
          <cell r="G266">
            <v>533400.14</v>
          </cell>
        </row>
        <row r="267">
          <cell r="A267">
            <v>3</v>
          </cell>
          <cell r="B267">
            <v>80</v>
          </cell>
          <cell r="G267">
            <v>4774858.24</v>
          </cell>
        </row>
        <row r="268">
          <cell r="A268">
            <v>3</v>
          </cell>
          <cell r="B268">
            <v>180</v>
          </cell>
          <cell r="G268">
            <v>30617.41</v>
          </cell>
        </row>
        <row r="269">
          <cell r="A269">
            <v>3</v>
          </cell>
          <cell r="B269">
            <v>212</v>
          </cell>
          <cell r="G269">
            <v>11961.56</v>
          </cell>
        </row>
        <row r="270">
          <cell r="A270">
            <v>3</v>
          </cell>
          <cell r="B270">
            <v>303</v>
          </cell>
          <cell r="G270">
            <v>6462.72</v>
          </cell>
        </row>
        <row r="271">
          <cell r="A271">
            <v>4</v>
          </cell>
          <cell r="B271">
            <v>20</v>
          </cell>
          <cell r="G271">
            <v>1315716.02</v>
          </cell>
        </row>
        <row r="272">
          <cell r="A272">
            <v>4</v>
          </cell>
          <cell r="B272">
            <v>30</v>
          </cell>
          <cell r="G272">
            <v>731652.65</v>
          </cell>
        </row>
        <row r="273">
          <cell r="A273">
            <v>4</v>
          </cell>
          <cell r="B273">
            <v>40</v>
          </cell>
          <cell r="G273">
            <v>493044.12</v>
          </cell>
        </row>
        <row r="274">
          <cell r="A274">
            <v>4</v>
          </cell>
          <cell r="B274">
            <v>50</v>
          </cell>
          <cell r="G274">
            <v>1448741.62</v>
          </cell>
        </row>
        <row r="275">
          <cell r="A275">
            <v>4</v>
          </cell>
          <cell r="B275">
            <v>60</v>
          </cell>
          <cell r="G275">
            <v>778700.99</v>
          </cell>
        </row>
        <row r="276">
          <cell r="A276">
            <v>4</v>
          </cell>
          <cell r="B276">
            <v>70</v>
          </cell>
          <cell r="G276">
            <v>535386.69999999995</v>
          </cell>
        </row>
        <row r="277">
          <cell r="A277">
            <v>4</v>
          </cell>
          <cell r="B277">
            <v>80</v>
          </cell>
          <cell r="G277">
            <v>4820538.5</v>
          </cell>
        </row>
        <row r="278">
          <cell r="A278">
            <v>4</v>
          </cell>
          <cell r="B278">
            <v>180</v>
          </cell>
          <cell r="G278">
            <v>30917.33</v>
          </cell>
        </row>
        <row r="279">
          <cell r="A279">
            <v>4</v>
          </cell>
          <cell r="B279">
            <v>212</v>
          </cell>
          <cell r="G279">
            <v>11945.16</v>
          </cell>
        </row>
        <row r="280">
          <cell r="A280">
            <v>4</v>
          </cell>
          <cell r="B280">
            <v>303</v>
          </cell>
          <cell r="G280">
            <v>6462.72</v>
          </cell>
        </row>
        <row r="281">
          <cell r="A281">
            <v>5</v>
          </cell>
          <cell r="B281">
            <v>20</v>
          </cell>
          <cell r="G281">
            <v>1321419.3799999999</v>
          </cell>
        </row>
        <row r="282">
          <cell r="A282">
            <v>5</v>
          </cell>
          <cell r="B282">
            <v>30</v>
          </cell>
          <cell r="G282">
            <v>740612.77</v>
          </cell>
        </row>
        <row r="283">
          <cell r="A283">
            <v>5</v>
          </cell>
          <cell r="B283">
            <v>40</v>
          </cell>
          <cell r="G283">
            <v>700490.55</v>
          </cell>
        </row>
        <row r="284">
          <cell r="A284">
            <v>5</v>
          </cell>
          <cell r="B284">
            <v>50</v>
          </cell>
          <cell r="G284">
            <v>1455893.74</v>
          </cell>
        </row>
        <row r="285">
          <cell r="A285">
            <v>5</v>
          </cell>
          <cell r="B285">
            <v>60</v>
          </cell>
          <cell r="G285">
            <v>780506.43</v>
          </cell>
        </row>
        <row r="286">
          <cell r="A286">
            <v>5</v>
          </cell>
          <cell r="B286">
            <v>70</v>
          </cell>
          <cell r="G286">
            <v>535954.4</v>
          </cell>
        </row>
        <row r="287">
          <cell r="A287">
            <v>5</v>
          </cell>
          <cell r="B287">
            <v>80</v>
          </cell>
          <cell r="G287">
            <v>4838267.54</v>
          </cell>
        </row>
        <row r="288">
          <cell r="A288">
            <v>5</v>
          </cell>
          <cell r="B288">
            <v>180</v>
          </cell>
          <cell r="G288">
            <v>30935.52</v>
          </cell>
        </row>
        <row r="289">
          <cell r="A289">
            <v>5</v>
          </cell>
          <cell r="B289">
            <v>212</v>
          </cell>
          <cell r="G289">
            <v>11945.16</v>
          </cell>
        </row>
        <row r="290">
          <cell r="A290">
            <v>5</v>
          </cell>
          <cell r="B290">
            <v>303</v>
          </cell>
          <cell r="G290">
            <v>6462.72</v>
          </cell>
        </row>
        <row r="291">
          <cell r="A291">
            <v>1</v>
          </cell>
          <cell r="B291">
            <v>10</v>
          </cell>
          <cell r="G291">
            <v>1009214.23</v>
          </cell>
        </row>
        <row r="292">
          <cell r="A292">
            <v>1</v>
          </cell>
          <cell r="B292">
            <v>20</v>
          </cell>
          <cell r="G292">
            <v>128461.51</v>
          </cell>
        </row>
        <row r="293">
          <cell r="A293">
            <v>1</v>
          </cell>
          <cell r="B293">
            <v>30</v>
          </cell>
          <cell r="G293">
            <v>91271.73</v>
          </cell>
        </row>
        <row r="294">
          <cell r="A294">
            <v>1</v>
          </cell>
          <cell r="B294">
            <v>40</v>
          </cell>
          <cell r="G294">
            <v>70475.399999999994</v>
          </cell>
        </row>
        <row r="295">
          <cell r="A295">
            <v>1</v>
          </cell>
          <cell r="B295">
            <v>50</v>
          </cell>
          <cell r="G295">
            <v>74877.899999999994</v>
          </cell>
        </row>
        <row r="296">
          <cell r="A296">
            <v>1</v>
          </cell>
          <cell r="B296">
            <v>60</v>
          </cell>
          <cell r="G296">
            <v>101847.09</v>
          </cell>
        </row>
        <row r="297">
          <cell r="A297">
            <v>1</v>
          </cell>
          <cell r="B297">
            <v>70</v>
          </cell>
          <cell r="G297">
            <v>44540.22</v>
          </cell>
        </row>
        <row r="298">
          <cell r="A298">
            <v>1</v>
          </cell>
          <cell r="B298">
            <v>212</v>
          </cell>
          <cell r="G298">
            <v>23.01</v>
          </cell>
        </row>
        <row r="299">
          <cell r="A299">
            <v>1</v>
          </cell>
          <cell r="B299">
            <v>303</v>
          </cell>
          <cell r="G299">
            <v>23.92</v>
          </cell>
        </row>
        <row r="300">
          <cell r="A300">
            <v>2</v>
          </cell>
          <cell r="B300">
            <v>10</v>
          </cell>
          <cell r="G300">
            <v>1022767.54</v>
          </cell>
        </row>
        <row r="301">
          <cell r="A301">
            <v>2</v>
          </cell>
          <cell r="B301">
            <v>20</v>
          </cell>
          <cell r="G301">
            <v>129203.5</v>
          </cell>
        </row>
        <row r="302">
          <cell r="A302">
            <v>2</v>
          </cell>
          <cell r="B302">
            <v>30</v>
          </cell>
          <cell r="G302">
            <v>89083.4</v>
          </cell>
        </row>
        <row r="303">
          <cell r="A303">
            <v>2</v>
          </cell>
          <cell r="B303">
            <v>40</v>
          </cell>
          <cell r="G303">
            <v>72001.64</v>
          </cell>
        </row>
        <row r="304">
          <cell r="A304">
            <v>2</v>
          </cell>
          <cell r="B304">
            <v>50</v>
          </cell>
          <cell r="G304">
            <v>73445.23</v>
          </cell>
        </row>
        <row r="305">
          <cell r="A305">
            <v>2</v>
          </cell>
          <cell r="B305">
            <v>60</v>
          </cell>
          <cell r="G305">
            <v>103090.68</v>
          </cell>
        </row>
        <row r="306">
          <cell r="A306">
            <v>2</v>
          </cell>
          <cell r="B306">
            <v>70</v>
          </cell>
          <cell r="G306">
            <v>44677.72</v>
          </cell>
        </row>
        <row r="307">
          <cell r="A307">
            <v>2</v>
          </cell>
          <cell r="B307">
            <v>212</v>
          </cell>
          <cell r="G307">
            <v>23.01</v>
          </cell>
        </row>
        <row r="308">
          <cell r="A308">
            <v>2</v>
          </cell>
          <cell r="B308">
            <v>303</v>
          </cell>
          <cell r="G308">
            <v>23.92</v>
          </cell>
        </row>
        <row r="309">
          <cell r="A309">
            <v>3</v>
          </cell>
          <cell r="B309">
            <v>10</v>
          </cell>
          <cell r="G309">
            <v>1018277.23</v>
          </cell>
        </row>
        <row r="310">
          <cell r="A310">
            <v>3</v>
          </cell>
          <cell r="B310">
            <v>20</v>
          </cell>
          <cell r="G310">
            <v>129040.22</v>
          </cell>
        </row>
        <row r="311">
          <cell r="A311">
            <v>3</v>
          </cell>
          <cell r="B311">
            <v>30</v>
          </cell>
          <cell r="G311">
            <v>106351.7</v>
          </cell>
        </row>
        <row r="312">
          <cell r="A312">
            <v>3</v>
          </cell>
          <cell r="B312">
            <v>40</v>
          </cell>
          <cell r="G312">
            <v>71510.36</v>
          </cell>
        </row>
        <row r="313">
          <cell r="A313">
            <v>3</v>
          </cell>
          <cell r="B313">
            <v>50</v>
          </cell>
          <cell r="G313">
            <v>73426.52</v>
          </cell>
        </row>
        <row r="314">
          <cell r="A314">
            <v>3</v>
          </cell>
          <cell r="B314">
            <v>60</v>
          </cell>
          <cell r="G314">
            <v>107176.62</v>
          </cell>
        </row>
        <row r="315">
          <cell r="A315">
            <v>3</v>
          </cell>
          <cell r="B315">
            <v>70</v>
          </cell>
          <cell r="G315">
            <v>44671.33</v>
          </cell>
        </row>
        <row r="316">
          <cell r="A316">
            <v>3</v>
          </cell>
          <cell r="B316">
            <v>212</v>
          </cell>
          <cell r="G316">
            <v>23.01</v>
          </cell>
        </row>
        <row r="317">
          <cell r="A317">
            <v>3</v>
          </cell>
          <cell r="B317">
            <v>303</v>
          </cell>
          <cell r="G317">
            <v>23.92</v>
          </cell>
        </row>
        <row r="318">
          <cell r="A318">
            <v>4</v>
          </cell>
          <cell r="B318">
            <v>20</v>
          </cell>
          <cell r="G318">
            <v>477987.76</v>
          </cell>
        </row>
        <row r="319">
          <cell r="A319">
            <v>4</v>
          </cell>
          <cell r="B319">
            <v>30</v>
          </cell>
          <cell r="G319">
            <v>322740.57</v>
          </cell>
        </row>
        <row r="320">
          <cell r="A320">
            <v>4</v>
          </cell>
          <cell r="B320">
            <v>40</v>
          </cell>
          <cell r="G320">
            <v>366388.22</v>
          </cell>
        </row>
        <row r="321">
          <cell r="A321">
            <v>4</v>
          </cell>
          <cell r="B321">
            <v>50</v>
          </cell>
          <cell r="G321">
            <v>383534.95</v>
          </cell>
        </row>
        <row r="322">
          <cell r="A322">
            <v>4</v>
          </cell>
          <cell r="B322">
            <v>60</v>
          </cell>
          <cell r="G322">
            <v>280671.84000000003</v>
          </cell>
        </row>
        <row r="323">
          <cell r="A323">
            <v>4</v>
          </cell>
          <cell r="B323">
            <v>70</v>
          </cell>
          <cell r="G323">
            <v>322725.84999999998</v>
          </cell>
        </row>
        <row r="324">
          <cell r="A324">
            <v>4</v>
          </cell>
          <cell r="B324">
            <v>212</v>
          </cell>
          <cell r="G324">
            <v>23.01</v>
          </cell>
        </row>
        <row r="325">
          <cell r="A325">
            <v>4</v>
          </cell>
          <cell r="B325">
            <v>303</v>
          </cell>
          <cell r="G325">
            <v>23.92</v>
          </cell>
        </row>
        <row r="326">
          <cell r="A326">
            <v>5</v>
          </cell>
          <cell r="B326">
            <v>20</v>
          </cell>
          <cell r="G326">
            <v>478498.21</v>
          </cell>
        </row>
        <row r="327">
          <cell r="A327">
            <v>5</v>
          </cell>
          <cell r="B327">
            <v>30</v>
          </cell>
          <cell r="G327">
            <v>323648.68</v>
          </cell>
        </row>
        <row r="328">
          <cell r="A328">
            <v>5</v>
          </cell>
          <cell r="B328">
            <v>40</v>
          </cell>
          <cell r="G328">
            <v>252841.81</v>
          </cell>
        </row>
        <row r="329">
          <cell r="A329">
            <v>5</v>
          </cell>
          <cell r="B329">
            <v>50</v>
          </cell>
          <cell r="G329">
            <v>383140.52</v>
          </cell>
        </row>
        <row r="330">
          <cell r="A330">
            <v>5</v>
          </cell>
          <cell r="B330">
            <v>60</v>
          </cell>
          <cell r="G330">
            <v>280022.95</v>
          </cell>
        </row>
        <row r="331">
          <cell r="A331">
            <v>5</v>
          </cell>
          <cell r="B331">
            <v>70</v>
          </cell>
          <cell r="G331">
            <v>322328.09999999998</v>
          </cell>
        </row>
        <row r="332">
          <cell r="A332">
            <v>5</v>
          </cell>
          <cell r="B332">
            <v>212</v>
          </cell>
          <cell r="G332">
            <v>23.01</v>
          </cell>
        </row>
        <row r="333">
          <cell r="A333">
            <v>5</v>
          </cell>
          <cell r="B333">
            <v>303</v>
          </cell>
          <cell r="G333">
            <v>23.92</v>
          </cell>
        </row>
        <row r="334">
          <cell r="A334">
            <v>1</v>
          </cell>
          <cell r="B334">
            <v>221</v>
          </cell>
          <cell r="G334">
            <v>66.95</v>
          </cell>
        </row>
        <row r="335">
          <cell r="A335">
            <v>2</v>
          </cell>
          <cell r="B335">
            <v>221</v>
          </cell>
          <cell r="G335">
            <v>66.95</v>
          </cell>
        </row>
        <row r="336">
          <cell r="A336">
            <v>3</v>
          </cell>
          <cell r="B336">
            <v>221</v>
          </cell>
          <cell r="G336">
            <v>66.95</v>
          </cell>
        </row>
        <row r="337">
          <cell r="A337">
            <v>4</v>
          </cell>
          <cell r="B337">
            <v>221</v>
          </cell>
          <cell r="G337">
            <v>66.95</v>
          </cell>
        </row>
        <row r="338">
          <cell r="A338">
            <v>5</v>
          </cell>
          <cell r="B338">
            <v>221</v>
          </cell>
          <cell r="G338">
            <v>66.95</v>
          </cell>
        </row>
        <row r="339">
          <cell r="A339">
            <v>1</v>
          </cell>
          <cell r="B339">
            <v>40</v>
          </cell>
          <cell r="G339">
            <v>3.59</v>
          </cell>
        </row>
        <row r="340">
          <cell r="A340">
            <v>2</v>
          </cell>
          <cell r="B340">
            <v>40</v>
          </cell>
          <cell r="G340">
            <v>3.59</v>
          </cell>
        </row>
        <row r="341">
          <cell r="A341">
            <v>3</v>
          </cell>
          <cell r="B341">
            <v>40</v>
          </cell>
          <cell r="G341">
            <v>3.59</v>
          </cell>
        </row>
        <row r="342">
          <cell r="A342">
            <v>4</v>
          </cell>
          <cell r="B342">
            <v>40</v>
          </cell>
          <cell r="G342">
            <v>3.59</v>
          </cell>
        </row>
        <row r="343">
          <cell r="A343">
            <v>5</v>
          </cell>
          <cell r="B343">
            <v>40</v>
          </cell>
          <cell r="G343">
            <v>3.59</v>
          </cell>
        </row>
        <row r="344">
          <cell r="A344">
            <v>1</v>
          </cell>
          <cell r="B344">
            <v>10</v>
          </cell>
          <cell r="G344">
            <v>163477.16</v>
          </cell>
        </row>
        <row r="345">
          <cell r="A345">
            <v>1</v>
          </cell>
          <cell r="B345">
            <v>10</v>
          </cell>
          <cell r="G345">
            <v>57147.56</v>
          </cell>
        </row>
        <row r="346">
          <cell r="A346">
            <v>1</v>
          </cell>
          <cell r="B346">
            <v>20</v>
          </cell>
          <cell r="G346">
            <v>191.52</v>
          </cell>
        </row>
        <row r="347">
          <cell r="A347">
            <v>1</v>
          </cell>
          <cell r="B347">
            <v>20</v>
          </cell>
          <cell r="G347">
            <v>104747.45</v>
          </cell>
        </row>
        <row r="348">
          <cell r="A348">
            <v>1</v>
          </cell>
          <cell r="B348">
            <v>30</v>
          </cell>
          <cell r="G348">
            <v>2078.36</v>
          </cell>
        </row>
        <row r="349">
          <cell r="A349">
            <v>1</v>
          </cell>
          <cell r="B349">
            <v>30</v>
          </cell>
          <cell r="G349">
            <v>9103.9</v>
          </cell>
        </row>
        <row r="350">
          <cell r="A350">
            <v>1</v>
          </cell>
          <cell r="B350">
            <v>40</v>
          </cell>
          <cell r="G350">
            <v>958.32</v>
          </cell>
        </row>
        <row r="351">
          <cell r="A351">
            <v>1</v>
          </cell>
          <cell r="B351">
            <v>40</v>
          </cell>
          <cell r="G351">
            <v>5679.37</v>
          </cell>
        </row>
        <row r="352">
          <cell r="A352">
            <v>1</v>
          </cell>
          <cell r="B352">
            <v>50</v>
          </cell>
          <cell r="G352">
            <v>32444.46</v>
          </cell>
        </row>
        <row r="353">
          <cell r="A353">
            <v>1</v>
          </cell>
          <cell r="B353">
            <v>60</v>
          </cell>
          <cell r="G353">
            <v>66.81</v>
          </cell>
        </row>
        <row r="354">
          <cell r="A354">
            <v>1</v>
          </cell>
          <cell r="B354">
            <v>60</v>
          </cell>
          <cell r="G354">
            <v>3637.48</v>
          </cell>
        </row>
        <row r="355">
          <cell r="A355">
            <v>1</v>
          </cell>
          <cell r="B355">
            <v>70</v>
          </cell>
          <cell r="G355">
            <v>45444.81</v>
          </cell>
        </row>
        <row r="356">
          <cell r="A356">
            <v>1</v>
          </cell>
          <cell r="B356">
            <v>212</v>
          </cell>
          <cell r="G356">
            <v>9199.1</v>
          </cell>
        </row>
        <row r="357">
          <cell r="A357">
            <v>2</v>
          </cell>
          <cell r="B357">
            <v>10</v>
          </cell>
          <cell r="G357">
            <v>163477.16</v>
          </cell>
        </row>
        <row r="358">
          <cell r="A358">
            <v>2</v>
          </cell>
          <cell r="B358">
            <v>10</v>
          </cell>
          <cell r="G358">
            <v>57514.7</v>
          </cell>
        </row>
        <row r="359">
          <cell r="A359">
            <v>2</v>
          </cell>
          <cell r="B359">
            <v>20</v>
          </cell>
          <cell r="G359">
            <v>191.52</v>
          </cell>
        </row>
        <row r="360">
          <cell r="A360">
            <v>2</v>
          </cell>
          <cell r="B360">
            <v>20</v>
          </cell>
          <cell r="G360">
            <v>104779.2</v>
          </cell>
        </row>
        <row r="361">
          <cell r="A361">
            <v>2</v>
          </cell>
          <cell r="B361">
            <v>30</v>
          </cell>
          <cell r="G361">
            <v>2078.36</v>
          </cell>
        </row>
        <row r="362">
          <cell r="A362">
            <v>2</v>
          </cell>
          <cell r="B362">
            <v>30</v>
          </cell>
          <cell r="G362">
            <v>9102.4500000000007</v>
          </cell>
        </row>
        <row r="363">
          <cell r="A363">
            <v>2</v>
          </cell>
          <cell r="B363">
            <v>40</v>
          </cell>
          <cell r="G363">
            <v>958.32</v>
          </cell>
        </row>
        <row r="364">
          <cell r="A364">
            <v>2</v>
          </cell>
          <cell r="B364">
            <v>40</v>
          </cell>
          <cell r="G364">
            <v>5679.37</v>
          </cell>
        </row>
        <row r="365">
          <cell r="A365">
            <v>2</v>
          </cell>
          <cell r="B365">
            <v>50</v>
          </cell>
          <cell r="G365">
            <v>20277.27</v>
          </cell>
        </row>
        <row r="366">
          <cell r="A366">
            <v>2</v>
          </cell>
          <cell r="B366">
            <v>60</v>
          </cell>
          <cell r="G366">
            <v>22.2</v>
          </cell>
        </row>
        <row r="367">
          <cell r="A367">
            <v>2</v>
          </cell>
          <cell r="B367">
            <v>60</v>
          </cell>
          <cell r="G367">
            <v>3690.99</v>
          </cell>
        </row>
        <row r="368">
          <cell r="A368">
            <v>2</v>
          </cell>
          <cell r="B368">
            <v>70</v>
          </cell>
          <cell r="G368">
            <v>45450.86</v>
          </cell>
        </row>
        <row r="369">
          <cell r="A369">
            <v>2</v>
          </cell>
          <cell r="B369">
            <v>212</v>
          </cell>
          <cell r="G369">
            <v>9199.11</v>
          </cell>
        </row>
        <row r="370">
          <cell r="A370">
            <v>3</v>
          </cell>
          <cell r="B370">
            <v>10</v>
          </cell>
          <cell r="G370">
            <v>163477.16</v>
          </cell>
        </row>
        <row r="371">
          <cell r="A371">
            <v>3</v>
          </cell>
          <cell r="B371">
            <v>10</v>
          </cell>
          <cell r="G371">
            <v>57514.7</v>
          </cell>
        </row>
        <row r="372">
          <cell r="A372">
            <v>3</v>
          </cell>
          <cell r="B372">
            <v>20</v>
          </cell>
          <cell r="G372">
            <v>191.52</v>
          </cell>
        </row>
        <row r="373">
          <cell r="A373">
            <v>3</v>
          </cell>
          <cell r="B373">
            <v>20</v>
          </cell>
          <cell r="G373">
            <v>104779.2</v>
          </cell>
        </row>
        <row r="374">
          <cell r="A374">
            <v>3</v>
          </cell>
          <cell r="B374">
            <v>30</v>
          </cell>
          <cell r="G374">
            <v>2078.36</v>
          </cell>
        </row>
        <row r="375">
          <cell r="A375">
            <v>3</v>
          </cell>
          <cell r="B375">
            <v>30</v>
          </cell>
          <cell r="G375">
            <v>9102.4500000000007</v>
          </cell>
        </row>
        <row r="376">
          <cell r="A376">
            <v>3</v>
          </cell>
          <cell r="B376">
            <v>40</v>
          </cell>
          <cell r="G376">
            <v>958.32</v>
          </cell>
        </row>
        <row r="377">
          <cell r="A377">
            <v>3</v>
          </cell>
          <cell r="B377">
            <v>40</v>
          </cell>
          <cell r="G377">
            <v>5679.37</v>
          </cell>
        </row>
        <row r="378">
          <cell r="A378">
            <v>3</v>
          </cell>
          <cell r="B378">
            <v>50</v>
          </cell>
          <cell r="G378">
            <v>19805.580000000002</v>
          </cell>
        </row>
        <row r="379">
          <cell r="A379">
            <v>3</v>
          </cell>
          <cell r="B379">
            <v>60</v>
          </cell>
          <cell r="G379">
            <v>47.18</v>
          </cell>
        </row>
        <row r="380">
          <cell r="A380">
            <v>3</v>
          </cell>
          <cell r="B380">
            <v>60</v>
          </cell>
          <cell r="G380">
            <v>3637.48</v>
          </cell>
        </row>
        <row r="381">
          <cell r="A381">
            <v>3</v>
          </cell>
          <cell r="B381">
            <v>70</v>
          </cell>
          <cell r="G381">
            <v>45450.86</v>
          </cell>
        </row>
        <row r="382">
          <cell r="A382">
            <v>3</v>
          </cell>
          <cell r="B382">
            <v>212</v>
          </cell>
          <cell r="G382">
            <v>10279.450000000001</v>
          </cell>
        </row>
        <row r="383">
          <cell r="A383">
            <v>4</v>
          </cell>
          <cell r="B383">
            <v>212</v>
          </cell>
          <cell r="G383">
            <v>9559.2199999999993</v>
          </cell>
        </row>
        <row r="384">
          <cell r="A384">
            <v>5</v>
          </cell>
          <cell r="B384">
            <v>212</v>
          </cell>
          <cell r="G384">
            <v>9559.23</v>
          </cell>
        </row>
        <row r="385">
          <cell r="A385">
            <v>1</v>
          </cell>
          <cell r="B385">
            <v>20</v>
          </cell>
          <cell r="G385">
            <v>-4732.8599999999997</v>
          </cell>
        </row>
        <row r="386">
          <cell r="A386">
            <v>1</v>
          </cell>
          <cell r="B386">
            <v>50</v>
          </cell>
          <cell r="G386">
            <v>47207.23</v>
          </cell>
        </row>
        <row r="387">
          <cell r="A387">
            <v>1</v>
          </cell>
          <cell r="B387">
            <v>60</v>
          </cell>
          <cell r="G387">
            <v>31438.55</v>
          </cell>
        </row>
        <row r="388">
          <cell r="A388">
            <v>1</v>
          </cell>
          <cell r="B388">
            <v>80</v>
          </cell>
          <cell r="G388">
            <v>62127.74</v>
          </cell>
        </row>
        <row r="389">
          <cell r="A389">
            <v>1</v>
          </cell>
          <cell r="B389">
            <v>80</v>
          </cell>
          <cell r="G389">
            <v>532736.51</v>
          </cell>
        </row>
        <row r="390">
          <cell r="A390">
            <v>1</v>
          </cell>
          <cell r="B390">
            <v>80</v>
          </cell>
          <cell r="G390">
            <v>52991.02</v>
          </cell>
        </row>
        <row r="391">
          <cell r="A391">
            <v>1</v>
          </cell>
          <cell r="B391">
            <v>180</v>
          </cell>
          <cell r="G391">
            <v>152768.95000000001</v>
          </cell>
        </row>
        <row r="392">
          <cell r="A392">
            <v>1</v>
          </cell>
          <cell r="B392">
            <v>180</v>
          </cell>
          <cell r="G392">
            <v>-68641.850000000006</v>
          </cell>
        </row>
        <row r="393">
          <cell r="A393">
            <v>2</v>
          </cell>
          <cell r="B393">
            <v>20</v>
          </cell>
          <cell r="G393">
            <v>-4732.8599999999997</v>
          </cell>
        </row>
        <row r="394">
          <cell r="A394">
            <v>2</v>
          </cell>
          <cell r="B394">
            <v>50</v>
          </cell>
          <cell r="G394">
            <v>47207.23</v>
          </cell>
        </row>
        <row r="395">
          <cell r="A395">
            <v>2</v>
          </cell>
          <cell r="B395">
            <v>60</v>
          </cell>
          <cell r="G395">
            <v>31438.55</v>
          </cell>
        </row>
        <row r="396">
          <cell r="A396">
            <v>2</v>
          </cell>
          <cell r="B396">
            <v>80</v>
          </cell>
          <cell r="G396">
            <v>62127.73</v>
          </cell>
        </row>
        <row r="397">
          <cell r="A397">
            <v>2</v>
          </cell>
          <cell r="B397">
            <v>80</v>
          </cell>
          <cell r="G397">
            <v>532900.66</v>
          </cell>
        </row>
        <row r="398">
          <cell r="A398">
            <v>2</v>
          </cell>
          <cell r="B398">
            <v>80</v>
          </cell>
          <cell r="G398">
            <v>322036.27</v>
          </cell>
        </row>
        <row r="399">
          <cell r="A399">
            <v>2</v>
          </cell>
          <cell r="B399">
            <v>180</v>
          </cell>
          <cell r="G399">
            <v>131914.04999999999</v>
          </cell>
        </row>
        <row r="400">
          <cell r="A400">
            <v>2</v>
          </cell>
          <cell r="B400">
            <v>180</v>
          </cell>
          <cell r="G400">
            <v>-68641.850000000006</v>
          </cell>
        </row>
        <row r="401">
          <cell r="A401">
            <v>3</v>
          </cell>
          <cell r="B401">
            <v>20</v>
          </cell>
          <cell r="G401">
            <v>-4732.8599999999997</v>
          </cell>
        </row>
        <row r="402">
          <cell r="A402">
            <v>3</v>
          </cell>
          <cell r="B402">
            <v>50</v>
          </cell>
          <cell r="G402">
            <v>47207.23</v>
          </cell>
        </row>
        <row r="403">
          <cell r="A403">
            <v>3</v>
          </cell>
          <cell r="B403">
            <v>60</v>
          </cell>
          <cell r="G403">
            <v>31438.55</v>
          </cell>
        </row>
        <row r="404">
          <cell r="A404">
            <v>3</v>
          </cell>
          <cell r="B404">
            <v>80</v>
          </cell>
          <cell r="G404">
            <v>-124255.47</v>
          </cell>
        </row>
        <row r="405">
          <cell r="A405">
            <v>3</v>
          </cell>
          <cell r="B405">
            <v>80</v>
          </cell>
          <cell r="G405">
            <v>-1065637.17</v>
          </cell>
        </row>
        <row r="406">
          <cell r="A406">
            <v>3</v>
          </cell>
          <cell r="B406">
            <v>80</v>
          </cell>
          <cell r="G406">
            <v>-1132812.51</v>
          </cell>
        </row>
        <row r="407">
          <cell r="A407">
            <v>3</v>
          </cell>
          <cell r="B407">
            <v>80</v>
          </cell>
          <cell r="G407">
            <v>409563.2</v>
          </cell>
        </row>
        <row r="408">
          <cell r="A408">
            <v>3</v>
          </cell>
          <cell r="B408">
            <v>180</v>
          </cell>
          <cell r="G408">
            <v>-284683</v>
          </cell>
        </row>
        <row r="409">
          <cell r="A409">
            <v>3</v>
          </cell>
          <cell r="B409">
            <v>180</v>
          </cell>
          <cell r="G409">
            <v>-68641.850000000006</v>
          </cell>
        </row>
        <row r="410">
          <cell r="A410">
            <v>4</v>
          </cell>
          <cell r="B410">
            <v>20</v>
          </cell>
          <cell r="G410">
            <v>-4732.8599999999997</v>
          </cell>
        </row>
        <row r="411">
          <cell r="A411">
            <v>4</v>
          </cell>
          <cell r="B411">
            <v>50</v>
          </cell>
          <cell r="G411">
            <v>47207.23</v>
          </cell>
        </row>
        <row r="412">
          <cell r="A412">
            <v>4</v>
          </cell>
          <cell r="B412">
            <v>60</v>
          </cell>
          <cell r="G412">
            <v>31438.55</v>
          </cell>
        </row>
        <row r="413">
          <cell r="A413">
            <v>4</v>
          </cell>
          <cell r="B413">
            <v>80</v>
          </cell>
          <cell r="G413">
            <v>75520.83</v>
          </cell>
        </row>
        <row r="414">
          <cell r="A414">
            <v>4</v>
          </cell>
          <cell r="B414">
            <v>80</v>
          </cell>
          <cell r="G414">
            <v>515611.14</v>
          </cell>
        </row>
        <row r="415">
          <cell r="A415">
            <v>4</v>
          </cell>
          <cell r="B415">
            <v>180</v>
          </cell>
          <cell r="G415">
            <v>-453125</v>
          </cell>
        </row>
        <row r="416">
          <cell r="A416">
            <v>4</v>
          </cell>
          <cell r="B416">
            <v>180</v>
          </cell>
          <cell r="G416">
            <v>-68641.850000000006</v>
          </cell>
        </row>
        <row r="417">
          <cell r="A417">
            <v>5</v>
          </cell>
          <cell r="B417">
            <v>20</v>
          </cell>
          <cell r="G417">
            <v>-4732.8599999999997</v>
          </cell>
        </row>
        <row r="418">
          <cell r="A418">
            <v>5</v>
          </cell>
          <cell r="B418">
            <v>50</v>
          </cell>
          <cell r="G418">
            <v>47207.23</v>
          </cell>
        </row>
        <row r="419">
          <cell r="A419">
            <v>5</v>
          </cell>
          <cell r="B419">
            <v>60</v>
          </cell>
          <cell r="G419">
            <v>31438.55</v>
          </cell>
        </row>
        <row r="420">
          <cell r="A420">
            <v>5</v>
          </cell>
          <cell r="B420">
            <v>80</v>
          </cell>
          <cell r="G420">
            <v>620383.53</v>
          </cell>
        </row>
        <row r="421">
          <cell r="A421">
            <v>5</v>
          </cell>
          <cell r="B421">
            <v>80</v>
          </cell>
          <cell r="G421">
            <v>-264322.92</v>
          </cell>
        </row>
        <row r="422">
          <cell r="A422">
            <v>5</v>
          </cell>
          <cell r="B422">
            <v>80</v>
          </cell>
          <cell r="G422">
            <v>555066.78</v>
          </cell>
        </row>
        <row r="423">
          <cell r="A423">
            <v>5</v>
          </cell>
          <cell r="B423">
            <v>180</v>
          </cell>
          <cell r="G423">
            <v>-113281.25</v>
          </cell>
        </row>
        <row r="424">
          <cell r="A424">
            <v>5</v>
          </cell>
          <cell r="B424">
            <v>180</v>
          </cell>
          <cell r="G424">
            <v>-68641.850000000006</v>
          </cell>
        </row>
        <row r="425">
          <cell r="A425">
            <v>1</v>
          </cell>
          <cell r="B425">
            <v>212</v>
          </cell>
          <cell r="G425">
            <v>8394</v>
          </cell>
        </row>
        <row r="426">
          <cell r="A426">
            <v>1</v>
          </cell>
          <cell r="B426">
            <v>221</v>
          </cell>
          <cell r="G426">
            <v>7755</v>
          </cell>
        </row>
        <row r="427">
          <cell r="A427">
            <v>2</v>
          </cell>
          <cell r="B427">
            <v>212</v>
          </cell>
          <cell r="G427">
            <v>8394</v>
          </cell>
        </row>
        <row r="428">
          <cell r="A428">
            <v>2</v>
          </cell>
          <cell r="B428">
            <v>221</v>
          </cell>
          <cell r="G428">
            <v>7755</v>
          </cell>
        </row>
        <row r="429">
          <cell r="A429">
            <v>3</v>
          </cell>
          <cell r="B429">
            <v>212</v>
          </cell>
          <cell r="G429">
            <v>8394</v>
          </cell>
        </row>
        <row r="430">
          <cell r="A430">
            <v>3</v>
          </cell>
          <cell r="B430">
            <v>221</v>
          </cell>
          <cell r="G430">
            <v>7755</v>
          </cell>
        </row>
        <row r="431">
          <cell r="A431">
            <v>4</v>
          </cell>
          <cell r="B431">
            <v>212</v>
          </cell>
          <cell r="G431">
            <v>8394</v>
          </cell>
        </row>
        <row r="432">
          <cell r="A432">
            <v>4</v>
          </cell>
          <cell r="B432">
            <v>221</v>
          </cell>
          <cell r="G432">
            <v>7755</v>
          </cell>
        </row>
        <row r="433">
          <cell r="A433">
            <v>5</v>
          </cell>
          <cell r="B433">
            <v>212</v>
          </cell>
          <cell r="G433">
            <v>8394</v>
          </cell>
        </row>
        <row r="434">
          <cell r="A434">
            <v>5</v>
          </cell>
          <cell r="B434">
            <v>221</v>
          </cell>
          <cell r="G434">
            <v>7755</v>
          </cell>
        </row>
        <row r="435">
          <cell r="A435">
            <v>1</v>
          </cell>
          <cell r="B435">
            <v>80</v>
          </cell>
          <cell r="G435">
            <v>5724.59</v>
          </cell>
        </row>
        <row r="436">
          <cell r="A436">
            <v>1</v>
          </cell>
          <cell r="B436">
            <v>180</v>
          </cell>
          <cell r="G436">
            <v>13755.75</v>
          </cell>
        </row>
        <row r="437">
          <cell r="A437">
            <v>1</v>
          </cell>
          <cell r="B437">
            <v>212</v>
          </cell>
          <cell r="G437">
            <v>71983.679999999993</v>
          </cell>
        </row>
        <row r="438">
          <cell r="A438">
            <v>2</v>
          </cell>
          <cell r="B438">
            <v>80</v>
          </cell>
          <cell r="G438">
            <v>5724.59</v>
          </cell>
        </row>
        <row r="439">
          <cell r="A439">
            <v>2</v>
          </cell>
          <cell r="B439">
            <v>180</v>
          </cell>
          <cell r="G439">
            <v>13755.75</v>
          </cell>
        </row>
        <row r="440">
          <cell r="A440">
            <v>2</v>
          </cell>
          <cell r="B440">
            <v>212</v>
          </cell>
          <cell r="G440">
            <v>72969.84</v>
          </cell>
        </row>
        <row r="441">
          <cell r="A441">
            <v>3</v>
          </cell>
          <cell r="B441">
            <v>80</v>
          </cell>
          <cell r="G441">
            <v>5724.59</v>
          </cell>
        </row>
        <row r="442">
          <cell r="A442">
            <v>3</v>
          </cell>
          <cell r="B442">
            <v>180</v>
          </cell>
          <cell r="G442">
            <v>13755.75</v>
          </cell>
        </row>
        <row r="443">
          <cell r="A443">
            <v>3</v>
          </cell>
          <cell r="B443">
            <v>212</v>
          </cell>
          <cell r="G443">
            <v>73228.5</v>
          </cell>
        </row>
        <row r="444">
          <cell r="A444">
            <v>4</v>
          </cell>
          <cell r="B444">
            <v>80</v>
          </cell>
          <cell r="G444">
            <v>5724.59</v>
          </cell>
        </row>
        <row r="445">
          <cell r="A445">
            <v>4</v>
          </cell>
          <cell r="B445">
            <v>180</v>
          </cell>
          <cell r="G445">
            <v>13755.75</v>
          </cell>
        </row>
        <row r="446">
          <cell r="A446">
            <v>4</v>
          </cell>
          <cell r="B446">
            <v>212</v>
          </cell>
          <cell r="G446">
            <v>73246.240000000005</v>
          </cell>
        </row>
        <row r="447">
          <cell r="A447">
            <v>5</v>
          </cell>
          <cell r="B447">
            <v>80</v>
          </cell>
          <cell r="G447">
            <v>5724.59</v>
          </cell>
        </row>
        <row r="448">
          <cell r="A448">
            <v>5</v>
          </cell>
          <cell r="B448">
            <v>180</v>
          </cell>
          <cell r="G448">
            <v>13755.75</v>
          </cell>
        </row>
        <row r="449">
          <cell r="A449">
            <v>5</v>
          </cell>
          <cell r="B449">
            <v>212</v>
          </cell>
          <cell r="G449">
            <v>73247</v>
          </cell>
        </row>
        <row r="450">
          <cell r="A450">
            <v>1</v>
          </cell>
          <cell r="B450">
            <v>80</v>
          </cell>
          <cell r="G450">
            <v>1288.1500000000001</v>
          </cell>
        </row>
        <row r="451">
          <cell r="A451">
            <v>1</v>
          </cell>
          <cell r="B451">
            <v>180</v>
          </cell>
          <cell r="G451">
            <v>1133.5</v>
          </cell>
        </row>
        <row r="452">
          <cell r="A452">
            <v>2</v>
          </cell>
          <cell r="B452">
            <v>80</v>
          </cell>
          <cell r="G452">
            <v>1300.6500000000001</v>
          </cell>
        </row>
        <row r="453">
          <cell r="A453">
            <v>2</v>
          </cell>
          <cell r="B453">
            <v>180</v>
          </cell>
          <cell r="G453">
            <v>1133.5</v>
          </cell>
        </row>
        <row r="454">
          <cell r="A454">
            <v>2</v>
          </cell>
          <cell r="B454">
            <v>301</v>
          </cell>
          <cell r="G454">
            <v>81</v>
          </cell>
        </row>
        <row r="455">
          <cell r="A455">
            <v>3</v>
          </cell>
          <cell r="B455">
            <v>80</v>
          </cell>
          <cell r="G455">
            <v>1300.6500000000001</v>
          </cell>
        </row>
        <row r="456">
          <cell r="A456">
            <v>3</v>
          </cell>
          <cell r="B456">
            <v>180</v>
          </cell>
          <cell r="G456">
            <v>1133.9100000000001</v>
          </cell>
        </row>
        <row r="457">
          <cell r="A457">
            <v>3</v>
          </cell>
          <cell r="B457">
            <v>301</v>
          </cell>
          <cell r="G457">
            <v>81</v>
          </cell>
        </row>
        <row r="458">
          <cell r="A458">
            <v>4</v>
          </cell>
          <cell r="B458">
            <v>80</v>
          </cell>
          <cell r="G458">
            <v>1324.15</v>
          </cell>
        </row>
        <row r="459">
          <cell r="A459">
            <v>4</v>
          </cell>
          <cell r="B459">
            <v>180</v>
          </cell>
          <cell r="G459">
            <v>1133.9100000000001</v>
          </cell>
        </row>
        <row r="460">
          <cell r="A460">
            <v>4</v>
          </cell>
          <cell r="B460">
            <v>301</v>
          </cell>
          <cell r="G460">
            <v>81</v>
          </cell>
        </row>
        <row r="461">
          <cell r="A461">
            <v>5</v>
          </cell>
          <cell r="B461">
            <v>80</v>
          </cell>
          <cell r="G461">
            <v>1324.15</v>
          </cell>
        </row>
        <row r="462">
          <cell r="A462">
            <v>5</v>
          </cell>
          <cell r="B462">
            <v>180</v>
          </cell>
          <cell r="G462">
            <v>1133.9100000000001</v>
          </cell>
        </row>
        <row r="463">
          <cell r="A463">
            <v>5</v>
          </cell>
          <cell r="B463">
            <v>301</v>
          </cell>
          <cell r="G463">
            <v>81</v>
          </cell>
        </row>
        <row r="464">
          <cell r="A464">
            <v>1</v>
          </cell>
          <cell r="B464">
            <v>212</v>
          </cell>
          <cell r="G464">
            <v>16875</v>
          </cell>
        </row>
        <row r="465">
          <cell r="A465">
            <v>2</v>
          </cell>
          <cell r="B465">
            <v>212</v>
          </cell>
          <cell r="G465">
            <v>16875</v>
          </cell>
        </row>
        <row r="466">
          <cell r="A466">
            <v>3</v>
          </cell>
          <cell r="B466">
            <v>212</v>
          </cell>
          <cell r="G466">
            <v>16875</v>
          </cell>
        </row>
        <row r="467">
          <cell r="A467">
            <v>4</v>
          </cell>
          <cell r="B467">
            <v>212</v>
          </cell>
          <cell r="G467">
            <v>16875</v>
          </cell>
        </row>
        <row r="468">
          <cell r="A468">
            <v>5</v>
          </cell>
          <cell r="B468">
            <v>212</v>
          </cell>
          <cell r="G468">
            <v>452.83</v>
          </cell>
        </row>
        <row r="469">
          <cell r="A469">
            <v>1</v>
          </cell>
          <cell r="B469">
            <v>212</v>
          </cell>
          <cell r="G469">
            <v>48711.5</v>
          </cell>
        </row>
        <row r="470">
          <cell r="A470">
            <v>2</v>
          </cell>
          <cell r="B470">
            <v>212</v>
          </cell>
          <cell r="G470">
            <v>48711.5</v>
          </cell>
        </row>
        <row r="471">
          <cell r="A471">
            <v>3</v>
          </cell>
          <cell r="B471">
            <v>212</v>
          </cell>
          <cell r="G471">
            <v>48711.5</v>
          </cell>
        </row>
        <row r="472">
          <cell r="A472">
            <v>4</v>
          </cell>
          <cell r="B472">
            <v>212</v>
          </cell>
          <cell r="G472">
            <v>48711.5</v>
          </cell>
        </row>
        <row r="473">
          <cell r="A473">
            <v>5</v>
          </cell>
          <cell r="B473">
            <v>212</v>
          </cell>
          <cell r="G473">
            <v>48711.5</v>
          </cell>
        </row>
        <row r="474">
          <cell r="A474">
            <v>1</v>
          </cell>
          <cell r="B474">
            <v>221</v>
          </cell>
          <cell r="G474">
            <v>1578.13</v>
          </cell>
        </row>
        <row r="475">
          <cell r="A475">
            <v>2</v>
          </cell>
          <cell r="B475">
            <v>221</v>
          </cell>
          <cell r="G475">
            <v>1578.13</v>
          </cell>
        </row>
        <row r="476">
          <cell r="A476">
            <v>3</v>
          </cell>
          <cell r="B476">
            <v>221</v>
          </cell>
          <cell r="G476">
            <v>1578.13</v>
          </cell>
        </row>
        <row r="477">
          <cell r="A477">
            <v>4</v>
          </cell>
          <cell r="B477">
            <v>221</v>
          </cell>
          <cell r="G477">
            <v>1578.13</v>
          </cell>
        </row>
        <row r="478">
          <cell r="A478">
            <v>5</v>
          </cell>
          <cell r="B478">
            <v>221</v>
          </cell>
          <cell r="G478">
            <v>1578.13</v>
          </cell>
        </row>
        <row r="479">
          <cell r="A479">
            <v>2</v>
          </cell>
          <cell r="B479">
            <v>301</v>
          </cell>
          <cell r="G479">
            <v>166.68</v>
          </cell>
        </row>
        <row r="480">
          <cell r="A480">
            <v>3</v>
          </cell>
          <cell r="B480">
            <v>301</v>
          </cell>
          <cell r="G480">
            <v>166.68</v>
          </cell>
        </row>
        <row r="481">
          <cell r="A481">
            <v>1</v>
          </cell>
          <cell r="B481">
            <v>20</v>
          </cell>
          <cell r="G481">
            <v>14816.16</v>
          </cell>
        </row>
        <row r="482">
          <cell r="A482">
            <v>1</v>
          </cell>
          <cell r="B482">
            <v>30</v>
          </cell>
          <cell r="G482">
            <v>2010.59</v>
          </cell>
        </row>
        <row r="483">
          <cell r="A483">
            <v>1</v>
          </cell>
          <cell r="B483">
            <v>40</v>
          </cell>
          <cell r="G483">
            <v>3483.88</v>
          </cell>
        </row>
        <row r="484">
          <cell r="A484">
            <v>1</v>
          </cell>
          <cell r="B484">
            <v>50</v>
          </cell>
          <cell r="G484">
            <v>5110.24</v>
          </cell>
        </row>
        <row r="485">
          <cell r="A485">
            <v>1</v>
          </cell>
          <cell r="B485">
            <v>60</v>
          </cell>
          <cell r="G485">
            <v>3011.91</v>
          </cell>
        </row>
        <row r="486">
          <cell r="A486">
            <v>1</v>
          </cell>
          <cell r="B486">
            <v>70</v>
          </cell>
          <cell r="G486">
            <v>17527.84</v>
          </cell>
        </row>
        <row r="487">
          <cell r="A487">
            <v>2</v>
          </cell>
          <cell r="B487">
            <v>20</v>
          </cell>
          <cell r="G487">
            <v>14516.12</v>
          </cell>
        </row>
        <row r="488">
          <cell r="A488">
            <v>2</v>
          </cell>
          <cell r="B488">
            <v>30</v>
          </cell>
          <cell r="G488">
            <v>1357.44</v>
          </cell>
        </row>
        <row r="489">
          <cell r="A489">
            <v>2</v>
          </cell>
          <cell r="B489">
            <v>40</v>
          </cell>
          <cell r="G489">
            <v>3320.32</v>
          </cell>
        </row>
        <row r="490">
          <cell r="A490">
            <v>2</v>
          </cell>
          <cell r="B490">
            <v>50</v>
          </cell>
          <cell r="G490">
            <v>3625.29</v>
          </cell>
        </row>
        <row r="491">
          <cell r="A491">
            <v>2</v>
          </cell>
          <cell r="B491">
            <v>60</v>
          </cell>
          <cell r="G491">
            <v>2799.73</v>
          </cell>
        </row>
        <row r="492">
          <cell r="A492">
            <v>2</v>
          </cell>
          <cell r="B492">
            <v>70</v>
          </cell>
          <cell r="G492">
            <v>16695.68</v>
          </cell>
        </row>
        <row r="493">
          <cell r="A493">
            <v>3</v>
          </cell>
          <cell r="B493">
            <v>20</v>
          </cell>
          <cell r="G493">
            <v>14525.78</v>
          </cell>
        </row>
        <row r="494">
          <cell r="A494">
            <v>3</v>
          </cell>
          <cell r="B494">
            <v>30</v>
          </cell>
          <cell r="G494">
            <v>1321.61</v>
          </cell>
        </row>
        <row r="495">
          <cell r="A495">
            <v>3</v>
          </cell>
          <cell r="B495">
            <v>40</v>
          </cell>
          <cell r="G495">
            <v>6219.84</v>
          </cell>
        </row>
        <row r="496">
          <cell r="A496">
            <v>3</v>
          </cell>
          <cell r="B496">
            <v>50</v>
          </cell>
          <cell r="G496">
            <v>3589.86</v>
          </cell>
        </row>
        <row r="497">
          <cell r="A497">
            <v>3</v>
          </cell>
          <cell r="B497">
            <v>60</v>
          </cell>
          <cell r="G497">
            <v>2555.9499999999998</v>
          </cell>
        </row>
        <row r="498">
          <cell r="A498">
            <v>3</v>
          </cell>
          <cell r="B498">
            <v>70</v>
          </cell>
          <cell r="G498">
            <v>14940.81</v>
          </cell>
        </row>
        <row r="499">
          <cell r="A499">
            <v>4</v>
          </cell>
          <cell r="B499">
            <v>40</v>
          </cell>
          <cell r="G499">
            <v>2533.4499999999998</v>
          </cell>
        </row>
        <row r="500">
          <cell r="A500">
            <v>4</v>
          </cell>
          <cell r="B500">
            <v>50</v>
          </cell>
          <cell r="G500">
            <v>4574.57</v>
          </cell>
        </row>
        <row r="501">
          <cell r="A501">
            <v>4</v>
          </cell>
          <cell r="B501">
            <v>60</v>
          </cell>
          <cell r="G501">
            <v>2130.5</v>
          </cell>
        </row>
        <row r="502">
          <cell r="A502">
            <v>4</v>
          </cell>
          <cell r="B502">
            <v>70</v>
          </cell>
          <cell r="G502">
            <v>16335.72</v>
          </cell>
        </row>
        <row r="503">
          <cell r="A503">
            <v>5</v>
          </cell>
          <cell r="B503">
            <v>40</v>
          </cell>
          <cell r="G503">
            <v>3077.08</v>
          </cell>
        </row>
        <row r="504">
          <cell r="A504">
            <v>5</v>
          </cell>
          <cell r="B504">
            <v>50</v>
          </cell>
          <cell r="G504">
            <v>4719.8900000000003</v>
          </cell>
        </row>
        <row r="505">
          <cell r="A505">
            <v>5</v>
          </cell>
          <cell r="B505">
            <v>60</v>
          </cell>
          <cell r="G505">
            <v>2121.13</v>
          </cell>
        </row>
        <row r="506">
          <cell r="A506">
            <v>5</v>
          </cell>
          <cell r="B506">
            <v>70</v>
          </cell>
          <cell r="G506">
            <v>16656.060000000001</v>
          </cell>
        </row>
        <row r="507">
          <cell r="A507">
            <v>1</v>
          </cell>
          <cell r="B507">
            <v>20</v>
          </cell>
          <cell r="G507">
            <v>-8343.3799999999992</v>
          </cell>
        </row>
        <row r="508">
          <cell r="A508">
            <v>1</v>
          </cell>
          <cell r="B508">
            <v>30</v>
          </cell>
          <cell r="G508">
            <v>-1736.68</v>
          </cell>
        </row>
        <row r="509">
          <cell r="A509">
            <v>1</v>
          </cell>
          <cell r="B509">
            <v>40</v>
          </cell>
          <cell r="G509">
            <v>-3483.88</v>
          </cell>
        </row>
        <row r="510">
          <cell r="A510">
            <v>1</v>
          </cell>
          <cell r="B510">
            <v>50</v>
          </cell>
          <cell r="G510">
            <v>-5110.24</v>
          </cell>
        </row>
        <row r="511">
          <cell r="A511">
            <v>1</v>
          </cell>
          <cell r="B511">
            <v>60</v>
          </cell>
          <cell r="G511">
            <v>-2955.12</v>
          </cell>
        </row>
        <row r="512">
          <cell r="A512">
            <v>1</v>
          </cell>
          <cell r="B512">
            <v>70</v>
          </cell>
          <cell r="G512">
            <v>-17527.84</v>
          </cell>
        </row>
        <row r="513">
          <cell r="A513">
            <v>2</v>
          </cell>
          <cell r="B513">
            <v>20</v>
          </cell>
          <cell r="G513">
            <v>-7973</v>
          </cell>
        </row>
        <row r="514">
          <cell r="A514">
            <v>2</v>
          </cell>
          <cell r="B514">
            <v>30</v>
          </cell>
          <cell r="G514">
            <v>-1054.8800000000001</v>
          </cell>
        </row>
        <row r="515">
          <cell r="A515">
            <v>2</v>
          </cell>
          <cell r="B515">
            <v>40</v>
          </cell>
          <cell r="G515">
            <v>-3320.32</v>
          </cell>
        </row>
        <row r="516">
          <cell r="A516">
            <v>2</v>
          </cell>
          <cell r="B516">
            <v>50</v>
          </cell>
          <cell r="G516">
            <v>-3625.29</v>
          </cell>
        </row>
        <row r="517">
          <cell r="A517">
            <v>2</v>
          </cell>
          <cell r="B517">
            <v>60</v>
          </cell>
          <cell r="G517">
            <v>-2706.7</v>
          </cell>
        </row>
        <row r="518">
          <cell r="A518">
            <v>2</v>
          </cell>
          <cell r="B518">
            <v>70</v>
          </cell>
          <cell r="G518">
            <v>-16695.68</v>
          </cell>
        </row>
        <row r="519">
          <cell r="A519">
            <v>3</v>
          </cell>
          <cell r="B519">
            <v>20</v>
          </cell>
          <cell r="G519">
            <v>-7997.94</v>
          </cell>
        </row>
        <row r="520">
          <cell r="A520">
            <v>3</v>
          </cell>
          <cell r="B520">
            <v>30</v>
          </cell>
          <cell r="G520">
            <v>-984.95</v>
          </cell>
        </row>
        <row r="521">
          <cell r="A521">
            <v>3</v>
          </cell>
          <cell r="B521">
            <v>40</v>
          </cell>
          <cell r="G521">
            <v>-6219.84</v>
          </cell>
        </row>
        <row r="522">
          <cell r="A522">
            <v>3</v>
          </cell>
          <cell r="B522">
            <v>50</v>
          </cell>
          <cell r="G522">
            <v>-3589.86</v>
          </cell>
        </row>
        <row r="523">
          <cell r="A523">
            <v>3</v>
          </cell>
          <cell r="B523">
            <v>60</v>
          </cell>
          <cell r="G523">
            <v>-2458.59</v>
          </cell>
        </row>
        <row r="524">
          <cell r="A524">
            <v>3</v>
          </cell>
          <cell r="B524">
            <v>70</v>
          </cell>
          <cell r="G524">
            <v>-14940.81</v>
          </cell>
        </row>
        <row r="525">
          <cell r="A525">
            <v>4</v>
          </cell>
          <cell r="B525">
            <v>40</v>
          </cell>
          <cell r="G525">
            <v>-2533.4499999999998</v>
          </cell>
        </row>
        <row r="526">
          <cell r="A526">
            <v>4</v>
          </cell>
          <cell r="B526">
            <v>50</v>
          </cell>
          <cell r="G526">
            <v>-4574.57</v>
          </cell>
        </row>
        <row r="527">
          <cell r="A527">
            <v>4</v>
          </cell>
          <cell r="B527">
            <v>60</v>
          </cell>
          <cell r="G527">
            <v>-1858.79</v>
          </cell>
        </row>
        <row r="528">
          <cell r="A528">
            <v>4</v>
          </cell>
          <cell r="B528">
            <v>70</v>
          </cell>
          <cell r="G528">
            <v>-16335.72</v>
          </cell>
        </row>
        <row r="529">
          <cell r="A529">
            <v>5</v>
          </cell>
          <cell r="B529">
            <v>40</v>
          </cell>
          <cell r="G529">
            <v>-3077.08</v>
          </cell>
        </row>
        <row r="530">
          <cell r="A530">
            <v>5</v>
          </cell>
          <cell r="B530">
            <v>50</v>
          </cell>
          <cell r="G530">
            <v>-4719.8900000000003</v>
          </cell>
        </row>
        <row r="531">
          <cell r="A531">
            <v>5</v>
          </cell>
          <cell r="B531">
            <v>60</v>
          </cell>
          <cell r="G531">
            <v>-1852.86</v>
          </cell>
        </row>
        <row r="532">
          <cell r="A532">
            <v>5</v>
          </cell>
          <cell r="B532">
            <v>70</v>
          </cell>
          <cell r="G532">
            <v>-16656.060000000001</v>
          </cell>
        </row>
        <row r="533">
          <cell r="A533">
            <v>1</v>
          </cell>
          <cell r="B533">
            <v>20</v>
          </cell>
          <cell r="G533">
            <v>20297.93</v>
          </cell>
        </row>
        <row r="534">
          <cell r="A534">
            <v>1</v>
          </cell>
          <cell r="B534">
            <v>30</v>
          </cell>
          <cell r="G534">
            <v>4144.99</v>
          </cell>
        </row>
        <row r="535">
          <cell r="A535">
            <v>1</v>
          </cell>
          <cell r="B535">
            <v>40</v>
          </cell>
          <cell r="G535">
            <v>2080.63</v>
          </cell>
        </row>
        <row r="536">
          <cell r="A536">
            <v>1</v>
          </cell>
          <cell r="B536">
            <v>50</v>
          </cell>
          <cell r="G536">
            <v>16579.77</v>
          </cell>
        </row>
        <row r="537">
          <cell r="A537">
            <v>1</v>
          </cell>
          <cell r="B537">
            <v>60</v>
          </cell>
          <cell r="G537">
            <v>7705.52</v>
          </cell>
        </row>
        <row r="538">
          <cell r="A538">
            <v>1</v>
          </cell>
          <cell r="B538">
            <v>70</v>
          </cell>
          <cell r="G538">
            <v>7805.63</v>
          </cell>
        </row>
        <row r="539">
          <cell r="A539">
            <v>2</v>
          </cell>
          <cell r="B539">
            <v>20</v>
          </cell>
          <cell r="G539">
            <v>20518.09</v>
          </cell>
        </row>
        <row r="540">
          <cell r="A540">
            <v>2</v>
          </cell>
          <cell r="B540">
            <v>30</v>
          </cell>
          <cell r="G540">
            <v>4126.1000000000004</v>
          </cell>
        </row>
        <row r="541">
          <cell r="A541">
            <v>2</v>
          </cell>
          <cell r="B541">
            <v>40</v>
          </cell>
          <cell r="G541">
            <v>2075.4</v>
          </cell>
        </row>
        <row r="542">
          <cell r="A542">
            <v>2</v>
          </cell>
          <cell r="B542">
            <v>50</v>
          </cell>
          <cell r="G542">
            <v>16701.580000000002</v>
          </cell>
        </row>
        <row r="543">
          <cell r="A543">
            <v>2</v>
          </cell>
          <cell r="B543">
            <v>60</v>
          </cell>
          <cell r="G543">
            <v>7828.88</v>
          </cell>
        </row>
        <row r="544">
          <cell r="A544">
            <v>2</v>
          </cell>
          <cell r="B544">
            <v>70</v>
          </cell>
          <cell r="G544">
            <v>7512.24</v>
          </cell>
        </row>
        <row r="545">
          <cell r="A545">
            <v>3</v>
          </cell>
          <cell r="B545">
            <v>20</v>
          </cell>
          <cell r="G545">
            <v>20518.09</v>
          </cell>
        </row>
        <row r="546">
          <cell r="A546">
            <v>3</v>
          </cell>
          <cell r="B546">
            <v>30</v>
          </cell>
          <cell r="G546">
            <v>4559.26</v>
          </cell>
        </row>
        <row r="547">
          <cell r="A547">
            <v>3</v>
          </cell>
          <cell r="B547">
            <v>40</v>
          </cell>
          <cell r="G547">
            <v>2325.15</v>
          </cell>
        </row>
        <row r="548">
          <cell r="A548">
            <v>3</v>
          </cell>
          <cell r="B548">
            <v>50</v>
          </cell>
          <cell r="G548">
            <v>16700.150000000001</v>
          </cell>
        </row>
        <row r="549">
          <cell r="A549">
            <v>3</v>
          </cell>
          <cell r="B549">
            <v>60</v>
          </cell>
          <cell r="G549">
            <v>7828.88</v>
          </cell>
        </row>
        <row r="550">
          <cell r="A550">
            <v>3</v>
          </cell>
          <cell r="B550">
            <v>70</v>
          </cell>
          <cell r="G550">
            <v>7461.7</v>
          </cell>
        </row>
        <row r="551">
          <cell r="A551">
            <v>4</v>
          </cell>
          <cell r="B551">
            <v>20</v>
          </cell>
          <cell r="G551">
            <v>25421.86</v>
          </cell>
        </row>
        <row r="552">
          <cell r="A552">
            <v>4</v>
          </cell>
          <cell r="B552">
            <v>30</v>
          </cell>
          <cell r="G552">
            <v>5552.59</v>
          </cell>
        </row>
        <row r="553">
          <cell r="A553">
            <v>4</v>
          </cell>
          <cell r="B553">
            <v>40</v>
          </cell>
          <cell r="G553">
            <v>1542.93</v>
          </cell>
        </row>
        <row r="554">
          <cell r="A554">
            <v>4</v>
          </cell>
          <cell r="B554">
            <v>50</v>
          </cell>
          <cell r="G554">
            <v>26173.3</v>
          </cell>
        </row>
        <row r="555">
          <cell r="A555">
            <v>4</v>
          </cell>
          <cell r="B555">
            <v>60</v>
          </cell>
          <cell r="G555">
            <v>12142</v>
          </cell>
        </row>
        <row r="556">
          <cell r="A556">
            <v>4</v>
          </cell>
          <cell r="B556">
            <v>70</v>
          </cell>
          <cell r="G556">
            <v>8779.93</v>
          </cell>
        </row>
        <row r="557">
          <cell r="A557">
            <v>5</v>
          </cell>
          <cell r="B557">
            <v>20</v>
          </cell>
          <cell r="G557">
            <v>25421.86</v>
          </cell>
        </row>
        <row r="558">
          <cell r="A558">
            <v>5</v>
          </cell>
          <cell r="B558">
            <v>30</v>
          </cell>
          <cell r="G558">
            <v>5552.59</v>
          </cell>
        </row>
        <row r="559">
          <cell r="A559">
            <v>5</v>
          </cell>
          <cell r="B559">
            <v>40</v>
          </cell>
          <cell r="G559">
            <v>1542.93</v>
          </cell>
        </row>
        <row r="560">
          <cell r="A560">
            <v>5</v>
          </cell>
          <cell r="B560">
            <v>50</v>
          </cell>
          <cell r="G560">
            <v>26156.7</v>
          </cell>
        </row>
        <row r="561">
          <cell r="A561">
            <v>5</v>
          </cell>
          <cell r="B561">
            <v>60</v>
          </cell>
          <cell r="G561">
            <v>12142</v>
          </cell>
        </row>
        <row r="562">
          <cell r="A562">
            <v>5</v>
          </cell>
          <cell r="B562">
            <v>70</v>
          </cell>
          <cell r="G562">
            <v>8779.93</v>
          </cell>
        </row>
        <row r="563">
          <cell r="A563">
            <v>1</v>
          </cell>
          <cell r="B563">
            <v>20</v>
          </cell>
          <cell r="G563">
            <v>-20297.93</v>
          </cell>
        </row>
        <row r="564">
          <cell r="A564">
            <v>1</v>
          </cell>
          <cell r="B564">
            <v>30</v>
          </cell>
          <cell r="G564">
            <v>-4092.86</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SSU-Spending"/>
      <sheetName val="TXP-Summary"/>
      <sheetName val="TXP-IncStmt"/>
      <sheetName val="TXP-O&amp;MExp"/>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2008 FINAL Budget</v>
          </cell>
          <cell r="C21" t="str">
            <v>Oct</v>
          </cell>
          <cell r="D21" t="str">
            <v>Nov</v>
          </cell>
          <cell r="E21" t="str">
            <v>Dec</v>
          </cell>
          <cell r="F21" t="str">
            <v>Jan</v>
          </cell>
          <cell r="G21" t="str">
            <v>Feb</v>
          </cell>
          <cell r="H21" t="str">
            <v>Mar</v>
          </cell>
          <cell r="I21" t="str">
            <v>Apr</v>
          </cell>
          <cell r="J21" t="str">
            <v>May</v>
          </cell>
          <cell r="K21" t="str">
            <v>Jun</v>
          </cell>
          <cell r="L21" t="str">
            <v>Jul</v>
          </cell>
          <cell r="M21" t="str">
            <v>Aug</v>
          </cell>
          <cell r="N21" t="str">
            <v>Sep</v>
          </cell>
          <cell r="O21" t="str">
            <v>2008 FINAL Budget</v>
          </cell>
          <cell r="P21" t="str">
            <v>Oct</v>
          </cell>
          <cell r="Q21" t="str">
            <v>Nov</v>
          </cell>
          <cell r="R21" t="str">
            <v>Dec</v>
          </cell>
          <cell r="S21" t="str">
            <v>Jan</v>
          </cell>
          <cell r="T21" t="str">
            <v>Feb</v>
          </cell>
          <cell r="U21" t="str">
            <v>Mar</v>
          </cell>
          <cell r="V21" t="str">
            <v>Apr</v>
          </cell>
          <cell r="W21" t="str">
            <v>May</v>
          </cell>
          <cell r="X21" t="str">
            <v>Jun</v>
          </cell>
          <cell r="Y21" t="str">
            <v>Jul</v>
          </cell>
          <cell r="Z21" t="str">
            <v>Aug</v>
          </cell>
          <cell r="AA21" t="str">
            <v>Sep</v>
          </cell>
          <cell r="AB21" t="str">
            <v>2008 FINAL Budget</v>
          </cell>
          <cell r="AC21" t="str">
            <v>Oct</v>
          </cell>
          <cell r="AD21" t="str">
            <v>Nov</v>
          </cell>
          <cell r="AE21" t="str">
            <v>Dec</v>
          </cell>
          <cell r="AF21" t="str">
            <v>Jan</v>
          </cell>
          <cell r="AG21" t="str">
            <v>Feb</v>
          </cell>
          <cell r="AH21" t="str">
            <v>Mar</v>
          </cell>
          <cell r="AI21" t="str">
            <v>Apr</v>
          </cell>
          <cell r="AJ21" t="str">
            <v>May</v>
          </cell>
          <cell r="AK21" t="str">
            <v>Jun</v>
          </cell>
          <cell r="AL21" t="str">
            <v>Jul</v>
          </cell>
          <cell r="AM21" t="str">
            <v>Aug</v>
          </cell>
          <cell r="AN21" t="str">
            <v>Sep</v>
          </cell>
          <cell r="AO21" t="str">
            <v>2008 FINAL Budget</v>
          </cell>
          <cell r="AP21" t="str">
            <v>Oct</v>
          </cell>
          <cell r="AQ21" t="str">
            <v>Nov</v>
          </cell>
          <cell r="AR21" t="str">
            <v>Dec</v>
          </cell>
          <cell r="AS21" t="str">
            <v>Jan</v>
          </cell>
          <cell r="AT21" t="str">
            <v>Feb</v>
          </cell>
          <cell r="AU21" t="str">
            <v>Mar</v>
          </cell>
          <cell r="AV21" t="str">
            <v>Apr</v>
          </cell>
          <cell r="AW21" t="str">
            <v>May</v>
          </cell>
          <cell r="AX21" t="str">
            <v>Jun</v>
          </cell>
          <cell r="AY21" t="str">
            <v>Jul</v>
          </cell>
          <cell r="AZ21" t="str">
            <v>Aug</v>
          </cell>
          <cell r="BA21" t="str">
            <v>Sep</v>
          </cell>
          <cell r="BB21" t="str">
            <v>2008 FINAL Budget</v>
          </cell>
          <cell r="BC21" t="str">
            <v>Oct</v>
          </cell>
          <cell r="BD21" t="str">
            <v>Nov</v>
          </cell>
          <cell r="BE21" t="str">
            <v>Dec</v>
          </cell>
          <cell r="BF21" t="str">
            <v>Jan</v>
          </cell>
          <cell r="BG21" t="str">
            <v>Feb</v>
          </cell>
          <cell r="BH21" t="str">
            <v>Mar</v>
          </cell>
          <cell r="BI21" t="str">
            <v>Apr</v>
          </cell>
          <cell r="BJ21" t="str">
            <v>May</v>
          </cell>
          <cell r="BK21" t="str">
            <v>Jun</v>
          </cell>
          <cell r="BL21" t="str">
            <v>Jul</v>
          </cell>
          <cell r="BM21" t="str">
            <v>Aug</v>
          </cell>
          <cell r="BN21" t="str">
            <v>Sep</v>
          </cell>
          <cell r="BO21" t="str">
            <v>2008 FINAL Budget</v>
          </cell>
          <cell r="BP21" t="str">
            <v>Oct</v>
          </cell>
          <cell r="BQ21" t="str">
            <v>Nov</v>
          </cell>
          <cell r="BR21" t="str">
            <v>Dec</v>
          </cell>
          <cell r="BS21" t="str">
            <v>Jan</v>
          </cell>
          <cell r="BT21" t="str">
            <v>Feb</v>
          </cell>
          <cell r="BU21" t="str">
            <v>Mar</v>
          </cell>
          <cell r="BV21" t="str">
            <v>Apr</v>
          </cell>
          <cell r="BW21" t="str">
            <v>May</v>
          </cell>
          <cell r="BX21" t="str">
            <v>Jun</v>
          </cell>
          <cell r="BY21" t="str">
            <v>Jul</v>
          </cell>
          <cell r="BZ21" t="str">
            <v>Aug</v>
          </cell>
          <cell r="CA21" t="str">
            <v>Sep</v>
          </cell>
          <cell r="CB21" t="str">
            <v>2008 FINAL Budget</v>
          </cell>
          <cell r="CC21" t="str">
            <v>Oct</v>
          </cell>
          <cell r="CD21" t="str">
            <v>Nov</v>
          </cell>
          <cell r="CE21" t="str">
            <v>Dec</v>
          </cell>
          <cell r="CF21" t="str">
            <v>Jan</v>
          </cell>
          <cell r="CG21" t="str">
            <v>Feb</v>
          </cell>
          <cell r="CH21" t="str">
            <v>Mar</v>
          </cell>
          <cell r="CI21" t="str">
            <v>Apr</v>
          </cell>
          <cell r="CJ21" t="str">
            <v>May</v>
          </cell>
          <cell r="CK21" t="str">
            <v>Jun</v>
          </cell>
          <cell r="CL21" t="str">
            <v>Jul</v>
          </cell>
          <cell r="CM21" t="str">
            <v>Aug</v>
          </cell>
          <cell r="CN21" t="str">
            <v>Sep</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2008 FINAL Budget</v>
          </cell>
          <cell r="DC21" t="str">
            <v>Oct</v>
          </cell>
          <cell r="DD21" t="str">
            <v>Nov</v>
          </cell>
          <cell r="DE21" t="str">
            <v>Dec</v>
          </cell>
          <cell r="DF21" t="str">
            <v>Jan</v>
          </cell>
          <cell r="DG21" t="str">
            <v>Feb</v>
          </cell>
          <cell r="DH21" t="str">
            <v>Mar</v>
          </cell>
          <cell r="DI21" t="str">
            <v>Apr</v>
          </cell>
          <cell r="DJ21" t="str">
            <v>May</v>
          </cell>
          <cell r="DK21" t="str">
            <v>Jun</v>
          </cell>
          <cell r="DL21" t="str">
            <v>Jul</v>
          </cell>
          <cell r="DM21" t="str">
            <v>Aug</v>
          </cell>
          <cell r="DN21" t="str">
            <v>Sep</v>
          </cell>
          <cell r="DO21" t="str">
            <v>2008 FINAL Budget</v>
          </cell>
          <cell r="DP21" t="str">
            <v>Oct</v>
          </cell>
          <cell r="DQ21" t="str">
            <v>Nov</v>
          </cell>
          <cell r="DR21" t="str">
            <v>Dec</v>
          </cell>
          <cell r="DS21" t="str">
            <v>Jan</v>
          </cell>
          <cell r="DT21" t="str">
            <v>Feb</v>
          </cell>
          <cell r="DU21" t="str">
            <v>Mar</v>
          </cell>
          <cell r="DV21" t="str">
            <v>Apr</v>
          </cell>
          <cell r="DW21" t="str">
            <v>May</v>
          </cell>
          <cell r="DX21" t="str">
            <v>Jun</v>
          </cell>
          <cell r="DY21" t="str">
            <v>Jul</v>
          </cell>
          <cell r="DZ21" t="str">
            <v>Aug</v>
          </cell>
          <cell r="EA21" t="str">
            <v>Sep</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91865535.099999994</v>
          </cell>
          <cell r="C26">
            <v>8520963.3300000001</v>
          </cell>
          <cell r="D26">
            <v>7922089.3100000005</v>
          </cell>
          <cell r="E26">
            <v>7527987.8399999999</v>
          </cell>
          <cell r="F26">
            <v>8342572.8900000006</v>
          </cell>
          <cell r="G26">
            <v>7421089.7999999998</v>
          </cell>
          <cell r="H26">
            <v>8199731.5600000005</v>
          </cell>
          <cell r="I26">
            <v>8428130.0099999998</v>
          </cell>
          <cell r="J26">
            <v>8170818.6500000004</v>
          </cell>
          <cell r="K26">
            <v>8274112.1899999995</v>
          </cell>
          <cell r="L26">
            <v>8493649.7899999991</v>
          </cell>
          <cell r="M26">
            <v>7439960.46</v>
          </cell>
          <cell r="N26">
            <v>3124429.27</v>
          </cell>
          <cell r="O26">
            <v>0</v>
          </cell>
          <cell r="P26">
            <v>0</v>
          </cell>
          <cell r="Q26">
            <v>0</v>
          </cell>
          <cell r="R26">
            <v>0</v>
          </cell>
          <cell r="S26">
            <v>0</v>
          </cell>
          <cell r="T26">
            <v>0</v>
          </cell>
          <cell r="U26">
            <v>0</v>
          </cell>
          <cell r="V26">
            <v>0</v>
          </cell>
          <cell r="W26">
            <v>0</v>
          </cell>
          <cell r="X26">
            <v>0</v>
          </cell>
          <cell r="Y26">
            <v>0</v>
          </cell>
          <cell r="Z26">
            <v>0</v>
          </cell>
          <cell r="AA26">
            <v>0</v>
          </cell>
          <cell r="AB26">
            <v>7724755.9000000004</v>
          </cell>
          <cell r="AC26">
            <v>659831.35</v>
          </cell>
          <cell r="AD26">
            <v>651524.46</v>
          </cell>
          <cell r="AE26">
            <v>633305.48</v>
          </cell>
          <cell r="AF26">
            <v>643350.41</v>
          </cell>
          <cell r="AG26">
            <v>599632.15</v>
          </cell>
          <cell r="AH26">
            <v>623327.91</v>
          </cell>
          <cell r="AI26">
            <v>690272.3</v>
          </cell>
          <cell r="AJ26">
            <v>660209.44999999995</v>
          </cell>
          <cell r="AK26">
            <v>620741.78</v>
          </cell>
          <cell r="AL26">
            <v>698171.02</v>
          </cell>
          <cell r="AM26">
            <v>609093.30000000005</v>
          </cell>
          <cell r="AN26">
            <v>635296.29</v>
          </cell>
          <cell r="AO26">
            <v>4427024.7200000007</v>
          </cell>
          <cell r="AP26">
            <v>242410</v>
          </cell>
          <cell r="AQ26">
            <v>344057</v>
          </cell>
          <cell r="AR26">
            <v>337966.65</v>
          </cell>
          <cell r="AS26">
            <v>377162.01</v>
          </cell>
          <cell r="AT26">
            <v>370773.09</v>
          </cell>
          <cell r="AU26">
            <v>379679</v>
          </cell>
          <cell r="AV26">
            <v>422151.02</v>
          </cell>
          <cell r="AW26">
            <v>384690.32</v>
          </cell>
          <cell r="AX26">
            <v>409292.41</v>
          </cell>
          <cell r="AY26">
            <v>402845.22</v>
          </cell>
          <cell r="AZ26">
            <v>347887.78</v>
          </cell>
          <cell r="BA26">
            <v>408110.22</v>
          </cell>
          <cell r="BB26">
            <v>10791184.92</v>
          </cell>
          <cell r="BC26">
            <v>899265.41</v>
          </cell>
          <cell r="BD26">
            <v>899265.41</v>
          </cell>
          <cell r="BE26">
            <v>899265.41</v>
          </cell>
          <cell r="BF26">
            <v>899265.41</v>
          </cell>
          <cell r="BG26">
            <v>899265.41</v>
          </cell>
          <cell r="BH26">
            <v>899265.41</v>
          </cell>
          <cell r="BI26">
            <v>899265.41</v>
          </cell>
          <cell r="BJ26">
            <v>899265.41</v>
          </cell>
          <cell r="BK26">
            <v>899265.41</v>
          </cell>
          <cell r="BL26">
            <v>899265.41</v>
          </cell>
          <cell r="BM26">
            <v>899265.41</v>
          </cell>
          <cell r="BN26">
            <v>899265.41</v>
          </cell>
          <cell r="BO26">
            <v>10175952.23</v>
          </cell>
          <cell r="BP26">
            <v>783647.3</v>
          </cell>
          <cell r="BQ26">
            <v>785390.63</v>
          </cell>
          <cell r="BR26">
            <v>802890.73</v>
          </cell>
          <cell r="BS26">
            <v>1538584.02</v>
          </cell>
          <cell r="BT26">
            <v>844472.7</v>
          </cell>
          <cell r="BU26">
            <v>802859.45</v>
          </cell>
          <cell r="BV26">
            <v>759362.85</v>
          </cell>
          <cell r="BW26">
            <v>715877.23</v>
          </cell>
          <cell r="BX26">
            <v>803788.46</v>
          </cell>
          <cell r="BY26">
            <v>803643.95</v>
          </cell>
          <cell r="BZ26">
            <v>824609.25</v>
          </cell>
          <cell r="CA26">
            <v>710825.66</v>
          </cell>
          <cell r="CB26">
            <v>19861555.369999997</v>
          </cell>
          <cell r="CC26">
            <v>2695387.44</v>
          </cell>
          <cell r="CD26">
            <v>2001429.98</v>
          </cell>
          <cell r="CE26">
            <v>1614137.74</v>
          </cell>
          <cell r="CF26">
            <v>1643789.21</v>
          </cell>
          <cell r="CG26">
            <v>1466524.62</v>
          </cell>
          <cell r="CH26">
            <v>2254177.96</v>
          </cell>
          <cell r="CI26">
            <v>2416656.6</v>
          </cell>
          <cell r="CJ26">
            <v>2270354.41</v>
          </cell>
          <cell r="CK26">
            <v>2300602.2999999998</v>
          </cell>
          <cell r="CL26">
            <v>2449302.36</v>
          </cell>
          <cell r="CM26">
            <v>1518682.89</v>
          </cell>
          <cell r="CN26">
            <v>-2769490.14</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38885061.959999993</v>
          </cell>
          <cell r="DP26">
            <v>3240421.83</v>
          </cell>
          <cell r="DQ26">
            <v>3240421.83</v>
          </cell>
          <cell r="DR26">
            <v>3240421.83</v>
          </cell>
          <cell r="DS26">
            <v>3240421.83</v>
          </cell>
          <cell r="DT26">
            <v>3240421.83</v>
          </cell>
          <cell r="DU26">
            <v>3240421.83</v>
          </cell>
          <cell r="DV26">
            <v>3240421.83</v>
          </cell>
          <cell r="DW26">
            <v>3240421.83</v>
          </cell>
          <cell r="DX26">
            <v>3240421.83</v>
          </cell>
          <cell r="DY26">
            <v>3240421.83</v>
          </cell>
          <cell r="DZ26">
            <v>3240421.83</v>
          </cell>
          <cell r="EA26">
            <v>3240421.83</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257584579.94</v>
          </cell>
          <cell r="C36">
            <v>36035538.140000001</v>
          </cell>
          <cell r="D36">
            <v>26067394.66</v>
          </cell>
          <cell r="E36">
            <v>26627711.73</v>
          </cell>
          <cell r="F36">
            <v>19503307.670000002</v>
          </cell>
          <cell r="G36">
            <v>20409986.409999996</v>
          </cell>
          <cell r="H36">
            <v>18341928.57</v>
          </cell>
          <cell r="I36">
            <v>19292788.27</v>
          </cell>
          <cell r="J36">
            <v>19429551.77</v>
          </cell>
          <cell r="K36">
            <v>18964687.98</v>
          </cell>
          <cell r="L36">
            <v>18103324.66</v>
          </cell>
          <cell r="M36">
            <v>17683670.390000001</v>
          </cell>
          <cell r="N36">
            <v>17124689.689999998</v>
          </cell>
          <cell r="O36">
            <v>20700011.789999999</v>
          </cell>
          <cell r="P36">
            <v>4009479</v>
          </cell>
          <cell r="Q36">
            <v>2217289</v>
          </cell>
          <cell r="R36">
            <v>2985245.71</v>
          </cell>
          <cell r="S36">
            <v>2251965.5299999998</v>
          </cell>
          <cell r="T36">
            <v>3306752.3</v>
          </cell>
          <cell r="U36">
            <v>1738139.16</v>
          </cell>
          <cell r="V36">
            <v>1296980.05</v>
          </cell>
          <cell r="W36">
            <v>1132574.81</v>
          </cell>
          <cell r="X36">
            <v>568051.29</v>
          </cell>
          <cell r="Y36">
            <v>518694.36</v>
          </cell>
          <cell r="Z36">
            <v>323567.76</v>
          </cell>
          <cell r="AA36">
            <v>351272.82</v>
          </cell>
          <cell r="AB36">
            <v>23811771.170000002</v>
          </cell>
          <cell r="AC36">
            <v>3503309.55</v>
          </cell>
          <cell r="AD36">
            <v>2200203.7400000002</v>
          </cell>
          <cell r="AE36">
            <v>4182937.8</v>
          </cell>
          <cell r="AF36">
            <v>1531568.74</v>
          </cell>
          <cell r="AG36">
            <v>1606547.67</v>
          </cell>
          <cell r="AH36">
            <v>1764058.78</v>
          </cell>
          <cell r="AI36">
            <v>1585237.24</v>
          </cell>
          <cell r="AJ36">
            <v>1684000.39</v>
          </cell>
          <cell r="AK36">
            <v>1643566.25</v>
          </cell>
          <cell r="AL36">
            <v>1346725.52</v>
          </cell>
          <cell r="AM36">
            <v>1438417.78</v>
          </cell>
          <cell r="AN36">
            <v>1325197.71</v>
          </cell>
          <cell r="AO36">
            <v>16190116.609999998</v>
          </cell>
          <cell r="AP36">
            <v>2013287.67</v>
          </cell>
          <cell r="AQ36">
            <v>1219319.3400000001</v>
          </cell>
          <cell r="AR36">
            <v>1115999.77</v>
          </cell>
          <cell r="AS36">
            <v>1421363.51</v>
          </cell>
          <cell r="AT36">
            <v>1415888.25</v>
          </cell>
          <cell r="AU36">
            <v>1325977.69</v>
          </cell>
          <cell r="AV36">
            <v>1359806.59</v>
          </cell>
          <cell r="AW36">
            <v>1756177.52</v>
          </cell>
          <cell r="AX36">
            <v>1372636.03</v>
          </cell>
          <cell r="AY36">
            <v>1128869.83</v>
          </cell>
          <cell r="AZ36">
            <v>1008911.59</v>
          </cell>
          <cell r="BA36">
            <v>1051878.82</v>
          </cell>
          <cell r="BB36">
            <v>32682901.000000004</v>
          </cell>
          <cell r="BC36">
            <v>7891182.6500000004</v>
          </cell>
          <cell r="BD36">
            <v>5799162.5499999998</v>
          </cell>
          <cell r="BE36">
            <v>4185831.98</v>
          </cell>
          <cell r="BF36">
            <v>1647327.11</v>
          </cell>
          <cell r="BG36">
            <v>1645181.18</v>
          </cell>
          <cell r="BH36">
            <v>1645181.18</v>
          </cell>
          <cell r="BI36">
            <v>1644826.67</v>
          </cell>
          <cell r="BJ36">
            <v>1644826.67</v>
          </cell>
          <cell r="BK36">
            <v>1644895.69</v>
          </cell>
          <cell r="BL36">
            <v>1644764.96</v>
          </cell>
          <cell r="BM36">
            <v>1644893.43</v>
          </cell>
          <cell r="BN36">
            <v>1644826.93</v>
          </cell>
          <cell r="BO36">
            <v>12055807</v>
          </cell>
          <cell r="BP36">
            <v>1627800</v>
          </cell>
          <cell r="BQ36">
            <v>1026261</v>
          </cell>
          <cell r="BR36">
            <v>673570</v>
          </cell>
          <cell r="BS36">
            <v>1037656</v>
          </cell>
          <cell r="BT36">
            <v>712863</v>
          </cell>
          <cell r="BU36">
            <v>747911</v>
          </cell>
          <cell r="BV36">
            <v>855957</v>
          </cell>
          <cell r="BW36">
            <v>883287</v>
          </cell>
          <cell r="BX36">
            <v>1422155</v>
          </cell>
          <cell r="BY36">
            <v>1288775</v>
          </cell>
          <cell r="BZ36">
            <v>1050806</v>
          </cell>
          <cell r="CA36">
            <v>728766</v>
          </cell>
          <cell r="CB36">
            <v>37679334.409999996</v>
          </cell>
          <cell r="CC36">
            <v>5900888.2699999996</v>
          </cell>
          <cell r="CD36">
            <v>3324753.56</v>
          </cell>
          <cell r="CE36">
            <v>2589585</v>
          </cell>
          <cell r="CF36">
            <v>2517826.21</v>
          </cell>
          <cell r="CG36">
            <v>2627153.44</v>
          </cell>
          <cell r="CH36">
            <v>1932030.18</v>
          </cell>
          <cell r="CI36">
            <v>3372149.79</v>
          </cell>
          <cell r="CJ36">
            <v>3150854.45</v>
          </cell>
          <cell r="CK36">
            <v>3135552.79</v>
          </cell>
          <cell r="CL36">
            <v>3079894.42</v>
          </cell>
          <cell r="CM36">
            <v>3121473.26</v>
          </cell>
          <cell r="CN36">
            <v>2927173.04</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114464637.96000001</v>
          </cell>
          <cell r="DP36">
            <v>11089591</v>
          </cell>
          <cell r="DQ36">
            <v>10280405.470000001</v>
          </cell>
          <cell r="DR36">
            <v>10894541.470000001</v>
          </cell>
          <cell r="DS36">
            <v>9095600.5700000003</v>
          </cell>
          <cell r="DT36">
            <v>9095600.5700000003</v>
          </cell>
          <cell r="DU36">
            <v>9188630.5800000001</v>
          </cell>
          <cell r="DV36">
            <v>9177830.9299999997</v>
          </cell>
          <cell r="DW36">
            <v>9177830.9299999997</v>
          </cell>
          <cell r="DX36">
            <v>9177830.9299999997</v>
          </cell>
          <cell r="DY36">
            <v>9095600.5700000003</v>
          </cell>
          <cell r="DZ36">
            <v>9095600.5700000003</v>
          </cell>
          <cell r="EA36">
            <v>9095574.3699999992</v>
          </cell>
        </row>
        <row r="38">
          <cell r="A38" t="str">
            <v>Capital expenditures</v>
          </cell>
          <cell r="B38">
            <v>349450115.03999996</v>
          </cell>
          <cell r="C38">
            <v>44556501.469999999</v>
          </cell>
          <cell r="D38">
            <v>33989483.969999999</v>
          </cell>
          <cell r="E38">
            <v>34155699.57</v>
          </cell>
          <cell r="F38">
            <v>27845880.560000002</v>
          </cell>
          <cell r="G38">
            <v>27831076.209999997</v>
          </cell>
          <cell r="H38">
            <v>26541660.130000003</v>
          </cell>
          <cell r="I38">
            <v>27720918.280000001</v>
          </cell>
          <cell r="J38">
            <v>27600370.420000002</v>
          </cell>
          <cell r="K38">
            <v>27238800.170000002</v>
          </cell>
          <cell r="L38">
            <v>26596974.449999999</v>
          </cell>
          <cell r="M38">
            <v>25123630.850000001</v>
          </cell>
          <cell r="N38">
            <v>20249118.959999997</v>
          </cell>
          <cell r="O38">
            <v>20700011.789999999</v>
          </cell>
          <cell r="P38">
            <v>4009479</v>
          </cell>
          <cell r="Q38">
            <v>2217289</v>
          </cell>
          <cell r="R38">
            <v>2985245.71</v>
          </cell>
          <cell r="S38">
            <v>2251965.5299999998</v>
          </cell>
          <cell r="T38">
            <v>3306752.3</v>
          </cell>
          <cell r="U38">
            <v>1738139.16</v>
          </cell>
          <cell r="V38">
            <v>1296980.05</v>
          </cell>
          <cell r="W38">
            <v>1132574.81</v>
          </cell>
          <cell r="X38">
            <v>568051.29</v>
          </cell>
          <cell r="Y38">
            <v>518694.36</v>
          </cell>
          <cell r="Z38">
            <v>323567.76</v>
          </cell>
          <cell r="AA38">
            <v>351272.82</v>
          </cell>
          <cell r="AB38">
            <v>31536527.07</v>
          </cell>
          <cell r="AC38">
            <v>4163140.9</v>
          </cell>
          <cell r="AD38">
            <v>2851728.2</v>
          </cell>
          <cell r="AE38">
            <v>4816243.2799999993</v>
          </cell>
          <cell r="AF38">
            <v>2174919.15</v>
          </cell>
          <cell r="AG38">
            <v>2206179.8199999998</v>
          </cell>
          <cell r="AH38">
            <v>2387386.69</v>
          </cell>
          <cell r="AI38">
            <v>2275509.54</v>
          </cell>
          <cell r="AJ38">
            <v>2344209.84</v>
          </cell>
          <cell r="AK38">
            <v>2264308.0300000003</v>
          </cell>
          <cell r="AL38">
            <v>2044896.54</v>
          </cell>
          <cell r="AM38">
            <v>2047511.08</v>
          </cell>
          <cell r="AN38">
            <v>1960494</v>
          </cell>
          <cell r="AO38">
            <v>20617141.329999998</v>
          </cell>
          <cell r="AP38">
            <v>2255697.67</v>
          </cell>
          <cell r="AQ38">
            <v>1563376.34</v>
          </cell>
          <cell r="AR38">
            <v>1453966.42</v>
          </cell>
          <cell r="AS38">
            <v>1798525.52</v>
          </cell>
          <cell r="AT38">
            <v>1786661.34</v>
          </cell>
          <cell r="AU38">
            <v>1705656.69</v>
          </cell>
          <cell r="AV38">
            <v>1781957.61</v>
          </cell>
          <cell r="AW38">
            <v>2140867.84</v>
          </cell>
          <cell r="AX38">
            <v>1781928.44</v>
          </cell>
          <cell r="AY38">
            <v>1531715.05</v>
          </cell>
          <cell r="AZ38">
            <v>1356799.37</v>
          </cell>
          <cell r="BA38">
            <v>1459989.04</v>
          </cell>
          <cell r="BB38">
            <v>43474085.920000002</v>
          </cell>
          <cell r="BC38">
            <v>8790448.0600000005</v>
          </cell>
          <cell r="BD38">
            <v>6698427.96</v>
          </cell>
          <cell r="BE38">
            <v>5085097.3899999997</v>
          </cell>
          <cell r="BF38">
            <v>2546592.52</v>
          </cell>
          <cell r="BG38">
            <v>2544446.59</v>
          </cell>
          <cell r="BH38">
            <v>2544446.59</v>
          </cell>
          <cell r="BI38">
            <v>2544092.08</v>
          </cell>
          <cell r="BJ38">
            <v>2544092.08</v>
          </cell>
          <cell r="BK38">
            <v>2544161.1</v>
          </cell>
          <cell r="BL38">
            <v>2544030.37</v>
          </cell>
          <cell r="BM38">
            <v>2544158.84</v>
          </cell>
          <cell r="BN38">
            <v>2544092.34</v>
          </cell>
          <cell r="BO38">
            <v>22231759.23</v>
          </cell>
          <cell r="BP38">
            <v>2411447.2999999998</v>
          </cell>
          <cell r="BQ38">
            <v>1811651.63</v>
          </cell>
          <cell r="BR38">
            <v>1476460.73</v>
          </cell>
          <cell r="BS38">
            <v>2576240.02</v>
          </cell>
          <cell r="BT38">
            <v>1557335.7</v>
          </cell>
          <cell r="BU38">
            <v>1550770.45</v>
          </cell>
          <cell r="BV38">
            <v>1615319.85</v>
          </cell>
          <cell r="BW38">
            <v>1599164.23</v>
          </cell>
          <cell r="BX38">
            <v>2225943.46</v>
          </cell>
          <cell r="BY38">
            <v>2092418.95</v>
          </cell>
          <cell r="BZ38">
            <v>1875415.25</v>
          </cell>
          <cell r="CA38">
            <v>1439591.6600000001</v>
          </cell>
          <cell r="CB38">
            <v>57540889.779999994</v>
          </cell>
          <cell r="CC38">
            <v>8596275.709999999</v>
          </cell>
          <cell r="CD38">
            <v>5326183.54</v>
          </cell>
          <cell r="CE38">
            <v>4203722.74</v>
          </cell>
          <cell r="CF38">
            <v>4161615.42</v>
          </cell>
          <cell r="CG38">
            <v>4093678.06</v>
          </cell>
          <cell r="CH38">
            <v>4186208.1399999997</v>
          </cell>
          <cell r="CI38">
            <v>5788806.3900000006</v>
          </cell>
          <cell r="CJ38">
            <v>5421208.8600000003</v>
          </cell>
          <cell r="CK38">
            <v>5436155.0899999999</v>
          </cell>
          <cell r="CL38">
            <v>5529196.7799999993</v>
          </cell>
          <cell r="CM38">
            <v>4640156.1499999994</v>
          </cell>
          <cell r="CN38">
            <v>157682.89999999991</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153349699.92000002</v>
          </cell>
          <cell r="DP38">
            <v>14330012.83</v>
          </cell>
          <cell r="DQ38">
            <v>13520827.300000001</v>
          </cell>
          <cell r="DR38">
            <v>14134963.300000001</v>
          </cell>
          <cell r="DS38">
            <v>12336022.4</v>
          </cell>
          <cell r="DT38">
            <v>12336022.4</v>
          </cell>
          <cell r="DU38">
            <v>12429052.41</v>
          </cell>
          <cell r="DV38">
            <v>12418252.76</v>
          </cell>
          <cell r="DW38">
            <v>12418252.76</v>
          </cell>
          <cell r="DX38">
            <v>12418252.76</v>
          </cell>
          <cell r="DY38">
            <v>12336022.4</v>
          </cell>
          <cell r="DZ38">
            <v>12336022.4</v>
          </cell>
          <cell r="EA38">
            <v>12335996.199999999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20771837</v>
          </cell>
          <cell r="C42">
            <v>5097762</v>
          </cell>
          <cell r="D42">
            <v>6188926</v>
          </cell>
          <cell r="E42">
            <v>9485149</v>
          </cell>
          <cell r="F42">
            <v>0</v>
          </cell>
          <cell r="G42">
            <v>0</v>
          </cell>
          <cell r="H42">
            <v>0</v>
          </cell>
          <cell r="I42">
            <v>0</v>
          </cell>
          <cell r="J42">
            <v>0</v>
          </cell>
          <cell r="K42">
            <v>0</v>
          </cell>
          <cell r="L42">
            <v>0</v>
          </cell>
          <cell r="M42">
            <v>0</v>
          </cell>
          <cell r="N42">
            <v>0</v>
          </cell>
          <cell r="AB42">
            <v>1637943</v>
          </cell>
          <cell r="AC42">
            <v>493602</v>
          </cell>
          <cell r="AD42">
            <v>594943</v>
          </cell>
          <cell r="AE42">
            <v>549398</v>
          </cell>
          <cell r="AF42">
            <v>0</v>
          </cell>
          <cell r="AG42">
            <v>0</v>
          </cell>
          <cell r="AH42">
            <v>0</v>
          </cell>
          <cell r="AI42">
            <v>0</v>
          </cell>
          <cell r="AJ42">
            <v>0</v>
          </cell>
          <cell r="AK42">
            <v>0</v>
          </cell>
          <cell r="AL42">
            <v>0</v>
          </cell>
          <cell r="AM42">
            <v>0</v>
          </cell>
          <cell r="AN42">
            <v>0</v>
          </cell>
          <cell r="AO42">
            <v>1705371</v>
          </cell>
          <cell r="AP42">
            <v>263840</v>
          </cell>
          <cell r="AQ42">
            <v>417900</v>
          </cell>
          <cell r="AR42">
            <v>1023631</v>
          </cell>
          <cell r="AS42">
            <v>0</v>
          </cell>
          <cell r="AT42">
            <v>0</v>
          </cell>
          <cell r="AU42">
            <v>0</v>
          </cell>
          <cell r="AV42">
            <v>0</v>
          </cell>
          <cell r="AW42">
            <v>0</v>
          </cell>
          <cell r="AX42">
            <v>0</v>
          </cell>
          <cell r="AY42">
            <v>0</v>
          </cell>
          <cell r="AZ42">
            <v>0</v>
          </cell>
          <cell r="BA42">
            <v>0</v>
          </cell>
          <cell r="BB42">
            <v>2224795</v>
          </cell>
          <cell r="BC42">
            <v>813853</v>
          </cell>
          <cell r="BD42">
            <v>802715</v>
          </cell>
          <cell r="BE42">
            <v>608227</v>
          </cell>
          <cell r="BF42">
            <v>0</v>
          </cell>
          <cell r="BG42">
            <v>0</v>
          </cell>
          <cell r="BH42">
            <v>0</v>
          </cell>
          <cell r="BI42">
            <v>0</v>
          </cell>
          <cell r="BJ42">
            <v>0</v>
          </cell>
          <cell r="BK42">
            <v>0</v>
          </cell>
          <cell r="BL42">
            <v>0</v>
          </cell>
          <cell r="BM42">
            <v>0</v>
          </cell>
          <cell r="BN42">
            <v>0</v>
          </cell>
          <cell r="BO42">
            <v>1475257</v>
          </cell>
          <cell r="BP42">
            <v>413312</v>
          </cell>
          <cell r="BQ42">
            <v>473436</v>
          </cell>
          <cell r="BR42">
            <v>588509</v>
          </cell>
          <cell r="BS42">
            <v>0</v>
          </cell>
          <cell r="BT42">
            <v>0</v>
          </cell>
          <cell r="BU42">
            <v>0</v>
          </cell>
          <cell r="BV42">
            <v>0</v>
          </cell>
          <cell r="BW42">
            <v>0</v>
          </cell>
          <cell r="BX42">
            <v>0</v>
          </cell>
          <cell r="BY42">
            <v>0</v>
          </cell>
          <cell r="BZ42">
            <v>0</v>
          </cell>
          <cell r="CA42">
            <v>0</v>
          </cell>
          <cell r="CB42">
            <v>4357113</v>
          </cell>
          <cell r="CC42">
            <v>999116</v>
          </cell>
          <cell r="CD42">
            <v>1142671</v>
          </cell>
          <cell r="CE42">
            <v>2215326</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9371358</v>
          </cell>
          <cell r="DP42">
            <v>2114039</v>
          </cell>
          <cell r="DQ42">
            <v>2757261</v>
          </cell>
          <cell r="DR42">
            <v>4500058</v>
          </cell>
          <cell r="DS42">
            <v>0</v>
          </cell>
          <cell r="DT42">
            <v>0</v>
          </cell>
          <cell r="DU42">
            <v>0</v>
          </cell>
          <cell r="DV42">
            <v>0</v>
          </cell>
          <cell r="DW42">
            <v>0</v>
          </cell>
          <cell r="DX42">
            <v>0</v>
          </cell>
          <cell r="DY42">
            <v>0</v>
          </cell>
          <cell r="DZ42">
            <v>0</v>
          </cell>
          <cell r="EA42">
            <v>0</v>
          </cell>
        </row>
        <row r="43">
          <cell r="A43" t="str">
            <v xml:space="preserve">  Non-Growth</v>
          </cell>
          <cell r="B43">
            <v>63540549</v>
          </cell>
          <cell r="C43">
            <v>17953708</v>
          </cell>
          <cell r="D43">
            <v>23262510</v>
          </cell>
          <cell r="E43">
            <v>22324331</v>
          </cell>
          <cell r="F43">
            <v>0</v>
          </cell>
          <cell r="G43">
            <v>0</v>
          </cell>
          <cell r="H43">
            <v>0</v>
          </cell>
          <cell r="I43">
            <v>0</v>
          </cell>
          <cell r="J43">
            <v>0</v>
          </cell>
          <cell r="K43">
            <v>0</v>
          </cell>
          <cell r="L43">
            <v>0</v>
          </cell>
          <cell r="M43">
            <v>0</v>
          </cell>
          <cell r="N43">
            <v>0</v>
          </cell>
          <cell r="O43">
            <v>3281194</v>
          </cell>
          <cell r="P43">
            <v>1924609</v>
          </cell>
          <cell r="Q43">
            <v>1745580</v>
          </cell>
          <cell r="R43">
            <v>-388995</v>
          </cell>
          <cell r="S43">
            <v>0</v>
          </cell>
          <cell r="T43">
            <v>0</v>
          </cell>
          <cell r="U43">
            <v>0</v>
          </cell>
          <cell r="V43">
            <v>0</v>
          </cell>
          <cell r="W43">
            <v>0</v>
          </cell>
          <cell r="X43">
            <v>0</v>
          </cell>
          <cell r="Y43">
            <v>0</v>
          </cell>
          <cell r="Z43">
            <v>0</v>
          </cell>
          <cell r="AA43">
            <v>0</v>
          </cell>
          <cell r="AB43">
            <v>6400757</v>
          </cell>
          <cell r="AC43">
            <v>1528788</v>
          </cell>
          <cell r="AD43">
            <v>2100434</v>
          </cell>
          <cell r="AE43">
            <v>2771535</v>
          </cell>
          <cell r="AF43">
            <v>0</v>
          </cell>
          <cell r="AG43">
            <v>0</v>
          </cell>
          <cell r="AH43">
            <v>0</v>
          </cell>
          <cell r="AI43">
            <v>0</v>
          </cell>
          <cell r="AJ43">
            <v>0</v>
          </cell>
          <cell r="AK43">
            <v>0</v>
          </cell>
          <cell r="AL43">
            <v>0</v>
          </cell>
          <cell r="AM43">
            <v>0</v>
          </cell>
          <cell r="AN43">
            <v>0</v>
          </cell>
          <cell r="AO43">
            <v>2632600</v>
          </cell>
          <cell r="AP43">
            <v>1034376</v>
          </cell>
          <cell r="AQ43">
            <v>1420353</v>
          </cell>
          <cell r="AR43">
            <v>177871</v>
          </cell>
          <cell r="AS43">
            <v>0</v>
          </cell>
          <cell r="AT43">
            <v>0</v>
          </cell>
          <cell r="AU43">
            <v>0</v>
          </cell>
          <cell r="AV43">
            <v>0</v>
          </cell>
          <cell r="AW43">
            <v>0</v>
          </cell>
          <cell r="AX43">
            <v>0</v>
          </cell>
          <cell r="AY43">
            <v>0</v>
          </cell>
          <cell r="AZ43">
            <v>0</v>
          </cell>
          <cell r="BA43">
            <v>0</v>
          </cell>
          <cell r="BB43">
            <v>12669615</v>
          </cell>
          <cell r="BC43">
            <v>2758650</v>
          </cell>
          <cell r="BD43">
            <v>4324537</v>
          </cell>
          <cell r="BE43">
            <v>5586428</v>
          </cell>
          <cell r="BF43">
            <v>0</v>
          </cell>
          <cell r="BG43">
            <v>0</v>
          </cell>
          <cell r="BH43">
            <v>0</v>
          </cell>
          <cell r="BI43">
            <v>0</v>
          </cell>
          <cell r="BJ43">
            <v>0</v>
          </cell>
          <cell r="BK43">
            <v>0</v>
          </cell>
          <cell r="BL43">
            <v>0</v>
          </cell>
          <cell r="BM43">
            <v>0</v>
          </cell>
          <cell r="BN43">
            <v>0</v>
          </cell>
          <cell r="BO43">
            <v>2460436</v>
          </cell>
          <cell r="BP43">
            <v>814738</v>
          </cell>
          <cell r="BQ43">
            <v>503959</v>
          </cell>
          <cell r="BR43">
            <v>1141739</v>
          </cell>
          <cell r="BS43">
            <v>0</v>
          </cell>
          <cell r="BT43">
            <v>0</v>
          </cell>
          <cell r="BU43">
            <v>0</v>
          </cell>
          <cell r="BV43">
            <v>0</v>
          </cell>
          <cell r="BW43">
            <v>0</v>
          </cell>
          <cell r="BX43">
            <v>0</v>
          </cell>
          <cell r="BY43">
            <v>0</v>
          </cell>
          <cell r="BZ43">
            <v>0</v>
          </cell>
          <cell r="CA43">
            <v>0</v>
          </cell>
          <cell r="CB43">
            <v>7992922</v>
          </cell>
          <cell r="CC43">
            <v>2928858</v>
          </cell>
          <cell r="CD43">
            <v>2790743</v>
          </cell>
          <cell r="CE43">
            <v>2273321</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D43">
            <v>0</v>
          </cell>
          <cell r="DE43">
            <v>0</v>
          </cell>
          <cell r="DF43">
            <v>0</v>
          </cell>
          <cell r="DG43">
            <v>0</v>
          </cell>
          <cell r="DH43">
            <v>0</v>
          </cell>
          <cell r="DI43">
            <v>0</v>
          </cell>
          <cell r="DJ43">
            <v>0</v>
          </cell>
          <cell r="DK43">
            <v>0</v>
          </cell>
          <cell r="DL43">
            <v>0</v>
          </cell>
          <cell r="DM43">
            <v>0</v>
          </cell>
          <cell r="DN43">
            <v>0</v>
          </cell>
          <cell r="DO43">
            <v>28103025</v>
          </cell>
          <cell r="DP43">
            <v>6963689</v>
          </cell>
          <cell r="DQ43">
            <v>10376904</v>
          </cell>
          <cell r="DR43">
            <v>10762432</v>
          </cell>
          <cell r="DS43">
            <v>0</v>
          </cell>
          <cell r="DT43">
            <v>0</v>
          </cell>
          <cell r="DU43">
            <v>0</v>
          </cell>
          <cell r="DV43">
            <v>0</v>
          </cell>
          <cell r="DW43">
            <v>0</v>
          </cell>
          <cell r="DX43">
            <v>0</v>
          </cell>
          <cell r="DY43">
            <v>0</v>
          </cell>
          <cell r="DZ43">
            <v>0</v>
          </cell>
          <cell r="EA43">
            <v>0</v>
          </cell>
        </row>
        <row r="44">
          <cell r="A44" t="str">
            <v>Capital expenditures</v>
          </cell>
          <cell r="B44">
            <v>84312386</v>
          </cell>
          <cell r="C44">
            <v>23051470</v>
          </cell>
          <cell r="D44">
            <v>29451436</v>
          </cell>
          <cell r="E44">
            <v>31809480</v>
          </cell>
          <cell r="F44">
            <v>0</v>
          </cell>
          <cell r="G44">
            <v>0</v>
          </cell>
          <cell r="H44">
            <v>0</v>
          </cell>
          <cell r="I44">
            <v>0</v>
          </cell>
          <cell r="J44">
            <v>0</v>
          </cell>
          <cell r="K44">
            <v>0</v>
          </cell>
          <cell r="L44">
            <v>0</v>
          </cell>
          <cell r="M44">
            <v>0</v>
          </cell>
          <cell r="N44">
            <v>0</v>
          </cell>
          <cell r="O44">
            <v>3281194</v>
          </cell>
          <cell r="P44">
            <v>1924609</v>
          </cell>
          <cell r="Q44">
            <v>1745580</v>
          </cell>
          <cell r="R44">
            <v>-388995</v>
          </cell>
          <cell r="S44">
            <v>0</v>
          </cell>
          <cell r="T44">
            <v>0</v>
          </cell>
          <cell r="U44">
            <v>0</v>
          </cell>
          <cell r="V44">
            <v>0</v>
          </cell>
          <cell r="W44">
            <v>0</v>
          </cell>
          <cell r="X44">
            <v>0</v>
          </cell>
          <cell r="Y44">
            <v>0</v>
          </cell>
          <cell r="Z44">
            <v>0</v>
          </cell>
          <cell r="AA44">
            <v>0</v>
          </cell>
          <cell r="AB44">
            <v>8038700</v>
          </cell>
          <cell r="AC44">
            <v>2022390</v>
          </cell>
          <cell r="AD44">
            <v>2695377</v>
          </cell>
          <cell r="AE44">
            <v>3320933</v>
          </cell>
          <cell r="AF44">
            <v>0</v>
          </cell>
          <cell r="AG44">
            <v>0</v>
          </cell>
          <cell r="AH44">
            <v>0</v>
          </cell>
          <cell r="AI44">
            <v>0</v>
          </cell>
          <cell r="AJ44">
            <v>0</v>
          </cell>
          <cell r="AK44">
            <v>0</v>
          </cell>
          <cell r="AL44">
            <v>0</v>
          </cell>
          <cell r="AM44">
            <v>0</v>
          </cell>
          <cell r="AN44">
            <v>0</v>
          </cell>
          <cell r="AO44">
            <v>4337971</v>
          </cell>
          <cell r="AP44">
            <v>1298216</v>
          </cell>
          <cell r="AQ44">
            <v>1838253</v>
          </cell>
          <cell r="AR44">
            <v>1201502</v>
          </cell>
          <cell r="AS44">
            <v>0</v>
          </cell>
          <cell r="AT44">
            <v>0</v>
          </cell>
          <cell r="AU44">
            <v>0</v>
          </cell>
          <cell r="AV44">
            <v>0</v>
          </cell>
          <cell r="AW44">
            <v>0</v>
          </cell>
          <cell r="AX44">
            <v>0</v>
          </cell>
          <cell r="AY44">
            <v>0</v>
          </cell>
          <cell r="AZ44">
            <v>0</v>
          </cell>
          <cell r="BA44">
            <v>0</v>
          </cell>
          <cell r="BB44">
            <v>14894410</v>
          </cell>
          <cell r="BC44">
            <v>3572503</v>
          </cell>
          <cell r="BD44">
            <v>5127252</v>
          </cell>
          <cell r="BE44">
            <v>6194655</v>
          </cell>
          <cell r="BF44">
            <v>0</v>
          </cell>
          <cell r="BG44">
            <v>0</v>
          </cell>
          <cell r="BH44">
            <v>0</v>
          </cell>
          <cell r="BI44">
            <v>0</v>
          </cell>
          <cell r="BJ44">
            <v>0</v>
          </cell>
          <cell r="BK44">
            <v>0</v>
          </cell>
          <cell r="BL44">
            <v>0</v>
          </cell>
          <cell r="BM44">
            <v>0</v>
          </cell>
          <cell r="BN44">
            <v>0</v>
          </cell>
          <cell r="BO44">
            <v>3935693</v>
          </cell>
          <cell r="BP44">
            <v>1228050</v>
          </cell>
          <cell r="BQ44">
            <v>977395</v>
          </cell>
          <cell r="BR44">
            <v>1730248</v>
          </cell>
          <cell r="BS44">
            <v>0</v>
          </cell>
          <cell r="BT44">
            <v>0</v>
          </cell>
          <cell r="BU44">
            <v>0</v>
          </cell>
          <cell r="BV44">
            <v>0</v>
          </cell>
          <cell r="BW44">
            <v>0</v>
          </cell>
          <cell r="BX44">
            <v>0</v>
          </cell>
          <cell r="BY44">
            <v>0</v>
          </cell>
          <cell r="BZ44">
            <v>0</v>
          </cell>
          <cell r="CA44">
            <v>0</v>
          </cell>
          <cell r="CB44">
            <v>12350035</v>
          </cell>
          <cell r="CC44">
            <v>3927974</v>
          </cell>
          <cell r="CD44">
            <v>3933414</v>
          </cell>
          <cell r="CE44">
            <v>4488647</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37474383</v>
          </cell>
          <cell r="DP44">
            <v>9077728</v>
          </cell>
          <cell r="DQ44">
            <v>13134165</v>
          </cell>
          <cell r="DR44">
            <v>15262490</v>
          </cell>
          <cell r="DS44">
            <v>0</v>
          </cell>
          <cell r="DT44">
            <v>0</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 INPUT"/>
      <sheetName val="DTB INPUT"/>
      <sheetName val="BS INPUT"/>
      <sheetName val="IS INPUT"/>
      <sheetName val="STOCK DATA INPUT"/>
      <sheetName val="Sch 1"/>
      <sheetName val="Wp 1-1"/>
      <sheetName val="Sch 2"/>
      <sheetName val="Wp 2-1"/>
      <sheetName val="Sch 3"/>
      <sheetName val="WP 3-1"/>
      <sheetName val="Sch 4"/>
      <sheetName val="Sch 5"/>
      <sheetName val="Sch 6"/>
      <sheetName val="Sch 7"/>
      <sheetName val="Sch 9"/>
      <sheetName val="Wp 9-1"/>
      <sheetName val="Wp 9-2"/>
      <sheetName val="Wp 9-3"/>
      <sheetName val="Wp 9-4"/>
      <sheetName val="Wp 9-5"/>
      <sheetName val="Wp 9-6"/>
      <sheetName val="Wp 9-7"/>
      <sheetName val="WP 9-7-1"/>
      <sheetName val="WP 9-8"/>
      <sheetName val="WP 9-8-1"/>
      <sheetName val="Sch 10"/>
      <sheetName val="WP 10-1"/>
      <sheetName val="WP 10-2"/>
      <sheetName val="Wp 10-3"/>
      <sheetName val="WP 10-4 "/>
      <sheetName val="WP 10-5"/>
      <sheetName val="WP 10-6"/>
      <sheetName val="WP10-7"/>
      <sheetName val="WP 10-8"/>
      <sheetName val="WP 10-9 "/>
      <sheetName val="WP 10-10"/>
      <sheetName val="Sch 11"/>
      <sheetName val="WP 11-1"/>
      <sheetName val="WP 11-2"/>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Sch 13"/>
      <sheetName val="Sch 14 "/>
      <sheetName val="Sch 15"/>
      <sheetName val="WP 15-1"/>
      <sheetName val="WP 15-1-1"/>
      <sheetName val="WP 15-2"/>
      <sheetName val="WP 15-3"/>
      <sheetName val="Sch 16"/>
      <sheetName val="WP 16-1"/>
      <sheetName val="WP 16-2"/>
      <sheetName val="WP 16-3"/>
      <sheetName val="WP 16-4"/>
      <sheetName val="WP16-5"/>
      <sheetName val="WP 16-6"/>
      <sheetName val="WP 16-7"/>
      <sheetName val="WP 16-8"/>
      <sheetName val="Sch 17"/>
      <sheetName val="ADJ 17-1"/>
      <sheetName val="WP 17-1"/>
      <sheetName val="WP 17-1-1"/>
      <sheetName val="ADJ 17- 2"/>
      <sheetName val="Wp 17-2-1"/>
      <sheetName val="Wp 17-2-2"/>
      <sheetName val="ADJ 17-3"/>
      <sheetName val="WP 17-3-1"/>
      <sheetName val="WP 17-3-2"/>
      <sheetName val="ADJ 17-4"/>
      <sheetName val="ADJ 17-5"/>
      <sheetName val="ADJ 17-6"/>
      <sheetName val="ADJ 17-7"/>
      <sheetName val="ADJ 17-8"/>
      <sheetName val="Wp 17-8-1"/>
      <sheetName val="ADJ 17-9"/>
      <sheetName val="WP 17-9"/>
      <sheetName val="ADJ 17-10"/>
      <sheetName val="ADJ 17-11"/>
      <sheetName val="ADJ 17-12"/>
      <sheetName val="WP 17-12 "/>
      <sheetName val="ADJ 17-13"/>
      <sheetName val="ADJ 17-14"/>
      <sheetName val="ADJ 17-15"/>
      <sheetName val="ADJ 17-16"/>
      <sheetName val="ADJ 17-18"/>
      <sheetName val="WP 17-18-1"/>
      <sheetName val="WP 17-18-2"/>
      <sheetName val="Wp 17-18-3"/>
      <sheetName val="Wp 17-18-4"/>
      <sheetName val="Wp 17-18-5"/>
      <sheetName val="ADJ 17-20"/>
      <sheetName val="ADJ 17-21"/>
      <sheetName val="ADJ 17-22"/>
      <sheetName val="ADJ 17-23"/>
      <sheetName val="ADJ 17-24"/>
      <sheetName val="ADJ 17-25"/>
      <sheetName val="ADJ 17-26"/>
      <sheetName val="ADJ 17-27"/>
      <sheetName val="ADJ 17-28"/>
      <sheetName val="ADJ 17-29"/>
      <sheetName val="Sch 18"/>
      <sheetName val="Sch 19"/>
      <sheetName val="Sch 20"/>
      <sheetName val="Sch 21"/>
      <sheetName val="Sch 26A"/>
      <sheetName val="Sch 26B"/>
      <sheetName val="SCH 29"/>
      <sheetName val="Sch 30"/>
      <sheetName val="WP 30-1"/>
      <sheetName val=" WP 30-2 PEAK DAYS"/>
      <sheetName val=" WP 30-3 METER SIZE"/>
      <sheetName val="WP 30-4 BF BY CLASS"/>
      <sheetName val="RATES"/>
      <sheetName val="SCH 31"/>
      <sheetName val="SCH 32"/>
      <sheetName val="SCH 33"/>
      <sheetName val="SCH 34"/>
      <sheetName val="SCH 34A"/>
    </sheetNames>
    <sheetDataSet>
      <sheetData sheetId="0"/>
      <sheetData sheetId="1" refreshError="1">
        <row r="7">
          <cell r="C7" t="str">
            <v>Atmos Energy Corporation</v>
          </cell>
        </row>
        <row r="8">
          <cell r="C8" t="str">
            <v>Virginia</v>
          </cell>
        </row>
        <row r="9">
          <cell r="C9">
            <v>38990</v>
          </cell>
        </row>
        <row r="10">
          <cell r="C10" t="str">
            <v>PUE NO. 2006 AIF 2007-</v>
          </cell>
        </row>
        <row r="45">
          <cell r="C45">
            <v>9.0977999999999996E-3</v>
          </cell>
        </row>
        <row r="46">
          <cell r="C46">
            <v>7.4427200000000008E-3</v>
          </cell>
        </row>
        <row r="48">
          <cell r="C48">
            <v>6.9723576472184284E-3</v>
          </cell>
        </row>
        <row r="55">
          <cell r="C55">
            <v>8.8499999999999995E-2</v>
          </cell>
        </row>
        <row r="59">
          <cell r="C59">
            <v>7.2400000000000006E-2</v>
          </cell>
        </row>
        <row r="73">
          <cell r="C73">
            <v>0.18759999999999999</v>
          </cell>
        </row>
        <row r="77">
          <cell r="C77">
            <v>0.15440000000000001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row r="56">
          <cell r="F56">
            <v>0.90689999999999993</v>
          </cell>
        </row>
      </sheetData>
      <sheetData sheetId="123"/>
      <sheetData sheetId="124"/>
      <sheetData sheetId="125"/>
      <sheetData sheetId="126"/>
      <sheetData sheetId="127"/>
      <sheetData sheetId="128"/>
      <sheetData sheetId="129"/>
      <sheetData sheetId="130"/>
      <sheetData sheetId="1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0"/>
  <sheetViews>
    <sheetView tabSelected="1" view="pageBreakPreview" zoomScaleNormal="100" zoomScaleSheetLayoutView="100" workbookViewId="0">
      <selection activeCell="C27" sqref="C27"/>
    </sheetView>
  </sheetViews>
  <sheetFormatPr defaultColWidth="9.140625" defaultRowHeight="12.75"/>
  <cols>
    <col min="1" max="1" width="9.140625" style="2"/>
    <col min="2" max="2" width="33.28515625" style="2" bestFit="1" customWidth="1"/>
    <col min="3" max="3" width="33.28515625" style="2" customWidth="1"/>
    <col min="4" max="4" width="10.42578125" style="2" customWidth="1"/>
    <col min="5" max="5" width="10.5703125" style="2" customWidth="1"/>
    <col min="6" max="16384" width="9.140625" style="2"/>
  </cols>
  <sheetData>
    <row r="1" spans="1:8">
      <c r="A1" s="288" t="s">
        <v>0</v>
      </c>
      <c r="B1" s="288"/>
      <c r="C1" s="288"/>
      <c r="D1" s="288"/>
      <c r="E1" s="288"/>
      <c r="F1" s="7"/>
      <c r="G1" s="7"/>
      <c r="H1" s="7"/>
    </row>
    <row r="2" spans="1:8">
      <c r="A2" s="288" t="s">
        <v>1</v>
      </c>
      <c r="B2" s="288"/>
      <c r="C2" s="288"/>
      <c r="D2" s="288"/>
      <c r="E2" s="288"/>
      <c r="F2" s="7"/>
      <c r="G2" s="7"/>
      <c r="H2" s="7"/>
    </row>
    <row r="3" spans="1:8">
      <c r="A3" s="288" t="s">
        <v>181</v>
      </c>
      <c r="B3" s="288"/>
      <c r="C3" s="288"/>
      <c r="D3" s="288"/>
      <c r="E3" s="288"/>
      <c r="F3" s="7"/>
      <c r="G3" s="7"/>
      <c r="H3" s="7"/>
    </row>
    <row r="4" spans="1:8">
      <c r="A4" s="288" t="s">
        <v>180</v>
      </c>
      <c r="B4" s="288"/>
      <c r="C4" s="288"/>
      <c r="D4" s="288"/>
      <c r="E4" s="288"/>
    </row>
    <row r="5" spans="1:8">
      <c r="A5" s="288" t="s">
        <v>120</v>
      </c>
      <c r="B5" s="288"/>
      <c r="C5" s="288"/>
      <c r="D5" s="288"/>
      <c r="E5" s="288"/>
    </row>
    <row r="6" spans="1:8">
      <c r="B6" s="1"/>
      <c r="C6" s="1"/>
      <c r="D6" s="1"/>
      <c r="E6" s="1"/>
    </row>
    <row r="7" spans="1:8" ht="12.75" customHeight="1">
      <c r="B7" s="71"/>
      <c r="C7" s="72"/>
    </row>
    <row r="8" spans="1:8" ht="25.5">
      <c r="A8" s="78" t="s">
        <v>119</v>
      </c>
      <c r="B8" s="36" t="s">
        <v>121</v>
      </c>
      <c r="C8" s="73"/>
      <c r="D8" s="38" t="s">
        <v>66</v>
      </c>
      <c r="E8" s="38" t="s">
        <v>89</v>
      </c>
    </row>
    <row r="9" spans="1:8" ht="15.75">
      <c r="A9" s="3">
        <v>1</v>
      </c>
      <c r="B9" s="74" t="s">
        <v>67</v>
      </c>
      <c r="C9" s="74"/>
      <c r="D9" s="43">
        <f>'Exhibit I'!K11</f>
        <v>1.5603424431165953</v>
      </c>
      <c r="E9" s="75">
        <f>'Exhibit I'!L11</f>
        <v>0</v>
      </c>
    </row>
    <row r="10" spans="1:8" ht="15.75">
      <c r="A10" s="3">
        <f>+A9+1</f>
        <v>2</v>
      </c>
      <c r="B10" s="74" t="s">
        <v>73</v>
      </c>
      <c r="C10" s="74"/>
      <c r="D10" s="43">
        <f>'Exhibit I'!K18</f>
        <v>5.2352342963437062</v>
      </c>
      <c r="E10" s="75">
        <f>'Exhibit I'!L18</f>
        <v>0</v>
      </c>
    </row>
    <row r="11" spans="1:8" ht="15.75">
      <c r="A11" s="3">
        <f>+A10+1</f>
        <v>3</v>
      </c>
      <c r="B11" s="74" t="s">
        <v>122</v>
      </c>
      <c r="D11" s="43">
        <f>'Exhibit I'!K25</f>
        <v>18.346869697003356</v>
      </c>
      <c r="E11" s="75"/>
    </row>
    <row r="12" spans="1:8" ht="15.75">
      <c r="A12" s="3">
        <f t="shared" ref="A12:A20" si="0">+A11+1</f>
        <v>4</v>
      </c>
      <c r="B12" s="74"/>
      <c r="C12" s="32" t="s">
        <v>123</v>
      </c>
      <c r="D12" s="43"/>
      <c r="E12" s="75">
        <f>'Exhibit I'!L26</f>
        <v>5.8999999999999997E-2</v>
      </c>
    </row>
    <row r="13" spans="1:8" ht="15.75">
      <c r="A13" s="3">
        <f t="shared" si="0"/>
        <v>5</v>
      </c>
      <c r="B13" s="74"/>
      <c r="C13" s="76" t="s">
        <v>124</v>
      </c>
      <c r="D13" s="43"/>
      <c r="E13" s="75">
        <f>'Exhibit I'!L27</f>
        <v>4.4400000000000002E-2</v>
      </c>
    </row>
    <row r="14" spans="1:8" ht="15.75">
      <c r="A14" s="3">
        <f>+A13+1</f>
        <v>6</v>
      </c>
      <c r="B14" s="77" t="s">
        <v>77</v>
      </c>
      <c r="D14" s="43">
        <f>'Exhibit I'!K31</f>
        <v>23.03742554823496</v>
      </c>
      <c r="E14" s="75"/>
    </row>
    <row r="15" spans="1:8" ht="15.75">
      <c r="A15" s="3">
        <f t="shared" si="0"/>
        <v>7</v>
      </c>
      <c r="B15" s="77"/>
      <c r="C15" s="76" t="s">
        <v>125</v>
      </c>
      <c r="D15" s="43"/>
      <c r="E15" s="75">
        <f>'Exhibit I'!L32</f>
        <v>5.3100000000000001E-2</v>
      </c>
    </row>
    <row r="16" spans="1:8" ht="15.75">
      <c r="A16" s="3">
        <f t="shared" si="0"/>
        <v>8</v>
      </c>
      <c r="B16" s="77"/>
      <c r="C16" s="32" t="s">
        <v>126</v>
      </c>
      <c r="D16" s="43"/>
      <c r="E16" s="75">
        <f>'Exhibit I'!L33</f>
        <v>0.04</v>
      </c>
    </row>
    <row r="17" spans="1:5" ht="15.75">
      <c r="A17" s="3">
        <f>+A16+1</f>
        <v>9</v>
      </c>
      <c r="B17" s="77" t="s">
        <v>81</v>
      </c>
      <c r="D17" s="43">
        <f>'Exhibit I'!K37</f>
        <v>21.486295658357015</v>
      </c>
      <c r="E17" s="75"/>
    </row>
    <row r="18" spans="1:5" ht="15.75">
      <c r="A18" s="3">
        <f t="shared" si="0"/>
        <v>10</v>
      </c>
      <c r="B18" s="77"/>
      <c r="C18" s="76" t="s">
        <v>82</v>
      </c>
      <c r="D18" s="43"/>
      <c r="E18" s="75">
        <f>'Exhibit I'!L38</f>
        <v>8.9300000000000004E-2</v>
      </c>
    </row>
    <row r="19" spans="1:5" ht="15.75">
      <c r="A19" s="3">
        <f t="shared" si="0"/>
        <v>11</v>
      </c>
      <c r="B19" s="77"/>
      <c r="C19" s="76" t="s">
        <v>127</v>
      </c>
      <c r="D19" s="43"/>
      <c r="E19" s="75">
        <f>'Exhibit I'!L39</f>
        <v>5.5300000000000002E-2</v>
      </c>
    </row>
    <row r="20" spans="1:5" ht="15.75">
      <c r="A20" s="3">
        <f t="shared" si="0"/>
        <v>12</v>
      </c>
      <c r="B20" s="77"/>
      <c r="C20" s="76" t="s">
        <v>128</v>
      </c>
      <c r="D20" s="43"/>
      <c r="E20" s="75">
        <f>'Exhibit I'!L40</f>
        <v>4.3099999999999999E-2</v>
      </c>
    </row>
  </sheetData>
  <mergeCells count="5">
    <mergeCell ref="A5:E5"/>
    <mergeCell ref="A1:E1"/>
    <mergeCell ref="A2:E2"/>
    <mergeCell ref="A3:E3"/>
    <mergeCell ref="A4:E4"/>
  </mergeCells>
  <phoneticPr fontId="9" type="noConversion"/>
  <pageMargins left="0.75" right="0.75" top="1" bottom="1" header="0.25" footer="0.5"/>
  <pageSetup scale="94" orientation="portrait" r:id="rId1"/>
  <headerFooter alignWithMargins="0">
    <oddHeader>&amp;L&amp;9CASE NO. 2016-00262
ATTACHMENT 1
TO STAFF DR NO. 2-04&amp;RExhibit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view="pageBreakPreview" zoomScaleNormal="100" zoomScaleSheetLayoutView="100" workbookViewId="0">
      <selection sqref="A1:H1"/>
    </sheetView>
  </sheetViews>
  <sheetFormatPr defaultColWidth="9.140625" defaultRowHeight="12.75"/>
  <cols>
    <col min="1" max="3" width="9.140625" style="2"/>
    <col min="4" max="4" width="11.5703125" style="2" customWidth="1"/>
    <col min="5" max="16384" width="9.140625" style="2"/>
  </cols>
  <sheetData>
    <row r="1" spans="1:9">
      <c r="A1" s="288" t="s">
        <v>0</v>
      </c>
      <c r="B1" s="288"/>
      <c r="C1" s="288"/>
      <c r="D1" s="288"/>
      <c r="E1" s="288"/>
      <c r="F1" s="288"/>
      <c r="G1" s="288"/>
      <c r="H1" s="288"/>
    </row>
    <row r="2" spans="1:9">
      <c r="A2" s="288" t="s">
        <v>1</v>
      </c>
      <c r="B2" s="288"/>
      <c r="C2" s="288"/>
      <c r="D2" s="288"/>
      <c r="E2" s="288"/>
      <c r="F2" s="288"/>
      <c r="G2" s="288"/>
      <c r="H2" s="288"/>
    </row>
    <row r="3" spans="1:9">
      <c r="A3" s="288" t="s">
        <v>181</v>
      </c>
      <c r="B3" s="288"/>
      <c r="C3" s="288"/>
      <c r="D3" s="288"/>
      <c r="E3" s="288"/>
      <c r="F3" s="288"/>
      <c r="G3" s="288"/>
      <c r="H3" s="288"/>
    </row>
    <row r="4" spans="1:9">
      <c r="A4" s="288" t="str">
        <f>'Exhibit A'!A4:E4</f>
        <v>AS OF OCTOBER 2016 THROUGH SEPTEMBER 2017</v>
      </c>
      <c r="B4" s="288"/>
      <c r="C4" s="288"/>
      <c r="D4" s="288"/>
      <c r="E4" s="288"/>
      <c r="F4" s="288"/>
      <c r="G4" s="288"/>
      <c r="H4" s="288"/>
    </row>
    <row r="5" spans="1:9">
      <c r="A5" s="288" t="s">
        <v>39</v>
      </c>
      <c r="B5" s="288"/>
      <c r="C5" s="288"/>
      <c r="D5" s="288"/>
      <c r="E5" s="288"/>
      <c r="F5" s="288"/>
      <c r="G5" s="288"/>
      <c r="H5" s="288"/>
    </row>
    <row r="8" spans="1:9">
      <c r="A8" s="3" t="s">
        <v>12</v>
      </c>
      <c r="B8" s="3"/>
      <c r="C8" s="3"/>
      <c r="D8" s="3"/>
      <c r="E8" s="3"/>
      <c r="F8" s="3"/>
      <c r="G8" s="3"/>
      <c r="H8" s="3" t="s">
        <v>40</v>
      </c>
    </row>
    <row r="9" spans="1:9">
      <c r="A9" s="21" t="s">
        <v>13</v>
      </c>
      <c r="B9" s="294" t="s">
        <v>6</v>
      </c>
      <c r="C9" s="294"/>
      <c r="D9" s="21" t="s">
        <v>41</v>
      </c>
      <c r="E9" s="21"/>
      <c r="F9" s="21" t="s">
        <v>42</v>
      </c>
      <c r="G9" s="21"/>
      <c r="H9" s="21" t="s">
        <v>42</v>
      </c>
    </row>
    <row r="11" spans="1:9">
      <c r="A11" s="3">
        <v>1</v>
      </c>
      <c r="B11" s="2" t="s">
        <v>129</v>
      </c>
      <c r="D11" s="22">
        <v>5.16E-2</v>
      </c>
      <c r="F11" s="23">
        <v>1.2500000000000001E-2</v>
      </c>
      <c r="H11" s="23">
        <f>+F11*D11</f>
        <v>6.4500000000000007E-4</v>
      </c>
    </row>
    <row r="12" spans="1:9">
      <c r="A12" s="3">
        <v>2</v>
      </c>
      <c r="B12" s="2" t="s">
        <v>130</v>
      </c>
      <c r="D12" s="22">
        <v>0.45679999999999998</v>
      </c>
      <c r="F12" s="23">
        <v>6.1899999999999997E-2</v>
      </c>
      <c r="H12" s="23">
        <f>+F12*D12</f>
        <v>2.8275919999999996E-2</v>
      </c>
      <c r="I12" s="28"/>
    </row>
    <row r="13" spans="1:9">
      <c r="A13" s="3">
        <v>3</v>
      </c>
      <c r="B13" s="2" t="s">
        <v>43</v>
      </c>
      <c r="D13" s="24">
        <v>0.49159999999999998</v>
      </c>
      <c r="F13" s="25">
        <v>9.8000000000000004E-2</v>
      </c>
      <c r="H13" s="26">
        <f>+F13*D13</f>
        <v>4.8176799999999999E-2</v>
      </c>
    </row>
    <row r="14" spans="1:9">
      <c r="A14" s="3">
        <v>4</v>
      </c>
      <c r="D14" s="27">
        <f>SUM(D11:D13)</f>
        <v>1</v>
      </c>
      <c r="H14" s="28">
        <f>SUM(H11:H13)</f>
        <v>7.7097719999999995E-2</v>
      </c>
    </row>
    <row r="16" spans="1:9">
      <c r="A16" s="2" t="s">
        <v>270</v>
      </c>
    </row>
  </sheetData>
  <mergeCells count="6">
    <mergeCell ref="B9:C9"/>
    <mergeCell ref="A1:H1"/>
    <mergeCell ref="A2:H2"/>
    <mergeCell ref="A3:H3"/>
    <mergeCell ref="A4:H4"/>
    <mergeCell ref="A5:H5"/>
  </mergeCells>
  <phoneticPr fontId="9" type="noConversion"/>
  <pageMargins left="0.75" right="0.75" top="1" bottom="1" header="0.5" footer="0.5"/>
  <pageSetup orientation="portrait" r:id="rId1"/>
  <headerFooter alignWithMargins="0">
    <oddHeader>&amp;RExhibit 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
  <sheetViews>
    <sheetView view="pageBreakPreview" zoomScale="110" zoomScaleNormal="100" zoomScaleSheetLayoutView="110" workbookViewId="0">
      <selection sqref="A1:D1"/>
    </sheetView>
  </sheetViews>
  <sheetFormatPr defaultRowHeight="12.75"/>
  <cols>
    <col min="1" max="1" width="9.140625" style="6" customWidth="1"/>
    <col min="2" max="2" width="27.140625" customWidth="1"/>
    <col min="3" max="3" width="15.42578125" customWidth="1"/>
    <col min="4" max="4" width="14" customWidth="1"/>
  </cols>
  <sheetData>
    <row r="1" spans="1:8">
      <c r="A1" s="288" t="s">
        <v>0</v>
      </c>
      <c r="B1" s="288"/>
      <c r="C1" s="288"/>
      <c r="D1" s="288"/>
      <c r="E1" s="7"/>
      <c r="F1" s="7"/>
      <c r="G1" s="7"/>
      <c r="H1" s="7"/>
    </row>
    <row r="2" spans="1:8">
      <c r="A2" s="288" t="s">
        <v>1</v>
      </c>
      <c r="B2" s="288"/>
      <c r="C2" s="288"/>
      <c r="D2" s="288"/>
      <c r="E2" s="7"/>
      <c r="F2" s="7"/>
      <c r="G2" s="7"/>
      <c r="H2" s="7"/>
    </row>
    <row r="3" spans="1:8">
      <c r="A3" s="288" t="s">
        <v>181</v>
      </c>
      <c r="B3" s="288"/>
      <c r="C3" s="288"/>
      <c r="D3" s="288"/>
      <c r="E3" s="7"/>
      <c r="F3" s="7"/>
      <c r="G3" s="7"/>
      <c r="H3" s="7"/>
    </row>
    <row r="4" spans="1:8">
      <c r="A4" s="288" t="str">
        <f>'Exhibit A'!A4:E4</f>
        <v>AS OF OCTOBER 2016 THROUGH SEPTEMBER 2017</v>
      </c>
      <c r="B4" s="288"/>
      <c r="C4" s="288"/>
      <c r="D4" s="288"/>
      <c r="E4" s="7"/>
      <c r="F4" s="7"/>
      <c r="G4" s="7"/>
      <c r="H4" s="7"/>
    </row>
    <row r="5" spans="1:8">
      <c r="A5" s="288" t="s">
        <v>46</v>
      </c>
      <c r="B5" s="288"/>
      <c r="C5" s="288"/>
      <c r="D5" s="288"/>
      <c r="E5" s="7"/>
      <c r="F5" s="7"/>
      <c r="G5" s="7"/>
      <c r="H5" s="7"/>
    </row>
    <row r="8" spans="1:8" s="6" customFormat="1">
      <c r="A8" s="6" t="s">
        <v>12</v>
      </c>
      <c r="C8" s="6" t="s">
        <v>47</v>
      </c>
      <c r="D8" s="6" t="s">
        <v>178</v>
      </c>
    </row>
    <row r="9" spans="1:8">
      <c r="A9" s="8" t="s">
        <v>13</v>
      </c>
      <c r="B9" s="8" t="s">
        <v>6</v>
      </c>
      <c r="C9" s="8" t="s">
        <v>48</v>
      </c>
      <c r="D9" s="8" t="s">
        <v>48</v>
      </c>
    </row>
    <row r="11" spans="1:8">
      <c r="A11" s="6">
        <v>1</v>
      </c>
      <c r="B11" t="s">
        <v>183</v>
      </c>
      <c r="C11" s="168">
        <v>22954.415534564392</v>
      </c>
      <c r="D11" s="16">
        <f>+C11</f>
        <v>22954.415534564392</v>
      </c>
    </row>
  </sheetData>
  <mergeCells count="5">
    <mergeCell ref="A5:D5"/>
    <mergeCell ref="A1:D1"/>
    <mergeCell ref="A2:D2"/>
    <mergeCell ref="A3:D3"/>
    <mergeCell ref="A4:D4"/>
  </mergeCells>
  <phoneticPr fontId="9" type="noConversion"/>
  <pageMargins left="0.75" right="0.75" top="1" bottom="1" header="0.5" footer="0.5"/>
  <pageSetup orientation="portrait" r:id="rId1"/>
  <headerFooter alignWithMargins="0">
    <oddHeader>&amp;RExhibit H</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125"/>
  <sheetViews>
    <sheetView view="pageBreakPreview" zoomScale="80" zoomScaleNormal="100" zoomScaleSheetLayoutView="80" zoomScalePageLayoutView="80" workbookViewId="0">
      <selection sqref="A1:L1"/>
    </sheetView>
  </sheetViews>
  <sheetFormatPr defaultColWidth="9.140625" defaultRowHeight="12.75"/>
  <cols>
    <col min="1" max="1" width="9.140625" style="3"/>
    <col min="2" max="2" width="28.85546875" style="2" bestFit="1" customWidth="1"/>
    <col min="3" max="3" width="9.5703125" style="2" bestFit="1" customWidth="1"/>
    <col min="4" max="4" width="15.42578125" style="32" bestFit="1" customWidth="1"/>
    <col min="5" max="5" width="16.7109375" style="32" bestFit="1" customWidth="1"/>
    <col min="6" max="6" width="9.42578125" style="2" bestFit="1" customWidth="1"/>
    <col min="7" max="7" width="15.85546875" style="2" customWidth="1"/>
    <col min="8" max="8" width="15.28515625" style="2" customWidth="1"/>
    <col min="9" max="9" width="14.42578125" style="2" customWidth="1"/>
    <col min="10" max="10" width="15.85546875" style="2" customWidth="1"/>
    <col min="11" max="11" width="10.140625" style="2" customWidth="1"/>
    <col min="12" max="12" width="14.42578125" style="2" bestFit="1" customWidth="1"/>
    <col min="13" max="13" width="12" style="42" bestFit="1" customWidth="1"/>
    <col min="14" max="16384" width="9.140625" style="2"/>
  </cols>
  <sheetData>
    <row r="1" spans="1:13">
      <c r="A1" s="288" t="s">
        <v>179</v>
      </c>
      <c r="B1" s="288"/>
      <c r="C1" s="288"/>
      <c r="D1" s="288"/>
      <c r="E1" s="288"/>
      <c r="F1" s="288"/>
      <c r="G1" s="288"/>
      <c r="H1" s="288"/>
      <c r="I1" s="288"/>
      <c r="J1" s="288"/>
      <c r="K1" s="288"/>
      <c r="L1" s="288"/>
    </row>
    <row r="2" spans="1:13">
      <c r="A2" s="288" t="s">
        <v>1</v>
      </c>
      <c r="B2" s="288"/>
      <c r="C2" s="288"/>
      <c r="D2" s="288"/>
      <c r="E2" s="288"/>
      <c r="F2" s="288"/>
      <c r="G2" s="288"/>
      <c r="H2" s="288"/>
      <c r="I2" s="288"/>
      <c r="J2" s="288"/>
      <c r="K2" s="288"/>
      <c r="L2" s="288"/>
    </row>
    <row r="3" spans="1:13">
      <c r="A3" s="288" t="s">
        <v>181</v>
      </c>
      <c r="B3" s="288"/>
      <c r="C3" s="288"/>
      <c r="D3" s="288"/>
      <c r="E3" s="288"/>
      <c r="F3" s="288"/>
      <c r="G3" s="288"/>
      <c r="H3" s="288"/>
      <c r="I3" s="288"/>
      <c r="J3" s="288"/>
      <c r="K3" s="288"/>
      <c r="L3" s="288"/>
    </row>
    <row r="4" spans="1:13">
      <c r="A4" s="288" t="str">
        <f>'Exhibit A'!A4:E4</f>
        <v>AS OF OCTOBER 2016 THROUGH SEPTEMBER 2017</v>
      </c>
      <c r="B4" s="288"/>
      <c r="C4" s="288"/>
      <c r="D4" s="288"/>
      <c r="E4" s="288"/>
      <c r="F4" s="288"/>
      <c r="G4" s="288"/>
      <c r="H4" s="288"/>
      <c r="I4" s="288"/>
      <c r="J4" s="288"/>
      <c r="K4" s="288"/>
      <c r="L4" s="288"/>
    </row>
    <row r="5" spans="1:13">
      <c r="A5" s="288" t="s">
        <v>59</v>
      </c>
      <c r="B5" s="288"/>
      <c r="C5" s="288"/>
      <c r="D5" s="288"/>
      <c r="E5" s="288"/>
      <c r="F5" s="288"/>
      <c r="G5" s="288"/>
      <c r="H5" s="288"/>
      <c r="I5" s="288"/>
      <c r="J5" s="288"/>
      <c r="K5" s="288"/>
      <c r="L5" s="288"/>
    </row>
    <row r="6" spans="1:13">
      <c r="A6" s="1"/>
      <c r="B6" s="1"/>
      <c r="C6" s="1"/>
      <c r="D6" s="1"/>
      <c r="E6" s="1"/>
      <c r="F6" s="1"/>
      <c r="G6" s="1"/>
      <c r="H6" s="1"/>
      <c r="I6" s="1"/>
      <c r="J6" s="1"/>
      <c r="K6" s="1"/>
      <c r="L6" s="1"/>
    </row>
    <row r="7" spans="1:13" ht="13.5" thickBot="1"/>
    <row r="8" spans="1:13" ht="25.5">
      <c r="A8" s="33"/>
      <c r="B8" s="295" t="s">
        <v>186</v>
      </c>
      <c r="C8" s="296"/>
      <c r="D8" s="296"/>
      <c r="E8" s="297"/>
      <c r="F8" s="34"/>
      <c r="G8" s="34"/>
      <c r="H8" s="1"/>
      <c r="I8" s="1"/>
      <c r="J8" s="1"/>
      <c r="K8" s="1"/>
      <c r="L8" s="35"/>
    </row>
    <row r="9" spans="1:13" ht="38.25">
      <c r="A9" s="70" t="s">
        <v>119</v>
      </c>
      <c r="B9" s="99" t="s">
        <v>60</v>
      </c>
      <c r="C9" s="100" t="s">
        <v>61</v>
      </c>
      <c r="D9" s="100" t="s">
        <v>8</v>
      </c>
      <c r="E9" s="101" t="s">
        <v>62</v>
      </c>
      <c r="F9" s="36" t="s">
        <v>63</v>
      </c>
      <c r="G9" s="37" t="s">
        <v>64</v>
      </c>
      <c r="H9" s="38" t="s">
        <v>65</v>
      </c>
      <c r="I9" s="38" t="s">
        <v>87</v>
      </c>
      <c r="J9" s="38" t="s">
        <v>88</v>
      </c>
      <c r="K9" s="38" t="s">
        <v>66</v>
      </c>
      <c r="L9" s="38" t="s">
        <v>89</v>
      </c>
    </row>
    <row r="10" spans="1:13">
      <c r="A10" s="3">
        <v>1</v>
      </c>
      <c r="B10" s="95" t="s">
        <v>67</v>
      </c>
      <c r="C10" s="96"/>
      <c r="D10" s="39"/>
      <c r="E10" s="103"/>
      <c r="F10" s="23">
        <f>E15/$E$43</f>
        <v>0.58506515754942567</v>
      </c>
      <c r="G10" s="40"/>
      <c r="H10" s="41">
        <f>F10*$L$46</f>
        <v>2914415.0664067292</v>
      </c>
      <c r="I10" s="39"/>
      <c r="J10" s="42">
        <f>'Exhibit J'!Q13</f>
        <v>1867804.7753322262</v>
      </c>
      <c r="K10" s="43"/>
      <c r="L10" s="44"/>
    </row>
    <row r="11" spans="1:13">
      <c r="A11" s="3">
        <v>2</v>
      </c>
      <c r="B11" s="91" t="s">
        <v>68</v>
      </c>
      <c r="C11" s="89">
        <v>17.5</v>
      </c>
      <c r="D11" s="46">
        <v>1865637</v>
      </c>
      <c r="E11" s="104">
        <f>+C11*D11</f>
        <v>32648647.5</v>
      </c>
      <c r="G11" s="23">
        <f>+E11/E15</f>
        <v>0.67415789655557101</v>
      </c>
      <c r="I11" s="47"/>
      <c r="J11" s="42"/>
      <c r="K11" s="43">
        <f>H10/J10</f>
        <v>1.5603424431165953</v>
      </c>
      <c r="L11" s="44"/>
      <c r="M11" s="42">
        <f>+J10*K11</f>
        <v>2914415.0664067292</v>
      </c>
    </row>
    <row r="12" spans="1:13">
      <c r="A12" s="3">
        <v>3</v>
      </c>
      <c r="B12" s="91" t="s">
        <v>69</v>
      </c>
      <c r="C12" s="92">
        <v>1.534</v>
      </c>
      <c r="D12" s="48">
        <v>10286921.129700003</v>
      </c>
      <c r="E12" s="104">
        <f>+C12*D12</f>
        <v>15780137.012959804</v>
      </c>
      <c r="G12" s="23">
        <f>+E12/E15</f>
        <v>0.32584210344442888</v>
      </c>
      <c r="I12" s="49"/>
      <c r="J12" s="42"/>
      <c r="L12" s="50"/>
    </row>
    <row r="13" spans="1:13">
      <c r="A13" s="3">
        <v>4</v>
      </c>
      <c r="B13" s="91" t="s">
        <v>70</v>
      </c>
      <c r="C13" s="92">
        <v>0.95</v>
      </c>
      <c r="D13" s="48">
        <v>0</v>
      </c>
      <c r="E13" s="104">
        <f>+C13*D13</f>
        <v>0</v>
      </c>
      <c r="G13" s="23">
        <f>+E13/E15</f>
        <v>0</v>
      </c>
      <c r="I13" s="49"/>
      <c r="J13" s="42"/>
      <c r="L13" s="50"/>
    </row>
    <row r="14" spans="1:13">
      <c r="A14" s="3">
        <v>5</v>
      </c>
      <c r="B14" s="91" t="s">
        <v>71</v>
      </c>
      <c r="C14" s="92">
        <v>0.74</v>
      </c>
      <c r="D14" s="48">
        <v>0</v>
      </c>
      <c r="E14" s="104">
        <f>+C14*D14</f>
        <v>0</v>
      </c>
      <c r="G14" s="23">
        <f>+E14/E15</f>
        <v>0</v>
      </c>
      <c r="I14" s="49"/>
      <c r="J14" s="42"/>
      <c r="L14" s="50"/>
    </row>
    <row r="15" spans="1:13">
      <c r="A15" s="3">
        <v>6</v>
      </c>
      <c r="B15" s="93" t="s">
        <v>72</v>
      </c>
      <c r="C15" s="94"/>
      <c r="D15" s="51">
        <f>SUM(D12:D14)</f>
        <v>10286921.129700003</v>
      </c>
      <c r="E15" s="112">
        <f>SUM(E11:E14)</f>
        <v>48428784.512959808</v>
      </c>
      <c r="I15" s="48"/>
      <c r="J15" s="42"/>
      <c r="L15" s="50"/>
    </row>
    <row r="16" spans="1:13">
      <c r="A16" s="3">
        <v>7</v>
      </c>
      <c r="B16" s="97"/>
      <c r="C16" s="5"/>
      <c r="D16" s="52"/>
      <c r="E16" s="105"/>
      <c r="I16" s="52"/>
      <c r="L16" s="50"/>
    </row>
    <row r="17" spans="1:14">
      <c r="A17" s="3">
        <v>8</v>
      </c>
      <c r="B17" s="95" t="s">
        <v>73</v>
      </c>
      <c r="C17" s="96"/>
      <c r="D17" s="39"/>
      <c r="E17" s="103"/>
      <c r="F17" s="23">
        <f>E22/$E$43</f>
        <v>0.24010034061903443</v>
      </c>
      <c r="G17" s="40"/>
      <c r="H17" s="41">
        <f>F17*$L$46</f>
        <v>1196024.1370045817</v>
      </c>
      <c r="I17" s="39"/>
      <c r="J17" s="42">
        <f>SUM('Exhibit J'!Q14:Q16)</f>
        <v>228456.65911072717</v>
      </c>
      <c r="K17" s="43"/>
      <c r="L17" s="50"/>
    </row>
    <row r="18" spans="1:14">
      <c r="A18" s="3">
        <v>9</v>
      </c>
      <c r="B18" s="91" t="s">
        <v>68</v>
      </c>
      <c r="C18" s="90">
        <v>44.5</v>
      </c>
      <c r="D18" s="48">
        <v>228871</v>
      </c>
      <c r="E18" s="104">
        <f>+C18*D18</f>
        <v>10184759.5</v>
      </c>
      <c r="G18" s="23">
        <f>+E18/E22</f>
        <v>0.51245846125206029</v>
      </c>
      <c r="I18" s="49"/>
      <c r="J18" s="42"/>
      <c r="K18" s="43">
        <f>H17/J17</f>
        <v>5.2352342963437062</v>
      </c>
      <c r="L18" s="50"/>
      <c r="M18" s="42">
        <f>+J17*K18</f>
        <v>1196024.1370045817</v>
      </c>
      <c r="N18" s="55"/>
    </row>
    <row r="19" spans="1:14">
      <c r="A19" s="3">
        <v>10</v>
      </c>
      <c r="B19" s="91" t="s">
        <v>69</v>
      </c>
      <c r="C19" s="92">
        <v>1.534</v>
      </c>
      <c r="D19" s="48">
        <v>5556241.790836757</v>
      </c>
      <c r="E19" s="104">
        <f>+C19*D19</f>
        <v>8523274.9071435854</v>
      </c>
      <c r="G19" s="23">
        <f>+E19/E22</f>
        <v>0.42885885952860242</v>
      </c>
      <c r="I19" s="49"/>
      <c r="J19" s="42"/>
      <c r="K19" s="43"/>
      <c r="L19" s="50"/>
    </row>
    <row r="20" spans="1:14">
      <c r="A20" s="3">
        <v>11</v>
      </c>
      <c r="B20" s="91" t="s">
        <v>70</v>
      </c>
      <c r="C20" s="92">
        <v>0.95</v>
      </c>
      <c r="D20" s="48">
        <v>1227660.9404632424</v>
      </c>
      <c r="E20" s="104">
        <f>+C20*D20</f>
        <v>1166277.8934400801</v>
      </c>
      <c r="G20" s="23">
        <f>+E20/E22</f>
        <v>5.8682679219337272E-2</v>
      </c>
      <c r="I20" s="49"/>
      <c r="J20" s="42"/>
      <c r="K20" s="43"/>
      <c r="L20" s="50"/>
    </row>
    <row r="21" spans="1:14">
      <c r="A21" s="3">
        <v>12</v>
      </c>
      <c r="B21" s="91" t="s">
        <v>71</v>
      </c>
      <c r="C21" s="92">
        <v>0.74</v>
      </c>
      <c r="D21" s="48">
        <v>0</v>
      </c>
      <c r="E21" s="104">
        <f>+C21*D21</f>
        <v>0</v>
      </c>
      <c r="G21" s="23">
        <f>+E21/E22</f>
        <v>0</v>
      </c>
      <c r="I21" s="49"/>
      <c r="J21" s="42"/>
      <c r="K21" s="43"/>
      <c r="L21" s="50"/>
      <c r="N21" s="205"/>
    </row>
    <row r="22" spans="1:14">
      <c r="A22" s="3">
        <v>13</v>
      </c>
      <c r="B22" s="93" t="s">
        <v>72</v>
      </c>
      <c r="C22" s="94"/>
      <c r="D22" s="51">
        <f>SUM(D19:D21)</f>
        <v>6783902.7312999992</v>
      </c>
      <c r="E22" s="112">
        <f>SUM(E18:E21)</f>
        <v>19874312.300583664</v>
      </c>
      <c r="I22" s="48"/>
      <c r="J22" s="42"/>
      <c r="K22" s="43"/>
      <c r="L22" s="50"/>
    </row>
    <row r="23" spans="1:14">
      <c r="A23" s="3">
        <v>14</v>
      </c>
      <c r="B23" s="97"/>
      <c r="C23" s="5"/>
      <c r="D23" s="53"/>
      <c r="E23" s="106"/>
      <c r="I23" s="53"/>
      <c r="K23" s="43"/>
      <c r="L23" s="50"/>
    </row>
    <row r="24" spans="1:14">
      <c r="A24" s="3">
        <v>15</v>
      </c>
      <c r="B24" s="95" t="s">
        <v>74</v>
      </c>
      <c r="C24" s="52"/>
      <c r="D24" s="39"/>
      <c r="E24" s="103"/>
      <c r="F24" s="23">
        <f>E28/$E$43</f>
        <v>3.882667695279631E-3</v>
      </c>
      <c r="G24" s="40"/>
      <c r="H24" s="41">
        <f>F24*$L$46</f>
        <v>19340.931660278726</v>
      </c>
      <c r="I24" s="39"/>
      <c r="J24" s="42">
        <f>SUM('Exhibit J'!Q18:Q19)</f>
        <v>153.75425330812854</v>
      </c>
      <c r="K24" s="45"/>
      <c r="L24" s="50"/>
    </row>
    <row r="25" spans="1:14">
      <c r="A25" s="3">
        <v>16</v>
      </c>
      <c r="B25" s="91" t="s">
        <v>75</v>
      </c>
      <c r="C25" s="90">
        <v>375</v>
      </c>
      <c r="D25" s="46">
        <v>125</v>
      </c>
      <c r="E25" s="104">
        <f>+C25*D25</f>
        <v>46875</v>
      </c>
      <c r="G25" s="23">
        <f>+E25/E28</f>
        <v>0.14585177696468984</v>
      </c>
      <c r="I25" s="47"/>
      <c r="J25" s="42"/>
      <c r="K25" s="43">
        <f>(G25*H24)/J24</f>
        <v>18.346869697003356</v>
      </c>
      <c r="L25" s="50"/>
      <c r="M25" s="42">
        <f>+J24*K25</f>
        <v>2820.9092508042813</v>
      </c>
    </row>
    <row r="26" spans="1:14">
      <c r="A26" s="3">
        <v>17</v>
      </c>
      <c r="B26" s="91" t="s">
        <v>76</v>
      </c>
      <c r="C26" s="92">
        <v>0.85</v>
      </c>
      <c r="D26" s="48">
        <v>305158.01799999998</v>
      </c>
      <c r="E26" s="104">
        <f>+C26*D26</f>
        <v>259384.31529999999</v>
      </c>
      <c r="G26" s="23">
        <f>+E26/E28</f>
        <v>0.80707548380318683</v>
      </c>
      <c r="I26" s="49">
        <f>(D26/D28)*SUM('Exhibit J'!Q28:Q29)</f>
        <v>264790.90497881203</v>
      </c>
      <c r="J26" s="42"/>
      <c r="K26" s="43"/>
      <c r="L26" s="50">
        <f>ROUND(($H$24*G26)/I26,4)</f>
        <v>5.8999999999999997E-2</v>
      </c>
      <c r="M26" s="42">
        <f>+I26*L26</f>
        <v>15622.663393749908</v>
      </c>
    </row>
    <row r="27" spans="1:14">
      <c r="A27" s="3">
        <v>18</v>
      </c>
      <c r="B27" s="91" t="s">
        <v>71</v>
      </c>
      <c r="C27" s="92">
        <v>0.64049999999999996</v>
      </c>
      <c r="D27" s="48">
        <v>23620</v>
      </c>
      <c r="E27" s="104">
        <f>+C27*D27</f>
        <v>15128.609999999999</v>
      </c>
      <c r="G27" s="23">
        <f>+E27/E28</f>
        <v>4.7072739232123226E-2</v>
      </c>
      <c r="I27" s="49">
        <f>(D27/D28)*SUM('Exhibit J'!Q28:Q29)</f>
        <v>20495.483672985254</v>
      </c>
      <c r="J27" s="42"/>
      <c r="K27" s="43"/>
      <c r="L27" s="50">
        <f>ROUND(($H$24*G27)/I27,4)</f>
        <v>4.4400000000000002E-2</v>
      </c>
      <c r="M27" s="42">
        <f>+I27*L27</f>
        <v>909.99947508054527</v>
      </c>
    </row>
    <row r="28" spans="1:14">
      <c r="A28" s="3">
        <v>19</v>
      </c>
      <c r="B28" s="93" t="s">
        <v>72</v>
      </c>
      <c r="C28" s="94"/>
      <c r="D28" s="51">
        <f>SUM(D26:D27)</f>
        <v>328778.01799999998</v>
      </c>
      <c r="E28" s="112">
        <f>SUM(E25:E27)</f>
        <v>321387.9253</v>
      </c>
      <c r="I28" s="51">
        <f>SUM(I26:I27)</f>
        <v>285286.38865179732</v>
      </c>
      <c r="J28" s="42"/>
      <c r="K28" s="43"/>
      <c r="L28" s="50"/>
    </row>
    <row r="29" spans="1:14">
      <c r="A29" s="3">
        <v>20</v>
      </c>
      <c r="B29" s="97"/>
      <c r="C29" s="5"/>
      <c r="D29" s="52"/>
      <c r="E29" s="106"/>
      <c r="I29" s="52"/>
      <c r="K29" s="43"/>
      <c r="L29" s="50"/>
    </row>
    <row r="30" spans="1:14">
      <c r="A30" s="3">
        <v>21</v>
      </c>
      <c r="B30" s="95" t="s">
        <v>77</v>
      </c>
      <c r="C30" s="52"/>
      <c r="D30" s="109"/>
      <c r="E30" s="107"/>
      <c r="F30" s="23">
        <f>E34/$E$43</f>
        <v>7.9645538722135423E-2</v>
      </c>
      <c r="G30" s="40"/>
      <c r="H30" s="55">
        <f>F30*$L$46</f>
        <v>396742.40557431034</v>
      </c>
      <c r="I30" s="56"/>
      <c r="J30" s="42">
        <f>'Exhibit J'!Q22</f>
        <v>816</v>
      </c>
      <c r="K30" s="43"/>
      <c r="L30" s="50"/>
    </row>
    <row r="31" spans="1:14">
      <c r="A31" s="3">
        <v>22</v>
      </c>
      <c r="B31" s="91" t="s">
        <v>78</v>
      </c>
      <c r="C31" s="90">
        <v>375</v>
      </c>
      <c r="D31" s="46">
        <v>833</v>
      </c>
      <c r="E31" s="104">
        <f>+C31*D31</f>
        <v>312375</v>
      </c>
      <c r="G31" s="23">
        <f>+E31/E34</f>
        <v>4.7382228325574684E-2</v>
      </c>
      <c r="I31" s="47"/>
      <c r="K31" s="43">
        <f>(G31*H30)/J30</f>
        <v>23.03742554823496</v>
      </c>
      <c r="L31" s="50"/>
      <c r="M31" s="42">
        <f>+J30*K31</f>
        <v>18798.539247359728</v>
      </c>
    </row>
    <row r="32" spans="1:14">
      <c r="A32" s="3">
        <v>23</v>
      </c>
      <c r="B32" s="91" t="s">
        <v>79</v>
      </c>
      <c r="C32" s="92">
        <v>0.85</v>
      </c>
      <c r="D32" s="46">
        <v>5382091</v>
      </c>
      <c r="E32" s="104">
        <f>+C32*D32</f>
        <v>4574777.3499999996</v>
      </c>
      <c r="G32" s="23">
        <f>+E32/E34</f>
        <v>0.69391963164903558</v>
      </c>
      <c r="I32" s="47">
        <f>(D32/$D$34)*'Exhibit J'!$Q$32</f>
        <v>5184151.2617432307</v>
      </c>
      <c r="K32" s="43"/>
      <c r="L32" s="50">
        <f>ROUND(($H$30*G32)/I32,4)</f>
        <v>5.3100000000000001E-2</v>
      </c>
      <c r="M32" s="42">
        <f>+I32*L32</f>
        <v>275278.43199856556</v>
      </c>
    </row>
    <row r="33" spans="1:13">
      <c r="A33" s="3">
        <v>24</v>
      </c>
      <c r="B33" s="91" t="s">
        <v>80</v>
      </c>
      <c r="C33" s="92">
        <v>0.64049999999999996</v>
      </c>
      <c r="D33" s="46">
        <v>2662778</v>
      </c>
      <c r="E33" s="104">
        <f>+C33*D33</f>
        <v>1705509.3089999999</v>
      </c>
      <c r="G33" s="23">
        <f>+E33/E34</f>
        <v>0.25869814002538971</v>
      </c>
      <c r="I33" s="47">
        <f>(D33/$D$34)*'Exhibit J'!$Q$32</f>
        <v>2564847.7382567697</v>
      </c>
      <c r="K33" s="43"/>
      <c r="L33" s="50">
        <f>ROUND(($H$30*G33)/I33,4)</f>
        <v>0.04</v>
      </c>
      <c r="M33" s="42">
        <f>+I33*L33</f>
        <v>102593.90953027079</v>
      </c>
    </row>
    <row r="34" spans="1:13">
      <c r="A34" s="3">
        <v>25</v>
      </c>
      <c r="B34" s="93" t="s">
        <v>72</v>
      </c>
      <c r="C34" s="94"/>
      <c r="D34" s="51">
        <f>SUM(D32:D33)</f>
        <v>8044869</v>
      </c>
      <c r="E34" s="112">
        <f>SUM(E31:E33)</f>
        <v>6592661.659</v>
      </c>
      <c r="G34" s="57"/>
      <c r="I34" s="51">
        <f>SUM(I32:I33)</f>
        <v>7748999</v>
      </c>
      <c r="K34" s="43"/>
      <c r="L34" s="50"/>
    </row>
    <row r="35" spans="1:13">
      <c r="A35" s="3">
        <v>26</v>
      </c>
      <c r="B35" s="91"/>
      <c r="C35" s="52"/>
      <c r="D35" s="52"/>
      <c r="E35" s="106"/>
      <c r="I35" s="32"/>
      <c r="K35" s="43"/>
      <c r="L35" s="50"/>
    </row>
    <row r="36" spans="1:13">
      <c r="A36" s="3">
        <v>27</v>
      </c>
      <c r="B36" s="95" t="s">
        <v>81</v>
      </c>
      <c r="C36" s="52"/>
      <c r="D36" s="39"/>
      <c r="E36" s="103"/>
      <c r="F36" s="23">
        <f>E41/$E$43</f>
        <v>9.1306295414124855E-2</v>
      </c>
      <c r="G36" s="23"/>
      <c r="H36" s="55">
        <f>F36*$L$46</f>
        <v>454828.73074735934</v>
      </c>
      <c r="I36" s="39"/>
      <c r="J36" s="42">
        <f>'Exhibit J'!Q23</f>
        <v>1524</v>
      </c>
      <c r="K36" s="43"/>
      <c r="L36" s="50"/>
    </row>
    <row r="37" spans="1:13">
      <c r="A37" s="3">
        <v>28</v>
      </c>
      <c r="B37" s="91" t="s">
        <v>78</v>
      </c>
      <c r="C37" s="90">
        <v>375</v>
      </c>
      <c r="D37" s="46">
        <v>1451</v>
      </c>
      <c r="E37" s="104">
        <f>+C37*D37</f>
        <v>544125</v>
      </c>
      <c r="G37" s="57">
        <f>+E37/E41</f>
        <v>7.1994384632497632E-2</v>
      </c>
      <c r="I37" s="47"/>
      <c r="J37" s="42"/>
      <c r="K37" s="207">
        <f>(G37*H36)/J36</f>
        <v>21.486295658357015</v>
      </c>
      <c r="L37" s="50"/>
      <c r="M37" s="42">
        <f>+J36*K37</f>
        <v>32745.11458333609</v>
      </c>
    </row>
    <row r="38" spans="1:13">
      <c r="A38" s="3">
        <v>29</v>
      </c>
      <c r="B38" s="91" t="s">
        <v>82</v>
      </c>
      <c r="C38" s="92">
        <v>1.534</v>
      </c>
      <c r="D38" s="46">
        <v>428610</v>
      </c>
      <c r="E38" s="104">
        <f>+C38*D38</f>
        <v>657487.74</v>
      </c>
      <c r="G38" s="57">
        <f>+E38/E41</f>
        <v>8.6993659994875433E-2</v>
      </c>
      <c r="I38" s="47">
        <f>(D38/$D$41)*'Exhibit J'!$Q$33</f>
        <v>442943.97409471095</v>
      </c>
      <c r="J38" s="58"/>
      <c r="K38" s="206"/>
      <c r="L38" s="50">
        <f>ROUND(($H$36*G38)/I38,4)</f>
        <v>8.9300000000000004E-2</v>
      </c>
      <c r="M38" s="42">
        <f t="shared" ref="M38:M40" si="0">+I38*L38</f>
        <v>39554.896886657691</v>
      </c>
    </row>
    <row r="39" spans="1:13">
      <c r="A39" s="3">
        <v>30</v>
      </c>
      <c r="B39" s="91" t="s">
        <v>83</v>
      </c>
      <c r="C39" s="92">
        <v>0.95</v>
      </c>
      <c r="D39" s="46">
        <v>5801222.0999999996</v>
      </c>
      <c r="E39" s="104">
        <f>+C39*D39</f>
        <v>5511160.9949999992</v>
      </c>
      <c r="G39" s="57">
        <f>+E39/E41</f>
        <v>0.72919392500923186</v>
      </c>
      <c r="I39" s="47">
        <f>(D39/$D$41)*'Exhibit J'!$Q$33</f>
        <v>5995231.9628101643</v>
      </c>
      <c r="J39" s="58"/>
      <c r="L39" s="50">
        <f>ROUND(($H$36*G39)/I39,4)</f>
        <v>5.5300000000000002E-2</v>
      </c>
      <c r="M39" s="42">
        <f t="shared" si="0"/>
        <v>331536.32754340209</v>
      </c>
    </row>
    <row r="40" spans="1:13">
      <c r="A40" s="3">
        <v>31</v>
      </c>
      <c r="B40" s="91" t="s">
        <v>84</v>
      </c>
      <c r="C40" s="92">
        <v>0.74</v>
      </c>
      <c r="D40" s="46">
        <v>1142037</v>
      </c>
      <c r="E40" s="104">
        <f>+C40*D40</f>
        <v>845107.38</v>
      </c>
      <c r="G40" s="57">
        <f>+E40/E41</f>
        <v>0.11181803036339506</v>
      </c>
      <c r="I40" s="47">
        <f>(D40/$D$41)*'Exhibit J'!$Q$33</f>
        <v>1180230.0630951247</v>
      </c>
      <c r="J40" s="58"/>
      <c r="L40" s="50">
        <f>ROUND(($H$36*G40)/I40,4)</f>
        <v>4.3099999999999999E-2</v>
      </c>
      <c r="M40" s="42">
        <f t="shared" si="0"/>
        <v>50867.915719399876</v>
      </c>
    </row>
    <row r="41" spans="1:13">
      <c r="A41" s="3">
        <v>32</v>
      </c>
      <c r="B41" s="93" t="s">
        <v>72</v>
      </c>
      <c r="C41" s="94"/>
      <c r="D41" s="59">
        <f>SUM(D38:D40)</f>
        <v>7371869.0999999996</v>
      </c>
      <c r="E41" s="112">
        <f>SUM(E37:E40)</f>
        <v>7557881.1149999993</v>
      </c>
      <c r="I41" s="59">
        <f>SUM(I38:I40)</f>
        <v>7618406</v>
      </c>
      <c r="J41" s="58"/>
      <c r="L41" s="44"/>
    </row>
    <row r="42" spans="1:13">
      <c r="A42" s="3">
        <v>33</v>
      </c>
      <c r="B42" s="97"/>
      <c r="C42" s="5"/>
      <c r="D42" s="52"/>
      <c r="E42" s="106"/>
    </row>
    <row r="43" spans="1:13" ht="13.5" thickBot="1">
      <c r="A43" s="3">
        <v>34</v>
      </c>
      <c r="B43" s="98" t="s">
        <v>85</v>
      </c>
      <c r="C43" s="102"/>
      <c r="D43" s="110"/>
      <c r="E43" s="108">
        <f>+E41+E34+E28+E22+E15</f>
        <v>82775027.512843475</v>
      </c>
      <c r="F43" s="28">
        <f>F36+F30+F24+F17+F10</f>
        <v>1</v>
      </c>
      <c r="H43" s="41">
        <f>H36+H30+H24+H17+H10</f>
        <v>4981351.2713932591</v>
      </c>
      <c r="I43" s="41"/>
      <c r="J43" s="42">
        <f>J36+J30+J24+J17+J10</f>
        <v>2098755.1886962615</v>
      </c>
    </row>
    <row r="44" spans="1:13">
      <c r="A44" s="3">
        <v>35</v>
      </c>
      <c r="D44" s="46"/>
      <c r="E44" s="46"/>
    </row>
    <row r="45" spans="1:13">
      <c r="A45" s="3">
        <v>36</v>
      </c>
      <c r="D45" s="46"/>
      <c r="E45" s="46"/>
    </row>
    <row r="46" spans="1:13">
      <c r="A46" s="3">
        <v>37</v>
      </c>
      <c r="D46" s="46"/>
      <c r="E46" s="46"/>
      <c r="H46" s="1"/>
      <c r="I46" s="1"/>
      <c r="J46" s="1" t="s">
        <v>86</v>
      </c>
      <c r="K46" s="1"/>
      <c r="L46" s="35">
        <f>'Exhibit B'!C43</f>
        <v>4981351.2713932591</v>
      </c>
      <c r="M46" s="42">
        <f>SUM(M11:M40)</f>
        <v>4981167.9110399373</v>
      </c>
    </row>
    <row r="47" spans="1:13">
      <c r="D47" s="46"/>
      <c r="E47" s="46"/>
    </row>
    <row r="48" spans="1:13">
      <c r="D48" s="46"/>
      <c r="E48" s="46"/>
    </row>
    <row r="49" spans="4:5">
      <c r="D49" s="46"/>
      <c r="E49" s="46"/>
    </row>
    <row r="50" spans="4:5">
      <c r="D50" s="46"/>
      <c r="E50" s="46"/>
    </row>
    <row r="51" spans="4:5">
      <c r="D51" s="46"/>
      <c r="E51" s="46"/>
    </row>
    <row r="52" spans="4:5">
      <c r="D52" s="46"/>
      <c r="E52" s="46"/>
    </row>
    <row r="53" spans="4:5">
      <c r="D53" s="46"/>
      <c r="E53" s="46"/>
    </row>
    <row r="54" spans="4:5">
      <c r="D54" s="46"/>
      <c r="E54" s="46"/>
    </row>
    <row r="55" spans="4:5">
      <c r="D55" s="46"/>
      <c r="E55" s="46"/>
    </row>
    <row r="56" spans="4:5">
      <c r="D56" s="46"/>
      <c r="E56" s="46"/>
    </row>
    <row r="57" spans="4:5">
      <c r="D57" s="46"/>
      <c r="E57" s="46"/>
    </row>
    <row r="58" spans="4:5">
      <c r="D58" s="46"/>
      <c r="E58" s="46"/>
    </row>
    <row r="59" spans="4:5">
      <c r="D59" s="46"/>
      <c r="E59" s="46"/>
    </row>
    <row r="60" spans="4:5">
      <c r="D60" s="48"/>
      <c r="E60" s="48"/>
    </row>
    <row r="61" spans="4:5">
      <c r="D61" s="46"/>
      <c r="E61" s="46"/>
    </row>
    <row r="62" spans="4:5">
      <c r="D62" s="52"/>
      <c r="E62" s="52"/>
    </row>
    <row r="63" spans="4:5">
      <c r="D63" s="46"/>
      <c r="E63" s="46"/>
    </row>
    <row r="64" spans="4:5">
      <c r="D64" s="46"/>
      <c r="E64" s="46"/>
    </row>
    <row r="65" spans="4:5">
      <c r="D65" s="46"/>
      <c r="E65" s="46"/>
    </row>
    <row r="66" spans="4:5">
      <c r="D66" s="46"/>
      <c r="E66" s="46"/>
    </row>
    <row r="67" spans="4:5">
      <c r="D67" s="46"/>
      <c r="E67" s="46"/>
    </row>
    <row r="68" spans="4:5">
      <c r="D68" s="60"/>
      <c r="E68" s="60"/>
    </row>
    <row r="69" spans="4:5">
      <c r="D69" s="46"/>
      <c r="E69" s="46"/>
    </row>
    <row r="70" spans="4:5">
      <c r="D70" s="46"/>
      <c r="E70" s="46"/>
    </row>
    <row r="71" spans="4:5">
      <c r="D71" s="46"/>
      <c r="E71" s="46"/>
    </row>
    <row r="72" spans="4:5">
      <c r="D72" s="46"/>
      <c r="E72" s="46"/>
    </row>
    <row r="73" spans="4:5">
      <c r="D73" s="46"/>
      <c r="E73" s="46"/>
    </row>
    <row r="74" spans="4:5">
      <c r="D74" s="46"/>
      <c r="E74" s="46"/>
    </row>
    <row r="75" spans="4:5">
      <c r="D75" s="48"/>
      <c r="E75" s="48"/>
    </row>
    <row r="76" spans="4:5">
      <c r="D76" s="48"/>
      <c r="E76" s="48"/>
    </row>
    <row r="77" spans="4:5">
      <c r="D77" s="52"/>
      <c r="E77" s="52"/>
    </row>
    <row r="78" spans="4:5">
      <c r="D78" s="46"/>
      <c r="E78" s="46"/>
    </row>
    <row r="79" spans="4:5">
      <c r="D79" s="46"/>
      <c r="E79" s="46"/>
    </row>
    <row r="80" spans="4:5">
      <c r="D80" s="46"/>
      <c r="E80" s="46"/>
    </row>
    <row r="81" spans="4:5">
      <c r="D81" s="46"/>
      <c r="E81" s="46"/>
    </row>
    <row r="82" spans="4:5">
      <c r="D82" s="46"/>
      <c r="E82" s="46"/>
    </row>
    <row r="83" spans="4:5">
      <c r="D83" s="52"/>
      <c r="E83" s="52"/>
    </row>
    <row r="84" spans="4:5">
      <c r="D84" s="52"/>
      <c r="E84" s="52"/>
    </row>
    <row r="85" spans="4:5">
      <c r="D85" s="52"/>
      <c r="E85" s="52"/>
    </row>
    <row r="86" spans="4:5">
      <c r="D86" s="52"/>
      <c r="E86" s="52"/>
    </row>
    <row r="87" spans="4:5">
      <c r="D87" s="52"/>
      <c r="E87" s="52"/>
    </row>
    <row r="88" spans="4:5">
      <c r="D88" s="52"/>
      <c r="E88" s="52"/>
    </row>
    <row r="89" spans="4:5">
      <c r="D89" s="52"/>
      <c r="E89" s="52"/>
    </row>
    <row r="90" spans="4:5">
      <c r="D90" s="52"/>
      <c r="E90" s="52"/>
    </row>
    <row r="91" spans="4:5">
      <c r="D91" s="52"/>
      <c r="E91" s="52"/>
    </row>
    <row r="92" spans="4:5">
      <c r="D92" s="52"/>
      <c r="E92" s="52"/>
    </row>
    <row r="93" spans="4:5">
      <c r="D93" s="48"/>
      <c r="E93" s="48"/>
    </row>
    <row r="94" spans="4:5">
      <c r="D94" s="52"/>
      <c r="E94" s="52"/>
    </row>
    <row r="95" spans="4:5">
      <c r="D95" s="52"/>
      <c r="E95" s="52"/>
    </row>
    <row r="96" spans="4:5">
      <c r="D96" s="52"/>
      <c r="E96" s="52"/>
    </row>
    <row r="97" spans="4:5">
      <c r="D97" s="52"/>
      <c r="E97" s="52"/>
    </row>
    <row r="98" spans="4:5">
      <c r="D98" s="52"/>
      <c r="E98" s="52"/>
    </row>
    <row r="99" spans="4:5">
      <c r="D99" s="52"/>
      <c r="E99" s="52"/>
    </row>
    <row r="100" spans="4:5">
      <c r="D100" s="52"/>
      <c r="E100" s="52"/>
    </row>
    <row r="101" spans="4:5">
      <c r="D101" s="52"/>
      <c r="E101" s="52"/>
    </row>
    <row r="102" spans="4:5">
      <c r="D102" s="52"/>
      <c r="E102" s="52"/>
    </row>
    <row r="103" spans="4:5">
      <c r="D103" s="52"/>
      <c r="E103" s="52"/>
    </row>
    <row r="104" spans="4:5">
      <c r="D104" s="52"/>
      <c r="E104" s="52"/>
    </row>
    <row r="105" spans="4:5">
      <c r="D105" s="52"/>
      <c r="E105" s="52"/>
    </row>
    <row r="106" spans="4:5">
      <c r="D106" s="52"/>
      <c r="E106" s="52"/>
    </row>
    <row r="107" spans="4:5">
      <c r="D107" s="52"/>
      <c r="E107" s="52"/>
    </row>
    <row r="108" spans="4:5">
      <c r="D108" s="52"/>
      <c r="E108" s="52"/>
    </row>
    <row r="109" spans="4:5">
      <c r="D109" s="52"/>
      <c r="E109" s="52"/>
    </row>
    <row r="110" spans="4:5">
      <c r="D110" s="52"/>
      <c r="E110" s="52"/>
    </row>
    <row r="111" spans="4:5">
      <c r="D111" s="52"/>
      <c r="E111" s="52"/>
    </row>
    <row r="112" spans="4:5">
      <c r="D112" s="52"/>
      <c r="E112" s="52"/>
    </row>
    <row r="113" spans="4:5">
      <c r="D113" s="52"/>
      <c r="E113" s="52"/>
    </row>
    <row r="114" spans="4:5">
      <c r="D114" s="52"/>
      <c r="E114" s="52"/>
    </row>
    <row r="115" spans="4:5">
      <c r="D115" s="52"/>
      <c r="E115" s="52"/>
    </row>
    <row r="116" spans="4:5">
      <c r="D116" s="52"/>
      <c r="E116" s="52"/>
    </row>
    <row r="117" spans="4:5">
      <c r="D117" s="52"/>
      <c r="E117" s="52"/>
    </row>
    <row r="118" spans="4:5">
      <c r="D118" s="52"/>
      <c r="E118" s="52"/>
    </row>
    <row r="119" spans="4:5">
      <c r="D119" s="52"/>
      <c r="E119" s="52"/>
    </row>
    <row r="120" spans="4:5">
      <c r="D120" s="52"/>
      <c r="E120" s="52"/>
    </row>
    <row r="121" spans="4:5">
      <c r="D121" s="52"/>
      <c r="E121" s="52"/>
    </row>
    <row r="122" spans="4:5">
      <c r="D122" s="52"/>
      <c r="E122" s="52"/>
    </row>
    <row r="123" spans="4:5">
      <c r="D123" s="52"/>
      <c r="E123" s="52"/>
    </row>
    <row r="124" spans="4:5">
      <c r="D124" s="52"/>
      <c r="E124" s="52"/>
    </row>
    <row r="125" spans="4:5">
      <c r="D125" s="52"/>
      <c r="E125" s="52"/>
    </row>
    <row r="126" spans="4:5">
      <c r="D126" s="52"/>
      <c r="E126" s="52"/>
    </row>
    <row r="127" spans="4:5">
      <c r="D127" s="52"/>
      <c r="E127" s="52"/>
    </row>
    <row r="128" spans="4:5">
      <c r="D128" s="52"/>
      <c r="E128" s="52"/>
    </row>
    <row r="129" spans="4:5">
      <c r="D129" s="52"/>
      <c r="E129" s="52"/>
    </row>
    <row r="130" spans="4:5">
      <c r="D130" s="52"/>
      <c r="E130" s="52"/>
    </row>
    <row r="131" spans="4:5">
      <c r="D131" s="52"/>
      <c r="E131" s="52"/>
    </row>
    <row r="132" spans="4:5">
      <c r="D132" s="52"/>
      <c r="E132" s="52"/>
    </row>
    <row r="133" spans="4:5">
      <c r="D133" s="52"/>
      <c r="E133" s="52"/>
    </row>
    <row r="134" spans="4:5">
      <c r="D134" s="52"/>
      <c r="E134" s="52"/>
    </row>
    <row r="135" spans="4:5">
      <c r="D135" s="52"/>
      <c r="E135" s="52"/>
    </row>
    <row r="136" spans="4:5">
      <c r="D136" s="52"/>
      <c r="E136" s="52"/>
    </row>
    <row r="137" spans="4:5">
      <c r="D137" s="52"/>
      <c r="E137" s="52"/>
    </row>
    <row r="138" spans="4:5">
      <c r="D138" s="52"/>
      <c r="E138" s="52"/>
    </row>
    <row r="139" spans="4:5">
      <c r="D139" s="52"/>
      <c r="E139" s="52"/>
    </row>
    <row r="140" spans="4:5">
      <c r="D140" s="52"/>
      <c r="E140" s="52"/>
    </row>
    <row r="141" spans="4:5">
      <c r="D141" s="52"/>
      <c r="E141" s="52"/>
    </row>
    <row r="142" spans="4:5">
      <c r="D142" s="52"/>
      <c r="E142" s="52"/>
    </row>
    <row r="143" spans="4:5">
      <c r="D143" s="52"/>
      <c r="E143" s="52"/>
    </row>
    <row r="144" spans="4:5">
      <c r="D144" s="52"/>
      <c r="E144" s="52"/>
    </row>
    <row r="145" spans="4:5">
      <c r="D145" s="52"/>
      <c r="E145" s="52"/>
    </row>
    <row r="146" spans="4:5">
      <c r="D146" s="52"/>
      <c r="E146" s="52"/>
    </row>
    <row r="147" spans="4:5">
      <c r="D147" s="52"/>
      <c r="E147" s="52"/>
    </row>
    <row r="148" spans="4:5">
      <c r="D148" s="52"/>
      <c r="E148" s="52"/>
    </row>
    <row r="149" spans="4:5">
      <c r="D149" s="52"/>
      <c r="E149" s="52"/>
    </row>
    <row r="150" spans="4:5">
      <c r="D150" s="52"/>
      <c r="E150" s="52"/>
    </row>
    <row r="151" spans="4:5">
      <c r="D151" s="52"/>
      <c r="E151" s="52"/>
    </row>
    <row r="152" spans="4:5">
      <c r="D152" s="52"/>
      <c r="E152" s="52"/>
    </row>
    <row r="153" spans="4:5">
      <c r="D153" s="52"/>
      <c r="E153" s="52"/>
    </row>
    <row r="154" spans="4:5">
      <c r="D154" s="52"/>
      <c r="E154" s="52"/>
    </row>
    <row r="155" spans="4:5">
      <c r="D155" s="52"/>
      <c r="E155" s="52"/>
    </row>
    <row r="156" spans="4:5">
      <c r="D156" s="52"/>
      <c r="E156" s="52"/>
    </row>
    <row r="157" spans="4:5">
      <c r="D157" s="52"/>
      <c r="E157" s="52"/>
    </row>
    <row r="158" spans="4:5">
      <c r="D158" s="52"/>
      <c r="E158" s="52"/>
    </row>
    <row r="159" spans="4:5">
      <c r="D159" s="52"/>
      <c r="E159" s="52"/>
    </row>
    <row r="160" spans="4:5">
      <c r="D160" s="52"/>
      <c r="E160" s="52"/>
    </row>
    <row r="161" spans="4:5">
      <c r="D161" s="52"/>
      <c r="E161" s="52"/>
    </row>
    <row r="162" spans="4:5">
      <c r="D162" s="52"/>
      <c r="E162" s="52"/>
    </row>
    <row r="163" spans="4:5">
      <c r="D163" s="52"/>
      <c r="E163" s="52"/>
    </row>
    <row r="164" spans="4:5">
      <c r="D164" s="52"/>
      <c r="E164" s="52"/>
    </row>
    <row r="165" spans="4:5">
      <c r="D165" s="52"/>
      <c r="E165" s="52"/>
    </row>
    <row r="166" spans="4:5">
      <c r="D166" s="52"/>
      <c r="E166" s="52"/>
    </row>
    <row r="167" spans="4:5">
      <c r="D167" s="52"/>
      <c r="E167" s="52"/>
    </row>
    <row r="168" spans="4:5">
      <c r="D168" s="52"/>
      <c r="E168" s="52"/>
    </row>
    <row r="169" spans="4:5">
      <c r="D169" s="52"/>
      <c r="E169" s="52"/>
    </row>
    <row r="170" spans="4:5">
      <c r="D170" s="52"/>
      <c r="E170" s="52"/>
    </row>
    <row r="171" spans="4:5">
      <c r="D171" s="52"/>
      <c r="E171" s="52"/>
    </row>
    <row r="172" spans="4:5">
      <c r="D172" s="52"/>
      <c r="E172" s="52"/>
    </row>
    <row r="173" spans="4:5">
      <c r="D173" s="52"/>
      <c r="E173" s="52"/>
    </row>
    <row r="174" spans="4:5">
      <c r="D174" s="52"/>
      <c r="E174" s="52"/>
    </row>
    <row r="175" spans="4:5">
      <c r="D175" s="52"/>
      <c r="E175" s="52"/>
    </row>
    <row r="176" spans="4:5">
      <c r="D176" s="52"/>
      <c r="E176" s="52"/>
    </row>
    <row r="177" spans="4:5">
      <c r="D177" s="52"/>
      <c r="E177" s="52"/>
    </row>
    <row r="178" spans="4:5">
      <c r="D178" s="52"/>
      <c r="E178" s="52"/>
    </row>
    <row r="179" spans="4:5">
      <c r="D179" s="52"/>
      <c r="E179" s="52"/>
    </row>
    <row r="180" spans="4:5">
      <c r="D180" s="52"/>
      <c r="E180" s="52"/>
    </row>
    <row r="181" spans="4:5">
      <c r="D181" s="52"/>
      <c r="E181" s="52"/>
    </row>
    <row r="182" spans="4:5">
      <c r="D182" s="52"/>
      <c r="E182" s="52"/>
    </row>
    <row r="183" spans="4:5">
      <c r="D183" s="52"/>
      <c r="E183" s="52"/>
    </row>
    <row r="184" spans="4:5">
      <c r="D184" s="52"/>
      <c r="E184" s="52"/>
    </row>
    <row r="185" spans="4:5">
      <c r="D185" s="52"/>
      <c r="E185" s="52"/>
    </row>
    <row r="186" spans="4:5">
      <c r="D186" s="52"/>
      <c r="E186" s="52"/>
    </row>
    <row r="187" spans="4:5">
      <c r="D187" s="52"/>
      <c r="E187" s="52"/>
    </row>
    <row r="188" spans="4:5">
      <c r="D188" s="52"/>
      <c r="E188" s="52"/>
    </row>
    <row r="189" spans="4:5">
      <c r="D189" s="52"/>
      <c r="E189" s="52"/>
    </row>
    <row r="190" spans="4:5">
      <c r="D190" s="52"/>
      <c r="E190" s="52"/>
    </row>
    <row r="191" spans="4:5">
      <c r="D191" s="52"/>
      <c r="E191" s="52"/>
    </row>
    <row r="192" spans="4:5">
      <c r="D192" s="52"/>
      <c r="E192" s="52"/>
    </row>
    <row r="193" spans="4:5">
      <c r="D193" s="52"/>
      <c r="E193" s="52"/>
    </row>
    <row r="194" spans="4:5">
      <c r="D194" s="52"/>
      <c r="E194" s="52"/>
    </row>
    <row r="195" spans="4:5">
      <c r="D195" s="52"/>
      <c r="E195" s="52"/>
    </row>
    <row r="196" spans="4:5">
      <c r="D196" s="52"/>
      <c r="E196" s="52"/>
    </row>
    <row r="197" spans="4:5">
      <c r="D197" s="52"/>
      <c r="E197" s="52"/>
    </row>
    <row r="198" spans="4:5">
      <c r="D198" s="52"/>
      <c r="E198" s="52"/>
    </row>
    <row r="199" spans="4:5">
      <c r="D199" s="52"/>
      <c r="E199" s="52"/>
    </row>
    <row r="200" spans="4:5">
      <c r="D200" s="52"/>
      <c r="E200" s="52"/>
    </row>
    <row r="201" spans="4:5">
      <c r="D201" s="52"/>
      <c r="E201" s="52"/>
    </row>
    <row r="202" spans="4:5">
      <c r="D202" s="52"/>
      <c r="E202" s="52"/>
    </row>
    <row r="203" spans="4:5">
      <c r="D203" s="52"/>
      <c r="E203" s="52"/>
    </row>
    <row r="204" spans="4:5">
      <c r="D204" s="52"/>
      <c r="E204" s="52"/>
    </row>
    <row r="205" spans="4:5">
      <c r="D205" s="52"/>
      <c r="E205" s="52"/>
    </row>
    <row r="206" spans="4:5">
      <c r="D206" s="52"/>
      <c r="E206" s="52"/>
    </row>
    <row r="207" spans="4:5">
      <c r="D207" s="52"/>
      <c r="E207" s="52"/>
    </row>
    <row r="208" spans="4:5">
      <c r="D208" s="52"/>
      <c r="E208" s="52"/>
    </row>
    <row r="209" spans="4:5">
      <c r="D209" s="52"/>
      <c r="E209" s="52"/>
    </row>
    <row r="210" spans="4:5">
      <c r="D210" s="52"/>
      <c r="E210" s="52"/>
    </row>
    <row r="211" spans="4:5">
      <c r="D211" s="52"/>
      <c r="E211" s="52"/>
    </row>
    <row r="212" spans="4:5">
      <c r="D212" s="52"/>
      <c r="E212" s="52"/>
    </row>
    <row r="213" spans="4:5">
      <c r="D213" s="52"/>
      <c r="E213" s="52"/>
    </row>
    <row r="214" spans="4:5">
      <c r="D214" s="52"/>
      <c r="E214" s="52"/>
    </row>
    <row r="215" spans="4:5">
      <c r="D215" s="52"/>
      <c r="E215" s="52"/>
    </row>
    <row r="216" spans="4:5">
      <c r="D216" s="52"/>
      <c r="E216" s="52"/>
    </row>
    <row r="217" spans="4:5">
      <c r="D217" s="52"/>
      <c r="E217" s="52"/>
    </row>
    <row r="218" spans="4:5">
      <c r="D218" s="52"/>
      <c r="E218" s="52"/>
    </row>
    <row r="219" spans="4:5">
      <c r="D219" s="52"/>
      <c r="E219" s="52"/>
    </row>
    <row r="220" spans="4:5">
      <c r="D220" s="52"/>
      <c r="E220" s="52"/>
    </row>
    <row r="221" spans="4:5">
      <c r="D221" s="52"/>
      <c r="E221" s="52"/>
    </row>
    <row r="222" spans="4:5">
      <c r="D222" s="52"/>
      <c r="E222" s="52"/>
    </row>
    <row r="223" spans="4:5">
      <c r="D223" s="52"/>
      <c r="E223" s="52"/>
    </row>
    <row r="224" spans="4:5">
      <c r="D224" s="52"/>
      <c r="E224" s="52"/>
    </row>
    <row r="225" spans="4:5">
      <c r="D225" s="52"/>
      <c r="E225" s="52"/>
    </row>
    <row r="226" spans="4:5">
      <c r="D226" s="52"/>
      <c r="E226" s="52"/>
    </row>
    <row r="227" spans="4:5">
      <c r="D227" s="52"/>
      <c r="E227" s="52"/>
    </row>
    <row r="228" spans="4:5">
      <c r="D228" s="52"/>
      <c r="E228" s="52"/>
    </row>
    <row r="229" spans="4:5">
      <c r="D229" s="52"/>
      <c r="E229" s="52"/>
    </row>
    <row r="230" spans="4:5">
      <c r="D230" s="52"/>
      <c r="E230" s="52"/>
    </row>
    <row r="231" spans="4:5">
      <c r="D231" s="52"/>
      <c r="E231" s="52"/>
    </row>
    <row r="232" spans="4:5">
      <c r="D232" s="52"/>
      <c r="E232" s="52"/>
    </row>
    <row r="233" spans="4:5">
      <c r="D233" s="52"/>
      <c r="E233" s="52"/>
    </row>
    <row r="234" spans="4:5">
      <c r="D234" s="52"/>
      <c r="E234" s="52"/>
    </row>
    <row r="235" spans="4:5">
      <c r="D235" s="52"/>
      <c r="E235" s="52"/>
    </row>
    <row r="236" spans="4:5">
      <c r="D236" s="52"/>
      <c r="E236" s="52"/>
    </row>
    <row r="237" spans="4:5">
      <c r="D237" s="52"/>
      <c r="E237" s="52"/>
    </row>
    <row r="238" spans="4:5">
      <c r="D238" s="52"/>
      <c r="E238" s="52"/>
    </row>
    <row r="239" spans="4:5">
      <c r="D239" s="52"/>
      <c r="E239" s="52"/>
    </row>
    <row r="240" spans="4:5">
      <c r="D240" s="52"/>
      <c r="E240" s="52"/>
    </row>
    <row r="241" spans="4:5">
      <c r="D241" s="52"/>
      <c r="E241" s="52"/>
    </row>
    <row r="242" spans="4:5">
      <c r="D242" s="52"/>
      <c r="E242" s="52"/>
    </row>
    <row r="243" spans="4:5">
      <c r="D243" s="52"/>
      <c r="E243" s="52"/>
    </row>
    <row r="244" spans="4:5">
      <c r="D244" s="52"/>
      <c r="E244" s="52"/>
    </row>
    <row r="245" spans="4:5">
      <c r="D245" s="52"/>
      <c r="E245" s="52"/>
    </row>
    <row r="246" spans="4:5">
      <c r="D246" s="52"/>
      <c r="E246" s="52"/>
    </row>
    <row r="247" spans="4:5">
      <c r="D247" s="52"/>
      <c r="E247" s="52"/>
    </row>
    <row r="248" spans="4:5">
      <c r="D248" s="52"/>
      <c r="E248" s="52"/>
    </row>
    <row r="249" spans="4:5">
      <c r="D249" s="52"/>
      <c r="E249" s="52"/>
    </row>
    <row r="250" spans="4:5">
      <c r="D250" s="52"/>
      <c r="E250" s="52"/>
    </row>
    <row r="251" spans="4:5">
      <c r="D251" s="52"/>
      <c r="E251" s="52"/>
    </row>
    <row r="252" spans="4:5">
      <c r="D252" s="52"/>
      <c r="E252" s="52"/>
    </row>
    <row r="253" spans="4:5">
      <c r="D253" s="52"/>
      <c r="E253" s="52"/>
    </row>
    <row r="254" spans="4:5">
      <c r="D254" s="52"/>
      <c r="E254" s="52"/>
    </row>
    <row r="255" spans="4:5">
      <c r="D255" s="52"/>
      <c r="E255" s="52"/>
    </row>
    <row r="256" spans="4:5">
      <c r="D256" s="52"/>
      <c r="E256" s="52"/>
    </row>
    <row r="257" spans="4:5">
      <c r="D257" s="52"/>
      <c r="E257" s="52"/>
    </row>
    <row r="258" spans="4:5">
      <c r="D258" s="52"/>
      <c r="E258" s="52"/>
    </row>
    <row r="259" spans="4:5">
      <c r="D259" s="52"/>
      <c r="E259" s="52"/>
    </row>
    <row r="260" spans="4:5">
      <c r="D260" s="52"/>
      <c r="E260" s="52"/>
    </row>
    <row r="261" spans="4:5">
      <c r="D261" s="52"/>
      <c r="E261" s="52"/>
    </row>
    <row r="262" spans="4:5">
      <c r="D262" s="52"/>
      <c r="E262" s="52"/>
    </row>
    <row r="263" spans="4:5">
      <c r="D263" s="52"/>
      <c r="E263" s="52"/>
    </row>
    <row r="264" spans="4:5">
      <c r="D264" s="52"/>
      <c r="E264" s="52"/>
    </row>
    <row r="265" spans="4:5">
      <c r="D265" s="52"/>
      <c r="E265" s="52"/>
    </row>
    <row r="266" spans="4:5">
      <c r="D266" s="52"/>
      <c r="E266" s="52"/>
    </row>
    <row r="267" spans="4:5">
      <c r="D267" s="52"/>
      <c r="E267" s="52"/>
    </row>
    <row r="268" spans="4:5">
      <c r="D268" s="52"/>
      <c r="E268" s="52"/>
    </row>
    <row r="269" spans="4:5">
      <c r="D269" s="52"/>
      <c r="E269" s="52"/>
    </row>
    <row r="270" spans="4:5">
      <c r="D270" s="52"/>
      <c r="E270" s="52"/>
    </row>
    <row r="271" spans="4:5">
      <c r="D271" s="52"/>
      <c r="E271" s="52"/>
    </row>
    <row r="272" spans="4:5">
      <c r="D272" s="52"/>
      <c r="E272" s="52"/>
    </row>
    <row r="273" spans="4:5">
      <c r="D273" s="52"/>
      <c r="E273" s="52"/>
    </row>
    <row r="274" spans="4:5">
      <c r="D274" s="52"/>
      <c r="E274" s="52"/>
    </row>
    <row r="275" spans="4:5">
      <c r="D275" s="52"/>
      <c r="E275" s="52"/>
    </row>
    <row r="276" spans="4:5">
      <c r="D276" s="52"/>
      <c r="E276" s="52"/>
    </row>
    <row r="277" spans="4:5">
      <c r="D277" s="52"/>
      <c r="E277" s="52"/>
    </row>
    <row r="278" spans="4:5">
      <c r="D278" s="52"/>
      <c r="E278" s="52"/>
    </row>
    <row r="279" spans="4:5">
      <c r="D279" s="52"/>
      <c r="E279" s="52"/>
    </row>
    <row r="280" spans="4:5">
      <c r="D280" s="52"/>
      <c r="E280" s="52"/>
    </row>
    <row r="281" spans="4:5">
      <c r="D281" s="52"/>
      <c r="E281" s="52"/>
    </row>
    <row r="282" spans="4:5">
      <c r="D282" s="52"/>
      <c r="E282" s="52"/>
    </row>
    <row r="283" spans="4:5">
      <c r="D283" s="52"/>
      <c r="E283" s="52"/>
    </row>
    <row r="284" spans="4:5">
      <c r="D284" s="52"/>
      <c r="E284" s="52"/>
    </row>
    <row r="285" spans="4:5">
      <c r="D285" s="52"/>
      <c r="E285" s="52"/>
    </row>
    <row r="286" spans="4:5">
      <c r="D286" s="52"/>
      <c r="E286" s="52"/>
    </row>
    <row r="287" spans="4:5">
      <c r="D287" s="52"/>
      <c r="E287" s="52"/>
    </row>
    <row r="288" spans="4:5">
      <c r="D288" s="52"/>
      <c r="E288" s="52"/>
    </row>
    <row r="289" spans="4:5">
      <c r="D289" s="52"/>
      <c r="E289" s="52"/>
    </row>
    <row r="290" spans="4:5">
      <c r="D290" s="52"/>
      <c r="E290" s="52"/>
    </row>
    <row r="291" spans="4:5">
      <c r="D291" s="52"/>
      <c r="E291" s="52"/>
    </row>
    <row r="292" spans="4:5">
      <c r="D292" s="52"/>
      <c r="E292" s="52"/>
    </row>
    <row r="293" spans="4:5">
      <c r="D293" s="52"/>
      <c r="E293" s="52"/>
    </row>
    <row r="294" spans="4:5">
      <c r="D294" s="52"/>
      <c r="E294" s="52"/>
    </row>
    <row r="295" spans="4:5">
      <c r="D295" s="52"/>
      <c r="E295" s="52"/>
    </row>
    <row r="296" spans="4:5">
      <c r="D296" s="52"/>
      <c r="E296" s="52"/>
    </row>
    <row r="297" spans="4:5">
      <c r="D297" s="52"/>
      <c r="E297" s="52"/>
    </row>
    <row r="298" spans="4:5">
      <c r="D298" s="52"/>
      <c r="E298" s="52"/>
    </row>
    <row r="299" spans="4:5">
      <c r="D299" s="52"/>
      <c r="E299" s="52"/>
    </row>
    <row r="300" spans="4:5">
      <c r="D300" s="52"/>
      <c r="E300" s="52"/>
    </row>
    <row r="301" spans="4:5">
      <c r="D301" s="52"/>
      <c r="E301" s="52"/>
    </row>
    <row r="302" spans="4:5">
      <c r="D302" s="52"/>
      <c r="E302" s="52"/>
    </row>
    <row r="303" spans="4:5">
      <c r="D303" s="52"/>
      <c r="E303" s="52"/>
    </row>
    <row r="304" spans="4:5">
      <c r="D304" s="52"/>
      <c r="E304" s="52"/>
    </row>
    <row r="305" spans="4:5">
      <c r="D305" s="52"/>
      <c r="E305" s="52"/>
    </row>
    <row r="306" spans="4:5">
      <c r="D306" s="52"/>
      <c r="E306" s="52"/>
    </row>
    <row r="307" spans="4:5">
      <c r="D307" s="52"/>
      <c r="E307" s="52"/>
    </row>
    <row r="308" spans="4:5">
      <c r="D308" s="52"/>
      <c r="E308" s="52"/>
    </row>
    <row r="309" spans="4:5">
      <c r="D309" s="52"/>
      <c r="E309" s="52"/>
    </row>
    <row r="310" spans="4:5">
      <c r="D310" s="52"/>
      <c r="E310" s="52"/>
    </row>
    <row r="311" spans="4:5">
      <c r="D311" s="52"/>
      <c r="E311" s="52"/>
    </row>
    <row r="312" spans="4:5">
      <c r="D312" s="52"/>
      <c r="E312" s="52"/>
    </row>
    <row r="313" spans="4:5">
      <c r="D313" s="52"/>
      <c r="E313" s="52"/>
    </row>
    <row r="314" spans="4:5">
      <c r="D314" s="52"/>
      <c r="E314" s="52"/>
    </row>
    <row r="315" spans="4:5">
      <c r="D315" s="52"/>
      <c r="E315" s="52"/>
    </row>
    <row r="316" spans="4:5">
      <c r="D316" s="52"/>
      <c r="E316" s="52"/>
    </row>
    <row r="317" spans="4:5">
      <c r="D317" s="52"/>
      <c r="E317" s="52"/>
    </row>
    <row r="318" spans="4:5">
      <c r="D318" s="52"/>
      <c r="E318" s="52"/>
    </row>
    <row r="319" spans="4:5">
      <c r="D319" s="52"/>
      <c r="E319" s="52"/>
    </row>
    <row r="320" spans="4:5">
      <c r="D320" s="52"/>
      <c r="E320" s="52"/>
    </row>
    <row r="321" spans="4:5">
      <c r="D321" s="52"/>
      <c r="E321" s="52"/>
    </row>
    <row r="322" spans="4:5">
      <c r="D322" s="52"/>
      <c r="E322" s="52"/>
    </row>
    <row r="323" spans="4:5">
      <c r="D323" s="52"/>
      <c r="E323" s="52"/>
    </row>
    <row r="324" spans="4:5">
      <c r="D324" s="52"/>
      <c r="E324" s="52"/>
    </row>
    <row r="325" spans="4:5">
      <c r="D325" s="52"/>
      <c r="E325" s="52"/>
    </row>
    <row r="326" spans="4:5">
      <c r="D326" s="52"/>
      <c r="E326" s="52"/>
    </row>
    <row r="327" spans="4:5">
      <c r="D327" s="52"/>
      <c r="E327" s="52"/>
    </row>
    <row r="328" spans="4:5">
      <c r="D328" s="52"/>
      <c r="E328" s="52"/>
    </row>
    <row r="329" spans="4:5">
      <c r="D329" s="52"/>
      <c r="E329" s="52"/>
    </row>
    <row r="330" spans="4:5">
      <c r="D330" s="52"/>
      <c r="E330" s="52"/>
    </row>
    <row r="331" spans="4:5">
      <c r="D331" s="52"/>
      <c r="E331" s="52"/>
    </row>
    <row r="332" spans="4:5">
      <c r="D332" s="52"/>
      <c r="E332" s="52"/>
    </row>
    <row r="333" spans="4:5">
      <c r="D333" s="52"/>
      <c r="E333" s="52"/>
    </row>
    <row r="334" spans="4:5">
      <c r="D334" s="52"/>
      <c r="E334" s="52"/>
    </row>
    <row r="335" spans="4:5">
      <c r="D335" s="52"/>
      <c r="E335" s="52"/>
    </row>
    <row r="336" spans="4:5">
      <c r="D336" s="52"/>
      <c r="E336" s="52"/>
    </row>
    <row r="337" spans="4:5">
      <c r="D337" s="52"/>
      <c r="E337" s="52"/>
    </row>
    <row r="338" spans="4:5">
      <c r="D338" s="52"/>
      <c r="E338" s="52"/>
    </row>
    <row r="339" spans="4:5">
      <c r="D339" s="52"/>
      <c r="E339" s="52"/>
    </row>
    <row r="340" spans="4:5">
      <c r="D340" s="52"/>
      <c r="E340" s="52"/>
    </row>
    <row r="341" spans="4:5">
      <c r="D341" s="52"/>
      <c r="E341" s="52"/>
    </row>
    <row r="342" spans="4:5">
      <c r="D342" s="52"/>
      <c r="E342" s="52"/>
    </row>
    <row r="343" spans="4:5">
      <c r="D343" s="52"/>
      <c r="E343" s="52"/>
    </row>
    <row r="344" spans="4:5">
      <c r="D344" s="52"/>
      <c r="E344" s="52"/>
    </row>
    <row r="345" spans="4:5">
      <c r="D345" s="52"/>
      <c r="E345" s="52"/>
    </row>
    <row r="346" spans="4:5">
      <c r="D346" s="52"/>
      <c r="E346" s="52"/>
    </row>
    <row r="347" spans="4:5">
      <c r="D347" s="52"/>
      <c r="E347" s="52"/>
    </row>
    <row r="348" spans="4:5">
      <c r="D348" s="52"/>
      <c r="E348" s="52"/>
    </row>
    <row r="349" spans="4:5">
      <c r="D349" s="52"/>
      <c r="E349" s="52"/>
    </row>
    <row r="350" spans="4:5">
      <c r="D350" s="52"/>
      <c r="E350" s="52"/>
    </row>
    <row r="351" spans="4:5">
      <c r="D351" s="52"/>
      <c r="E351" s="52"/>
    </row>
    <row r="352" spans="4:5">
      <c r="D352" s="52"/>
      <c r="E352" s="52"/>
    </row>
    <row r="353" spans="4:5">
      <c r="D353" s="52"/>
      <c r="E353" s="52"/>
    </row>
    <row r="354" spans="4:5">
      <c r="D354" s="52"/>
      <c r="E354" s="52"/>
    </row>
    <row r="355" spans="4:5">
      <c r="D355" s="52"/>
      <c r="E355" s="52"/>
    </row>
    <row r="356" spans="4:5">
      <c r="D356" s="52"/>
      <c r="E356" s="52"/>
    </row>
    <row r="357" spans="4:5">
      <c r="D357" s="52"/>
      <c r="E357" s="52"/>
    </row>
    <row r="358" spans="4:5">
      <c r="D358" s="52"/>
      <c r="E358" s="52"/>
    </row>
    <row r="359" spans="4:5">
      <c r="D359" s="52"/>
      <c r="E359" s="52"/>
    </row>
    <row r="360" spans="4:5">
      <c r="D360" s="52"/>
      <c r="E360" s="52"/>
    </row>
    <row r="361" spans="4:5">
      <c r="D361" s="52"/>
      <c r="E361" s="52"/>
    </row>
    <row r="362" spans="4:5">
      <c r="D362" s="52"/>
      <c r="E362" s="52"/>
    </row>
    <row r="363" spans="4:5">
      <c r="D363" s="52"/>
      <c r="E363" s="52"/>
    </row>
    <row r="364" spans="4:5">
      <c r="D364" s="52"/>
      <c r="E364" s="52"/>
    </row>
    <row r="365" spans="4:5">
      <c r="D365" s="52"/>
      <c r="E365" s="52"/>
    </row>
    <row r="366" spans="4:5">
      <c r="D366" s="52"/>
      <c r="E366" s="52"/>
    </row>
    <row r="367" spans="4:5">
      <c r="D367" s="52"/>
      <c r="E367" s="52"/>
    </row>
    <row r="368" spans="4:5">
      <c r="D368" s="52"/>
      <c r="E368" s="52"/>
    </row>
    <row r="369" spans="4:5">
      <c r="D369" s="52"/>
      <c r="E369" s="52"/>
    </row>
    <row r="370" spans="4:5">
      <c r="D370" s="52"/>
      <c r="E370" s="52"/>
    </row>
    <row r="371" spans="4:5">
      <c r="D371" s="52"/>
      <c r="E371" s="52"/>
    </row>
    <row r="372" spans="4:5">
      <c r="D372" s="52"/>
      <c r="E372" s="52"/>
    </row>
    <row r="373" spans="4:5">
      <c r="D373" s="52"/>
      <c r="E373" s="52"/>
    </row>
    <row r="374" spans="4:5">
      <c r="D374" s="52"/>
      <c r="E374" s="52"/>
    </row>
    <row r="375" spans="4:5">
      <c r="D375" s="52"/>
      <c r="E375" s="52"/>
    </row>
    <row r="376" spans="4:5">
      <c r="D376" s="52"/>
      <c r="E376" s="52"/>
    </row>
    <row r="377" spans="4:5">
      <c r="D377" s="52"/>
      <c r="E377" s="52"/>
    </row>
    <row r="378" spans="4:5">
      <c r="D378" s="52"/>
      <c r="E378" s="52"/>
    </row>
    <row r="379" spans="4:5">
      <c r="D379" s="52"/>
      <c r="E379" s="52"/>
    </row>
    <row r="380" spans="4:5">
      <c r="D380" s="52"/>
      <c r="E380" s="52"/>
    </row>
    <row r="381" spans="4:5">
      <c r="D381" s="52"/>
      <c r="E381" s="52"/>
    </row>
    <row r="382" spans="4:5">
      <c r="D382" s="52"/>
      <c r="E382" s="52"/>
    </row>
    <row r="383" spans="4:5">
      <c r="D383" s="52"/>
      <c r="E383" s="52"/>
    </row>
    <row r="384" spans="4:5">
      <c r="D384" s="52"/>
      <c r="E384" s="52"/>
    </row>
    <row r="385" spans="4:5">
      <c r="D385" s="52"/>
      <c r="E385" s="52"/>
    </row>
    <row r="386" spans="4:5">
      <c r="D386" s="52"/>
      <c r="E386" s="52"/>
    </row>
    <row r="387" spans="4:5">
      <c r="D387" s="52"/>
      <c r="E387" s="52"/>
    </row>
    <row r="388" spans="4:5">
      <c r="D388" s="52"/>
      <c r="E388" s="52"/>
    </row>
    <row r="389" spans="4:5">
      <c r="D389" s="52"/>
      <c r="E389" s="52"/>
    </row>
    <row r="390" spans="4:5">
      <c r="D390" s="52"/>
      <c r="E390" s="52"/>
    </row>
    <row r="391" spans="4:5">
      <c r="D391" s="52"/>
      <c r="E391" s="52"/>
    </row>
    <row r="392" spans="4:5">
      <c r="D392" s="52"/>
      <c r="E392" s="52"/>
    </row>
    <row r="393" spans="4:5">
      <c r="D393" s="52"/>
      <c r="E393" s="52"/>
    </row>
    <row r="394" spans="4:5">
      <c r="D394" s="52"/>
      <c r="E394" s="52"/>
    </row>
    <row r="395" spans="4:5">
      <c r="D395" s="52"/>
      <c r="E395" s="52"/>
    </row>
    <row r="396" spans="4:5">
      <c r="D396" s="52"/>
      <c r="E396" s="52"/>
    </row>
    <row r="397" spans="4:5">
      <c r="D397" s="52"/>
      <c r="E397" s="52"/>
    </row>
    <row r="398" spans="4:5">
      <c r="D398" s="52"/>
      <c r="E398" s="52"/>
    </row>
    <row r="399" spans="4:5">
      <c r="D399" s="52"/>
      <c r="E399" s="52"/>
    </row>
    <row r="400" spans="4:5">
      <c r="D400" s="52"/>
      <c r="E400" s="52"/>
    </row>
    <row r="401" spans="4:5">
      <c r="D401" s="52"/>
      <c r="E401" s="52"/>
    </row>
    <row r="402" spans="4:5">
      <c r="D402" s="52"/>
      <c r="E402" s="52"/>
    </row>
    <row r="403" spans="4:5">
      <c r="D403" s="52"/>
      <c r="E403" s="52"/>
    </row>
    <row r="404" spans="4:5">
      <c r="D404" s="52"/>
      <c r="E404" s="52"/>
    </row>
    <row r="405" spans="4:5">
      <c r="D405" s="52"/>
      <c r="E405" s="52"/>
    </row>
    <row r="406" spans="4:5">
      <c r="D406" s="52"/>
      <c r="E406" s="52"/>
    </row>
    <row r="407" spans="4:5">
      <c r="D407" s="52"/>
      <c r="E407" s="52"/>
    </row>
    <row r="408" spans="4:5">
      <c r="D408" s="52"/>
      <c r="E408" s="52"/>
    </row>
    <row r="409" spans="4:5">
      <c r="D409" s="52"/>
      <c r="E409" s="52"/>
    </row>
    <row r="410" spans="4:5">
      <c r="D410" s="52"/>
      <c r="E410" s="52"/>
    </row>
    <row r="411" spans="4:5">
      <c r="D411" s="52"/>
      <c r="E411" s="52"/>
    </row>
    <row r="412" spans="4:5">
      <c r="D412" s="52"/>
      <c r="E412" s="52"/>
    </row>
    <row r="413" spans="4:5">
      <c r="D413" s="52"/>
      <c r="E413" s="52"/>
    </row>
    <row r="414" spans="4:5">
      <c r="D414" s="52"/>
      <c r="E414" s="52"/>
    </row>
    <row r="415" spans="4:5">
      <c r="D415" s="52"/>
      <c r="E415" s="52"/>
    </row>
    <row r="416" spans="4:5">
      <c r="D416" s="52"/>
      <c r="E416" s="52"/>
    </row>
    <row r="417" spans="4:5">
      <c r="D417" s="52"/>
      <c r="E417" s="52"/>
    </row>
    <row r="418" spans="4:5">
      <c r="D418" s="52"/>
      <c r="E418" s="52"/>
    </row>
    <row r="419" spans="4:5">
      <c r="D419" s="52"/>
      <c r="E419" s="52"/>
    </row>
    <row r="420" spans="4:5">
      <c r="D420" s="52"/>
      <c r="E420" s="52"/>
    </row>
    <row r="421" spans="4:5">
      <c r="D421" s="52"/>
      <c r="E421" s="52"/>
    </row>
    <row r="422" spans="4:5">
      <c r="D422" s="52"/>
      <c r="E422" s="52"/>
    </row>
    <row r="423" spans="4:5">
      <c r="D423" s="52"/>
      <c r="E423" s="52"/>
    </row>
    <row r="424" spans="4:5">
      <c r="D424" s="52"/>
      <c r="E424" s="52"/>
    </row>
    <row r="425" spans="4:5">
      <c r="D425" s="52"/>
      <c r="E425" s="52"/>
    </row>
    <row r="426" spans="4:5">
      <c r="D426" s="52"/>
      <c r="E426" s="52"/>
    </row>
    <row r="427" spans="4:5">
      <c r="D427" s="52"/>
      <c r="E427" s="52"/>
    </row>
    <row r="428" spans="4:5">
      <c r="D428" s="52"/>
      <c r="E428" s="52"/>
    </row>
    <row r="429" spans="4:5">
      <c r="D429" s="52"/>
      <c r="E429" s="52"/>
    </row>
    <row r="430" spans="4:5">
      <c r="D430" s="52"/>
      <c r="E430" s="52"/>
    </row>
    <row r="431" spans="4:5">
      <c r="D431" s="52"/>
      <c r="E431" s="52"/>
    </row>
    <row r="432" spans="4:5">
      <c r="D432" s="52"/>
      <c r="E432" s="52"/>
    </row>
    <row r="433" spans="4:5">
      <c r="D433" s="52"/>
      <c r="E433" s="52"/>
    </row>
    <row r="434" spans="4:5">
      <c r="D434" s="52"/>
      <c r="E434" s="52"/>
    </row>
    <row r="435" spans="4:5">
      <c r="D435" s="52"/>
      <c r="E435" s="52"/>
    </row>
    <row r="436" spans="4:5">
      <c r="D436" s="52"/>
      <c r="E436" s="52"/>
    </row>
    <row r="437" spans="4:5">
      <c r="D437" s="52"/>
      <c r="E437" s="52"/>
    </row>
    <row r="438" spans="4:5">
      <c r="D438" s="52"/>
      <c r="E438" s="52"/>
    </row>
    <row r="439" spans="4:5">
      <c r="D439" s="52"/>
      <c r="E439" s="52"/>
    </row>
    <row r="440" spans="4:5">
      <c r="D440" s="52"/>
      <c r="E440" s="52"/>
    </row>
    <row r="441" spans="4:5">
      <c r="D441" s="52"/>
      <c r="E441" s="52"/>
    </row>
    <row r="442" spans="4:5">
      <c r="D442" s="52"/>
      <c r="E442" s="52"/>
    </row>
    <row r="443" spans="4:5">
      <c r="D443" s="52"/>
      <c r="E443" s="52"/>
    </row>
    <row r="444" spans="4:5">
      <c r="D444" s="52"/>
      <c r="E444" s="52"/>
    </row>
    <row r="445" spans="4:5">
      <c r="D445" s="52"/>
      <c r="E445" s="52"/>
    </row>
    <row r="446" spans="4:5">
      <c r="D446" s="52"/>
      <c r="E446" s="52"/>
    </row>
    <row r="447" spans="4:5">
      <c r="D447" s="52"/>
      <c r="E447" s="52"/>
    </row>
    <row r="448" spans="4:5">
      <c r="D448" s="52"/>
      <c r="E448" s="52"/>
    </row>
    <row r="449" spans="4:5">
      <c r="D449" s="52"/>
      <c r="E449" s="52"/>
    </row>
    <row r="450" spans="4:5">
      <c r="D450" s="52"/>
      <c r="E450" s="52"/>
    </row>
    <row r="451" spans="4:5">
      <c r="D451" s="52"/>
      <c r="E451" s="52"/>
    </row>
    <row r="452" spans="4:5">
      <c r="D452" s="52"/>
      <c r="E452" s="52"/>
    </row>
    <row r="453" spans="4:5">
      <c r="D453" s="52"/>
      <c r="E453" s="52"/>
    </row>
    <row r="454" spans="4:5">
      <c r="D454" s="52"/>
      <c r="E454" s="52"/>
    </row>
    <row r="455" spans="4:5">
      <c r="D455" s="52"/>
      <c r="E455" s="52"/>
    </row>
    <row r="456" spans="4:5">
      <c r="D456" s="52"/>
      <c r="E456" s="52"/>
    </row>
    <row r="457" spans="4:5">
      <c r="D457" s="52"/>
      <c r="E457" s="52"/>
    </row>
    <row r="458" spans="4:5">
      <c r="D458" s="52"/>
      <c r="E458" s="52"/>
    </row>
    <row r="459" spans="4:5">
      <c r="D459" s="52"/>
      <c r="E459" s="52"/>
    </row>
    <row r="460" spans="4:5">
      <c r="D460" s="52"/>
      <c r="E460" s="52"/>
    </row>
    <row r="461" spans="4:5">
      <c r="D461" s="52"/>
      <c r="E461" s="52"/>
    </row>
    <row r="462" spans="4:5">
      <c r="D462" s="52"/>
      <c r="E462" s="52"/>
    </row>
    <row r="463" spans="4:5">
      <c r="D463" s="52"/>
      <c r="E463" s="52"/>
    </row>
    <row r="464" spans="4:5">
      <c r="D464" s="52"/>
      <c r="E464" s="52"/>
    </row>
    <row r="465" spans="4:5">
      <c r="D465" s="52"/>
      <c r="E465" s="52"/>
    </row>
    <row r="466" spans="4:5">
      <c r="D466" s="52"/>
      <c r="E466" s="52"/>
    </row>
    <row r="467" spans="4:5">
      <c r="D467" s="52"/>
      <c r="E467" s="52"/>
    </row>
    <row r="468" spans="4:5">
      <c r="D468" s="52"/>
      <c r="E468" s="52"/>
    </row>
    <row r="469" spans="4:5">
      <c r="D469" s="52"/>
      <c r="E469" s="52"/>
    </row>
    <row r="470" spans="4:5">
      <c r="D470" s="52"/>
      <c r="E470" s="52"/>
    </row>
    <row r="471" spans="4:5">
      <c r="D471" s="52"/>
      <c r="E471" s="52"/>
    </row>
    <row r="472" spans="4:5">
      <c r="D472" s="52"/>
      <c r="E472" s="52"/>
    </row>
    <row r="473" spans="4:5">
      <c r="D473" s="52"/>
      <c r="E473" s="52"/>
    </row>
    <row r="474" spans="4:5">
      <c r="D474" s="52"/>
      <c r="E474" s="52"/>
    </row>
    <row r="475" spans="4:5">
      <c r="D475" s="52"/>
      <c r="E475" s="52"/>
    </row>
    <row r="476" spans="4:5">
      <c r="D476" s="52"/>
      <c r="E476" s="52"/>
    </row>
    <row r="477" spans="4:5">
      <c r="D477" s="52"/>
      <c r="E477" s="52"/>
    </row>
    <row r="478" spans="4:5">
      <c r="D478" s="52"/>
      <c r="E478" s="52"/>
    </row>
    <row r="479" spans="4:5">
      <c r="D479" s="52"/>
      <c r="E479" s="52"/>
    </row>
    <row r="480" spans="4:5">
      <c r="D480" s="52"/>
      <c r="E480" s="52"/>
    </row>
    <row r="481" spans="4:5">
      <c r="D481" s="52"/>
      <c r="E481" s="52"/>
    </row>
    <row r="482" spans="4:5">
      <c r="D482" s="52"/>
      <c r="E482" s="52"/>
    </row>
    <row r="483" spans="4:5">
      <c r="D483" s="52"/>
      <c r="E483" s="52"/>
    </row>
    <row r="484" spans="4:5">
      <c r="D484" s="52"/>
      <c r="E484" s="52"/>
    </row>
    <row r="485" spans="4:5">
      <c r="D485" s="52"/>
      <c r="E485" s="52"/>
    </row>
    <row r="486" spans="4:5">
      <c r="D486" s="52"/>
      <c r="E486" s="52"/>
    </row>
    <row r="487" spans="4:5">
      <c r="D487" s="52"/>
      <c r="E487" s="52"/>
    </row>
    <row r="488" spans="4:5">
      <c r="D488" s="52"/>
      <c r="E488" s="52"/>
    </row>
    <row r="489" spans="4:5">
      <c r="D489" s="52"/>
      <c r="E489" s="52"/>
    </row>
    <row r="490" spans="4:5">
      <c r="D490" s="52"/>
      <c r="E490" s="52"/>
    </row>
    <row r="491" spans="4:5">
      <c r="D491" s="52"/>
      <c r="E491" s="52"/>
    </row>
    <row r="492" spans="4:5">
      <c r="D492" s="52"/>
      <c r="E492" s="52"/>
    </row>
    <row r="493" spans="4:5">
      <c r="D493" s="52"/>
      <c r="E493" s="52"/>
    </row>
    <row r="494" spans="4:5">
      <c r="D494" s="52"/>
      <c r="E494" s="52"/>
    </row>
    <row r="495" spans="4:5">
      <c r="D495" s="52"/>
      <c r="E495" s="52"/>
    </row>
    <row r="496" spans="4:5">
      <c r="D496" s="52"/>
      <c r="E496" s="52"/>
    </row>
    <row r="497" spans="4:5">
      <c r="D497" s="52"/>
      <c r="E497" s="52"/>
    </row>
    <row r="498" spans="4:5">
      <c r="D498" s="52"/>
      <c r="E498" s="52"/>
    </row>
    <row r="499" spans="4:5">
      <c r="D499" s="52"/>
      <c r="E499" s="52"/>
    </row>
    <row r="500" spans="4:5">
      <c r="D500" s="52"/>
      <c r="E500" s="52"/>
    </row>
    <row r="501" spans="4:5">
      <c r="D501" s="52"/>
      <c r="E501" s="52"/>
    </row>
    <row r="502" spans="4:5">
      <c r="D502" s="52"/>
      <c r="E502" s="52"/>
    </row>
    <row r="503" spans="4:5">
      <c r="D503" s="52"/>
      <c r="E503" s="52"/>
    </row>
    <row r="504" spans="4:5">
      <c r="D504" s="52"/>
      <c r="E504" s="52"/>
    </row>
    <row r="505" spans="4:5">
      <c r="D505" s="52"/>
      <c r="E505" s="52"/>
    </row>
    <row r="506" spans="4:5">
      <c r="D506" s="52"/>
      <c r="E506" s="52"/>
    </row>
    <row r="507" spans="4:5">
      <c r="D507" s="52"/>
      <c r="E507" s="52"/>
    </row>
    <row r="508" spans="4:5">
      <c r="D508" s="52"/>
      <c r="E508" s="52"/>
    </row>
    <row r="509" spans="4:5">
      <c r="D509" s="52"/>
      <c r="E509" s="52"/>
    </row>
    <row r="510" spans="4:5">
      <c r="D510" s="52"/>
      <c r="E510" s="52"/>
    </row>
    <row r="511" spans="4:5">
      <c r="D511" s="52"/>
      <c r="E511" s="52"/>
    </row>
    <row r="512" spans="4:5">
      <c r="D512" s="52"/>
      <c r="E512" s="52"/>
    </row>
    <row r="513" spans="4:5">
      <c r="D513" s="52"/>
      <c r="E513" s="52"/>
    </row>
    <row r="514" spans="4:5">
      <c r="D514" s="52"/>
      <c r="E514" s="52"/>
    </row>
    <row r="515" spans="4:5">
      <c r="D515" s="52"/>
      <c r="E515" s="52"/>
    </row>
    <row r="516" spans="4:5">
      <c r="D516" s="52"/>
      <c r="E516" s="52"/>
    </row>
    <row r="517" spans="4:5">
      <c r="D517" s="52"/>
      <c r="E517" s="52"/>
    </row>
    <row r="518" spans="4:5">
      <c r="D518" s="52"/>
      <c r="E518" s="52"/>
    </row>
    <row r="519" spans="4:5">
      <c r="D519" s="52"/>
      <c r="E519" s="52"/>
    </row>
    <row r="520" spans="4:5">
      <c r="D520" s="52"/>
      <c r="E520" s="52"/>
    </row>
    <row r="521" spans="4:5">
      <c r="D521" s="52"/>
      <c r="E521" s="52"/>
    </row>
    <row r="522" spans="4:5">
      <c r="D522" s="52"/>
      <c r="E522" s="52"/>
    </row>
    <row r="523" spans="4:5">
      <c r="D523" s="52"/>
      <c r="E523" s="52"/>
    </row>
    <row r="524" spans="4:5">
      <c r="D524" s="52"/>
      <c r="E524" s="52"/>
    </row>
    <row r="525" spans="4:5">
      <c r="D525" s="52"/>
      <c r="E525" s="52"/>
    </row>
    <row r="526" spans="4:5">
      <c r="D526" s="52"/>
      <c r="E526" s="52"/>
    </row>
    <row r="527" spans="4:5">
      <c r="D527" s="52"/>
      <c r="E527" s="52"/>
    </row>
    <row r="528" spans="4:5">
      <c r="D528" s="52"/>
      <c r="E528" s="52"/>
    </row>
    <row r="529" spans="4:5">
      <c r="D529" s="52"/>
      <c r="E529" s="52"/>
    </row>
    <row r="530" spans="4:5">
      <c r="D530" s="52"/>
      <c r="E530" s="52"/>
    </row>
    <row r="531" spans="4:5">
      <c r="D531" s="52"/>
      <c r="E531" s="52"/>
    </row>
    <row r="532" spans="4:5">
      <c r="D532" s="52"/>
      <c r="E532" s="52"/>
    </row>
    <row r="533" spans="4:5">
      <c r="D533" s="52"/>
      <c r="E533" s="52"/>
    </row>
    <row r="534" spans="4:5">
      <c r="D534" s="52"/>
      <c r="E534" s="52"/>
    </row>
    <row r="535" spans="4:5">
      <c r="D535" s="52"/>
      <c r="E535" s="52"/>
    </row>
    <row r="536" spans="4:5">
      <c r="D536" s="52"/>
      <c r="E536" s="52"/>
    </row>
    <row r="537" spans="4:5">
      <c r="D537" s="52"/>
      <c r="E537" s="52"/>
    </row>
    <row r="538" spans="4:5">
      <c r="D538" s="52"/>
      <c r="E538" s="52"/>
    </row>
    <row r="539" spans="4:5">
      <c r="D539" s="52"/>
      <c r="E539" s="52"/>
    </row>
    <row r="540" spans="4:5">
      <c r="D540" s="52"/>
      <c r="E540" s="52"/>
    </row>
    <row r="541" spans="4:5">
      <c r="D541" s="52"/>
      <c r="E541" s="52"/>
    </row>
    <row r="542" spans="4:5">
      <c r="D542" s="52"/>
      <c r="E542" s="52"/>
    </row>
    <row r="543" spans="4:5">
      <c r="D543" s="52"/>
      <c r="E543" s="52"/>
    </row>
    <row r="544" spans="4:5">
      <c r="D544" s="52"/>
      <c r="E544" s="52"/>
    </row>
    <row r="545" spans="4:5">
      <c r="D545" s="52"/>
      <c r="E545" s="52"/>
    </row>
    <row r="546" spans="4:5">
      <c r="D546" s="52"/>
      <c r="E546" s="52"/>
    </row>
    <row r="547" spans="4:5">
      <c r="D547" s="52"/>
      <c r="E547" s="52"/>
    </row>
    <row r="548" spans="4:5">
      <c r="D548" s="52"/>
      <c r="E548" s="52"/>
    </row>
    <row r="549" spans="4:5">
      <c r="D549" s="52"/>
      <c r="E549" s="52"/>
    </row>
    <row r="550" spans="4:5">
      <c r="D550" s="52"/>
      <c r="E550" s="52"/>
    </row>
    <row r="551" spans="4:5">
      <c r="D551" s="52"/>
      <c r="E551" s="52"/>
    </row>
    <row r="552" spans="4:5">
      <c r="D552" s="52"/>
      <c r="E552" s="52"/>
    </row>
    <row r="553" spans="4:5">
      <c r="D553" s="52"/>
      <c r="E553" s="52"/>
    </row>
    <row r="554" spans="4:5">
      <c r="D554" s="52"/>
      <c r="E554" s="52"/>
    </row>
    <row r="555" spans="4:5">
      <c r="D555" s="52"/>
      <c r="E555" s="52"/>
    </row>
    <row r="556" spans="4:5">
      <c r="D556" s="52"/>
      <c r="E556" s="52"/>
    </row>
    <row r="557" spans="4:5">
      <c r="D557" s="52"/>
      <c r="E557" s="52"/>
    </row>
    <row r="558" spans="4:5">
      <c r="D558" s="52"/>
      <c r="E558" s="52"/>
    </row>
    <row r="559" spans="4:5">
      <c r="D559" s="52"/>
      <c r="E559" s="52"/>
    </row>
    <row r="560" spans="4:5">
      <c r="D560" s="52"/>
      <c r="E560" s="52"/>
    </row>
    <row r="561" spans="4:5">
      <c r="D561" s="52"/>
      <c r="E561" s="52"/>
    </row>
    <row r="562" spans="4:5">
      <c r="D562" s="52"/>
      <c r="E562" s="52"/>
    </row>
    <row r="563" spans="4:5">
      <c r="D563" s="52"/>
      <c r="E563" s="52"/>
    </row>
    <row r="564" spans="4:5">
      <c r="D564" s="52"/>
      <c r="E564" s="52"/>
    </row>
    <row r="565" spans="4:5">
      <c r="D565" s="52"/>
      <c r="E565" s="52"/>
    </row>
    <row r="566" spans="4:5">
      <c r="D566" s="52"/>
      <c r="E566" s="52"/>
    </row>
    <row r="567" spans="4:5">
      <c r="D567" s="52"/>
      <c r="E567" s="52"/>
    </row>
    <row r="568" spans="4:5">
      <c r="D568" s="52"/>
      <c r="E568" s="52"/>
    </row>
    <row r="569" spans="4:5">
      <c r="D569" s="52"/>
      <c r="E569" s="52"/>
    </row>
    <row r="570" spans="4:5">
      <c r="D570" s="52"/>
      <c r="E570" s="52"/>
    </row>
    <row r="571" spans="4:5">
      <c r="D571" s="52"/>
      <c r="E571" s="52"/>
    </row>
    <row r="572" spans="4:5">
      <c r="D572" s="52"/>
      <c r="E572" s="52"/>
    </row>
    <row r="573" spans="4:5">
      <c r="D573" s="52"/>
      <c r="E573" s="52"/>
    </row>
    <row r="574" spans="4:5">
      <c r="D574" s="52"/>
      <c r="E574" s="52"/>
    </row>
    <row r="575" spans="4:5">
      <c r="D575" s="52"/>
      <c r="E575" s="52"/>
    </row>
    <row r="576" spans="4:5">
      <c r="D576" s="52"/>
      <c r="E576" s="52"/>
    </row>
    <row r="577" spans="4:5">
      <c r="D577" s="52"/>
      <c r="E577" s="52"/>
    </row>
    <row r="578" spans="4:5">
      <c r="D578" s="52"/>
      <c r="E578" s="52"/>
    </row>
    <row r="579" spans="4:5">
      <c r="D579" s="52"/>
      <c r="E579" s="52"/>
    </row>
    <row r="580" spans="4:5">
      <c r="D580" s="52"/>
      <c r="E580" s="52"/>
    </row>
    <row r="581" spans="4:5">
      <c r="D581" s="52"/>
      <c r="E581" s="52"/>
    </row>
    <row r="582" spans="4:5">
      <c r="D582" s="52"/>
      <c r="E582" s="52"/>
    </row>
    <row r="583" spans="4:5">
      <c r="D583" s="52"/>
      <c r="E583" s="52"/>
    </row>
    <row r="584" spans="4:5">
      <c r="D584" s="52"/>
      <c r="E584" s="52"/>
    </row>
    <row r="585" spans="4:5">
      <c r="D585" s="52"/>
      <c r="E585" s="52"/>
    </row>
    <row r="586" spans="4:5">
      <c r="D586" s="52"/>
      <c r="E586" s="52"/>
    </row>
    <row r="587" spans="4:5">
      <c r="D587" s="52"/>
      <c r="E587" s="52"/>
    </row>
    <row r="588" spans="4:5">
      <c r="D588" s="52"/>
      <c r="E588" s="52"/>
    </row>
    <row r="589" spans="4:5">
      <c r="D589" s="52"/>
      <c r="E589" s="52"/>
    </row>
    <row r="590" spans="4:5">
      <c r="D590" s="52"/>
      <c r="E590" s="52"/>
    </row>
    <row r="591" spans="4:5">
      <c r="D591" s="52"/>
      <c r="E591" s="52"/>
    </row>
    <row r="592" spans="4:5">
      <c r="D592" s="52"/>
      <c r="E592" s="52"/>
    </row>
    <row r="593" spans="4:5">
      <c r="D593" s="52"/>
      <c r="E593" s="52"/>
    </row>
    <row r="594" spans="4:5">
      <c r="D594" s="52"/>
      <c r="E594" s="52"/>
    </row>
    <row r="595" spans="4:5">
      <c r="D595" s="52"/>
      <c r="E595" s="52"/>
    </row>
    <row r="596" spans="4:5">
      <c r="D596" s="52"/>
      <c r="E596" s="52"/>
    </row>
    <row r="597" spans="4:5">
      <c r="D597" s="52"/>
      <c r="E597" s="52"/>
    </row>
    <row r="598" spans="4:5">
      <c r="D598" s="52"/>
      <c r="E598" s="52"/>
    </row>
    <row r="599" spans="4:5">
      <c r="D599" s="52"/>
      <c r="E599" s="52"/>
    </row>
    <row r="600" spans="4:5">
      <c r="D600" s="52"/>
      <c r="E600" s="52"/>
    </row>
    <row r="601" spans="4:5">
      <c r="D601" s="52"/>
      <c r="E601" s="52"/>
    </row>
    <row r="602" spans="4:5">
      <c r="D602" s="52"/>
      <c r="E602" s="52"/>
    </row>
    <row r="603" spans="4:5">
      <c r="D603" s="52"/>
      <c r="E603" s="52"/>
    </row>
    <row r="604" spans="4:5">
      <c r="D604" s="52"/>
      <c r="E604" s="52"/>
    </row>
    <row r="605" spans="4:5">
      <c r="D605" s="52"/>
      <c r="E605" s="52"/>
    </row>
    <row r="606" spans="4:5">
      <c r="D606" s="52"/>
      <c r="E606" s="52"/>
    </row>
    <row r="607" spans="4:5">
      <c r="D607" s="52"/>
      <c r="E607" s="52"/>
    </row>
    <row r="608" spans="4:5">
      <c r="D608" s="52"/>
      <c r="E608" s="52"/>
    </row>
    <row r="609" spans="4:5">
      <c r="D609" s="52"/>
      <c r="E609" s="52"/>
    </row>
    <row r="610" spans="4:5">
      <c r="D610" s="52"/>
      <c r="E610" s="52"/>
    </row>
    <row r="611" spans="4:5">
      <c r="D611" s="52"/>
      <c r="E611" s="52"/>
    </row>
    <row r="612" spans="4:5">
      <c r="D612" s="52"/>
      <c r="E612" s="52"/>
    </row>
    <row r="613" spans="4:5">
      <c r="D613" s="52"/>
      <c r="E613" s="52"/>
    </row>
    <row r="614" spans="4:5">
      <c r="D614" s="52"/>
      <c r="E614" s="52"/>
    </row>
    <row r="615" spans="4:5">
      <c r="D615" s="52"/>
      <c r="E615" s="52"/>
    </row>
    <row r="616" spans="4:5">
      <c r="D616" s="52"/>
      <c r="E616" s="52"/>
    </row>
    <row r="617" spans="4:5">
      <c r="D617" s="52"/>
      <c r="E617" s="52"/>
    </row>
    <row r="618" spans="4:5">
      <c r="D618" s="52"/>
      <c r="E618" s="52"/>
    </row>
    <row r="619" spans="4:5">
      <c r="D619" s="52"/>
      <c r="E619" s="52"/>
    </row>
    <row r="620" spans="4:5">
      <c r="D620" s="52"/>
      <c r="E620" s="52"/>
    </row>
    <row r="621" spans="4:5">
      <c r="D621" s="52"/>
      <c r="E621" s="52"/>
    </row>
    <row r="622" spans="4:5">
      <c r="D622" s="52"/>
      <c r="E622" s="52"/>
    </row>
    <row r="623" spans="4:5">
      <c r="D623" s="52"/>
      <c r="E623" s="52"/>
    </row>
    <row r="624" spans="4:5">
      <c r="D624" s="52"/>
      <c r="E624" s="52"/>
    </row>
    <row r="625" spans="4:5">
      <c r="D625" s="52"/>
      <c r="E625" s="52"/>
    </row>
    <row r="626" spans="4:5">
      <c r="D626" s="52"/>
      <c r="E626" s="52"/>
    </row>
    <row r="627" spans="4:5">
      <c r="D627" s="52"/>
      <c r="E627" s="52"/>
    </row>
    <row r="628" spans="4:5">
      <c r="D628" s="52"/>
      <c r="E628" s="52"/>
    </row>
    <row r="629" spans="4:5">
      <c r="D629" s="52"/>
      <c r="E629" s="52"/>
    </row>
    <row r="630" spans="4:5">
      <c r="D630" s="52"/>
      <c r="E630" s="52"/>
    </row>
    <row r="631" spans="4:5">
      <c r="D631" s="52"/>
      <c r="E631" s="52"/>
    </row>
    <row r="632" spans="4:5">
      <c r="D632" s="52"/>
      <c r="E632" s="52"/>
    </row>
    <row r="633" spans="4:5">
      <c r="D633" s="52"/>
      <c r="E633" s="52"/>
    </row>
    <row r="634" spans="4:5">
      <c r="D634" s="52"/>
      <c r="E634" s="52"/>
    </row>
    <row r="635" spans="4:5">
      <c r="D635" s="52"/>
      <c r="E635" s="52"/>
    </row>
    <row r="636" spans="4:5">
      <c r="D636" s="52"/>
      <c r="E636" s="52"/>
    </row>
    <row r="637" spans="4:5">
      <c r="D637" s="52"/>
      <c r="E637" s="52"/>
    </row>
    <row r="638" spans="4:5">
      <c r="D638" s="52"/>
      <c r="E638" s="52"/>
    </row>
    <row r="639" spans="4:5">
      <c r="D639" s="52"/>
      <c r="E639" s="52"/>
    </row>
    <row r="640" spans="4:5">
      <c r="D640" s="52"/>
      <c r="E640" s="52"/>
    </row>
    <row r="641" spans="4:5">
      <c r="D641" s="52"/>
      <c r="E641" s="52"/>
    </row>
    <row r="642" spans="4:5">
      <c r="D642" s="52"/>
      <c r="E642" s="52"/>
    </row>
    <row r="643" spans="4:5">
      <c r="D643" s="52"/>
      <c r="E643" s="52"/>
    </row>
    <row r="644" spans="4:5">
      <c r="D644" s="52"/>
      <c r="E644" s="52"/>
    </row>
    <row r="645" spans="4:5">
      <c r="D645" s="52"/>
      <c r="E645" s="52"/>
    </row>
    <row r="646" spans="4:5">
      <c r="D646" s="52"/>
      <c r="E646" s="52"/>
    </row>
    <row r="647" spans="4:5">
      <c r="D647" s="52"/>
      <c r="E647" s="52"/>
    </row>
    <row r="648" spans="4:5">
      <c r="D648" s="52"/>
      <c r="E648" s="52"/>
    </row>
    <row r="649" spans="4:5">
      <c r="D649" s="52"/>
      <c r="E649" s="52"/>
    </row>
    <row r="650" spans="4:5">
      <c r="D650" s="52"/>
      <c r="E650" s="52"/>
    </row>
    <row r="651" spans="4:5">
      <c r="D651" s="52"/>
      <c r="E651" s="52"/>
    </row>
    <row r="652" spans="4:5">
      <c r="D652" s="52"/>
      <c r="E652" s="52"/>
    </row>
    <row r="653" spans="4:5">
      <c r="D653" s="52"/>
      <c r="E653" s="52"/>
    </row>
    <row r="654" spans="4:5">
      <c r="D654" s="52"/>
      <c r="E654" s="52"/>
    </row>
    <row r="655" spans="4:5">
      <c r="D655" s="52"/>
      <c r="E655" s="52"/>
    </row>
    <row r="656" spans="4:5">
      <c r="D656" s="52"/>
      <c r="E656" s="52"/>
    </row>
    <row r="657" spans="4:5">
      <c r="D657" s="52"/>
      <c r="E657" s="52"/>
    </row>
    <row r="658" spans="4:5">
      <c r="D658" s="52"/>
      <c r="E658" s="52"/>
    </row>
    <row r="659" spans="4:5">
      <c r="D659" s="52"/>
      <c r="E659" s="52"/>
    </row>
    <row r="660" spans="4:5">
      <c r="D660" s="52"/>
      <c r="E660" s="52"/>
    </row>
    <row r="661" spans="4:5">
      <c r="D661" s="52"/>
      <c r="E661" s="52"/>
    </row>
    <row r="662" spans="4:5">
      <c r="D662" s="52"/>
      <c r="E662" s="52"/>
    </row>
    <row r="663" spans="4:5">
      <c r="D663" s="52"/>
      <c r="E663" s="52"/>
    </row>
    <row r="664" spans="4:5">
      <c r="D664" s="52"/>
      <c r="E664" s="52"/>
    </row>
    <row r="665" spans="4:5">
      <c r="D665" s="52"/>
      <c r="E665" s="52"/>
    </row>
    <row r="666" spans="4:5">
      <c r="D666" s="52"/>
      <c r="E666" s="52"/>
    </row>
    <row r="667" spans="4:5">
      <c r="D667" s="52"/>
      <c r="E667" s="52"/>
    </row>
    <row r="668" spans="4:5">
      <c r="D668" s="52"/>
      <c r="E668" s="52"/>
    </row>
    <row r="669" spans="4:5">
      <c r="D669" s="52"/>
      <c r="E669" s="52"/>
    </row>
    <row r="670" spans="4:5">
      <c r="D670" s="52"/>
      <c r="E670" s="52"/>
    </row>
    <row r="671" spans="4:5">
      <c r="D671" s="52"/>
      <c r="E671" s="52"/>
    </row>
    <row r="672" spans="4:5">
      <c r="D672" s="52"/>
      <c r="E672" s="52"/>
    </row>
    <row r="673" spans="4:5">
      <c r="D673" s="52"/>
      <c r="E673" s="52"/>
    </row>
    <row r="674" spans="4:5">
      <c r="D674" s="52"/>
      <c r="E674" s="52"/>
    </row>
    <row r="675" spans="4:5">
      <c r="D675" s="52"/>
      <c r="E675" s="52"/>
    </row>
    <row r="676" spans="4:5">
      <c r="D676" s="52"/>
      <c r="E676" s="52"/>
    </row>
    <row r="677" spans="4:5">
      <c r="D677" s="52"/>
      <c r="E677" s="52"/>
    </row>
    <row r="678" spans="4:5">
      <c r="D678" s="52"/>
      <c r="E678" s="52"/>
    </row>
    <row r="679" spans="4:5">
      <c r="D679" s="52"/>
      <c r="E679" s="52"/>
    </row>
    <row r="680" spans="4:5">
      <c r="D680" s="52"/>
      <c r="E680" s="52"/>
    </row>
    <row r="681" spans="4:5">
      <c r="D681" s="52"/>
      <c r="E681" s="52"/>
    </row>
    <row r="682" spans="4:5">
      <c r="D682" s="52"/>
      <c r="E682" s="52"/>
    </row>
    <row r="683" spans="4:5">
      <c r="D683" s="52"/>
      <c r="E683" s="52"/>
    </row>
    <row r="684" spans="4:5">
      <c r="D684" s="52"/>
      <c r="E684" s="52"/>
    </row>
    <row r="685" spans="4:5">
      <c r="D685" s="52"/>
      <c r="E685" s="52"/>
    </row>
    <row r="686" spans="4:5">
      <c r="D686" s="52"/>
      <c r="E686" s="52"/>
    </row>
    <row r="687" spans="4:5">
      <c r="D687" s="52"/>
      <c r="E687" s="52"/>
    </row>
    <row r="688" spans="4:5">
      <c r="D688" s="52"/>
      <c r="E688" s="52"/>
    </row>
    <row r="689" spans="4:5">
      <c r="D689" s="52"/>
      <c r="E689" s="52"/>
    </row>
    <row r="690" spans="4:5">
      <c r="D690" s="52"/>
      <c r="E690" s="52"/>
    </row>
    <row r="691" spans="4:5">
      <c r="D691" s="52"/>
      <c r="E691" s="52"/>
    </row>
    <row r="692" spans="4:5">
      <c r="D692" s="52"/>
      <c r="E692" s="52"/>
    </row>
    <row r="693" spans="4:5">
      <c r="D693" s="52"/>
      <c r="E693" s="52"/>
    </row>
    <row r="694" spans="4:5">
      <c r="D694" s="52"/>
      <c r="E694" s="52"/>
    </row>
    <row r="695" spans="4:5">
      <c r="D695" s="52"/>
      <c r="E695" s="52"/>
    </row>
    <row r="696" spans="4:5">
      <c r="D696" s="52"/>
      <c r="E696" s="52"/>
    </row>
    <row r="697" spans="4:5">
      <c r="D697" s="52"/>
      <c r="E697" s="52"/>
    </row>
    <row r="698" spans="4:5">
      <c r="D698" s="52"/>
      <c r="E698" s="52"/>
    </row>
    <row r="699" spans="4:5">
      <c r="D699" s="52"/>
      <c r="E699" s="52"/>
    </row>
    <row r="700" spans="4:5">
      <c r="D700" s="52"/>
      <c r="E700" s="52"/>
    </row>
    <row r="701" spans="4:5">
      <c r="D701" s="52"/>
      <c r="E701" s="52"/>
    </row>
    <row r="702" spans="4:5">
      <c r="D702" s="52"/>
      <c r="E702" s="52"/>
    </row>
    <row r="703" spans="4:5">
      <c r="D703" s="52"/>
      <c r="E703" s="52"/>
    </row>
    <row r="704" spans="4:5">
      <c r="D704" s="52"/>
      <c r="E704" s="52"/>
    </row>
    <row r="705" spans="4:5">
      <c r="D705" s="52"/>
      <c r="E705" s="52"/>
    </row>
    <row r="706" spans="4:5">
      <c r="D706" s="52"/>
      <c r="E706" s="52"/>
    </row>
    <row r="707" spans="4:5">
      <c r="D707" s="52"/>
      <c r="E707" s="52"/>
    </row>
    <row r="708" spans="4:5">
      <c r="D708" s="52"/>
      <c r="E708" s="52"/>
    </row>
    <row r="709" spans="4:5">
      <c r="D709" s="52"/>
      <c r="E709" s="52"/>
    </row>
    <row r="710" spans="4:5">
      <c r="D710" s="52"/>
      <c r="E710" s="52"/>
    </row>
    <row r="711" spans="4:5">
      <c r="D711" s="52"/>
      <c r="E711" s="52"/>
    </row>
    <row r="712" spans="4:5">
      <c r="D712" s="52"/>
      <c r="E712" s="52"/>
    </row>
    <row r="713" spans="4:5">
      <c r="D713" s="52"/>
      <c r="E713" s="52"/>
    </row>
    <row r="714" spans="4:5">
      <c r="D714" s="52"/>
      <c r="E714" s="52"/>
    </row>
    <row r="715" spans="4:5">
      <c r="D715" s="52"/>
      <c r="E715" s="52"/>
    </row>
    <row r="716" spans="4:5">
      <c r="D716" s="52"/>
      <c r="E716" s="52"/>
    </row>
    <row r="717" spans="4:5">
      <c r="D717" s="52"/>
      <c r="E717" s="52"/>
    </row>
    <row r="718" spans="4:5">
      <c r="D718" s="52"/>
      <c r="E718" s="52"/>
    </row>
    <row r="719" spans="4:5">
      <c r="D719" s="52"/>
      <c r="E719" s="52"/>
    </row>
    <row r="720" spans="4:5">
      <c r="D720" s="52"/>
      <c r="E720" s="52"/>
    </row>
    <row r="721" spans="4:5">
      <c r="D721" s="52"/>
      <c r="E721" s="52"/>
    </row>
    <row r="722" spans="4:5">
      <c r="D722" s="52"/>
      <c r="E722" s="52"/>
    </row>
    <row r="723" spans="4:5">
      <c r="D723" s="52"/>
      <c r="E723" s="52"/>
    </row>
    <row r="724" spans="4:5">
      <c r="D724" s="52"/>
      <c r="E724" s="52"/>
    </row>
    <row r="725" spans="4:5">
      <c r="D725" s="52"/>
      <c r="E725" s="52"/>
    </row>
    <row r="726" spans="4:5">
      <c r="D726" s="52"/>
      <c r="E726" s="52"/>
    </row>
    <row r="727" spans="4:5">
      <c r="D727" s="52"/>
      <c r="E727" s="52"/>
    </row>
    <row r="728" spans="4:5">
      <c r="D728" s="52"/>
      <c r="E728" s="52"/>
    </row>
    <row r="729" spans="4:5">
      <c r="D729" s="52"/>
      <c r="E729" s="52"/>
    </row>
    <row r="730" spans="4:5">
      <c r="D730" s="52"/>
      <c r="E730" s="52"/>
    </row>
    <row r="731" spans="4:5">
      <c r="D731" s="52"/>
      <c r="E731" s="52"/>
    </row>
    <row r="732" spans="4:5">
      <c r="D732" s="52"/>
      <c r="E732" s="52"/>
    </row>
    <row r="733" spans="4:5">
      <c r="D733" s="52"/>
      <c r="E733" s="52"/>
    </row>
    <row r="734" spans="4:5">
      <c r="D734" s="52"/>
      <c r="E734" s="52"/>
    </row>
    <row r="735" spans="4:5">
      <c r="D735" s="52"/>
      <c r="E735" s="52"/>
    </row>
    <row r="736" spans="4:5">
      <c r="D736" s="52"/>
      <c r="E736" s="52"/>
    </row>
    <row r="737" spans="4:5">
      <c r="D737" s="52"/>
      <c r="E737" s="52"/>
    </row>
    <row r="738" spans="4:5">
      <c r="D738" s="52"/>
      <c r="E738" s="52"/>
    </row>
    <row r="739" spans="4:5">
      <c r="D739" s="52"/>
      <c r="E739" s="52"/>
    </row>
    <row r="740" spans="4:5">
      <c r="D740" s="52"/>
      <c r="E740" s="52"/>
    </row>
    <row r="741" spans="4:5">
      <c r="D741" s="52"/>
      <c r="E741" s="52"/>
    </row>
    <row r="742" spans="4:5">
      <c r="D742" s="52"/>
      <c r="E742" s="52"/>
    </row>
    <row r="743" spans="4:5">
      <c r="D743" s="52"/>
      <c r="E743" s="52"/>
    </row>
    <row r="744" spans="4:5">
      <c r="D744" s="52"/>
      <c r="E744" s="52"/>
    </row>
    <row r="745" spans="4:5">
      <c r="D745" s="52"/>
      <c r="E745" s="52"/>
    </row>
    <row r="746" spans="4:5">
      <c r="D746" s="52"/>
      <c r="E746" s="52"/>
    </row>
    <row r="747" spans="4:5">
      <c r="D747" s="52"/>
      <c r="E747" s="52"/>
    </row>
    <row r="748" spans="4:5">
      <c r="D748" s="52"/>
      <c r="E748" s="52"/>
    </row>
    <row r="749" spans="4:5">
      <c r="D749" s="52"/>
      <c r="E749" s="52"/>
    </row>
    <row r="750" spans="4:5">
      <c r="D750" s="52"/>
      <c r="E750" s="52"/>
    </row>
    <row r="751" spans="4:5">
      <c r="D751" s="52"/>
      <c r="E751" s="52"/>
    </row>
    <row r="752" spans="4:5">
      <c r="D752" s="52"/>
      <c r="E752" s="52"/>
    </row>
    <row r="753" spans="4:5">
      <c r="D753" s="52"/>
      <c r="E753" s="52"/>
    </row>
    <row r="754" spans="4:5">
      <c r="D754" s="52"/>
      <c r="E754" s="52"/>
    </row>
    <row r="755" spans="4:5">
      <c r="D755" s="52"/>
      <c r="E755" s="52"/>
    </row>
    <row r="756" spans="4:5">
      <c r="D756" s="52"/>
      <c r="E756" s="52"/>
    </row>
    <row r="757" spans="4:5">
      <c r="D757" s="52"/>
      <c r="E757" s="52"/>
    </row>
    <row r="758" spans="4:5">
      <c r="D758" s="52"/>
      <c r="E758" s="52"/>
    </row>
    <row r="759" spans="4:5">
      <c r="D759" s="52"/>
      <c r="E759" s="52"/>
    </row>
    <row r="760" spans="4:5">
      <c r="D760" s="52"/>
      <c r="E760" s="52"/>
    </row>
    <row r="761" spans="4:5">
      <c r="D761" s="52"/>
      <c r="E761" s="52"/>
    </row>
    <row r="762" spans="4:5">
      <c r="D762" s="52"/>
      <c r="E762" s="52"/>
    </row>
    <row r="763" spans="4:5">
      <c r="D763" s="52"/>
      <c r="E763" s="52"/>
    </row>
    <row r="764" spans="4:5">
      <c r="D764" s="52"/>
      <c r="E764" s="52"/>
    </row>
    <row r="765" spans="4:5">
      <c r="D765" s="52"/>
      <c r="E765" s="52"/>
    </row>
    <row r="766" spans="4:5">
      <c r="D766" s="52"/>
      <c r="E766" s="52"/>
    </row>
    <row r="767" spans="4:5">
      <c r="D767" s="52"/>
      <c r="E767" s="52"/>
    </row>
    <row r="768" spans="4:5">
      <c r="D768" s="52"/>
      <c r="E768" s="52"/>
    </row>
    <row r="769" spans="4:5">
      <c r="D769" s="52"/>
      <c r="E769" s="52"/>
    </row>
    <row r="770" spans="4:5">
      <c r="D770" s="52"/>
      <c r="E770" s="52"/>
    </row>
    <row r="771" spans="4:5">
      <c r="D771" s="52"/>
      <c r="E771" s="52"/>
    </row>
    <row r="772" spans="4:5">
      <c r="D772" s="52"/>
      <c r="E772" s="52"/>
    </row>
    <row r="773" spans="4:5">
      <c r="D773" s="52"/>
      <c r="E773" s="52"/>
    </row>
    <row r="774" spans="4:5">
      <c r="D774" s="52"/>
      <c r="E774" s="52"/>
    </row>
    <row r="775" spans="4:5">
      <c r="D775" s="52"/>
      <c r="E775" s="52"/>
    </row>
    <row r="776" spans="4:5">
      <c r="D776" s="52"/>
      <c r="E776" s="52"/>
    </row>
    <row r="777" spans="4:5">
      <c r="D777" s="52"/>
      <c r="E777" s="52"/>
    </row>
    <row r="778" spans="4:5">
      <c r="D778" s="52"/>
      <c r="E778" s="52"/>
    </row>
    <row r="779" spans="4:5">
      <c r="D779" s="52"/>
      <c r="E779" s="52"/>
    </row>
    <row r="780" spans="4:5">
      <c r="D780" s="52"/>
      <c r="E780" s="52"/>
    </row>
    <row r="781" spans="4:5">
      <c r="D781" s="52"/>
      <c r="E781" s="52"/>
    </row>
    <row r="782" spans="4:5">
      <c r="D782" s="52"/>
      <c r="E782" s="52"/>
    </row>
    <row r="783" spans="4:5">
      <c r="D783" s="52"/>
      <c r="E783" s="52"/>
    </row>
    <row r="784" spans="4:5">
      <c r="D784" s="52"/>
      <c r="E784" s="52"/>
    </row>
    <row r="785" spans="4:5">
      <c r="D785" s="52"/>
      <c r="E785" s="52"/>
    </row>
    <row r="786" spans="4:5">
      <c r="D786" s="52"/>
      <c r="E786" s="52"/>
    </row>
    <row r="787" spans="4:5">
      <c r="D787" s="52"/>
      <c r="E787" s="52"/>
    </row>
    <row r="788" spans="4:5">
      <c r="D788" s="52"/>
      <c r="E788" s="52"/>
    </row>
    <row r="789" spans="4:5">
      <c r="D789" s="52"/>
      <c r="E789" s="52"/>
    </row>
    <row r="790" spans="4:5">
      <c r="D790" s="52"/>
      <c r="E790" s="52"/>
    </row>
    <row r="791" spans="4:5">
      <c r="D791" s="52"/>
      <c r="E791" s="52"/>
    </row>
    <row r="792" spans="4:5">
      <c r="D792" s="52"/>
      <c r="E792" s="52"/>
    </row>
    <row r="793" spans="4:5">
      <c r="D793" s="52"/>
      <c r="E793" s="52"/>
    </row>
    <row r="794" spans="4:5">
      <c r="D794" s="52"/>
      <c r="E794" s="52"/>
    </row>
    <row r="795" spans="4:5">
      <c r="D795" s="52"/>
      <c r="E795" s="52"/>
    </row>
    <row r="796" spans="4:5">
      <c r="D796" s="52"/>
      <c r="E796" s="52"/>
    </row>
    <row r="797" spans="4:5">
      <c r="D797" s="52"/>
      <c r="E797" s="52"/>
    </row>
    <row r="798" spans="4:5">
      <c r="D798" s="52"/>
      <c r="E798" s="52"/>
    </row>
    <row r="799" spans="4:5">
      <c r="D799" s="54"/>
      <c r="E799" s="54"/>
    </row>
    <row r="800" spans="4:5">
      <c r="D800" s="54"/>
      <c r="E800" s="54"/>
    </row>
    <row r="801" spans="4:5">
      <c r="D801" s="54"/>
      <c r="E801" s="54"/>
    </row>
    <row r="802" spans="4:5">
      <c r="D802" s="54"/>
      <c r="E802" s="54"/>
    </row>
    <row r="803" spans="4:5">
      <c r="D803" s="54"/>
      <c r="E803" s="54"/>
    </row>
    <row r="804" spans="4:5">
      <c r="D804" s="54"/>
      <c r="E804" s="54"/>
    </row>
    <row r="805" spans="4:5">
      <c r="D805" s="54"/>
      <c r="E805" s="54"/>
    </row>
    <row r="806" spans="4:5">
      <c r="D806" s="54"/>
      <c r="E806" s="54"/>
    </row>
    <row r="807" spans="4:5">
      <c r="D807" s="54"/>
      <c r="E807" s="54"/>
    </row>
    <row r="808" spans="4:5">
      <c r="D808" s="54"/>
      <c r="E808" s="54"/>
    </row>
    <row r="809" spans="4:5">
      <c r="D809" s="54"/>
      <c r="E809" s="54"/>
    </row>
    <row r="810" spans="4:5">
      <c r="D810" s="54"/>
      <c r="E810" s="54"/>
    </row>
    <row r="811" spans="4:5">
      <c r="D811" s="54"/>
      <c r="E811" s="54"/>
    </row>
    <row r="812" spans="4:5">
      <c r="D812" s="54"/>
      <c r="E812" s="54"/>
    </row>
    <row r="813" spans="4:5">
      <c r="D813" s="54"/>
      <c r="E813" s="54"/>
    </row>
    <row r="814" spans="4:5">
      <c r="D814" s="54"/>
      <c r="E814" s="54"/>
    </row>
    <row r="815" spans="4:5">
      <c r="D815" s="54"/>
      <c r="E815" s="54"/>
    </row>
    <row r="816" spans="4:5">
      <c r="D816" s="54"/>
      <c r="E816" s="54"/>
    </row>
    <row r="817" spans="4:5">
      <c r="D817" s="54"/>
      <c r="E817" s="54"/>
    </row>
    <row r="818" spans="4:5">
      <c r="D818" s="54"/>
      <c r="E818" s="54"/>
    </row>
    <row r="819" spans="4:5">
      <c r="D819" s="54"/>
      <c r="E819" s="54"/>
    </row>
    <row r="820" spans="4:5">
      <c r="D820" s="54"/>
      <c r="E820" s="54"/>
    </row>
    <row r="821" spans="4:5">
      <c r="D821" s="54"/>
      <c r="E821" s="54"/>
    </row>
    <row r="822" spans="4:5">
      <c r="D822" s="54"/>
      <c r="E822" s="54"/>
    </row>
    <row r="823" spans="4:5">
      <c r="D823" s="54"/>
      <c r="E823" s="54"/>
    </row>
    <row r="824" spans="4:5">
      <c r="D824" s="54"/>
      <c r="E824" s="54"/>
    </row>
    <row r="825" spans="4:5">
      <c r="D825" s="54"/>
      <c r="E825" s="54"/>
    </row>
    <row r="826" spans="4:5">
      <c r="D826" s="54"/>
      <c r="E826" s="54"/>
    </row>
    <row r="827" spans="4:5">
      <c r="D827" s="54"/>
      <c r="E827" s="54"/>
    </row>
    <row r="828" spans="4:5">
      <c r="D828" s="54"/>
      <c r="E828" s="54"/>
    </row>
    <row r="829" spans="4:5">
      <c r="D829" s="54"/>
      <c r="E829" s="54"/>
    </row>
    <row r="830" spans="4:5">
      <c r="D830" s="54"/>
      <c r="E830" s="54"/>
    </row>
    <row r="831" spans="4:5">
      <c r="D831" s="54"/>
      <c r="E831" s="54"/>
    </row>
    <row r="832" spans="4:5">
      <c r="D832" s="54"/>
      <c r="E832" s="54"/>
    </row>
    <row r="833" spans="4:5">
      <c r="D833" s="54"/>
      <c r="E833" s="54"/>
    </row>
    <row r="834" spans="4:5">
      <c r="D834" s="54"/>
      <c r="E834" s="54"/>
    </row>
    <row r="835" spans="4:5">
      <c r="D835" s="54"/>
      <c r="E835" s="54"/>
    </row>
    <row r="836" spans="4:5">
      <c r="D836" s="54"/>
      <c r="E836" s="54"/>
    </row>
    <row r="837" spans="4:5">
      <c r="D837" s="54"/>
      <c r="E837" s="54"/>
    </row>
    <row r="838" spans="4:5">
      <c r="D838" s="54"/>
      <c r="E838" s="54"/>
    </row>
    <row r="839" spans="4:5">
      <c r="D839" s="54"/>
      <c r="E839" s="54"/>
    </row>
    <row r="840" spans="4:5">
      <c r="D840" s="54"/>
      <c r="E840" s="54"/>
    </row>
    <row r="841" spans="4:5">
      <c r="D841" s="54"/>
      <c r="E841" s="54"/>
    </row>
    <row r="842" spans="4:5">
      <c r="D842" s="54"/>
      <c r="E842" s="54"/>
    </row>
    <row r="843" spans="4:5">
      <c r="D843" s="54"/>
      <c r="E843" s="54"/>
    </row>
    <row r="844" spans="4:5">
      <c r="D844" s="54"/>
      <c r="E844" s="54"/>
    </row>
    <row r="845" spans="4:5">
      <c r="D845" s="54"/>
      <c r="E845" s="54"/>
    </row>
    <row r="846" spans="4:5">
      <c r="D846" s="54"/>
      <c r="E846" s="54"/>
    </row>
    <row r="847" spans="4:5">
      <c r="D847" s="54"/>
      <c r="E847" s="54"/>
    </row>
    <row r="848" spans="4:5">
      <c r="D848" s="54"/>
      <c r="E848" s="54"/>
    </row>
    <row r="849" spans="4:5">
      <c r="D849" s="54"/>
      <c r="E849" s="54"/>
    </row>
    <row r="850" spans="4:5">
      <c r="D850" s="54"/>
      <c r="E850" s="54"/>
    </row>
    <row r="851" spans="4:5">
      <c r="D851" s="54"/>
      <c r="E851" s="54"/>
    </row>
    <row r="852" spans="4:5">
      <c r="D852" s="54"/>
      <c r="E852" s="54"/>
    </row>
    <row r="853" spans="4:5">
      <c r="D853" s="54"/>
      <c r="E853" s="54"/>
    </row>
    <row r="854" spans="4:5">
      <c r="D854" s="54"/>
      <c r="E854" s="54"/>
    </row>
    <row r="855" spans="4:5">
      <c r="D855" s="54"/>
      <c r="E855" s="54"/>
    </row>
    <row r="856" spans="4:5">
      <c r="D856" s="54"/>
      <c r="E856" s="54"/>
    </row>
    <row r="857" spans="4:5">
      <c r="D857" s="54"/>
      <c r="E857" s="54"/>
    </row>
    <row r="858" spans="4:5">
      <c r="D858" s="54"/>
      <c r="E858" s="54"/>
    </row>
    <row r="859" spans="4:5">
      <c r="D859" s="54"/>
      <c r="E859" s="54"/>
    </row>
    <row r="860" spans="4:5">
      <c r="D860" s="54"/>
      <c r="E860" s="54"/>
    </row>
    <row r="861" spans="4:5">
      <c r="D861" s="54"/>
      <c r="E861" s="54"/>
    </row>
    <row r="862" spans="4:5">
      <c r="D862" s="54"/>
      <c r="E862" s="54"/>
    </row>
    <row r="863" spans="4:5">
      <c r="D863" s="54"/>
      <c r="E863" s="54"/>
    </row>
    <row r="864" spans="4:5">
      <c r="D864" s="54"/>
      <c r="E864" s="54"/>
    </row>
    <row r="865" spans="4:5">
      <c r="D865" s="54"/>
      <c r="E865" s="54"/>
    </row>
    <row r="866" spans="4:5">
      <c r="D866" s="54"/>
      <c r="E866" s="54"/>
    </row>
    <row r="867" spans="4:5">
      <c r="D867" s="54"/>
      <c r="E867" s="54"/>
    </row>
    <row r="868" spans="4:5">
      <c r="D868" s="54"/>
      <c r="E868" s="54"/>
    </row>
    <row r="869" spans="4:5">
      <c r="D869" s="54"/>
      <c r="E869" s="54"/>
    </row>
    <row r="870" spans="4:5">
      <c r="D870" s="54"/>
      <c r="E870" s="54"/>
    </row>
    <row r="871" spans="4:5">
      <c r="D871" s="54"/>
      <c r="E871" s="54"/>
    </row>
    <row r="872" spans="4:5">
      <c r="D872" s="54"/>
      <c r="E872" s="54"/>
    </row>
    <row r="873" spans="4:5">
      <c r="D873" s="54"/>
      <c r="E873" s="54"/>
    </row>
    <row r="874" spans="4:5">
      <c r="D874" s="54"/>
      <c r="E874" s="54"/>
    </row>
    <row r="875" spans="4:5">
      <c r="D875" s="54"/>
      <c r="E875" s="54"/>
    </row>
    <row r="876" spans="4:5">
      <c r="D876" s="54"/>
      <c r="E876" s="54"/>
    </row>
    <row r="877" spans="4:5">
      <c r="D877" s="54"/>
      <c r="E877" s="54"/>
    </row>
    <row r="878" spans="4:5">
      <c r="D878" s="54"/>
      <c r="E878" s="54"/>
    </row>
    <row r="879" spans="4:5">
      <c r="D879" s="54"/>
      <c r="E879" s="54"/>
    </row>
    <row r="880" spans="4:5">
      <c r="D880" s="54"/>
      <c r="E880" s="54"/>
    </row>
    <row r="881" spans="4:5">
      <c r="D881" s="54"/>
      <c r="E881" s="54"/>
    </row>
    <row r="882" spans="4:5">
      <c r="D882" s="54"/>
      <c r="E882" s="54"/>
    </row>
    <row r="883" spans="4:5">
      <c r="D883" s="54"/>
      <c r="E883" s="54"/>
    </row>
    <row r="884" spans="4:5">
      <c r="D884" s="54"/>
      <c r="E884" s="54"/>
    </row>
    <row r="885" spans="4:5">
      <c r="D885" s="54"/>
      <c r="E885" s="54"/>
    </row>
    <row r="886" spans="4:5">
      <c r="D886" s="54"/>
      <c r="E886" s="54"/>
    </row>
    <row r="887" spans="4:5">
      <c r="D887" s="54"/>
      <c r="E887" s="54"/>
    </row>
    <row r="888" spans="4:5">
      <c r="D888" s="54"/>
      <c r="E888" s="54"/>
    </row>
    <row r="889" spans="4:5">
      <c r="D889" s="54"/>
      <c r="E889" s="54"/>
    </row>
    <row r="890" spans="4:5">
      <c r="D890" s="54"/>
      <c r="E890" s="54"/>
    </row>
    <row r="891" spans="4:5">
      <c r="D891" s="54"/>
      <c r="E891" s="54"/>
    </row>
    <row r="892" spans="4:5">
      <c r="D892" s="54"/>
      <c r="E892" s="54"/>
    </row>
    <row r="893" spans="4:5">
      <c r="D893" s="54"/>
      <c r="E893" s="54"/>
    </row>
    <row r="894" spans="4:5">
      <c r="D894" s="54"/>
      <c r="E894" s="54"/>
    </row>
    <row r="895" spans="4:5">
      <c r="D895" s="54"/>
      <c r="E895" s="54"/>
    </row>
    <row r="896" spans="4:5">
      <c r="D896" s="54"/>
      <c r="E896" s="54"/>
    </row>
    <row r="897" spans="4:5">
      <c r="D897" s="54"/>
      <c r="E897" s="54"/>
    </row>
    <row r="898" spans="4:5">
      <c r="D898" s="54"/>
      <c r="E898" s="54"/>
    </row>
    <row r="899" spans="4:5">
      <c r="D899" s="54"/>
      <c r="E899" s="54"/>
    </row>
    <row r="900" spans="4:5">
      <c r="D900" s="54"/>
      <c r="E900" s="54"/>
    </row>
    <row r="901" spans="4:5">
      <c r="D901" s="54"/>
      <c r="E901" s="54"/>
    </row>
    <row r="902" spans="4:5">
      <c r="D902" s="54"/>
      <c r="E902" s="54"/>
    </row>
    <row r="903" spans="4:5">
      <c r="D903" s="54"/>
      <c r="E903" s="54"/>
    </row>
    <row r="904" spans="4:5">
      <c r="D904" s="54"/>
      <c r="E904" s="54"/>
    </row>
    <row r="905" spans="4:5">
      <c r="D905" s="54"/>
      <c r="E905" s="54"/>
    </row>
    <row r="906" spans="4:5">
      <c r="D906" s="54"/>
      <c r="E906" s="54"/>
    </row>
    <row r="907" spans="4:5">
      <c r="D907" s="54"/>
      <c r="E907" s="54"/>
    </row>
    <row r="908" spans="4:5">
      <c r="D908" s="54"/>
      <c r="E908" s="54"/>
    </row>
    <row r="909" spans="4:5">
      <c r="D909" s="54"/>
      <c r="E909" s="54"/>
    </row>
    <row r="910" spans="4:5">
      <c r="D910" s="54"/>
      <c r="E910" s="54"/>
    </row>
    <row r="911" spans="4:5">
      <c r="D911" s="54"/>
      <c r="E911" s="54"/>
    </row>
    <row r="912" spans="4:5">
      <c r="D912" s="54"/>
      <c r="E912" s="54"/>
    </row>
    <row r="913" spans="4:5">
      <c r="D913" s="54"/>
      <c r="E913" s="54"/>
    </row>
    <row r="914" spans="4:5">
      <c r="D914" s="54"/>
      <c r="E914" s="54"/>
    </row>
    <row r="915" spans="4:5">
      <c r="D915" s="54"/>
      <c r="E915" s="54"/>
    </row>
    <row r="916" spans="4:5">
      <c r="D916" s="54"/>
      <c r="E916" s="54"/>
    </row>
    <row r="917" spans="4:5">
      <c r="D917" s="54"/>
      <c r="E917" s="54"/>
    </row>
    <row r="918" spans="4:5">
      <c r="D918" s="54"/>
      <c r="E918" s="54"/>
    </row>
    <row r="919" spans="4:5">
      <c r="D919" s="54"/>
      <c r="E919" s="54"/>
    </row>
    <row r="920" spans="4:5">
      <c r="D920" s="54"/>
      <c r="E920" s="54"/>
    </row>
    <row r="921" spans="4:5">
      <c r="D921" s="54"/>
      <c r="E921" s="54"/>
    </row>
    <row r="922" spans="4:5">
      <c r="D922" s="54"/>
      <c r="E922" s="54"/>
    </row>
    <row r="923" spans="4:5">
      <c r="D923" s="54"/>
      <c r="E923" s="54"/>
    </row>
    <row r="924" spans="4:5">
      <c r="D924" s="54"/>
      <c r="E924" s="54"/>
    </row>
    <row r="925" spans="4:5">
      <c r="D925" s="54"/>
      <c r="E925" s="54"/>
    </row>
    <row r="926" spans="4:5">
      <c r="D926" s="54"/>
      <c r="E926" s="54"/>
    </row>
    <row r="927" spans="4:5">
      <c r="D927" s="54"/>
      <c r="E927" s="54"/>
    </row>
    <row r="928" spans="4:5">
      <c r="D928" s="54"/>
      <c r="E928" s="54"/>
    </row>
    <row r="929" spans="4:5">
      <c r="D929" s="54"/>
      <c r="E929" s="54"/>
    </row>
    <row r="930" spans="4:5">
      <c r="D930" s="54"/>
      <c r="E930" s="54"/>
    </row>
    <row r="931" spans="4:5">
      <c r="D931" s="54"/>
      <c r="E931" s="54"/>
    </row>
    <row r="932" spans="4:5">
      <c r="D932" s="54"/>
      <c r="E932" s="54"/>
    </row>
    <row r="933" spans="4:5">
      <c r="D933" s="54"/>
      <c r="E933" s="54"/>
    </row>
    <row r="934" spans="4:5">
      <c r="D934" s="54"/>
      <c r="E934" s="54"/>
    </row>
    <row r="935" spans="4:5">
      <c r="D935" s="54"/>
      <c r="E935" s="54"/>
    </row>
    <row r="936" spans="4:5">
      <c r="D936" s="54"/>
      <c r="E936" s="54"/>
    </row>
    <row r="937" spans="4:5">
      <c r="D937" s="54"/>
      <c r="E937" s="54"/>
    </row>
    <row r="938" spans="4:5">
      <c r="D938" s="54"/>
      <c r="E938" s="54"/>
    </row>
    <row r="939" spans="4:5">
      <c r="D939" s="54"/>
      <c r="E939" s="54"/>
    </row>
    <row r="940" spans="4:5">
      <c r="D940" s="54"/>
      <c r="E940" s="54"/>
    </row>
    <row r="941" spans="4:5">
      <c r="D941" s="54"/>
      <c r="E941" s="54"/>
    </row>
    <row r="942" spans="4:5">
      <c r="D942" s="54"/>
      <c r="E942" s="54"/>
    </row>
    <row r="943" spans="4:5">
      <c r="D943" s="54"/>
      <c r="E943" s="54"/>
    </row>
    <row r="944" spans="4:5">
      <c r="D944" s="54"/>
      <c r="E944" s="54"/>
    </row>
    <row r="945" spans="4:5">
      <c r="D945" s="54"/>
      <c r="E945" s="54"/>
    </row>
    <row r="946" spans="4:5">
      <c r="D946" s="54"/>
      <c r="E946" s="54"/>
    </row>
    <row r="947" spans="4:5">
      <c r="D947" s="54"/>
      <c r="E947" s="54"/>
    </row>
    <row r="948" spans="4:5">
      <c r="D948" s="54"/>
      <c r="E948" s="54"/>
    </row>
    <row r="949" spans="4:5">
      <c r="D949" s="54"/>
      <c r="E949" s="54"/>
    </row>
    <row r="950" spans="4:5">
      <c r="D950" s="54"/>
      <c r="E950" s="54"/>
    </row>
    <row r="951" spans="4:5">
      <c r="D951" s="54"/>
      <c r="E951" s="54"/>
    </row>
    <row r="952" spans="4:5">
      <c r="D952" s="54"/>
      <c r="E952" s="54"/>
    </row>
    <row r="953" spans="4:5">
      <c r="D953" s="54"/>
      <c r="E953" s="54"/>
    </row>
    <row r="954" spans="4:5">
      <c r="D954" s="54"/>
      <c r="E954" s="54"/>
    </row>
    <row r="955" spans="4:5">
      <c r="D955" s="54"/>
      <c r="E955" s="54"/>
    </row>
    <row r="956" spans="4:5">
      <c r="D956" s="54"/>
      <c r="E956" s="54"/>
    </row>
    <row r="957" spans="4:5">
      <c r="D957" s="54"/>
      <c r="E957" s="54"/>
    </row>
    <row r="958" spans="4:5">
      <c r="D958" s="54"/>
      <c r="E958" s="54"/>
    </row>
    <row r="959" spans="4:5">
      <c r="D959" s="54"/>
      <c r="E959" s="54"/>
    </row>
    <row r="960" spans="4:5">
      <c r="D960" s="54"/>
      <c r="E960" s="54"/>
    </row>
    <row r="961" spans="4:5">
      <c r="D961" s="54"/>
      <c r="E961" s="54"/>
    </row>
    <row r="962" spans="4:5">
      <c r="D962" s="54"/>
      <c r="E962" s="54"/>
    </row>
    <row r="963" spans="4:5">
      <c r="D963" s="54"/>
      <c r="E963" s="54"/>
    </row>
    <row r="964" spans="4:5">
      <c r="D964" s="54"/>
      <c r="E964" s="54"/>
    </row>
    <row r="965" spans="4:5">
      <c r="D965" s="54"/>
      <c r="E965" s="54"/>
    </row>
    <row r="966" spans="4:5">
      <c r="D966" s="54"/>
      <c r="E966" s="54"/>
    </row>
    <row r="967" spans="4:5">
      <c r="D967" s="54"/>
      <c r="E967" s="54"/>
    </row>
    <row r="968" spans="4:5">
      <c r="D968" s="54"/>
      <c r="E968" s="54"/>
    </row>
    <row r="969" spans="4:5">
      <c r="D969" s="54"/>
      <c r="E969" s="54"/>
    </row>
    <row r="970" spans="4:5">
      <c r="D970" s="54"/>
      <c r="E970" s="54"/>
    </row>
    <row r="971" spans="4:5">
      <c r="D971" s="54"/>
      <c r="E971" s="54"/>
    </row>
    <row r="972" spans="4:5">
      <c r="D972" s="54"/>
      <c r="E972" s="54"/>
    </row>
    <row r="973" spans="4:5">
      <c r="D973" s="54"/>
      <c r="E973" s="54"/>
    </row>
    <row r="974" spans="4:5">
      <c r="D974" s="54"/>
      <c r="E974" s="54"/>
    </row>
    <row r="975" spans="4:5">
      <c r="D975" s="54"/>
      <c r="E975" s="54"/>
    </row>
    <row r="976" spans="4:5">
      <c r="D976" s="54"/>
      <c r="E976" s="54"/>
    </row>
    <row r="977" spans="4:5">
      <c r="D977" s="54"/>
      <c r="E977" s="54"/>
    </row>
    <row r="978" spans="4:5">
      <c r="D978" s="54"/>
      <c r="E978" s="54"/>
    </row>
    <row r="979" spans="4:5">
      <c r="D979" s="54"/>
      <c r="E979" s="54"/>
    </row>
    <row r="980" spans="4:5">
      <c r="D980" s="54"/>
      <c r="E980" s="54"/>
    </row>
    <row r="981" spans="4:5">
      <c r="D981" s="54"/>
      <c r="E981" s="54"/>
    </row>
    <row r="982" spans="4:5">
      <c r="D982" s="54"/>
      <c r="E982" s="54"/>
    </row>
    <row r="983" spans="4:5">
      <c r="D983" s="54"/>
      <c r="E983" s="54"/>
    </row>
    <row r="984" spans="4:5">
      <c r="D984" s="54"/>
      <c r="E984" s="54"/>
    </row>
    <row r="985" spans="4:5">
      <c r="D985" s="54"/>
      <c r="E985" s="54"/>
    </row>
    <row r="986" spans="4:5">
      <c r="D986" s="54"/>
      <c r="E986" s="54"/>
    </row>
    <row r="987" spans="4:5">
      <c r="D987" s="54"/>
      <c r="E987" s="54"/>
    </row>
    <row r="988" spans="4:5">
      <c r="D988" s="54"/>
      <c r="E988" s="54"/>
    </row>
    <row r="989" spans="4:5">
      <c r="D989" s="54"/>
      <c r="E989" s="54"/>
    </row>
    <row r="990" spans="4:5">
      <c r="D990" s="54"/>
      <c r="E990" s="54"/>
    </row>
    <row r="991" spans="4:5">
      <c r="D991" s="54"/>
      <c r="E991" s="54"/>
    </row>
    <row r="992" spans="4:5">
      <c r="D992" s="54"/>
      <c r="E992" s="54"/>
    </row>
    <row r="993" spans="4:5">
      <c r="D993" s="54"/>
      <c r="E993" s="54"/>
    </row>
    <row r="994" spans="4:5">
      <c r="D994" s="54"/>
      <c r="E994" s="54"/>
    </row>
    <row r="995" spans="4:5">
      <c r="D995" s="54"/>
      <c r="E995" s="54"/>
    </row>
    <row r="996" spans="4:5">
      <c r="D996" s="54"/>
      <c r="E996" s="54"/>
    </row>
    <row r="997" spans="4:5">
      <c r="D997" s="54"/>
      <c r="E997" s="54"/>
    </row>
    <row r="998" spans="4:5">
      <c r="D998" s="54"/>
      <c r="E998" s="54"/>
    </row>
    <row r="999" spans="4:5">
      <c r="D999" s="54"/>
      <c r="E999" s="54"/>
    </row>
    <row r="1000" spans="4:5">
      <c r="D1000" s="54"/>
      <c r="E1000" s="54"/>
    </row>
    <row r="1001" spans="4:5">
      <c r="D1001" s="54"/>
      <c r="E1001" s="54"/>
    </row>
    <row r="1002" spans="4:5">
      <c r="D1002" s="54"/>
      <c r="E1002" s="54"/>
    </row>
    <row r="1003" spans="4:5">
      <c r="D1003" s="54"/>
      <c r="E1003" s="54"/>
    </row>
    <row r="1004" spans="4:5">
      <c r="D1004" s="54"/>
      <c r="E1004" s="54"/>
    </row>
    <row r="1005" spans="4:5">
      <c r="D1005" s="54"/>
      <c r="E1005" s="54"/>
    </row>
    <row r="1006" spans="4:5">
      <c r="D1006" s="54"/>
      <c r="E1006" s="54"/>
    </row>
    <row r="1007" spans="4:5">
      <c r="D1007" s="54"/>
      <c r="E1007" s="54"/>
    </row>
    <row r="1008" spans="4:5">
      <c r="D1008" s="54"/>
      <c r="E1008" s="54"/>
    </row>
    <row r="1009" spans="4:5">
      <c r="D1009" s="54"/>
      <c r="E1009" s="54"/>
    </row>
    <row r="1010" spans="4:5">
      <c r="D1010" s="54"/>
      <c r="E1010" s="54"/>
    </row>
    <row r="1011" spans="4:5">
      <c r="D1011" s="54"/>
      <c r="E1011" s="54"/>
    </row>
    <row r="1012" spans="4:5">
      <c r="D1012" s="54"/>
      <c r="E1012" s="54"/>
    </row>
    <row r="1013" spans="4:5">
      <c r="D1013" s="54"/>
      <c r="E1013" s="54"/>
    </row>
    <row r="1014" spans="4:5">
      <c r="D1014" s="54"/>
      <c r="E1014" s="54"/>
    </row>
    <row r="1015" spans="4:5">
      <c r="D1015" s="54"/>
      <c r="E1015" s="54"/>
    </row>
    <row r="1016" spans="4:5">
      <c r="D1016" s="54"/>
      <c r="E1016" s="54"/>
    </row>
    <row r="1017" spans="4:5">
      <c r="D1017" s="54"/>
      <c r="E1017" s="54"/>
    </row>
    <row r="1018" spans="4:5">
      <c r="D1018" s="54"/>
      <c r="E1018" s="54"/>
    </row>
    <row r="1019" spans="4:5">
      <c r="D1019" s="54"/>
      <c r="E1019" s="54"/>
    </row>
    <row r="1020" spans="4:5">
      <c r="D1020" s="54"/>
      <c r="E1020" s="54"/>
    </row>
    <row r="1021" spans="4:5">
      <c r="D1021" s="54"/>
      <c r="E1021" s="54"/>
    </row>
    <row r="1022" spans="4:5">
      <c r="D1022" s="54"/>
      <c r="E1022" s="54"/>
    </row>
    <row r="1023" spans="4:5">
      <c r="D1023" s="54"/>
      <c r="E1023" s="54"/>
    </row>
    <row r="1024" spans="4:5">
      <c r="D1024" s="54"/>
      <c r="E1024" s="54"/>
    </row>
    <row r="1025" spans="4:5">
      <c r="D1025" s="54"/>
      <c r="E1025" s="54"/>
    </row>
    <row r="1026" spans="4:5">
      <c r="D1026" s="54"/>
      <c r="E1026" s="54"/>
    </row>
    <row r="1027" spans="4:5">
      <c r="D1027" s="54"/>
      <c r="E1027" s="54"/>
    </row>
    <row r="1028" spans="4:5">
      <c r="D1028" s="54"/>
      <c r="E1028" s="54"/>
    </row>
    <row r="1029" spans="4:5">
      <c r="D1029" s="54"/>
      <c r="E1029" s="54"/>
    </row>
    <row r="1030" spans="4:5">
      <c r="D1030" s="54"/>
      <c r="E1030" s="54"/>
    </row>
    <row r="1031" spans="4:5">
      <c r="D1031" s="54"/>
      <c r="E1031" s="54"/>
    </row>
    <row r="1032" spans="4:5">
      <c r="D1032" s="54"/>
      <c r="E1032" s="54"/>
    </row>
    <row r="1033" spans="4:5">
      <c r="D1033" s="54"/>
      <c r="E1033" s="54"/>
    </row>
    <row r="1034" spans="4:5">
      <c r="D1034" s="54"/>
      <c r="E1034" s="54"/>
    </row>
    <row r="1035" spans="4:5">
      <c r="D1035" s="54"/>
      <c r="E1035" s="54"/>
    </row>
    <row r="1036" spans="4:5">
      <c r="D1036" s="54"/>
      <c r="E1036" s="54"/>
    </row>
    <row r="1037" spans="4:5">
      <c r="D1037" s="54"/>
      <c r="E1037" s="54"/>
    </row>
    <row r="1038" spans="4:5">
      <c r="D1038" s="54"/>
      <c r="E1038" s="54"/>
    </row>
    <row r="1039" spans="4:5">
      <c r="D1039" s="54"/>
      <c r="E1039" s="54"/>
    </row>
    <row r="1040" spans="4:5">
      <c r="D1040" s="54"/>
      <c r="E1040" s="54"/>
    </row>
    <row r="1041" spans="4:5">
      <c r="D1041" s="54"/>
      <c r="E1041" s="54"/>
    </row>
    <row r="1042" spans="4:5">
      <c r="D1042" s="54"/>
      <c r="E1042" s="54"/>
    </row>
    <row r="1043" spans="4:5">
      <c r="D1043" s="54"/>
      <c r="E1043" s="54"/>
    </row>
    <row r="1044" spans="4:5">
      <c r="D1044" s="54"/>
      <c r="E1044" s="54"/>
    </row>
    <row r="1045" spans="4:5">
      <c r="D1045" s="54"/>
      <c r="E1045" s="54"/>
    </row>
    <row r="1046" spans="4:5">
      <c r="D1046" s="54"/>
      <c r="E1046" s="54"/>
    </row>
    <row r="1047" spans="4:5">
      <c r="D1047" s="54"/>
      <c r="E1047" s="54"/>
    </row>
    <row r="1048" spans="4:5">
      <c r="D1048" s="54"/>
      <c r="E1048" s="54"/>
    </row>
    <row r="1049" spans="4:5">
      <c r="D1049" s="54"/>
      <c r="E1049" s="54"/>
    </row>
    <row r="1050" spans="4:5">
      <c r="D1050" s="54"/>
      <c r="E1050" s="54"/>
    </row>
    <row r="1051" spans="4:5">
      <c r="D1051" s="54"/>
      <c r="E1051" s="54"/>
    </row>
    <row r="1052" spans="4:5">
      <c r="D1052" s="54"/>
      <c r="E1052" s="54"/>
    </row>
    <row r="1053" spans="4:5">
      <c r="D1053" s="54"/>
      <c r="E1053" s="54"/>
    </row>
    <row r="1054" spans="4:5">
      <c r="D1054" s="54"/>
      <c r="E1054" s="54"/>
    </row>
    <row r="1055" spans="4:5">
      <c r="D1055" s="54"/>
      <c r="E1055" s="54"/>
    </row>
    <row r="1056" spans="4:5">
      <c r="D1056" s="54"/>
      <c r="E1056" s="54"/>
    </row>
    <row r="1057" spans="4:5">
      <c r="D1057" s="54"/>
      <c r="E1057" s="54"/>
    </row>
    <row r="1058" spans="4:5">
      <c r="D1058" s="54"/>
      <c r="E1058" s="54"/>
    </row>
    <row r="1059" spans="4:5">
      <c r="D1059" s="54"/>
      <c r="E1059" s="54"/>
    </row>
    <row r="1060" spans="4:5">
      <c r="D1060" s="54"/>
      <c r="E1060" s="54"/>
    </row>
    <row r="1061" spans="4:5">
      <c r="D1061" s="54"/>
      <c r="E1061" s="54"/>
    </row>
    <row r="1062" spans="4:5">
      <c r="D1062" s="54"/>
      <c r="E1062" s="54"/>
    </row>
    <row r="1063" spans="4:5">
      <c r="D1063" s="54"/>
      <c r="E1063" s="54"/>
    </row>
    <row r="1064" spans="4:5">
      <c r="D1064" s="54"/>
      <c r="E1064" s="54"/>
    </row>
    <row r="1065" spans="4:5">
      <c r="D1065" s="54"/>
      <c r="E1065" s="54"/>
    </row>
    <row r="1066" spans="4:5">
      <c r="D1066" s="54"/>
      <c r="E1066" s="54"/>
    </row>
    <row r="1067" spans="4:5">
      <c r="D1067" s="54"/>
      <c r="E1067" s="54"/>
    </row>
    <row r="1068" spans="4:5">
      <c r="D1068" s="54"/>
      <c r="E1068" s="54"/>
    </row>
    <row r="1069" spans="4:5">
      <c r="D1069" s="54"/>
      <c r="E1069" s="54"/>
    </row>
    <row r="1070" spans="4:5">
      <c r="D1070" s="54"/>
      <c r="E1070" s="54"/>
    </row>
    <row r="1071" spans="4:5">
      <c r="D1071" s="54"/>
      <c r="E1071" s="54"/>
    </row>
    <row r="1072" spans="4:5">
      <c r="D1072" s="54"/>
      <c r="E1072" s="54"/>
    </row>
    <row r="1073" spans="4:5">
      <c r="D1073" s="54"/>
      <c r="E1073" s="54"/>
    </row>
    <row r="1074" spans="4:5">
      <c r="D1074" s="54"/>
      <c r="E1074" s="54"/>
    </row>
    <row r="1075" spans="4:5">
      <c r="D1075" s="54"/>
      <c r="E1075" s="54"/>
    </row>
    <row r="1076" spans="4:5">
      <c r="D1076" s="54"/>
      <c r="E1076" s="54"/>
    </row>
    <row r="1077" spans="4:5">
      <c r="D1077" s="54"/>
      <c r="E1077" s="54"/>
    </row>
    <row r="1078" spans="4:5">
      <c r="D1078" s="54"/>
      <c r="E1078" s="54"/>
    </row>
    <row r="1079" spans="4:5">
      <c r="D1079" s="54"/>
      <c r="E1079" s="54"/>
    </row>
    <row r="1080" spans="4:5">
      <c r="D1080" s="54"/>
      <c r="E1080" s="54"/>
    </row>
    <row r="1081" spans="4:5">
      <c r="D1081" s="54"/>
      <c r="E1081" s="54"/>
    </row>
    <row r="1082" spans="4:5">
      <c r="D1082" s="54"/>
      <c r="E1082" s="54"/>
    </row>
    <row r="1083" spans="4:5">
      <c r="D1083" s="54"/>
      <c r="E1083" s="54"/>
    </row>
    <row r="1084" spans="4:5">
      <c r="D1084" s="54"/>
      <c r="E1084" s="54"/>
    </row>
    <row r="1085" spans="4:5">
      <c r="D1085" s="54"/>
      <c r="E1085" s="54"/>
    </row>
    <row r="1086" spans="4:5">
      <c r="D1086" s="54"/>
      <c r="E1086" s="54"/>
    </row>
    <row r="1087" spans="4:5">
      <c r="D1087" s="54"/>
      <c r="E1087" s="54"/>
    </row>
    <row r="1088" spans="4:5">
      <c r="D1088" s="54"/>
      <c r="E1088" s="54"/>
    </row>
    <row r="1089" spans="4:5">
      <c r="D1089" s="54"/>
      <c r="E1089" s="54"/>
    </row>
    <row r="1090" spans="4:5">
      <c r="D1090" s="54"/>
      <c r="E1090" s="54"/>
    </row>
    <row r="1091" spans="4:5">
      <c r="D1091" s="54"/>
      <c r="E1091" s="54"/>
    </row>
    <row r="1092" spans="4:5">
      <c r="D1092" s="54"/>
      <c r="E1092" s="54"/>
    </row>
    <row r="1093" spans="4:5">
      <c r="D1093" s="54"/>
      <c r="E1093" s="54"/>
    </row>
    <row r="1094" spans="4:5">
      <c r="D1094" s="54"/>
      <c r="E1094" s="54"/>
    </row>
    <row r="1095" spans="4:5">
      <c r="D1095" s="54"/>
      <c r="E1095" s="54"/>
    </row>
    <row r="1096" spans="4:5">
      <c r="D1096" s="54"/>
      <c r="E1096" s="54"/>
    </row>
    <row r="1097" spans="4:5">
      <c r="D1097" s="54"/>
      <c r="E1097" s="54"/>
    </row>
    <row r="1098" spans="4:5">
      <c r="D1098" s="54"/>
      <c r="E1098" s="54"/>
    </row>
    <row r="1099" spans="4:5">
      <c r="D1099" s="54"/>
      <c r="E1099" s="54"/>
    </row>
    <row r="1100" spans="4:5">
      <c r="D1100" s="54"/>
      <c r="E1100" s="54"/>
    </row>
    <row r="1101" spans="4:5">
      <c r="D1101" s="54"/>
      <c r="E1101" s="54"/>
    </row>
    <row r="1102" spans="4:5">
      <c r="D1102" s="54"/>
      <c r="E1102" s="54"/>
    </row>
    <row r="1103" spans="4:5">
      <c r="D1103" s="54"/>
      <c r="E1103" s="54"/>
    </row>
    <row r="1104" spans="4:5">
      <c r="D1104" s="54"/>
      <c r="E1104" s="54"/>
    </row>
    <row r="1105" spans="4:5">
      <c r="D1105" s="54"/>
      <c r="E1105" s="54"/>
    </row>
    <row r="1106" spans="4:5">
      <c r="D1106" s="54"/>
      <c r="E1106" s="54"/>
    </row>
    <row r="1107" spans="4:5">
      <c r="D1107" s="54"/>
      <c r="E1107" s="54"/>
    </row>
    <row r="1108" spans="4:5">
      <c r="D1108" s="54"/>
      <c r="E1108" s="54"/>
    </row>
    <row r="1109" spans="4:5">
      <c r="D1109" s="54"/>
      <c r="E1109" s="54"/>
    </row>
    <row r="1110" spans="4:5">
      <c r="D1110" s="54"/>
      <c r="E1110" s="54"/>
    </row>
    <row r="1111" spans="4:5">
      <c r="D1111" s="54"/>
      <c r="E1111" s="54"/>
    </row>
    <row r="1112" spans="4:5">
      <c r="D1112" s="54"/>
      <c r="E1112" s="54"/>
    </row>
    <row r="1113" spans="4:5">
      <c r="D1113" s="54"/>
      <c r="E1113" s="54"/>
    </row>
    <row r="1114" spans="4:5">
      <c r="D1114" s="54"/>
      <c r="E1114" s="54"/>
    </row>
    <row r="1115" spans="4:5">
      <c r="D1115" s="54"/>
      <c r="E1115" s="54"/>
    </row>
    <row r="1116" spans="4:5">
      <c r="D1116" s="54"/>
      <c r="E1116" s="54"/>
    </row>
    <row r="1117" spans="4:5">
      <c r="D1117" s="54"/>
      <c r="E1117" s="54"/>
    </row>
    <row r="1118" spans="4:5">
      <c r="D1118" s="54"/>
      <c r="E1118" s="54"/>
    </row>
    <row r="1119" spans="4:5">
      <c r="D1119" s="54"/>
      <c r="E1119" s="54"/>
    </row>
    <row r="1120" spans="4:5">
      <c r="D1120" s="54"/>
      <c r="E1120" s="54"/>
    </row>
    <row r="1121" spans="4:5">
      <c r="D1121" s="54"/>
      <c r="E1121" s="54"/>
    </row>
    <row r="1122" spans="4:5">
      <c r="D1122" s="54"/>
      <c r="E1122" s="54"/>
    </row>
    <row r="1123" spans="4:5">
      <c r="D1123" s="54"/>
      <c r="E1123" s="54"/>
    </row>
    <row r="1124" spans="4:5">
      <c r="D1124" s="54"/>
      <c r="E1124" s="54"/>
    </row>
    <row r="1125" spans="4:5">
      <c r="D1125" s="54"/>
      <c r="E1125" s="54"/>
    </row>
    <row r="1126" spans="4:5">
      <c r="D1126" s="54"/>
      <c r="E1126" s="54"/>
    </row>
    <row r="1127" spans="4:5">
      <c r="D1127" s="54"/>
      <c r="E1127" s="54"/>
    </row>
    <row r="1128" spans="4:5">
      <c r="D1128" s="54"/>
      <c r="E1128" s="54"/>
    </row>
    <row r="1129" spans="4:5">
      <c r="D1129" s="54"/>
      <c r="E1129" s="54"/>
    </row>
    <row r="1130" spans="4:5">
      <c r="D1130" s="54"/>
      <c r="E1130" s="54"/>
    </row>
    <row r="1131" spans="4:5">
      <c r="D1131" s="54"/>
      <c r="E1131" s="54"/>
    </row>
    <row r="1132" spans="4:5">
      <c r="D1132" s="54"/>
      <c r="E1132" s="54"/>
    </row>
    <row r="1133" spans="4:5">
      <c r="D1133" s="54"/>
      <c r="E1133" s="54"/>
    </row>
    <row r="1134" spans="4:5">
      <c r="D1134" s="54"/>
      <c r="E1134" s="54"/>
    </row>
    <row r="1135" spans="4:5">
      <c r="D1135" s="54"/>
      <c r="E1135" s="54"/>
    </row>
    <row r="1136" spans="4:5">
      <c r="D1136" s="54"/>
      <c r="E1136" s="54"/>
    </row>
    <row r="1137" spans="4:5">
      <c r="D1137" s="54"/>
      <c r="E1137" s="54"/>
    </row>
    <row r="1138" spans="4:5">
      <c r="D1138" s="54"/>
      <c r="E1138" s="54"/>
    </row>
    <row r="1139" spans="4:5">
      <c r="D1139" s="54"/>
      <c r="E1139" s="54"/>
    </row>
    <row r="1140" spans="4:5">
      <c r="D1140" s="54"/>
      <c r="E1140" s="54"/>
    </row>
    <row r="1141" spans="4:5">
      <c r="D1141" s="54"/>
      <c r="E1141" s="54"/>
    </row>
    <row r="1142" spans="4:5">
      <c r="D1142" s="54"/>
      <c r="E1142" s="54"/>
    </row>
    <row r="1143" spans="4:5">
      <c r="D1143" s="54"/>
      <c r="E1143" s="54"/>
    </row>
    <row r="1144" spans="4:5">
      <c r="D1144" s="54"/>
      <c r="E1144" s="54"/>
    </row>
    <row r="1145" spans="4:5">
      <c r="D1145" s="54"/>
      <c r="E1145" s="54"/>
    </row>
    <row r="1146" spans="4:5">
      <c r="D1146" s="54"/>
      <c r="E1146" s="54"/>
    </row>
    <row r="1147" spans="4:5">
      <c r="D1147" s="54"/>
      <c r="E1147" s="54"/>
    </row>
    <row r="1148" spans="4:5">
      <c r="D1148" s="54"/>
      <c r="E1148" s="54"/>
    </row>
    <row r="1149" spans="4:5">
      <c r="D1149" s="54"/>
      <c r="E1149" s="54"/>
    </row>
    <row r="1150" spans="4:5">
      <c r="D1150" s="54"/>
      <c r="E1150" s="54"/>
    </row>
    <row r="1151" spans="4:5">
      <c r="D1151" s="54"/>
      <c r="E1151" s="54"/>
    </row>
    <row r="1152" spans="4:5">
      <c r="D1152" s="54"/>
      <c r="E1152" s="54"/>
    </row>
    <row r="1153" spans="4:5">
      <c r="D1153" s="54"/>
      <c r="E1153" s="54"/>
    </row>
    <row r="1154" spans="4:5">
      <c r="D1154" s="54"/>
      <c r="E1154" s="54"/>
    </row>
    <row r="1155" spans="4:5">
      <c r="D1155" s="54"/>
      <c r="E1155" s="54"/>
    </row>
    <row r="1156" spans="4:5">
      <c r="D1156" s="54"/>
      <c r="E1156" s="54"/>
    </row>
    <row r="1157" spans="4:5">
      <c r="D1157" s="54"/>
      <c r="E1157" s="54"/>
    </row>
    <row r="1158" spans="4:5">
      <c r="D1158" s="54"/>
      <c r="E1158" s="54"/>
    </row>
    <row r="1159" spans="4:5">
      <c r="D1159" s="54"/>
      <c r="E1159" s="54"/>
    </row>
    <row r="1160" spans="4:5">
      <c r="D1160" s="54"/>
      <c r="E1160" s="54"/>
    </row>
    <row r="1161" spans="4:5">
      <c r="D1161" s="54"/>
      <c r="E1161" s="54"/>
    </row>
    <row r="1162" spans="4:5">
      <c r="D1162" s="54"/>
      <c r="E1162" s="54"/>
    </row>
    <row r="1163" spans="4:5">
      <c r="D1163" s="54"/>
      <c r="E1163" s="54"/>
    </row>
    <row r="1164" spans="4:5">
      <c r="D1164" s="54"/>
      <c r="E1164" s="54"/>
    </row>
    <row r="1165" spans="4:5">
      <c r="D1165" s="54"/>
      <c r="E1165" s="54"/>
    </row>
    <row r="1166" spans="4:5">
      <c r="D1166" s="54"/>
      <c r="E1166" s="54"/>
    </row>
    <row r="1167" spans="4:5">
      <c r="D1167" s="54"/>
      <c r="E1167" s="54"/>
    </row>
    <row r="1168" spans="4:5">
      <c r="D1168" s="54"/>
      <c r="E1168" s="54"/>
    </row>
    <row r="1169" spans="4:5">
      <c r="D1169" s="54"/>
      <c r="E1169" s="54"/>
    </row>
    <row r="1170" spans="4:5">
      <c r="D1170" s="54"/>
      <c r="E1170" s="54"/>
    </row>
    <row r="1171" spans="4:5">
      <c r="D1171" s="54"/>
      <c r="E1171" s="54"/>
    </row>
    <row r="1172" spans="4:5">
      <c r="D1172" s="54"/>
      <c r="E1172" s="54"/>
    </row>
    <row r="1173" spans="4:5">
      <c r="D1173" s="54"/>
      <c r="E1173" s="54"/>
    </row>
    <row r="1174" spans="4:5">
      <c r="D1174" s="54"/>
      <c r="E1174" s="54"/>
    </row>
    <row r="1175" spans="4:5">
      <c r="D1175" s="54"/>
      <c r="E1175" s="54"/>
    </row>
    <row r="1176" spans="4:5">
      <c r="D1176" s="54"/>
      <c r="E1176" s="54"/>
    </row>
    <row r="1177" spans="4:5">
      <c r="D1177" s="54"/>
      <c r="E1177" s="54"/>
    </row>
    <row r="1178" spans="4:5">
      <c r="D1178" s="54"/>
      <c r="E1178" s="54"/>
    </row>
    <row r="1179" spans="4:5">
      <c r="D1179" s="54"/>
      <c r="E1179" s="54"/>
    </row>
    <row r="1180" spans="4:5">
      <c r="D1180" s="54"/>
      <c r="E1180" s="54"/>
    </row>
    <row r="1181" spans="4:5">
      <c r="D1181" s="54"/>
      <c r="E1181" s="54"/>
    </row>
    <row r="1182" spans="4:5">
      <c r="D1182" s="54"/>
      <c r="E1182" s="54"/>
    </row>
    <row r="1183" spans="4:5">
      <c r="D1183" s="54"/>
      <c r="E1183" s="54"/>
    </row>
    <row r="1184" spans="4:5">
      <c r="D1184" s="54"/>
      <c r="E1184" s="54"/>
    </row>
    <row r="1185" spans="4:5">
      <c r="D1185" s="54"/>
      <c r="E1185" s="54"/>
    </row>
    <row r="1186" spans="4:5">
      <c r="D1186" s="54"/>
      <c r="E1186" s="54"/>
    </row>
    <row r="1187" spans="4:5">
      <c r="D1187" s="54"/>
      <c r="E1187" s="54"/>
    </row>
    <row r="1188" spans="4:5">
      <c r="D1188" s="54"/>
      <c r="E1188" s="54"/>
    </row>
    <row r="1189" spans="4:5">
      <c r="D1189" s="54"/>
      <c r="E1189" s="54"/>
    </row>
    <row r="1190" spans="4:5">
      <c r="D1190" s="54"/>
      <c r="E1190" s="54"/>
    </row>
    <row r="1191" spans="4:5">
      <c r="D1191" s="54"/>
      <c r="E1191" s="54"/>
    </row>
    <row r="1192" spans="4:5">
      <c r="D1192" s="54"/>
      <c r="E1192" s="54"/>
    </row>
    <row r="1193" spans="4:5">
      <c r="D1193" s="54"/>
      <c r="E1193" s="54"/>
    </row>
    <row r="1194" spans="4:5">
      <c r="D1194" s="54"/>
      <c r="E1194" s="54"/>
    </row>
    <row r="1195" spans="4:5">
      <c r="D1195" s="54"/>
      <c r="E1195" s="54"/>
    </row>
    <row r="1196" spans="4:5">
      <c r="D1196" s="54"/>
      <c r="E1196" s="54"/>
    </row>
    <row r="1197" spans="4:5">
      <c r="D1197" s="54"/>
      <c r="E1197" s="54"/>
    </row>
    <row r="1198" spans="4:5">
      <c r="D1198" s="54"/>
      <c r="E1198" s="54"/>
    </row>
    <row r="1199" spans="4:5">
      <c r="D1199" s="54"/>
      <c r="E1199" s="54"/>
    </row>
    <row r="1200" spans="4:5">
      <c r="D1200" s="54"/>
      <c r="E1200" s="54"/>
    </row>
    <row r="1201" spans="4:5">
      <c r="D1201" s="54"/>
      <c r="E1201" s="54"/>
    </row>
    <row r="1202" spans="4:5">
      <c r="D1202" s="54"/>
      <c r="E1202" s="54"/>
    </row>
    <row r="1203" spans="4:5">
      <c r="D1203" s="54"/>
      <c r="E1203" s="54"/>
    </row>
    <row r="1204" spans="4:5">
      <c r="D1204" s="54"/>
      <c r="E1204" s="54"/>
    </row>
    <row r="1205" spans="4:5">
      <c r="D1205" s="54"/>
      <c r="E1205" s="54"/>
    </row>
    <row r="1206" spans="4:5">
      <c r="D1206" s="54"/>
      <c r="E1206" s="54"/>
    </row>
    <row r="1207" spans="4:5">
      <c r="D1207" s="54"/>
      <c r="E1207" s="54"/>
    </row>
    <row r="1208" spans="4:5">
      <c r="D1208" s="54"/>
      <c r="E1208" s="54"/>
    </row>
    <row r="1209" spans="4:5">
      <c r="D1209" s="54"/>
      <c r="E1209" s="54"/>
    </row>
    <row r="1210" spans="4:5">
      <c r="D1210" s="54"/>
      <c r="E1210" s="54"/>
    </row>
    <row r="1211" spans="4:5">
      <c r="D1211" s="54"/>
      <c r="E1211" s="54"/>
    </row>
    <row r="1212" spans="4:5">
      <c r="D1212" s="54"/>
      <c r="E1212" s="54"/>
    </row>
    <row r="1213" spans="4:5">
      <c r="D1213" s="54"/>
      <c r="E1213" s="54"/>
    </row>
    <row r="1214" spans="4:5">
      <c r="D1214" s="54"/>
      <c r="E1214" s="54"/>
    </row>
    <row r="1215" spans="4:5">
      <c r="D1215" s="54"/>
      <c r="E1215" s="54"/>
    </row>
    <row r="1216" spans="4:5">
      <c r="D1216" s="54"/>
      <c r="E1216" s="54"/>
    </row>
    <row r="1217" spans="4:5">
      <c r="D1217" s="54"/>
      <c r="E1217" s="54"/>
    </row>
    <row r="1218" spans="4:5">
      <c r="D1218" s="54"/>
      <c r="E1218" s="54"/>
    </row>
    <row r="1219" spans="4:5">
      <c r="D1219" s="54"/>
      <c r="E1219" s="54"/>
    </row>
    <row r="1220" spans="4:5">
      <c r="D1220" s="54"/>
      <c r="E1220" s="54"/>
    </row>
    <row r="1221" spans="4:5">
      <c r="D1221" s="54"/>
      <c r="E1221" s="54"/>
    </row>
    <row r="1222" spans="4:5">
      <c r="D1222" s="54"/>
      <c r="E1222" s="54"/>
    </row>
    <row r="1223" spans="4:5">
      <c r="D1223" s="54"/>
      <c r="E1223" s="54"/>
    </row>
    <row r="1224" spans="4:5">
      <c r="D1224" s="54"/>
      <c r="E1224" s="54"/>
    </row>
    <row r="1225" spans="4:5">
      <c r="D1225" s="54"/>
      <c r="E1225" s="54"/>
    </row>
    <row r="1226" spans="4:5">
      <c r="D1226" s="54"/>
      <c r="E1226" s="54"/>
    </row>
    <row r="1227" spans="4:5">
      <c r="D1227" s="54"/>
      <c r="E1227" s="54"/>
    </row>
    <row r="1228" spans="4:5">
      <c r="D1228" s="54"/>
      <c r="E1228" s="54"/>
    </row>
    <row r="1229" spans="4:5">
      <c r="D1229" s="54"/>
      <c r="E1229" s="54"/>
    </row>
    <row r="1230" spans="4:5">
      <c r="D1230" s="54"/>
      <c r="E1230" s="54"/>
    </row>
    <row r="1231" spans="4:5">
      <c r="D1231" s="54"/>
      <c r="E1231" s="54"/>
    </row>
    <row r="1232" spans="4:5">
      <c r="D1232" s="54"/>
      <c r="E1232" s="54"/>
    </row>
    <row r="1233" spans="4:5">
      <c r="D1233" s="54"/>
      <c r="E1233" s="54"/>
    </row>
    <row r="1234" spans="4:5">
      <c r="D1234" s="54"/>
      <c r="E1234" s="54"/>
    </row>
    <row r="1235" spans="4:5">
      <c r="D1235" s="54"/>
      <c r="E1235" s="54"/>
    </row>
    <row r="1236" spans="4:5">
      <c r="D1236" s="54"/>
      <c r="E1236" s="54"/>
    </row>
    <row r="1237" spans="4:5">
      <c r="D1237" s="54"/>
      <c r="E1237" s="54"/>
    </row>
    <row r="1238" spans="4:5">
      <c r="D1238" s="54"/>
      <c r="E1238" s="54"/>
    </row>
    <row r="1239" spans="4:5">
      <c r="D1239" s="54"/>
      <c r="E1239" s="54"/>
    </row>
    <row r="1240" spans="4:5">
      <c r="D1240" s="54"/>
      <c r="E1240" s="54"/>
    </row>
    <row r="1241" spans="4:5">
      <c r="D1241" s="54"/>
      <c r="E1241" s="54"/>
    </row>
    <row r="1242" spans="4:5">
      <c r="D1242" s="54"/>
      <c r="E1242" s="54"/>
    </row>
    <row r="1243" spans="4:5">
      <c r="D1243" s="54"/>
      <c r="E1243" s="54"/>
    </row>
    <row r="1244" spans="4:5">
      <c r="D1244" s="54"/>
      <c r="E1244" s="54"/>
    </row>
    <row r="1245" spans="4:5">
      <c r="D1245" s="54"/>
      <c r="E1245" s="54"/>
    </row>
    <row r="1246" spans="4:5">
      <c r="D1246" s="54"/>
      <c r="E1246" s="54"/>
    </row>
    <row r="1247" spans="4:5">
      <c r="D1247" s="54"/>
      <c r="E1247" s="54"/>
    </row>
    <row r="1248" spans="4:5">
      <c r="D1248" s="54"/>
      <c r="E1248" s="54"/>
    </row>
    <row r="1249" spans="4:5">
      <c r="D1249" s="54"/>
      <c r="E1249" s="54"/>
    </row>
    <row r="1250" spans="4:5">
      <c r="D1250" s="54"/>
      <c r="E1250" s="54"/>
    </row>
    <row r="1251" spans="4:5">
      <c r="D1251" s="54"/>
      <c r="E1251" s="54"/>
    </row>
    <row r="1252" spans="4:5">
      <c r="D1252" s="54"/>
      <c r="E1252" s="54"/>
    </row>
    <row r="1253" spans="4:5">
      <c r="D1253" s="54"/>
      <c r="E1253" s="54"/>
    </row>
    <row r="1254" spans="4:5">
      <c r="D1254" s="54"/>
      <c r="E1254" s="54"/>
    </row>
    <row r="1255" spans="4:5">
      <c r="D1255" s="54"/>
      <c r="E1255" s="54"/>
    </row>
    <row r="1256" spans="4:5">
      <c r="D1256" s="54"/>
      <c r="E1256" s="54"/>
    </row>
    <row r="1257" spans="4:5">
      <c r="D1257" s="54"/>
      <c r="E1257" s="54"/>
    </row>
    <row r="1258" spans="4:5">
      <c r="D1258" s="54"/>
      <c r="E1258" s="54"/>
    </row>
    <row r="1259" spans="4:5">
      <c r="D1259" s="54"/>
      <c r="E1259" s="54"/>
    </row>
    <row r="1260" spans="4:5">
      <c r="D1260" s="54"/>
      <c r="E1260" s="54"/>
    </row>
    <row r="1261" spans="4:5">
      <c r="D1261" s="54"/>
      <c r="E1261" s="54"/>
    </row>
    <row r="1262" spans="4:5">
      <c r="D1262" s="54"/>
      <c r="E1262" s="54"/>
    </row>
    <row r="1263" spans="4:5">
      <c r="D1263" s="54"/>
      <c r="E1263" s="54"/>
    </row>
    <row r="1264" spans="4:5">
      <c r="D1264" s="54"/>
      <c r="E1264" s="54"/>
    </row>
    <row r="1265" spans="4:5">
      <c r="D1265" s="54"/>
      <c r="E1265" s="54"/>
    </row>
    <row r="1266" spans="4:5">
      <c r="D1266" s="54"/>
      <c r="E1266" s="54"/>
    </row>
    <row r="1267" spans="4:5">
      <c r="D1267" s="54"/>
      <c r="E1267" s="54"/>
    </row>
    <row r="1268" spans="4:5">
      <c r="D1268" s="54"/>
      <c r="E1268" s="54"/>
    </row>
    <row r="1269" spans="4:5">
      <c r="D1269" s="54"/>
      <c r="E1269" s="54"/>
    </row>
    <row r="1270" spans="4:5">
      <c r="D1270" s="54"/>
      <c r="E1270" s="54"/>
    </row>
    <row r="1271" spans="4:5">
      <c r="D1271" s="54"/>
      <c r="E1271" s="54"/>
    </row>
    <row r="1272" spans="4:5">
      <c r="D1272" s="54"/>
      <c r="E1272" s="54"/>
    </row>
    <row r="1273" spans="4:5">
      <c r="D1273" s="54"/>
      <c r="E1273" s="54"/>
    </row>
    <row r="1274" spans="4:5">
      <c r="D1274" s="54"/>
      <c r="E1274" s="54"/>
    </row>
    <row r="1275" spans="4:5">
      <c r="D1275" s="54"/>
      <c r="E1275" s="54"/>
    </row>
    <row r="1276" spans="4:5">
      <c r="D1276" s="54"/>
      <c r="E1276" s="54"/>
    </row>
    <row r="1277" spans="4:5">
      <c r="D1277" s="54"/>
      <c r="E1277" s="54"/>
    </row>
    <row r="1278" spans="4:5">
      <c r="D1278" s="54"/>
      <c r="E1278" s="54"/>
    </row>
    <row r="1279" spans="4:5">
      <c r="D1279" s="54"/>
      <c r="E1279" s="54"/>
    </row>
    <row r="1280" spans="4:5">
      <c r="D1280" s="54"/>
      <c r="E1280" s="54"/>
    </row>
    <row r="1281" spans="4:5">
      <c r="D1281" s="54"/>
      <c r="E1281" s="54"/>
    </row>
    <row r="1282" spans="4:5">
      <c r="D1282" s="54"/>
      <c r="E1282" s="54"/>
    </row>
    <row r="1283" spans="4:5">
      <c r="D1283" s="54"/>
      <c r="E1283" s="54"/>
    </row>
    <row r="1284" spans="4:5">
      <c r="D1284" s="54"/>
      <c r="E1284" s="54"/>
    </row>
    <row r="1285" spans="4:5">
      <c r="D1285" s="54"/>
      <c r="E1285" s="54"/>
    </row>
    <row r="1286" spans="4:5">
      <c r="D1286" s="54"/>
      <c r="E1286" s="54"/>
    </row>
    <row r="1287" spans="4:5">
      <c r="D1287" s="54"/>
      <c r="E1287" s="54"/>
    </row>
    <row r="1288" spans="4:5">
      <c r="D1288" s="54"/>
      <c r="E1288" s="54"/>
    </row>
    <row r="1289" spans="4:5">
      <c r="D1289" s="54"/>
      <c r="E1289" s="54"/>
    </row>
    <row r="1290" spans="4:5">
      <c r="D1290" s="54"/>
      <c r="E1290" s="54"/>
    </row>
    <row r="1291" spans="4:5">
      <c r="D1291" s="54"/>
      <c r="E1291" s="54"/>
    </row>
    <row r="1292" spans="4:5">
      <c r="D1292" s="54"/>
      <c r="E1292" s="54"/>
    </row>
    <row r="1293" spans="4:5">
      <c r="D1293" s="54"/>
      <c r="E1293" s="54"/>
    </row>
    <row r="1294" spans="4:5">
      <c r="D1294" s="54"/>
      <c r="E1294" s="54"/>
    </row>
    <row r="1295" spans="4:5">
      <c r="D1295" s="54"/>
      <c r="E1295" s="54"/>
    </row>
    <row r="1296" spans="4:5">
      <c r="D1296" s="54"/>
      <c r="E1296" s="54"/>
    </row>
    <row r="1297" spans="4:5">
      <c r="D1297" s="54"/>
      <c r="E1297" s="54"/>
    </row>
    <row r="1298" spans="4:5">
      <c r="D1298" s="54"/>
      <c r="E1298" s="54"/>
    </row>
    <row r="1299" spans="4:5">
      <c r="D1299" s="54"/>
      <c r="E1299" s="54"/>
    </row>
    <row r="1300" spans="4:5">
      <c r="D1300" s="54"/>
      <c r="E1300" s="54"/>
    </row>
    <row r="1301" spans="4:5">
      <c r="D1301" s="54"/>
      <c r="E1301" s="54"/>
    </row>
    <row r="1302" spans="4:5">
      <c r="D1302" s="54"/>
      <c r="E1302" s="54"/>
    </row>
    <row r="1303" spans="4:5">
      <c r="D1303" s="54"/>
      <c r="E1303" s="54"/>
    </row>
    <row r="1304" spans="4:5">
      <c r="D1304" s="54"/>
      <c r="E1304" s="54"/>
    </row>
    <row r="1305" spans="4:5">
      <c r="D1305" s="54"/>
      <c r="E1305" s="54"/>
    </row>
    <row r="1306" spans="4:5">
      <c r="D1306" s="54"/>
      <c r="E1306" s="54"/>
    </row>
    <row r="1307" spans="4:5">
      <c r="D1307" s="54"/>
      <c r="E1307" s="54"/>
    </row>
    <row r="1308" spans="4:5">
      <c r="D1308" s="54"/>
      <c r="E1308" s="54"/>
    </row>
    <row r="1309" spans="4:5">
      <c r="D1309" s="54"/>
      <c r="E1309" s="54"/>
    </row>
    <row r="1310" spans="4:5">
      <c r="D1310" s="54"/>
      <c r="E1310" s="54"/>
    </row>
    <row r="1311" spans="4:5">
      <c r="D1311" s="54"/>
      <c r="E1311" s="54"/>
    </row>
    <row r="1312" spans="4:5">
      <c r="D1312" s="54"/>
      <c r="E1312" s="54"/>
    </row>
    <row r="1313" spans="4:5">
      <c r="D1313" s="54"/>
      <c r="E1313" s="54"/>
    </row>
    <row r="1314" spans="4:5">
      <c r="D1314" s="54"/>
      <c r="E1314" s="54"/>
    </row>
    <row r="1315" spans="4:5">
      <c r="D1315" s="54"/>
      <c r="E1315" s="54"/>
    </row>
    <row r="1316" spans="4:5">
      <c r="D1316" s="54"/>
      <c r="E1316" s="54"/>
    </row>
    <row r="1317" spans="4:5">
      <c r="D1317" s="54"/>
      <c r="E1317" s="54"/>
    </row>
    <row r="1318" spans="4:5">
      <c r="D1318" s="54"/>
      <c r="E1318" s="54"/>
    </row>
    <row r="1319" spans="4:5">
      <c r="D1319" s="54"/>
      <c r="E1319" s="54"/>
    </row>
    <row r="1320" spans="4:5">
      <c r="D1320" s="54"/>
      <c r="E1320" s="54"/>
    </row>
    <row r="1321" spans="4:5">
      <c r="D1321" s="54"/>
      <c r="E1321" s="54"/>
    </row>
    <row r="1322" spans="4:5">
      <c r="D1322" s="54"/>
      <c r="E1322" s="54"/>
    </row>
    <row r="1323" spans="4:5">
      <c r="D1323" s="54"/>
      <c r="E1323" s="54"/>
    </row>
    <row r="1324" spans="4:5">
      <c r="D1324" s="54"/>
      <c r="E1324" s="54"/>
    </row>
    <row r="1325" spans="4:5">
      <c r="D1325" s="54"/>
      <c r="E1325" s="54"/>
    </row>
    <row r="1326" spans="4:5">
      <c r="D1326" s="54"/>
      <c r="E1326" s="54"/>
    </row>
    <row r="1327" spans="4:5">
      <c r="D1327" s="54"/>
      <c r="E1327" s="54"/>
    </row>
    <row r="1328" spans="4:5">
      <c r="D1328" s="54"/>
      <c r="E1328" s="54"/>
    </row>
    <row r="1329" spans="4:5">
      <c r="D1329" s="54"/>
      <c r="E1329" s="54"/>
    </row>
    <row r="1330" spans="4:5">
      <c r="D1330" s="54"/>
      <c r="E1330" s="54"/>
    </row>
    <row r="1331" spans="4:5">
      <c r="D1331" s="54"/>
      <c r="E1331" s="54"/>
    </row>
    <row r="1332" spans="4:5">
      <c r="D1332" s="54"/>
      <c r="E1332" s="54"/>
    </row>
    <row r="1333" spans="4:5">
      <c r="D1333" s="54"/>
      <c r="E1333" s="54"/>
    </row>
    <row r="1334" spans="4:5">
      <c r="D1334" s="54"/>
      <c r="E1334" s="54"/>
    </row>
    <row r="1335" spans="4:5">
      <c r="D1335" s="54"/>
      <c r="E1335" s="54"/>
    </row>
    <row r="1336" spans="4:5">
      <c r="D1336" s="54"/>
      <c r="E1336" s="54"/>
    </row>
    <row r="1337" spans="4:5">
      <c r="D1337" s="54"/>
      <c r="E1337" s="54"/>
    </row>
    <row r="1338" spans="4:5">
      <c r="D1338" s="54"/>
      <c r="E1338" s="54"/>
    </row>
    <row r="1339" spans="4:5">
      <c r="D1339" s="54"/>
      <c r="E1339" s="54"/>
    </row>
    <row r="1340" spans="4:5">
      <c r="D1340" s="54"/>
      <c r="E1340" s="54"/>
    </row>
    <row r="1341" spans="4:5">
      <c r="D1341" s="54"/>
      <c r="E1341" s="54"/>
    </row>
    <row r="1342" spans="4:5">
      <c r="D1342" s="54"/>
      <c r="E1342" s="54"/>
    </row>
    <row r="1343" spans="4:5">
      <c r="D1343" s="54"/>
      <c r="E1343" s="54"/>
    </row>
    <row r="1344" spans="4:5">
      <c r="D1344" s="54"/>
      <c r="E1344" s="54"/>
    </row>
    <row r="1345" spans="4:5">
      <c r="D1345" s="54"/>
      <c r="E1345" s="54"/>
    </row>
    <row r="1346" spans="4:5">
      <c r="D1346" s="54"/>
      <c r="E1346" s="54"/>
    </row>
    <row r="1347" spans="4:5">
      <c r="D1347" s="54"/>
      <c r="E1347" s="54"/>
    </row>
    <row r="1348" spans="4:5">
      <c r="D1348" s="54"/>
      <c r="E1348" s="54"/>
    </row>
    <row r="1349" spans="4:5">
      <c r="D1349" s="54"/>
      <c r="E1349" s="54"/>
    </row>
    <row r="1350" spans="4:5">
      <c r="D1350" s="54"/>
      <c r="E1350" s="54"/>
    </row>
    <row r="1351" spans="4:5">
      <c r="D1351" s="54"/>
      <c r="E1351" s="54"/>
    </row>
    <row r="1352" spans="4:5">
      <c r="D1352" s="54"/>
      <c r="E1352" s="54"/>
    </row>
    <row r="1353" spans="4:5">
      <c r="D1353" s="54"/>
      <c r="E1353" s="54"/>
    </row>
    <row r="1354" spans="4:5">
      <c r="D1354" s="54"/>
      <c r="E1354" s="54"/>
    </row>
    <row r="1355" spans="4:5">
      <c r="D1355" s="54"/>
      <c r="E1355" s="54"/>
    </row>
    <row r="1356" spans="4:5">
      <c r="D1356" s="54"/>
      <c r="E1356" s="54"/>
    </row>
    <row r="1357" spans="4:5">
      <c r="D1357" s="54"/>
      <c r="E1357" s="54"/>
    </row>
    <row r="1358" spans="4:5">
      <c r="D1358" s="54"/>
      <c r="E1358" s="54"/>
    </row>
    <row r="1359" spans="4:5">
      <c r="D1359" s="54"/>
      <c r="E1359" s="54"/>
    </row>
    <row r="1360" spans="4:5">
      <c r="D1360" s="54"/>
      <c r="E1360" s="54"/>
    </row>
    <row r="1361" spans="4:5">
      <c r="D1361" s="54"/>
      <c r="E1361" s="54"/>
    </row>
    <row r="1362" spans="4:5">
      <c r="D1362" s="54"/>
      <c r="E1362" s="54"/>
    </row>
    <row r="1363" spans="4:5">
      <c r="D1363" s="54"/>
      <c r="E1363" s="54"/>
    </row>
    <row r="1364" spans="4:5">
      <c r="D1364" s="54"/>
      <c r="E1364" s="54"/>
    </row>
    <row r="1365" spans="4:5">
      <c r="D1365" s="54"/>
      <c r="E1365" s="54"/>
    </row>
    <row r="1366" spans="4:5">
      <c r="D1366" s="54"/>
      <c r="E1366" s="54"/>
    </row>
    <row r="1367" spans="4:5">
      <c r="D1367" s="54"/>
      <c r="E1367" s="54"/>
    </row>
    <row r="1368" spans="4:5">
      <c r="D1368" s="54"/>
      <c r="E1368" s="54"/>
    </row>
    <row r="1369" spans="4:5">
      <c r="D1369" s="54"/>
      <c r="E1369" s="54"/>
    </row>
    <row r="1370" spans="4:5">
      <c r="D1370" s="54"/>
      <c r="E1370" s="54"/>
    </row>
    <row r="1371" spans="4:5">
      <c r="D1371" s="54"/>
      <c r="E1371" s="54"/>
    </row>
    <row r="1372" spans="4:5">
      <c r="D1372" s="54"/>
      <c r="E1372" s="54"/>
    </row>
    <row r="1373" spans="4:5">
      <c r="D1373" s="54"/>
      <c r="E1373" s="54"/>
    </row>
    <row r="1374" spans="4:5">
      <c r="D1374" s="54"/>
      <c r="E1374" s="54"/>
    </row>
    <row r="1375" spans="4:5">
      <c r="D1375" s="54"/>
      <c r="E1375" s="54"/>
    </row>
    <row r="1376" spans="4:5">
      <c r="D1376" s="54"/>
      <c r="E1376" s="54"/>
    </row>
    <row r="1377" spans="4:5">
      <c r="D1377" s="54"/>
      <c r="E1377" s="54"/>
    </row>
    <row r="1378" spans="4:5">
      <c r="D1378" s="54"/>
      <c r="E1378" s="54"/>
    </row>
    <row r="1379" spans="4:5">
      <c r="D1379" s="54"/>
      <c r="E1379" s="54"/>
    </row>
    <row r="1380" spans="4:5">
      <c r="D1380" s="54"/>
      <c r="E1380" s="54"/>
    </row>
    <row r="1381" spans="4:5">
      <c r="D1381" s="54"/>
      <c r="E1381" s="54"/>
    </row>
    <row r="1382" spans="4:5">
      <c r="D1382" s="54"/>
      <c r="E1382" s="54"/>
    </row>
    <row r="1383" spans="4:5">
      <c r="D1383" s="54"/>
      <c r="E1383" s="54"/>
    </row>
    <row r="1384" spans="4:5">
      <c r="D1384" s="54"/>
      <c r="E1384" s="54"/>
    </row>
    <row r="1385" spans="4:5">
      <c r="D1385" s="54"/>
      <c r="E1385" s="54"/>
    </row>
    <row r="1386" spans="4:5">
      <c r="D1386" s="54"/>
      <c r="E1386" s="54"/>
    </row>
    <row r="1387" spans="4:5">
      <c r="D1387" s="54"/>
      <c r="E1387" s="54"/>
    </row>
    <row r="1388" spans="4:5">
      <c r="D1388" s="54"/>
      <c r="E1388" s="54"/>
    </row>
    <row r="1389" spans="4:5">
      <c r="D1389" s="54"/>
      <c r="E1389" s="54"/>
    </row>
    <row r="1390" spans="4:5">
      <c r="D1390" s="54"/>
      <c r="E1390" s="54"/>
    </row>
    <row r="1391" spans="4:5">
      <c r="D1391" s="54"/>
      <c r="E1391" s="54"/>
    </row>
    <row r="1392" spans="4:5">
      <c r="D1392" s="54"/>
      <c r="E1392" s="54"/>
    </row>
    <row r="1393" spans="4:5">
      <c r="D1393" s="54"/>
      <c r="E1393" s="54"/>
    </row>
    <row r="1394" spans="4:5">
      <c r="D1394" s="54"/>
      <c r="E1394" s="54"/>
    </row>
    <row r="1395" spans="4:5">
      <c r="D1395" s="54"/>
      <c r="E1395" s="54"/>
    </row>
    <row r="1396" spans="4:5">
      <c r="D1396" s="54"/>
      <c r="E1396" s="54"/>
    </row>
    <row r="1397" spans="4:5">
      <c r="D1397" s="54"/>
      <c r="E1397" s="54"/>
    </row>
    <row r="1398" spans="4:5">
      <c r="D1398" s="54"/>
      <c r="E1398" s="54"/>
    </row>
    <row r="1399" spans="4:5">
      <c r="D1399" s="54"/>
      <c r="E1399" s="54"/>
    </row>
    <row r="1400" spans="4:5">
      <c r="D1400" s="54"/>
      <c r="E1400" s="54"/>
    </row>
    <row r="1401" spans="4:5">
      <c r="D1401" s="54"/>
      <c r="E1401" s="54"/>
    </row>
    <row r="1402" spans="4:5">
      <c r="D1402" s="54"/>
      <c r="E1402" s="54"/>
    </row>
    <row r="1403" spans="4:5">
      <c r="D1403" s="54"/>
      <c r="E1403" s="54"/>
    </row>
    <row r="1404" spans="4:5">
      <c r="D1404" s="54"/>
      <c r="E1404" s="54"/>
    </row>
    <row r="1405" spans="4:5">
      <c r="D1405" s="54"/>
      <c r="E1405" s="54"/>
    </row>
    <row r="1406" spans="4:5">
      <c r="D1406" s="54"/>
      <c r="E1406" s="54"/>
    </row>
    <row r="1407" spans="4:5">
      <c r="D1407" s="54"/>
      <c r="E1407" s="54"/>
    </row>
    <row r="1408" spans="4:5">
      <c r="D1408" s="54"/>
      <c r="E1408" s="54"/>
    </row>
    <row r="1409" spans="4:5">
      <c r="D1409" s="54"/>
      <c r="E1409" s="54"/>
    </row>
    <row r="1410" spans="4:5">
      <c r="D1410" s="54"/>
      <c r="E1410" s="54"/>
    </row>
    <row r="1411" spans="4:5">
      <c r="D1411" s="54"/>
      <c r="E1411" s="54"/>
    </row>
    <row r="1412" spans="4:5">
      <c r="D1412" s="54"/>
      <c r="E1412" s="54"/>
    </row>
    <row r="1413" spans="4:5">
      <c r="D1413" s="54"/>
      <c r="E1413" s="54"/>
    </row>
    <row r="1414" spans="4:5">
      <c r="D1414" s="54"/>
      <c r="E1414" s="54"/>
    </row>
    <row r="1415" spans="4:5">
      <c r="D1415" s="54"/>
      <c r="E1415" s="54"/>
    </row>
    <row r="1416" spans="4:5">
      <c r="D1416" s="54"/>
      <c r="E1416" s="54"/>
    </row>
    <row r="1417" spans="4:5">
      <c r="D1417" s="54"/>
      <c r="E1417" s="54"/>
    </row>
    <row r="1418" spans="4:5">
      <c r="D1418" s="54"/>
      <c r="E1418" s="54"/>
    </row>
    <row r="1419" spans="4:5">
      <c r="D1419" s="54"/>
      <c r="E1419" s="54"/>
    </row>
    <row r="1420" spans="4:5">
      <c r="D1420" s="54"/>
      <c r="E1420" s="54"/>
    </row>
    <row r="1421" spans="4:5">
      <c r="D1421" s="54"/>
      <c r="E1421" s="54"/>
    </row>
    <row r="1422" spans="4:5">
      <c r="D1422" s="54"/>
      <c r="E1422" s="54"/>
    </row>
    <row r="1423" spans="4:5">
      <c r="D1423" s="54"/>
      <c r="E1423" s="54"/>
    </row>
    <row r="1424" spans="4:5">
      <c r="D1424" s="54"/>
      <c r="E1424" s="54"/>
    </row>
    <row r="1425" spans="4:5">
      <c r="D1425" s="54"/>
      <c r="E1425" s="54"/>
    </row>
    <row r="1426" spans="4:5">
      <c r="D1426" s="54"/>
      <c r="E1426" s="54"/>
    </row>
    <row r="1427" spans="4:5">
      <c r="D1427" s="54"/>
      <c r="E1427" s="54"/>
    </row>
    <row r="1428" spans="4:5">
      <c r="D1428" s="54"/>
      <c r="E1428" s="54"/>
    </row>
    <row r="1429" spans="4:5">
      <c r="D1429" s="54"/>
      <c r="E1429" s="54"/>
    </row>
    <row r="1430" spans="4:5">
      <c r="D1430" s="54"/>
      <c r="E1430" s="54"/>
    </row>
    <row r="1431" spans="4:5">
      <c r="D1431" s="54"/>
      <c r="E1431" s="54"/>
    </row>
    <row r="1432" spans="4:5">
      <c r="D1432" s="54"/>
      <c r="E1432" s="54"/>
    </row>
    <row r="1433" spans="4:5">
      <c r="D1433" s="54"/>
      <c r="E1433" s="54"/>
    </row>
    <row r="1434" spans="4:5">
      <c r="D1434" s="54"/>
      <c r="E1434" s="54"/>
    </row>
    <row r="1435" spans="4:5">
      <c r="D1435" s="54"/>
      <c r="E1435" s="54"/>
    </row>
    <row r="1436" spans="4:5">
      <c r="D1436" s="54"/>
      <c r="E1436" s="54"/>
    </row>
    <row r="1437" spans="4:5">
      <c r="D1437" s="54"/>
      <c r="E1437" s="54"/>
    </row>
    <row r="1438" spans="4:5">
      <c r="D1438" s="54"/>
      <c r="E1438" s="54"/>
    </row>
    <row r="1439" spans="4:5">
      <c r="D1439" s="54"/>
      <c r="E1439" s="54"/>
    </row>
    <row r="1440" spans="4:5">
      <c r="D1440" s="54"/>
      <c r="E1440" s="54"/>
    </row>
    <row r="1441" spans="4:5">
      <c r="D1441" s="54"/>
      <c r="E1441" s="54"/>
    </row>
    <row r="1442" spans="4:5">
      <c r="D1442" s="54"/>
      <c r="E1442" s="54"/>
    </row>
    <row r="1443" spans="4:5">
      <c r="D1443" s="54"/>
      <c r="E1443" s="54"/>
    </row>
    <row r="1444" spans="4:5">
      <c r="D1444" s="54"/>
      <c r="E1444" s="54"/>
    </row>
    <row r="1445" spans="4:5">
      <c r="D1445" s="54"/>
      <c r="E1445" s="54"/>
    </row>
    <row r="1446" spans="4:5">
      <c r="D1446" s="54"/>
      <c r="E1446" s="54"/>
    </row>
    <row r="1447" spans="4:5">
      <c r="D1447" s="54"/>
      <c r="E1447" s="54"/>
    </row>
    <row r="1448" spans="4:5">
      <c r="D1448" s="54"/>
      <c r="E1448" s="54"/>
    </row>
    <row r="1449" spans="4:5">
      <c r="D1449" s="54"/>
      <c r="E1449" s="54"/>
    </row>
    <row r="1450" spans="4:5">
      <c r="D1450" s="54"/>
      <c r="E1450" s="54"/>
    </row>
    <row r="1451" spans="4:5">
      <c r="D1451" s="54"/>
      <c r="E1451" s="54"/>
    </row>
    <row r="1452" spans="4:5">
      <c r="D1452" s="54"/>
      <c r="E1452" s="54"/>
    </row>
    <row r="1453" spans="4:5">
      <c r="D1453" s="54"/>
      <c r="E1453" s="54"/>
    </row>
    <row r="1454" spans="4:5">
      <c r="D1454" s="54"/>
      <c r="E1454" s="54"/>
    </row>
    <row r="1455" spans="4:5">
      <c r="D1455" s="54"/>
      <c r="E1455" s="54"/>
    </row>
    <row r="1456" spans="4:5">
      <c r="D1456" s="54"/>
      <c r="E1456" s="54"/>
    </row>
    <row r="1457" spans="4:5">
      <c r="D1457" s="54"/>
      <c r="E1457" s="54"/>
    </row>
    <row r="1458" spans="4:5">
      <c r="D1458" s="54"/>
      <c r="E1458" s="54"/>
    </row>
    <row r="1459" spans="4:5">
      <c r="D1459" s="54"/>
      <c r="E1459" s="54"/>
    </row>
    <row r="1460" spans="4:5">
      <c r="D1460" s="54"/>
      <c r="E1460" s="54"/>
    </row>
    <row r="1461" spans="4:5">
      <c r="D1461" s="54"/>
      <c r="E1461" s="54"/>
    </row>
    <row r="1462" spans="4:5">
      <c r="D1462" s="54"/>
      <c r="E1462" s="54"/>
    </row>
    <row r="1463" spans="4:5">
      <c r="D1463" s="54"/>
      <c r="E1463" s="54"/>
    </row>
    <row r="1464" spans="4:5">
      <c r="D1464" s="54"/>
      <c r="E1464" s="54"/>
    </row>
    <row r="1465" spans="4:5">
      <c r="D1465" s="54"/>
      <c r="E1465" s="54"/>
    </row>
    <row r="1466" spans="4:5">
      <c r="D1466" s="54"/>
      <c r="E1466" s="54"/>
    </row>
    <row r="1467" spans="4:5">
      <c r="D1467" s="54"/>
      <c r="E1467" s="54"/>
    </row>
    <row r="1468" spans="4:5">
      <c r="D1468" s="54"/>
      <c r="E1468" s="54"/>
    </row>
    <row r="1469" spans="4:5">
      <c r="D1469" s="54"/>
      <c r="E1469" s="54"/>
    </row>
    <row r="1470" spans="4:5">
      <c r="D1470" s="54"/>
      <c r="E1470" s="54"/>
    </row>
    <row r="1471" spans="4:5">
      <c r="D1471" s="54"/>
      <c r="E1471" s="54"/>
    </row>
    <row r="1472" spans="4:5">
      <c r="D1472" s="54"/>
      <c r="E1472" s="54"/>
    </row>
    <row r="1473" spans="4:5">
      <c r="D1473" s="54"/>
      <c r="E1473" s="54"/>
    </row>
    <row r="1474" spans="4:5">
      <c r="D1474" s="54"/>
      <c r="E1474" s="54"/>
    </row>
    <row r="1475" spans="4:5">
      <c r="D1475" s="54"/>
      <c r="E1475" s="54"/>
    </row>
    <row r="1476" spans="4:5">
      <c r="D1476" s="54"/>
      <c r="E1476" s="54"/>
    </row>
    <row r="1477" spans="4:5">
      <c r="D1477" s="54"/>
      <c r="E1477" s="54"/>
    </row>
    <row r="1478" spans="4:5">
      <c r="D1478" s="54"/>
      <c r="E1478" s="54"/>
    </row>
    <row r="1479" spans="4:5">
      <c r="D1479" s="54"/>
      <c r="E1479" s="54"/>
    </row>
    <row r="1480" spans="4:5">
      <c r="D1480" s="54"/>
      <c r="E1480" s="54"/>
    </row>
    <row r="1481" spans="4:5">
      <c r="D1481" s="54"/>
      <c r="E1481" s="54"/>
    </row>
    <row r="1482" spans="4:5">
      <c r="D1482" s="54"/>
      <c r="E1482" s="54"/>
    </row>
    <row r="1483" spans="4:5">
      <c r="D1483" s="54"/>
      <c r="E1483" s="54"/>
    </row>
    <row r="1484" spans="4:5">
      <c r="D1484" s="54"/>
      <c r="E1484" s="54"/>
    </row>
    <row r="1485" spans="4:5">
      <c r="D1485" s="54"/>
      <c r="E1485" s="54"/>
    </row>
    <row r="1486" spans="4:5">
      <c r="D1486" s="54"/>
      <c r="E1486" s="54"/>
    </row>
    <row r="1487" spans="4:5">
      <c r="D1487" s="54"/>
      <c r="E1487" s="54"/>
    </row>
    <row r="1488" spans="4:5">
      <c r="D1488" s="54"/>
      <c r="E1488" s="54"/>
    </row>
    <row r="1489" spans="4:5">
      <c r="D1489" s="54"/>
      <c r="E1489" s="54"/>
    </row>
    <row r="1490" spans="4:5">
      <c r="D1490" s="54"/>
      <c r="E1490" s="54"/>
    </row>
    <row r="1491" spans="4:5">
      <c r="D1491" s="54"/>
      <c r="E1491" s="54"/>
    </row>
    <row r="1492" spans="4:5">
      <c r="D1492" s="54"/>
      <c r="E1492" s="54"/>
    </row>
    <row r="1493" spans="4:5">
      <c r="D1493" s="54"/>
      <c r="E1493" s="54"/>
    </row>
    <row r="1494" spans="4:5">
      <c r="D1494" s="54"/>
      <c r="E1494" s="54"/>
    </row>
    <row r="1495" spans="4:5">
      <c r="D1495" s="54"/>
      <c r="E1495" s="54"/>
    </row>
    <row r="1496" spans="4:5">
      <c r="D1496" s="54"/>
      <c r="E1496" s="54"/>
    </row>
    <row r="1497" spans="4:5">
      <c r="D1497" s="54"/>
      <c r="E1497" s="54"/>
    </row>
    <row r="1498" spans="4:5">
      <c r="D1498" s="54"/>
      <c r="E1498" s="54"/>
    </row>
    <row r="1499" spans="4:5">
      <c r="D1499" s="54"/>
      <c r="E1499" s="54"/>
    </row>
    <row r="1500" spans="4:5">
      <c r="D1500" s="54"/>
      <c r="E1500" s="54"/>
    </row>
    <row r="1501" spans="4:5">
      <c r="D1501" s="54"/>
      <c r="E1501" s="54"/>
    </row>
    <row r="1502" spans="4:5">
      <c r="D1502" s="54"/>
      <c r="E1502" s="54"/>
    </row>
    <row r="1503" spans="4:5">
      <c r="D1503" s="54"/>
      <c r="E1503" s="54"/>
    </row>
    <row r="1504" spans="4:5">
      <c r="D1504" s="54"/>
      <c r="E1504" s="54"/>
    </row>
    <row r="1505" spans="4:5">
      <c r="D1505" s="54"/>
      <c r="E1505" s="54"/>
    </row>
    <row r="1506" spans="4:5">
      <c r="D1506" s="54"/>
      <c r="E1506" s="54"/>
    </row>
    <row r="1507" spans="4:5">
      <c r="D1507" s="54"/>
      <c r="E1507" s="54"/>
    </row>
    <row r="1508" spans="4:5">
      <c r="D1508" s="54"/>
      <c r="E1508" s="54"/>
    </row>
    <row r="1509" spans="4:5">
      <c r="D1509" s="54"/>
      <c r="E1509" s="54"/>
    </row>
    <row r="1510" spans="4:5">
      <c r="D1510" s="54"/>
      <c r="E1510" s="54"/>
    </row>
    <row r="1511" spans="4:5">
      <c r="D1511" s="54"/>
      <c r="E1511" s="54"/>
    </row>
    <row r="1512" spans="4:5">
      <c r="D1512" s="54"/>
      <c r="E1512" s="54"/>
    </row>
    <row r="1513" spans="4:5">
      <c r="D1513" s="54"/>
      <c r="E1513" s="54"/>
    </row>
    <row r="1514" spans="4:5">
      <c r="D1514" s="54"/>
      <c r="E1514" s="54"/>
    </row>
    <row r="1515" spans="4:5">
      <c r="D1515" s="54"/>
      <c r="E1515" s="54"/>
    </row>
    <row r="1516" spans="4:5">
      <c r="D1516" s="54"/>
      <c r="E1516" s="54"/>
    </row>
    <row r="1517" spans="4:5">
      <c r="D1517" s="54"/>
      <c r="E1517" s="54"/>
    </row>
    <row r="1518" spans="4:5">
      <c r="D1518" s="54"/>
      <c r="E1518" s="54"/>
    </row>
    <row r="1519" spans="4:5">
      <c r="D1519" s="54"/>
      <c r="E1519" s="54"/>
    </row>
    <row r="1520" spans="4:5">
      <c r="D1520" s="54"/>
      <c r="E1520" s="54"/>
    </row>
    <row r="1521" spans="4:5">
      <c r="D1521" s="54"/>
      <c r="E1521" s="54"/>
    </row>
    <row r="1522" spans="4:5">
      <c r="D1522" s="54"/>
      <c r="E1522" s="54"/>
    </row>
    <row r="1523" spans="4:5">
      <c r="D1523" s="54"/>
      <c r="E1523" s="54"/>
    </row>
    <row r="1524" spans="4:5">
      <c r="D1524" s="54"/>
      <c r="E1524" s="54"/>
    </row>
    <row r="1525" spans="4:5">
      <c r="D1525" s="54"/>
      <c r="E1525" s="54"/>
    </row>
    <row r="1526" spans="4:5">
      <c r="D1526" s="54"/>
      <c r="E1526" s="54"/>
    </row>
    <row r="1527" spans="4:5">
      <c r="D1527" s="54"/>
      <c r="E1527" s="54"/>
    </row>
    <row r="1528" spans="4:5">
      <c r="D1528" s="54"/>
      <c r="E1528" s="54"/>
    </row>
    <row r="1529" spans="4:5">
      <c r="D1529" s="54"/>
      <c r="E1529" s="54"/>
    </row>
    <row r="1530" spans="4:5">
      <c r="D1530" s="54"/>
      <c r="E1530" s="54"/>
    </row>
    <row r="1531" spans="4:5">
      <c r="D1531" s="54"/>
      <c r="E1531" s="54"/>
    </row>
    <row r="1532" spans="4:5">
      <c r="D1532" s="54"/>
      <c r="E1532" s="54"/>
    </row>
    <row r="1533" spans="4:5">
      <c r="D1533" s="54"/>
      <c r="E1533" s="54"/>
    </row>
    <row r="1534" spans="4:5">
      <c r="D1534" s="54"/>
      <c r="E1534" s="54"/>
    </row>
    <row r="1535" spans="4:5">
      <c r="D1535" s="54"/>
      <c r="E1535" s="54"/>
    </row>
    <row r="1536" spans="4:5">
      <c r="D1536" s="54"/>
      <c r="E1536" s="54"/>
    </row>
    <row r="1537" spans="4:5">
      <c r="D1537" s="54"/>
      <c r="E1537" s="54"/>
    </row>
    <row r="1538" spans="4:5">
      <c r="D1538" s="54"/>
      <c r="E1538" s="54"/>
    </row>
    <row r="1539" spans="4:5">
      <c r="D1539" s="54"/>
      <c r="E1539" s="54"/>
    </row>
    <row r="1540" spans="4:5">
      <c r="D1540" s="54"/>
      <c r="E1540" s="54"/>
    </row>
    <row r="1541" spans="4:5">
      <c r="D1541" s="54"/>
      <c r="E1541" s="54"/>
    </row>
    <row r="1542" spans="4:5">
      <c r="D1542" s="54"/>
      <c r="E1542" s="54"/>
    </row>
    <row r="1543" spans="4:5">
      <c r="D1543" s="54"/>
      <c r="E1543" s="54"/>
    </row>
    <row r="1544" spans="4:5">
      <c r="D1544" s="54"/>
      <c r="E1544" s="54"/>
    </row>
    <row r="1545" spans="4:5">
      <c r="D1545" s="54"/>
      <c r="E1545" s="54"/>
    </row>
    <row r="1546" spans="4:5">
      <c r="D1546" s="54"/>
      <c r="E1546" s="54"/>
    </row>
    <row r="1547" spans="4:5">
      <c r="D1547" s="54"/>
      <c r="E1547" s="54"/>
    </row>
    <row r="1548" spans="4:5">
      <c r="D1548" s="54"/>
      <c r="E1548" s="54"/>
    </row>
    <row r="1549" spans="4:5">
      <c r="D1549" s="54"/>
      <c r="E1549" s="54"/>
    </row>
    <row r="1550" spans="4:5">
      <c r="D1550" s="54"/>
      <c r="E1550" s="54"/>
    </row>
    <row r="1551" spans="4:5">
      <c r="D1551" s="54"/>
      <c r="E1551" s="54"/>
    </row>
    <row r="1552" spans="4:5">
      <c r="D1552" s="54"/>
      <c r="E1552" s="54"/>
    </row>
    <row r="1553" spans="4:5">
      <c r="D1553" s="54"/>
      <c r="E1553" s="54"/>
    </row>
    <row r="1554" spans="4:5">
      <c r="D1554" s="54"/>
      <c r="E1554" s="54"/>
    </row>
    <row r="1555" spans="4:5">
      <c r="D1555" s="54"/>
      <c r="E1555" s="54"/>
    </row>
    <row r="1556" spans="4:5">
      <c r="D1556" s="54"/>
      <c r="E1556" s="54"/>
    </row>
    <row r="1557" spans="4:5">
      <c r="D1557" s="54"/>
      <c r="E1557" s="54"/>
    </row>
    <row r="1558" spans="4:5">
      <c r="D1558" s="54"/>
      <c r="E1558" s="54"/>
    </row>
    <row r="1559" spans="4:5">
      <c r="D1559" s="54"/>
      <c r="E1559" s="54"/>
    </row>
    <row r="1560" spans="4:5">
      <c r="D1560" s="54"/>
      <c r="E1560" s="54"/>
    </row>
    <row r="1561" spans="4:5">
      <c r="D1561" s="54"/>
      <c r="E1561" s="54"/>
    </row>
    <row r="1562" spans="4:5">
      <c r="D1562" s="54"/>
      <c r="E1562" s="54"/>
    </row>
    <row r="1563" spans="4:5">
      <c r="D1563" s="54"/>
      <c r="E1563" s="54"/>
    </row>
    <row r="1564" spans="4:5">
      <c r="D1564" s="54"/>
      <c r="E1564" s="54"/>
    </row>
    <row r="1565" spans="4:5">
      <c r="D1565" s="54"/>
      <c r="E1565" s="54"/>
    </row>
    <row r="1566" spans="4:5">
      <c r="D1566" s="54"/>
      <c r="E1566" s="54"/>
    </row>
    <row r="1567" spans="4:5">
      <c r="D1567" s="54"/>
      <c r="E1567" s="54"/>
    </row>
    <row r="1568" spans="4:5">
      <c r="D1568" s="54"/>
      <c r="E1568" s="54"/>
    </row>
    <row r="1569" spans="4:5">
      <c r="D1569" s="54"/>
      <c r="E1569" s="54"/>
    </row>
    <row r="1570" spans="4:5">
      <c r="D1570" s="54"/>
      <c r="E1570" s="54"/>
    </row>
    <row r="1571" spans="4:5">
      <c r="D1571" s="54"/>
      <c r="E1571" s="54"/>
    </row>
    <row r="1572" spans="4:5">
      <c r="D1572" s="54"/>
      <c r="E1572" s="54"/>
    </row>
    <row r="1573" spans="4:5">
      <c r="D1573" s="54"/>
      <c r="E1573" s="54"/>
    </row>
    <row r="1574" spans="4:5">
      <c r="D1574" s="54"/>
      <c r="E1574" s="54"/>
    </row>
    <row r="1575" spans="4:5">
      <c r="D1575" s="54"/>
      <c r="E1575" s="54"/>
    </row>
    <row r="1576" spans="4:5">
      <c r="D1576" s="54"/>
      <c r="E1576" s="54"/>
    </row>
    <row r="1577" spans="4:5">
      <c r="D1577" s="54"/>
      <c r="E1577" s="54"/>
    </row>
    <row r="1578" spans="4:5">
      <c r="D1578" s="54"/>
      <c r="E1578" s="54"/>
    </row>
    <row r="1579" spans="4:5">
      <c r="D1579" s="54"/>
      <c r="E1579" s="54"/>
    </row>
    <row r="1580" spans="4:5">
      <c r="D1580" s="54"/>
      <c r="E1580" s="54"/>
    </row>
    <row r="1581" spans="4:5">
      <c r="D1581" s="54"/>
      <c r="E1581" s="54"/>
    </row>
    <row r="1582" spans="4:5">
      <c r="D1582" s="54"/>
      <c r="E1582" s="54"/>
    </row>
    <row r="1583" spans="4:5">
      <c r="D1583" s="54"/>
      <c r="E1583" s="54"/>
    </row>
    <row r="1584" spans="4:5">
      <c r="D1584" s="54"/>
      <c r="E1584" s="54"/>
    </row>
    <row r="1585" spans="4:5">
      <c r="D1585" s="54"/>
      <c r="E1585" s="54"/>
    </row>
    <row r="1586" spans="4:5">
      <c r="D1586" s="54"/>
      <c r="E1586" s="54"/>
    </row>
    <row r="1587" spans="4:5">
      <c r="D1587" s="54"/>
      <c r="E1587" s="54"/>
    </row>
    <row r="1588" spans="4:5">
      <c r="D1588" s="54"/>
      <c r="E1588" s="54"/>
    </row>
    <row r="1589" spans="4:5">
      <c r="D1589" s="54"/>
      <c r="E1589" s="54"/>
    </row>
    <row r="1590" spans="4:5">
      <c r="D1590" s="54"/>
      <c r="E1590" s="54"/>
    </row>
    <row r="1591" spans="4:5">
      <c r="D1591" s="54"/>
      <c r="E1591" s="54"/>
    </row>
    <row r="1592" spans="4:5">
      <c r="D1592" s="54"/>
      <c r="E1592" s="54"/>
    </row>
    <row r="1593" spans="4:5">
      <c r="D1593" s="54"/>
      <c r="E1593" s="54"/>
    </row>
    <row r="1594" spans="4:5">
      <c r="D1594" s="54"/>
      <c r="E1594" s="54"/>
    </row>
    <row r="1595" spans="4:5">
      <c r="D1595" s="54"/>
      <c r="E1595" s="54"/>
    </row>
    <row r="1596" spans="4:5">
      <c r="D1596" s="54"/>
      <c r="E1596" s="54"/>
    </row>
    <row r="1597" spans="4:5">
      <c r="D1597" s="54"/>
      <c r="E1597" s="54"/>
    </row>
    <row r="1598" spans="4:5">
      <c r="D1598" s="54"/>
      <c r="E1598" s="54"/>
    </row>
    <row r="1599" spans="4:5">
      <c r="D1599" s="54"/>
      <c r="E1599" s="54"/>
    </row>
    <row r="1600" spans="4:5">
      <c r="D1600" s="54"/>
      <c r="E1600" s="54"/>
    </row>
    <row r="1601" spans="4:5">
      <c r="D1601" s="54"/>
      <c r="E1601" s="54"/>
    </row>
    <row r="1602" spans="4:5">
      <c r="D1602" s="54"/>
      <c r="E1602" s="54"/>
    </row>
    <row r="1603" spans="4:5">
      <c r="D1603" s="54"/>
      <c r="E1603" s="54"/>
    </row>
    <row r="1604" spans="4:5">
      <c r="D1604" s="54"/>
      <c r="E1604" s="54"/>
    </row>
    <row r="1605" spans="4:5">
      <c r="D1605" s="54"/>
      <c r="E1605" s="54"/>
    </row>
    <row r="1606" spans="4:5">
      <c r="D1606" s="54"/>
      <c r="E1606" s="54"/>
    </row>
    <row r="1607" spans="4:5">
      <c r="D1607" s="54"/>
      <c r="E1607" s="54"/>
    </row>
    <row r="1608" spans="4:5">
      <c r="D1608" s="54"/>
      <c r="E1608" s="54"/>
    </row>
    <row r="1609" spans="4:5">
      <c r="D1609" s="54"/>
      <c r="E1609" s="54"/>
    </row>
    <row r="1610" spans="4:5">
      <c r="D1610" s="54"/>
      <c r="E1610" s="54"/>
    </row>
    <row r="1611" spans="4:5">
      <c r="D1611" s="54"/>
      <c r="E1611" s="54"/>
    </row>
    <row r="1612" spans="4:5">
      <c r="D1612" s="54"/>
      <c r="E1612" s="54"/>
    </row>
    <row r="1613" spans="4:5">
      <c r="D1613" s="54"/>
      <c r="E1613" s="54"/>
    </row>
    <row r="1614" spans="4:5">
      <c r="D1614" s="54"/>
      <c r="E1614" s="54"/>
    </row>
    <row r="1615" spans="4:5">
      <c r="D1615" s="54"/>
      <c r="E1615" s="54"/>
    </row>
    <row r="1616" spans="4:5">
      <c r="D1616" s="54"/>
      <c r="E1616" s="54"/>
    </row>
    <row r="1617" spans="4:5">
      <c r="D1617" s="54"/>
      <c r="E1617" s="54"/>
    </row>
    <row r="1618" spans="4:5">
      <c r="D1618" s="54"/>
      <c r="E1618" s="54"/>
    </row>
    <row r="1619" spans="4:5">
      <c r="D1619" s="54"/>
      <c r="E1619" s="54"/>
    </row>
    <row r="1620" spans="4:5">
      <c r="D1620" s="54"/>
      <c r="E1620" s="54"/>
    </row>
    <row r="1621" spans="4:5">
      <c r="D1621" s="54"/>
      <c r="E1621" s="54"/>
    </row>
    <row r="1622" spans="4:5">
      <c r="D1622" s="54"/>
      <c r="E1622" s="54"/>
    </row>
    <row r="1623" spans="4:5">
      <c r="D1623" s="54"/>
      <c r="E1623" s="54"/>
    </row>
    <row r="1624" spans="4:5">
      <c r="D1624" s="54"/>
      <c r="E1624" s="54"/>
    </row>
    <row r="1625" spans="4:5">
      <c r="D1625" s="54"/>
      <c r="E1625" s="54"/>
    </row>
    <row r="1626" spans="4:5">
      <c r="D1626" s="54"/>
      <c r="E1626" s="54"/>
    </row>
    <row r="1627" spans="4:5">
      <c r="D1627" s="54"/>
      <c r="E1627" s="54"/>
    </row>
    <row r="1628" spans="4:5">
      <c r="D1628" s="54"/>
      <c r="E1628" s="54"/>
    </row>
    <row r="1629" spans="4:5">
      <c r="D1629" s="54"/>
      <c r="E1629" s="54"/>
    </row>
    <row r="1630" spans="4:5">
      <c r="D1630" s="54"/>
      <c r="E1630" s="54"/>
    </row>
    <row r="1631" spans="4:5">
      <c r="D1631" s="54"/>
      <c r="E1631" s="54"/>
    </row>
    <row r="1632" spans="4:5">
      <c r="D1632" s="54"/>
      <c r="E1632" s="54"/>
    </row>
    <row r="1633" spans="4:5">
      <c r="D1633" s="54"/>
      <c r="E1633" s="54"/>
    </row>
    <row r="1634" spans="4:5">
      <c r="D1634" s="54"/>
      <c r="E1634" s="54"/>
    </row>
    <row r="1635" spans="4:5">
      <c r="D1635" s="54"/>
      <c r="E1635" s="54"/>
    </row>
    <row r="1636" spans="4:5">
      <c r="D1636" s="54"/>
      <c r="E1636" s="54"/>
    </row>
    <row r="1637" spans="4:5">
      <c r="D1637" s="54"/>
      <c r="E1637" s="54"/>
    </row>
    <row r="1638" spans="4:5">
      <c r="D1638" s="54"/>
      <c r="E1638" s="54"/>
    </row>
    <row r="1639" spans="4:5">
      <c r="D1639" s="54"/>
      <c r="E1639" s="54"/>
    </row>
    <row r="1640" spans="4:5">
      <c r="D1640" s="54"/>
      <c r="E1640" s="54"/>
    </row>
    <row r="1641" spans="4:5">
      <c r="D1641" s="54"/>
      <c r="E1641" s="54"/>
    </row>
    <row r="1642" spans="4:5">
      <c r="D1642" s="54"/>
      <c r="E1642" s="54"/>
    </row>
    <row r="1643" spans="4:5">
      <c r="D1643" s="54"/>
      <c r="E1643" s="54"/>
    </row>
    <row r="1644" spans="4:5">
      <c r="D1644" s="54"/>
      <c r="E1644" s="54"/>
    </row>
    <row r="1645" spans="4:5">
      <c r="D1645" s="54"/>
      <c r="E1645" s="54"/>
    </row>
    <row r="1646" spans="4:5">
      <c r="D1646" s="54"/>
      <c r="E1646" s="54"/>
    </row>
    <row r="1647" spans="4:5">
      <c r="D1647" s="54"/>
      <c r="E1647" s="54"/>
    </row>
    <row r="1648" spans="4:5">
      <c r="D1648" s="54"/>
      <c r="E1648" s="54"/>
    </row>
    <row r="1649" spans="4:5">
      <c r="D1649" s="54"/>
      <c r="E1649" s="54"/>
    </row>
    <row r="1650" spans="4:5">
      <c r="D1650" s="54"/>
      <c r="E1650" s="54"/>
    </row>
    <row r="1651" spans="4:5">
      <c r="D1651" s="54"/>
      <c r="E1651" s="54"/>
    </row>
    <row r="1652" spans="4:5">
      <c r="D1652" s="54"/>
      <c r="E1652" s="54"/>
    </row>
    <row r="1653" spans="4:5">
      <c r="D1653" s="54"/>
      <c r="E1653" s="54"/>
    </row>
    <row r="1654" spans="4:5">
      <c r="D1654" s="54"/>
      <c r="E1654" s="54"/>
    </row>
    <row r="1655" spans="4:5">
      <c r="D1655" s="54"/>
      <c r="E1655" s="54"/>
    </row>
    <row r="1656" spans="4:5">
      <c r="D1656" s="54"/>
      <c r="E1656" s="54"/>
    </row>
    <row r="1657" spans="4:5">
      <c r="D1657" s="54"/>
      <c r="E1657" s="54"/>
    </row>
    <row r="1658" spans="4:5">
      <c r="D1658" s="54"/>
      <c r="E1658" s="54"/>
    </row>
    <row r="1659" spans="4:5">
      <c r="D1659" s="54"/>
      <c r="E1659" s="54"/>
    </row>
    <row r="1660" spans="4:5">
      <c r="D1660" s="54"/>
      <c r="E1660" s="54"/>
    </row>
    <row r="1661" spans="4:5">
      <c r="D1661" s="54"/>
      <c r="E1661" s="54"/>
    </row>
    <row r="1662" spans="4:5">
      <c r="D1662" s="54"/>
      <c r="E1662" s="54"/>
    </row>
    <row r="1663" spans="4:5">
      <c r="D1663" s="54"/>
      <c r="E1663" s="54"/>
    </row>
    <row r="1664" spans="4:5">
      <c r="D1664" s="54"/>
      <c r="E1664" s="54"/>
    </row>
    <row r="1665" spans="4:5">
      <c r="D1665" s="54"/>
      <c r="E1665" s="54"/>
    </row>
    <row r="1666" spans="4:5">
      <c r="D1666" s="54"/>
      <c r="E1666" s="54"/>
    </row>
    <row r="1667" spans="4:5">
      <c r="D1667" s="54"/>
      <c r="E1667" s="54"/>
    </row>
    <row r="1668" spans="4:5">
      <c r="D1668" s="54"/>
      <c r="E1668" s="54"/>
    </row>
    <row r="1669" spans="4:5">
      <c r="D1669" s="54"/>
      <c r="E1669" s="54"/>
    </row>
    <row r="1670" spans="4:5">
      <c r="D1670" s="54"/>
      <c r="E1670" s="54"/>
    </row>
    <row r="1671" spans="4:5">
      <c r="D1671" s="54"/>
      <c r="E1671" s="54"/>
    </row>
    <row r="1672" spans="4:5">
      <c r="D1672" s="54"/>
      <c r="E1672" s="54"/>
    </row>
    <row r="1673" spans="4:5">
      <c r="D1673" s="54"/>
      <c r="E1673" s="54"/>
    </row>
    <row r="1674" spans="4:5">
      <c r="D1674" s="54"/>
      <c r="E1674" s="54"/>
    </row>
    <row r="1675" spans="4:5">
      <c r="D1675" s="54"/>
      <c r="E1675" s="54"/>
    </row>
    <row r="1676" spans="4:5">
      <c r="D1676" s="54"/>
      <c r="E1676" s="54"/>
    </row>
    <row r="1677" spans="4:5">
      <c r="D1677" s="54"/>
      <c r="E1677" s="54"/>
    </row>
    <row r="1678" spans="4:5">
      <c r="D1678" s="54"/>
      <c r="E1678" s="54"/>
    </row>
    <row r="1679" spans="4:5">
      <c r="D1679" s="54"/>
      <c r="E1679" s="54"/>
    </row>
    <row r="1680" spans="4:5">
      <c r="D1680" s="54"/>
      <c r="E1680" s="54"/>
    </row>
    <row r="1681" spans="4:5">
      <c r="D1681" s="54"/>
      <c r="E1681" s="54"/>
    </row>
    <row r="1682" spans="4:5">
      <c r="D1682" s="54"/>
      <c r="E1682" s="54"/>
    </row>
    <row r="1683" spans="4:5">
      <c r="D1683" s="54"/>
      <c r="E1683" s="54"/>
    </row>
    <row r="1684" spans="4:5">
      <c r="D1684" s="54"/>
      <c r="E1684" s="54"/>
    </row>
    <row r="1685" spans="4:5">
      <c r="D1685" s="54"/>
      <c r="E1685" s="54"/>
    </row>
    <row r="1686" spans="4:5">
      <c r="D1686" s="54"/>
      <c r="E1686" s="54"/>
    </row>
    <row r="1687" spans="4:5">
      <c r="D1687" s="54"/>
      <c r="E1687" s="54"/>
    </row>
    <row r="1688" spans="4:5">
      <c r="D1688" s="54"/>
      <c r="E1688" s="54"/>
    </row>
    <row r="1689" spans="4:5">
      <c r="D1689" s="54"/>
      <c r="E1689" s="54"/>
    </row>
    <row r="1690" spans="4:5">
      <c r="D1690" s="54"/>
      <c r="E1690" s="54"/>
    </row>
    <row r="1691" spans="4:5">
      <c r="D1691" s="54"/>
      <c r="E1691" s="54"/>
    </row>
    <row r="1692" spans="4:5">
      <c r="D1692" s="54"/>
      <c r="E1692" s="54"/>
    </row>
    <row r="1693" spans="4:5">
      <c r="D1693" s="54"/>
      <c r="E1693" s="54"/>
    </row>
    <row r="1694" spans="4:5">
      <c r="D1694" s="54"/>
      <c r="E1694" s="54"/>
    </row>
    <row r="1695" spans="4:5">
      <c r="D1695" s="54"/>
      <c r="E1695" s="54"/>
    </row>
    <row r="1696" spans="4:5">
      <c r="D1696" s="54"/>
      <c r="E1696" s="54"/>
    </row>
    <row r="1697" spans="4:5">
      <c r="D1697" s="54"/>
      <c r="E1697" s="54"/>
    </row>
    <row r="1698" spans="4:5">
      <c r="D1698" s="54"/>
      <c r="E1698" s="54"/>
    </row>
    <row r="1699" spans="4:5">
      <c r="D1699" s="54"/>
      <c r="E1699" s="54"/>
    </row>
    <row r="1700" spans="4:5">
      <c r="D1700" s="54"/>
      <c r="E1700" s="54"/>
    </row>
    <row r="1701" spans="4:5">
      <c r="D1701" s="54"/>
      <c r="E1701" s="54"/>
    </row>
    <row r="1702" spans="4:5">
      <c r="D1702" s="54"/>
      <c r="E1702" s="54"/>
    </row>
    <row r="1703" spans="4:5">
      <c r="D1703" s="54"/>
      <c r="E1703" s="54"/>
    </row>
    <row r="1704" spans="4:5">
      <c r="D1704" s="54"/>
      <c r="E1704" s="54"/>
    </row>
    <row r="1705" spans="4:5">
      <c r="D1705" s="54"/>
      <c r="E1705" s="54"/>
    </row>
    <row r="1706" spans="4:5">
      <c r="D1706" s="54"/>
      <c r="E1706" s="54"/>
    </row>
    <row r="1707" spans="4:5">
      <c r="D1707" s="54"/>
      <c r="E1707" s="54"/>
    </row>
    <row r="1708" spans="4:5">
      <c r="D1708" s="54"/>
      <c r="E1708" s="54"/>
    </row>
    <row r="1709" spans="4:5">
      <c r="D1709" s="54"/>
      <c r="E1709" s="54"/>
    </row>
    <row r="1710" spans="4:5">
      <c r="D1710" s="54"/>
      <c r="E1710" s="54"/>
    </row>
    <row r="1711" spans="4:5">
      <c r="D1711" s="54"/>
      <c r="E1711" s="54"/>
    </row>
    <row r="1712" spans="4:5">
      <c r="D1712" s="54"/>
      <c r="E1712" s="54"/>
    </row>
    <row r="1713" spans="4:5">
      <c r="D1713" s="54"/>
      <c r="E1713" s="54"/>
    </row>
    <row r="1714" spans="4:5">
      <c r="D1714" s="54"/>
      <c r="E1714" s="54"/>
    </row>
    <row r="1715" spans="4:5">
      <c r="D1715" s="54"/>
      <c r="E1715" s="54"/>
    </row>
    <row r="1716" spans="4:5">
      <c r="D1716" s="54"/>
      <c r="E1716" s="54"/>
    </row>
    <row r="1717" spans="4:5">
      <c r="D1717" s="54"/>
      <c r="E1717" s="54"/>
    </row>
    <row r="1718" spans="4:5">
      <c r="D1718" s="54"/>
      <c r="E1718" s="54"/>
    </row>
    <row r="1719" spans="4:5">
      <c r="D1719" s="54"/>
      <c r="E1719" s="54"/>
    </row>
    <row r="1720" spans="4:5">
      <c r="D1720" s="54"/>
      <c r="E1720" s="54"/>
    </row>
    <row r="1721" spans="4:5">
      <c r="D1721" s="54"/>
      <c r="E1721" s="54"/>
    </row>
    <row r="1722" spans="4:5">
      <c r="D1722" s="54"/>
      <c r="E1722" s="54"/>
    </row>
    <row r="1723" spans="4:5">
      <c r="D1723" s="54"/>
      <c r="E1723" s="54"/>
    </row>
    <row r="1724" spans="4:5">
      <c r="D1724" s="54"/>
      <c r="E1724" s="54"/>
    </row>
    <row r="1725" spans="4:5">
      <c r="D1725" s="54"/>
      <c r="E1725" s="54"/>
    </row>
    <row r="1726" spans="4:5">
      <c r="D1726" s="54"/>
      <c r="E1726" s="54"/>
    </row>
    <row r="1727" spans="4:5">
      <c r="D1727" s="54"/>
      <c r="E1727" s="54"/>
    </row>
    <row r="1728" spans="4:5">
      <c r="D1728" s="54"/>
      <c r="E1728" s="54"/>
    </row>
    <row r="1729" spans="4:5">
      <c r="D1729" s="54"/>
      <c r="E1729" s="54"/>
    </row>
    <row r="1730" spans="4:5">
      <c r="D1730" s="54"/>
      <c r="E1730" s="54"/>
    </row>
    <row r="1731" spans="4:5">
      <c r="D1731" s="54"/>
      <c r="E1731" s="54"/>
    </row>
    <row r="1732" spans="4:5">
      <c r="D1732" s="54"/>
      <c r="E1732" s="54"/>
    </row>
    <row r="1733" spans="4:5">
      <c r="D1733" s="54"/>
      <c r="E1733" s="54"/>
    </row>
    <row r="1734" spans="4:5">
      <c r="D1734" s="54"/>
      <c r="E1734" s="54"/>
    </row>
    <row r="1735" spans="4:5">
      <c r="D1735" s="54"/>
      <c r="E1735" s="54"/>
    </row>
    <row r="1736" spans="4:5">
      <c r="D1736" s="54"/>
      <c r="E1736" s="54"/>
    </row>
    <row r="1737" spans="4:5">
      <c r="D1737" s="54"/>
      <c r="E1737" s="54"/>
    </row>
    <row r="1738" spans="4:5">
      <c r="D1738" s="54"/>
      <c r="E1738" s="54"/>
    </row>
    <row r="1739" spans="4:5">
      <c r="D1739" s="54"/>
      <c r="E1739" s="54"/>
    </row>
    <row r="1740" spans="4:5">
      <c r="D1740" s="54"/>
      <c r="E1740" s="54"/>
    </row>
    <row r="1741" spans="4:5">
      <c r="D1741" s="54"/>
      <c r="E1741" s="54"/>
    </row>
    <row r="1742" spans="4:5">
      <c r="D1742" s="54"/>
      <c r="E1742" s="54"/>
    </row>
    <row r="1743" spans="4:5">
      <c r="D1743" s="54"/>
      <c r="E1743" s="54"/>
    </row>
    <row r="1744" spans="4:5">
      <c r="D1744" s="54"/>
      <c r="E1744" s="54"/>
    </row>
    <row r="1745" spans="4:5">
      <c r="D1745" s="54"/>
      <c r="E1745" s="54"/>
    </row>
    <row r="1746" spans="4:5">
      <c r="D1746" s="54"/>
      <c r="E1746" s="54"/>
    </row>
    <row r="1747" spans="4:5">
      <c r="D1747" s="54"/>
      <c r="E1747" s="54"/>
    </row>
    <row r="1748" spans="4:5">
      <c r="D1748" s="54"/>
      <c r="E1748" s="54"/>
    </row>
    <row r="1749" spans="4:5">
      <c r="D1749" s="54"/>
      <c r="E1749" s="54"/>
    </row>
    <row r="1750" spans="4:5">
      <c r="D1750" s="54"/>
      <c r="E1750" s="54"/>
    </row>
    <row r="1751" spans="4:5">
      <c r="D1751" s="54"/>
      <c r="E1751" s="54"/>
    </row>
    <row r="1752" spans="4:5">
      <c r="D1752" s="54"/>
      <c r="E1752" s="54"/>
    </row>
    <row r="1753" spans="4:5">
      <c r="D1753" s="54"/>
      <c r="E1753" s="54"/>
    </row>
    <row r="1754" spans="4:5">
      <c r="D1754" s="54"/>
      <c r="E1754" s="54"/>
    </row>
    <row r="1755" spans="4:5">
      <c r="D1755" s="54"/>
      <c r="E1755" s="54"/>
    </row>
    <row r="1756" spans="4:5">
      <c r="D1756" s="54"/>
      <c r="E1756" s="54"/>
    </row>
    <row r="1757" spans="4:5">
      <c r="D1757" s="54"/>
      <c r="E1757" s="54"/>
    </row>
    <row r="1758" spans="4:5">
      <c r="D1758" s="54"/>
      <c r="E1758" s="54"/>
    </row>
    <row r="1759" spans="4:5">
      <c r="D1759" s="54"/>
      <c r="E1759" s="54"/>
    </row>
    <row r="1760" spans="4:5">
      <c r="D1760" s="54"/>
      <c r="E1760" s="54"/>
    </row>
    <row r="1761" spans="4:5">
      <c r="D1761" s="54"/>
      <c r="E1761" s="54"/>
    </row>
    <row r="1762" spans="4:5">
      <c r="D1762" s="54"/>
      <c r="E1762" s="54"/>
    </row>
    <row r="1763" spans="4:5">
      <c r="D1763" s="54"/>
      <c r="E1763" s="54"/>
    </row>
    <row r="1764" spans="4:5">
      <c r="D1764" s="54"/>
      <c r="E1764" s="54"/>
    </row>
    <row r="1765" spans="4:5">
      <c r="D1765" s="54"/>
      <c r="E1765" s="54"/>
    </row>
    <row r="1766" spans="4:5">
      <c r="D1766" s="54"/>
      <c r="E1766" s="54"/>
    </row>
    <row r="1767" spans="4:5">
      <c r="D1767" s="54"/>
      <c r="E1767" s="54"/>
    </row>
    <row r="1768" spans="4:5">
      <c r="D1768" s="54"/>
      <c r="E1768" s="54"/>
    </row>
    <row r="1769" spans="4:5">
      <c r="D1769" s="54"/>
      <c r="E1769" s="54"/>
    </row>
    <row r="1770" spans="4:5">
      <c r="D1770" s="54"/>
      <c r="E1770" s="54"/>
    </row>
    <row r="1771" spans="4:5">
      <c r="D1771" s="54"/>
      <c r="E1771" s="54"/>
    </row>
    <row r="1772" spans="4:5">
      <c r="D1772" s="54"/>
      <c r="E1772" s="54"/>
    </row>
    <row r="1773" spans="4:5">
      <c r="D1773" s="54"/>
      <c r="E1773" s="54"/>
    </row>
    <row r="1774" spans="4:5">
      <c r="D1774" s="54"/>
      <c r="E1774" s="54"/>
    </row>
    <row r="1775" spans="4:5">
      <c r="D1775" s="54"/>
      <c r="E1775" s="54"/>
    </row>
    <row r="1776" spans="4:5">
      <c r="D1776" s="54"/>
      <c r="E1776" s="54"/>
    </row>
    <row r="1777" spans="4:5">
      <c r="D1777" s="54"/>
      <c r="E1777" s="54"/>
    </row>
    <row r="1778" spans="4:5">
      <c r="D1778" s="54"/>
      <c r="E1778" s="54"/>
    </row>
    <row r="1779" spans="4:5">
      <c r="D1779" s="54"/>
      <c r="E1779" s="54"/>
    </row>
    <row r="1780" spans="4:5">
      <c r="D1780" s="54"/>
      <c r="E1780" s="54"/>
    </row>
    <row r="1781" spans="4:5">
      <c r="D1781" s="54"/>
      <c r="E1781" s="54"/>
    </row>
    <row r="1782" spans="4:5">
      <c r="D1782" s="54"/>
      <c r="E1782" s="54"/>
    </row>
    <row r="1783" spans="4:5">
      <c r="D1783" s="54"/>
      <c r="E1783" s="54"/>
    </row>
    <row r="1784" spans="4:5">
      <c r="D1784" s="54"/>
      <c r="E1784" s="54"/>
    </row>
    <row r="1785" spans="4:5">
      <c r="D1785" s="54"/>
      <c r="E1785" s="54"/>
    </row>
    <row r="1786" spans="4:5">
      <c r="D1786" s="54"/>
      <c r="E1786" s="54"/>
    </row>
    <row r="1787" spans="4:5">
      <c r="D1787" s="54"/>
      <c r="E1787" s="54"/>
    </row>
    <row r="1788" spans="4:5">
      <c r="D1788" s="54"/>
      <c r="E1788" s="54"/>
    </row>
    <row r="1789" spans="4:5">
      <c r="D1789" s="54"/>
      <c r="E1789" s="54"/>
    </row>
    <row r="1790" spans="4:5">
      <c r="D1790" s="54"/>
      <c r="E1790" s="54"/>
    </row>
    <row r="1791" spans="4:5">
      <c r="D1791" s="54"/>
      <c r="E1791" s="54"/>
    </row>
    <row r="1792" spans="4:5">
      <c r="D1792" s="54"/>
      <c r="E1792" s="54"/>
    </row>
    <row r="1793" spans="4:5">
      <c r="D1793" s="54"/>
      <c r="E1793" s="54"/>
    </row>
    <row r="1794" spans="4:5">
      <c r="D1794" s="54"/>
      <c r="E1794" s="54"/>
    </row>
    <row r="1795" spans="4:5">
      <c r="D1795" s="54"/>
      <c r="E1795" s="54"/>
    </row>
    <row r="1796" spans="4:5">
      <c r="D1796" s="54"/>
      <c r="E1796" s="54"/>
    </row>
    <row r="1797" spans="4:5">
      <c r="D1797" s="54"/>
      <c r="E1797" s="54"/>
    </row>
    <row r="1798" spans="4:5">
      <c r="D1798" s="54"/>
      <c r="E1798" s="54"/>
    </row>
    <row r="1799" spans="4:5">
      <c r="D1799" s="54"/>
      <c r="E1799" s="54"/>
    </row>
    <row r="1800" spans="4:5">
      <c r="D1800" s="54"/>
      <c r="E1800" s="54"/>
    </row>
    <row r="1801" spans="4:5">
      <c r="D1801" s="54"/>
      <c r="E1801" s="54"/>
    </row>
    <row r="1802" spans="4:5">
      <c r="D1802" s="54"/>
      <c r="E1802" s="54"/>
    </row>
    <row r="1803" spans="4:5">
      <c r="D1803" s="54"/>
      <c r="E1803" s="54"/>
    </row>
    <row r="1804" spans="4:5">
      <c r="D1804" s="54"/>
      <c r="E1804" s="54"/>
    </row>
    <row r="1805" spans="4:5">
      <c r="D1805" s="54"/>
      <c r="E1805" s="54"/>
    </row>
    <row r="1806" spans="4:5">
      <c r="D1806" s="54"/>
      <c r="E1806" s="54"/>
    </row>
    <row r="1807" spans="4:5">
      <c r="D1807" s="54"/>
      <c r="E1807" s="54"/>
    </row>
    <row r="1808" spans="4:5">
      <c r="D1808" s="54"/>
      <c r="E1808" s="54"/>
    </row>
    <row r="1809" spans="4:5">
      <c r="D1809" s="54"/>
      <c r="E1809" s="54"/>
    </row>
    <row r="1810" spans="4:5">
      <c r="D1810" s="54"/>
      <c r="E1810" s="54"/>
    </row>
    <row r="1811" spans="4:5">
      <c r="D1811" s="54"/>
      <c r="E1811" s="54"/>
    </row>
    <row r="1812" spans="4:5">
      <c r="D1812" s="54"/>
      <c r="E1812" s="54"/>
    </row>
    <row r="1813" spans="4:5">
      <c r="D1813" s="54"/>
      <c r="E1813" s="54"/>
    </row>
    <row r="1814" spans="4:5">
      <c r="D1814" s="54"/>
      <c r="E1814" s="54"/>
    </row>
    <row r="1815" spans="4:5">
      <c r="D1815" s="54"/>
      <c r="E1815" s="54"/>
    </row>
    <row r="1816" spans="4:5">
      <c r="D1816" s="54"/>
      <c r="E1816" s="54"/>
    </row>
    <row r="1817" spans="4:5">
      <c r="D1817" s="54"/>
      <c r="E1817" s="54"/>
    </row>
    <row r="1818" spans="4:5">
      <c r="D1818" s="54"/>
      <c r="E1818" s="54"/>
    </row>
    <row r="1819" spans="4:5">
      <c r="D1819" s="54"/>
      <c r="E1819" s="54"/>
    </row>
    <row r="1820" spans="4:5">
      <c r="D1820" s="54"/>
      <c r="E1820" s="54"/>
    </row>
    <row r="1821" spans="4:5">
      <c r="D1821" s="54"/>
      <c r="E1821" s="54"/>
    </row>
    <row r="1822" spans="4:5">
      <c r="D1822" s="54"/>
      <c r="E1822" s="54"/>
    </row>
    <row r="1823" spans="4:5">
      <c r="D1823" s="54"/>
      <c r="E1823" s="54"/>
    </row>
    <row r="1824" spans="4:5">
      <c r="D1824" s="54"/>
      <c r="E1824" s="54"/>
    </row>
    <row r="1825" spans="4:5">
      <c r="D1825" s="54"/>
      <c r="E1825" s="54"/>
    </row>
    <row r="1826" spans="4:5">
      <c r="D1826" s="54"/>
      <c r="E1826" s="54"/>
    </row>
    <row r="1827" spans="4:5">
      <c r="D1827" s="54"/>
      <c r="E1827" s="54"/>
    </row>
    <row r="1828" spans="4:5">
      <c r="D1828" s="54"/>
      <c r="E1828" s="54"/>
    </row>
    <row r="1829" spans="4:5">
      <c r="D1829" s="54"/>
      <c r="E1829" s="54"/>
    </row>
    <row r="1830" spans="4:5">
      <c r="D1830" s="54"/>
      <c r="E1830" s="54"/>
    </row>
    <row r="1831" spans="4:5">
      <c r="D1831" s="54"/>
      <c r="E1831" s="54"/>
    </row>
    <row r="1832" spans="4:5">
      <c r="D1832" s="54"/>
      <c r="E1832" s="54"/>
    </row>
    <row r="1833" spans="4:5">
      <c r="D1833" s="54"/>
      <c r="E1833" s="54"/>
    </row>
    <row r="1834" spans="4:5">
      <c r="D1834" s="54"/>
      <c r="E1834" s="54"/>
    </row>
    <row r="1835" spans="4:5">
      <c r="D1835" s="54"/>
      <c r="E1835" s="54"/>
    </row>
    <row r="1836" spans="4:5">
      <c r="D1836" s="54"/>
      <c r="E1836" s="54"/>
    </row>
    <row r="1837" spans="4:5">
      <c r="D1837" s="54"/>
      <c r="E1837" s="54"/>
    </row>
    <row r="1838" spans="4:5">
      <c r="D1838" s="54"/>
      <c r="E1838" s="54"/>
    </row>
    <row r="1839" spans="4:5">
      <c r="D1839" s="54"/>
      <c r="E1839" s="54"/>
    </row>
    <row r="1840" spans="4:5">
      <c r="D1840" s="54"/>
      <c r="E1840" s="54"/>
    </row>
    <row r="1841" spans="4:5">
      <c r="D1841" s="54"/>
      <c r="E1841" s="54"/>
    </row>
    <row r="1842" spans="4:5">
      <c r="D1842" s="54"/>
      <c r="E1842" s="54"/>
    </row>
    <row r="1843" spans="4:5">
      <c r="D1843" s="54"/>
      <c r="E1843" s="54"/>
    </row>
    <row r="1844" spans="4:5">
      <c r="D1844" s="54"/>
      <c r="E1844" s="54"/>
    </row>
    <row r="1845" spans="4:5">
      <c r="D1845" s="54"/>
      <c r="E1845" s="54"/>
    </row>
    <row r="1846" spans="4:5">
      <c r="D1846" s="54"/>
      <c r="E1846" s="54"/>
    </row>
    <row r="1847" spans="4:5">
      <c r="D1847" s="54"/>
      <c r="E1847" s="54"/>
    </row>
    <row r="1848" spans="4:5">
      <c r="D1848" s="54"/>
      <c r="E1848" s="54"/>
    </row>
    <row r="1849" spans="4:5">
      <c r="D1849" s="54"/>
      <c r="E1849" s="54"/>
    </row>
    <row r="1850" spans="4:5">
      <c r="D1850" s="54"/>
      <c r="E1850" s="54"/>
    </row>
    <row r="1851" spans="4:5">
      <c r="D1851" s="54"/>
      <c r="E1851" s="54"/>
    </row>
    <row r="1852" spans="4:5">
      <c r="D1852" s="54"/>
      <c r="E1852" s="54"/>
    </row>
    <row r="1853" spans="4:5">
      <c r="D1853" s="54"/>
      <c r="E1853" s="54"/>
    </row>
    <row r="1854" spans="4:5">
      <c r="D1854" s="54"/>
      <c r="E1854" s="54"/>
    </row>
    <row r="1855" spans="4:5">
      <c r="D1855" s="54"/>
      <c r="E1855" s="54"/>
    </row>
    <row r="1856" spans="4:5">
      <c r="D1856" s="54"/>
      <c r="E1856" s="54"/>
    </row>
    <row r="1857" spans="4:5">
      <c r="D1857" s="54"/>
      <c r="E1857" s="54"/>
    </row>
    <row r="1858" spans="4:5">
      <c r="D1858" s="54"/>
      <c r="E1858" s="54"/>
    </row>
    <row r="1859" spans="4:5">
      <c r="D1859" s="54"/>
      <c r="E1859" s="54"/>
    </row>
    <row r="1860" spans="4:5">
      <c r="D1860" s="54"/>
      <c r="E1860" s="54"/>
    </row>
    <row r="1861" spans="4:5">
      <c r="D1861" s="54"/>
      <c r="E1861" s="54"/>
    </row>
    <row r="1862" spans="4:5">
      <c r="D1862" s="54"/>
      <c r="E1862" s="54"/>
    </row>
    <row r="1863" spans="4:5">
      <c r="D1863" s="54"/>
      <c r="E1863" s="54"/>
    </row>
    <row r="1864" spans="4:5">
      <c r="D1864" s="54"/>
      <c r="E1864" s="54"/>
    </row>
    <row r="1865" spans="4:5">
      <c r="D1865" s="54"/>
      <c r="E1865" s="54"/>
    </row>
    <row r="1866" spans="4:5">
      <c r="D1866" s="54"/>
      <c r="E1866" s="54"/>
    </row>
    <row r="1867" spans="4:5">
      <c r="D1867" s="54"/>
      <c r="E1867" s="54"/>
    </row>
    <row r="1868" spans="4:5">
      <c r="D1868" s="54"/>
      <c r="E1868" s="54"/>
    </row>
    <row r="1869" spans="4:5">
      <c r="D1869" s="54"/>
      <c r="E1869" s="54"/>
    </row>
    <row r="1870" spans="4:5">
      <c r="D1870" s="54"/>
      <c r="E1870" s="54"/>
    </row>
    <row r="1871" spans="4:5">
      <c r="D1871" s="54"/>
      <c r="E1871" s="54"/>
    </row>
    <row r="1872" spans="4:5">
      <c r="D1872" s="54"/>
      <c r="E1872" s="54"/>
    </row>
    <row r="1873" spans="4:5">
      <c r="D1873" s="54"/>
      <c r="E1873" s="54"/>
    </row>
    <row r="1874" spans="4:5">
      <c r="D1874" s="54"/>
      <c r="E1874" s="54"/>
    </row>
    <row r="1875" spans="4:5">
      <c r="D1875" s="54"/>
      <c r="E1875" s="54"/>
    </row>
    <row r="1876" spans="4:5">
      <c r="D1876" s="54"/>
      <c r="E1876" s="54"/>
    </row>
    <row r="1877" spans="4:5">
      <c r="D1877" s="54"/>
      <c r="E1877" s="54"/>
    </row>
    <row r="1878" spans="4:5">
      <c r="D1878" s="54"/>
      <c r="E1878" s="54"/>
    </row>
    <row r="1879" spans="4:5">
      <c r="D1879" s="54"/>
      <c r="E1879" s="54"/>
    </row>
    <row r="1880" spans="4:5">
      <c r="D1880" s="54"/>
      <c r="E1880" s="54"/>
    </row>
    <row r="1881" spans="4:5">
      <c r="D1881" s="54"/>
      <c r="E1881" s="54"/>
    </row>
    <row r="1882" spans="4:5">
      <c r="D1882" s="54"/>
      <c r="E1882" s="54"/>
    </row>
    <row r="1883" spans="4:5">
      <c r="D1883" s="54"/>
      <c r="E1883" s="54"/>
    </row>
    <row r="1884" spans="4:5">
      <c r="D1884" s="54"/>
      <c r="E1884" s="54"/>
    </row>
    <row r="1885" spans="4:5">
      <c r="D1885" s="54"/>
      <c r="E1885" s="54"/>
    </row>
    <row r="1886" spans="4:5">
      <c r="D1886" s="54"/>
      <c r="E1886" s="54"/>
    </row>
    <row r="1887" spans="4:5">
      <c r="D1887" s="54"/>
      <c r="E1887" s="54"/>
    </row>
    <row r="1888" spans="4:5">
      <c r="D1888" s="54"/>
      <c r="E1888" s="54"/>
    </row>
    <row r="1889" spans="4:5">
      <c r="D1889" s="54"/>
      <c r="E1889" s="54"/>
    </row>
    <row r="1890" spans="4:5">
      <c r="D1890" s="54"/>
      <c r="E1890" s="54"/>
    </row>
    <row r="1891" spans="4:5">
      <c r="D1891" s="54"/>
      <c r="E1891" s="54"/>
    </row>
    <row r="1892" spans="4:5">
      <c r="D1892" s="54"/>
      <c r="E1892" s="54"/>
    </row>
    <row r="1893" spans="4:5">
      <c r="D1893" s="54"/>
      <c r="E1893" s="54"/>
    </row>
    <row r="1894" spans="4:5">
      <c r="D1894" s="54"/>
      <c r="E1894" s="54"/>
    </row>
    <row r="1895" spans="4:5">
      <c r="D1895" s="54"/>
      <c r="E1895" s="54"/>
    </row>
    <row r="1896" spans="4:5">
      <c r="D1896" s="54"/>
      <c r="E1896" s="54"/>
    </row>
    <row r="1897" spans="4:5">
      <c r="D1897" s="54"/>
      <c r="E1897" s="54"/>
    </row>
    <row r="1898" spans="4:5">
      <c r="D1898" s="54"/>
      <c r="E1898" s="54"/>
    </row>
    <row r="1899" spans="4:5">
      <c r="D1899" s="54"/>
      <c r="E1899" s="54"/>
    </row>
    <row r="1900" spans="4:5">
      <c r="D1900" s="54"/>
      <c r="E1900" s="54"/>
    </row>
    <row r="1901" spans="4:5">
      <c r="D1901" s="54"/>
      <c r="E1901" s="54"/>
    </row>
    <row r="1902" spans="4:5">
      <c r="D1902" s="54"/>
      <c r="E1902" s="54"/>
    </row>
    <row r="1903" spans="4:5">
      <c r="D1903" s="54"/>
      <c r="E1903" s="54"/>
    </row>
    <row r="1904" spans="4:5">
      <c r="D1904" s="54"/>
      <c r="E1904" s="54"/>
    </row>
    <row r="1905" spans="4:5">
      <c r="D1905" s="54"/>
      <c r="E1905" s="54"/>
    </row>
    <row r="1906" spans="4:5">
      <c r="D1906" s="54"/>
      <c r="E1906" s="54"/>
    </row>
    <row r="1907" spans="4:5">
      <c r="D1907" s="54"/>
      <c r="E1907" s="54"/>
    </row>
    <row r="1908" spans="4:5">
      <c r="D1908" s="54"/>
      <c r="E1908" s="54"/>
    </row>
    <row r="1909" spans="4:5">
      <c r="D1909" s="54"/>
      <c r="E1909" s="54"/>
    </row>
    <row r="1910" spans="4:5">
      <c r="D1910" s="54"/>
      <c r="E1910" s="54"/>
    </row>
    <row r="1911" spans="4:5">
      <c r="D1911" s="54"/>
      <c r="E1911" s="54"/>
    </row>
    <row r="1912" spans="4:5">
      <c r="D1912" s="54"/>
      <c r="E1912" s="54"/>
    </row>
    <row r="1913" spans="4:5">
      <c r="D1913" s="54"/>
      <c r="E1913" s="54"/>
    </row>
    <row r="1914" spans="4:5">
      <c r="D1914" s="54"/>
      <c r="E1914" s="54"/>
    </row>
    <row r="1915" spans="4:5">
      <c r="D1915" s="54"/>
      <c r="E1915" s="54"/>
    </row>
    <row r="1916" spans="4:5">
      <c r="D1916" s="54"/>
      <c r="E1916" s="54"/>
    </row>
    <row r="1917" spans="4:5">
      <c r="D1917" s="54"/>
      <c r="E1917" s="54"/>
    </row>
    <row r="1918" spans="4:5">
      <c r="D1918" s="54"/>
      <c r="E1918" s="54"/>
    </row>
    <row r="1919" spans="4:5">
      <c r="D1919" s="54"/>
      <c r="E1919" s="54"/>
    </row>
    <row r="1920" spans="4:5">
      <c r="D1920" s="54"/>
      <c r="E1920" s="54"/>
    </row>
    <row r="1921" spans="4:5">
      <c r="D1921" s="54"/>
      <c r="E1921" s="54"/>
    </row>
    <row r="1922" spans="4:5">
      <c r="D1922" s="54"/>
      <c r="E1922" s="54"/>
    </row>
    <row r="1923" spans="4:5">
      <c r="D1923" s="54"/>
      <c r="E1923" s="54"/>
    </row>
    <row r="1924" spans="4:5">
      <c r="D1924" s="54"/>
      <c r="E1924" s="54"/>
    </row>
    <row r="1925" spans="4:5">
      <c r="D1925" s="54"/>
      <c r="E1925" s="54"/>
    </row>
    <row r="1926" spans="4:5">
      <c r="D1926" s="54"/>
      <c r="E1926" s="54"/>
    </row>
    <row r="1927" spans="4:5">
      <c r="D1927" s="54"/>
      <c r="E1927" s="54"/>
    </row>
    <row r="1928" spans="4:5">
      <c r="D1928" s="54"/>
      <c r="E1928" s="54"/>
    </row>
    <row r="1929" spans="4:5">
      <c r="D1929" s="54"/>
      <c r="E1929" s="54"/>
    </row>
    <row r="1930" spans="4:5">
      <c r="D1930" s="54"/>
      <c r="E1930" s="54"/>
    </row>
    <row r="1931" spans="4:5">
      <c r="D1931" s="54"/>
      <c r="E1931" s="54"/>
    </row>
    <row r="1932" spans="4:5">
      <c r="D1932" s="54"/>
      <c r="E1932" s="54"/>
    </row>
    <row r="1933" spans="4:5">
      <c r="D1933" s="54"/>
      <c r="E1933" s="54"/>
    </row>
    <row r="1934" spans="4:5">
      <c r="D1934" s="54"/>
      <c r="E1934" s="54"/>
    </row>
    <row r="1935" spans="4:5">
      <c r="D1935" s="54"/>
      <c r="E1935" s="54"/>
    </row>
    <row r="1936" spans="4:5">
      <c r="D1936" s="54"/>
      <c r="E1936" s="54"/>
    </row>
    <row r="1937" spans="4:5">
      <c r="D1937" s="54"/>
      <c r="E1937" s="54"/>
    </row>
    <row r="1938" spans="4:5">
      <c r="D1938" s="54"/>
      <c r="E1938" s="54"/>
    </row>
    <row r="1939" spans="4:5">
      <c r="D1939" s="54"/>
      <c r="E1939" s="54"/>
    </row>
    <row r="1940" spans="4:5">
      <c r="D1940" s="54"/>
      <c r="E1940" s="54"/>
    </row>
    <row r="1941" spans="4:5">
      <c r="D1941" s="54"/>
      <c r="E1941" s="54"/>
    </row>
    <row r="1942" spans="4:5">
      <c r="D1942" s="54"/>
      <c r="E1942" s="54"/>
    </row>
    <row r="1943" spans="4:5">
      <c r="D1943" s="54"/>
      <c r="E1943" s="54"/>
    </row>
    <row r="1944" spans="4:5">
      <c r="D1944" s="54"/>
      <c r="E1944" s="54"/>
    </row>
    <row r="1945" spans="4:5">
      <c r="D1945" s="54"/>
      <c r="E1945" s="54"/>
    </row>
    <row r="1946" spans="4:5">
      <c r="D1946" s="54"/>
      <c r="E1946" s="54"/>
    </row>
    <row r="1947" spans="4:5">
      <c r="D1947" s="54"/>
      <c r="E1947" s="54"/>
    </row>
    <row r="1948" spans="4:5">
      <c r="D1948" s="54"/>
      <c r="E1948" s="54"/>
    </row>
    <row r="1949" spans="4:5">
      <c r="D1949" s="54"/>
      <c r="E1949" s="54"/>
    </row>
    <row r="1950" spans="4:5">
      <c r="D1950" s="54"/>
      <c r="E1950" s="54"/>
    </row>
    <row r="1951" spans="4:5">
      <c r="D1951" s="54"/>
      <c r="E1951" s="54"/>
    </row>
    <row r="1952" spans="4:5">
      <c r="D1952" s="54"/>
      <c r="E1952" s="54"/>
    </row>
    <row r="1953" spans="4:5">
      <c r="D1953" s="54"/>
      <c r="E1953" s="54"/>
    </row>
    <row r="1954" spans="4:5">
      <c r="D1954" s="54"/>
      <c r="E1954" s="54"/>
    </row>
    <row r="1955" spans="4:5">
      <c r="D1955" s="54"/>
      <c r="E1955" s="54"/>
    </row>
    <row r="1956" spans="4:5">
      <c r="D1956" s="54"/>
      <c r="E1956" s="54"/>
    </row>
    <row r="1957" spans="4:5">
      <c r="D1957" s="54"/>
      <c r="E1957" s="54"/>
    </row>
    <row r="1958" spans="4:5">
      <c r="D1958" s="54"/>
      <c r="E1958" s="54"/>
    </row>
    <row r="1959" spans="4:5">
      <c r="D1959" s="54"/>
      <c r="E1959" s="54"/>
    </row>
    <row r="1960" spans="4:5">
      <c r="D1960" s="54"/>
      <c r="E1960" s="54"/>
    </row>
    <row r="1961" spans="4:5">
      <c r="D1961" s="54"/>
      <c r="E1961" s="54"/>
    </row>
    <row r="1962" spans="4:5">
      <c r="D1962" s="54"/>
      <c r="E1962" s="54"/>
    </row>
    <row r="1963" spans="4:5">
      <c r="D1963" s="54"/>
      <c r="E1963" s="54"/>
    </row>
    <row r="1964" spans="4:5">
      <c r="D1964" s="54"/>
      <c r="E1964" s="54"/>
    </row>
    <row r="1965" spans="4:5">
      <c r="D1965" s="54"/>
      <c r="E1965" s="54"/>
    </row>
    <row r="1966" spans="4:5">
      <c r="D1966" s="54"/>
      <c r="E1966" s="54"/>
    </row>
    <row r="1967" spans="4:5">
      <c r="D1967" s="54"/>
      <c r="E1967" s="54"/>
    </row>
    <row r="1968" spans="4:5">
      <c r="D1968" s="54"/>
      <c r="E1968" s="54"/>
    </row>
    <row r="1969" spans="4:5">
      <c r="D1969" s="54"/>
      <c r="E1969" s="54"/>
    </row>
    <row r="1970" spans="4:5">
      <c r="D1970" s="54"/>
      <c r="E1970" s="54"/>
    </row>
    <row r="1971" spans="4:5">
      <c r="D1971" s="54"/>
      <c r="E1971" s="54"/>
    </row>
    <row r="1972" spans="4:5">
      <c r="D1972" s="54"/>
      <c r="E1972" s="54"/>
    </row>
    <row r="1973" spans="4:5">
      <c r="D1973" s="54"/>
      <c r="E1973" s="54"/>
    </row>
    <row r="1974" spans="4:5">
      <c r="D1974" s="54"/>
      <c r="E1974" s="54"/>
    </row>
    <row r="1975" spans="4:5">
      <c r="D1975" s="54"/>
      <c r="E1975" s="54"/>
    </row>
    <row r="1976" spans="4:5">
      <c r="D1976" s="54"/>
      <c r="E1976" s="54"/>
    </row>
    <row r="1977" spans="4:5">
      <c r="D1977" s="54"/>
      <c r="E1977" s="54"/>
    </row>
    <row r="1978" spans="4:5">
      <c r="D1978" s="54"/>
      <c r="E1978" s="54"/>
    </row>
    <row r="1979" spans="4:5">
      <c r="D1979" s="54"/>
      <c r="E1979" s="54"/>
    </row>
    <row r="1980" spans="4:5">
      <c r="D1980" s="54"/>
      <c r="E1980" s="54"/>
    </row>
    <row r="1981" spans="4:5">
      <c r="D1981" s="54"/>
      <c r="E1981" s="54"/>
    </row>
    <row r="1982" spans="4:5">
      <c r="D1982" s="54"/>
      <c r="E1982" s="54"/>
    </row>
    <row r="1983" spans="4:5">
      <c r="D1983" s="54"/>
      <c r="E1983" s="54"/>
    </row>
    <row r="1984" spans="4:5">
      <c r="D1984" s="54"/>
      <c r="E1984" s="54"/>
    </row>
    <row r="1985" spans="4:5">
      <c r="D1985" s="54"/>
      <c r="E1985" s="54"/>
    </row>
    <row r="1986" spans="4:5">
      <c r="D1986" s="54"/>
      <c r="E1986" s="54"/>
    </row>
    <row r="1987" spans="4:5">
      <c r="D1987" s="54"/>
      <c r="E1987" s="54"/>
    </row>
    <row r="1988" spans="4:5">
      <c r="D1988" s="54"/>
      <c r="E1988" s="54"/>
    </row>
    <row r="1989" spans="4:5">
      <c r="D1989" s="54"/>
      <c r="E1989" s="54"/>
    </row>
    <row r="1990" spans="4:5">
      <c r="D1990" s="54"/>
      <c r="E1990" s="54"/>
    </row>
    <row r="1991" spans="4:5">
      <c r="D1991" s="54"/>
      <c r="E1991" s="54"/>
    </row>
    <row r="1992" spans="4:5">
      <c r="D1992" s="54"/>
      <c r="E1992" s="54"/>
    </row>
    <row r="1993" spans="4:5">
      <c r="D1993" s="54"/>
      <c r="E1993" s="54"/>
    </row>
    <row r="1994" spans="4:5">
      <c r="D1994" s="54"/>
      <c r="E1994" s="54"/>
    </row>
    <row r="1995" spans="4:5">
      <c r="D1995" s="54"/>
      <c r="E1995" s="54"/>
    </row>
    <row r="1996" spans="4:5">
      <c r="D1996" s="54"/>
      <c r="E1996" s="54"/>
    </row>
    <row r="1997" spans="4:5">
      <c r="D1997" s="54"/>
      <c r="E1997" s="54"/>
    </row>
    <row r="1998" spans="4:5">
      <c r="D1998" s="54"/>
      <c r="E1998" s="54"/>
    </row>
    <row r="1999" spans="4:5">
      <c r="D1999" s="54"/>
      <c r="E1999" s="54"/>
    </row>
    <row r="2000" spans="4:5">
      <c r="D2000" s="54"/>
      <c r="E2000" s="54"/>
    </row>
    <row r="2001" spans="4:5">
      <c r="D2001" s="54"/>
      <c r="E2001" s="54"/>
    </row>
    <row r="2002" spans="4:5">
      <c r="D2002" s="54"/>
      <c r="E2002" s="54"/>
    </row>
    <row r="2003" spans="4:5">
      <c r="D2003" s="54"/>
      <c r="E2003" s="54"/>
    </row>
    <row r="2004" spans="4:5">
      <c r="D2004" s="54"/>
      <c r="E2004" s="54"/>
    </row>
    <row r="2005" spans="4:5">
      <c r="D2005" s="54"/>
      <c r="E2005" s="54"/>
    </row>
    <row r="2006" spans="4:5">
      <c r="D2006" s="54"/>
      <c r="E2006" s="54"/>
    </row>
    <row r="2007" spans="4:5">
      <c r="D2007" s="54"/>
      <c r="E2007" s="54"/>
    </row>
    <row r="2008" spans="4:5">
      <c r="D2008" s="54"/>
      <c r="E2008" s="54"/>
    </row>
    <row r="2009" spans="4:5">
      <c r="D2009" s="54"/>
      <c r="E2009" s="54"/>
    </row>
    <row r="2010" spans="4:5">
      <c r="D2010" s="54"/>
      <c r="E2010" s="54"/>
    </row>
    <row r="2011" spans="4:5">
      <c r="D2011" s="54"/>
      <c r="E2011" s="54"/>
    </row>
    <row r="2012" spans="4:5">
      <c r="D2012" s="54"/>
      <c r="E2012" s="54"/>
    </row>
    <row r="2013" spans="4:5">
      <c r="D2013" s="54"/>
      <c r="E2013" s="54"/>
    </row>
    <row r="2014" spans="4:5">
      <c r="D2014" s="54"/>
      <c r="E2014" s="54"/>
    </row>
    <row r="2015" spans="4:5">
      <c r="D2015" s="54"/>
      <c r="E2015" s="54"/>
    </row>
    <row r="2016" spans="4:5">
      <c r="D2016" s="54"/>
      <c r="E2016" s="54"/>
    </row>
    <row r="2017" spans="4:5">
      <c r="D2017" s="54"/>
      <c r="E2017" s="54"/>
    </row>
    <row r="2018" spans="4:5">
      <c r="D2018" s="54"/>
      <c r="E2018" s="54"/>
    </row>
    <row r="2019" spans="4:5">
      <c r="D2019" s="54"/>
      <c r="E2019" s="54"/>
    </row>
    <row r="2020" spans="4:5">
      <c r="D2020" s="54"/>
      <c r="E2020" s="54"/>
    </row>
    <row r="2021" spans="4:5">
      <c r="D2021" s="54"/>
      <c r="E2021" s="54"/>
    </row>
    <row r="2022" spans="4:5">
      <c r="D2022" s="54"/>
      <c r="E2022" s="54"/>
    </row>
    <row r="2023" spans="4:5">
      <c r="D2023" s="54"/>
      <c r="E2023" s="54"/>
    </row>
    <row r="2024" spans="4:5">
      <c r="D2024" s="54"/>
      <c r="E2024" s="54"/>
    </row>
    <row r="2025" spans="4:5">
      <c r="D2025" s="54"/>
      <c r="E2025" s="54"/>
    </row>
    <row r="2026" spans="4:5">
      <c r="D2026" s="54"/>
      <c r="E2026" s="54"/>
    </row>
    <row r="2027" spans="4:5">
      <c r="D2027" s="54"/>
      <c r="E2027" s="54"/>
    </row>
    <row r="2028" spans="4:5">
      <c r="D2028" s="54"/>
      <c r="E2028" s="54"/>
    </row>
    <row r="2029" spans="4:5">
      <c r="D2029" s="54"/>
      <c r="E2029" s="54"/>
    </row>
    <row r="2030" spans="4:5">
      <c r="D2030" s="54"/>
      <c r="E2030" s="54"/>
    </row>
    <row r="2031" spans="4:5">
      <c r="D2031" s="54"/>
      <c r="E2031" s="54"/>
    </row>
    <row r="2032" spans="4:5">
      <c r="D2032" s="54"/>
      <c r="E2032" s="54"/>
    </row>
    <row r="2033" spans="4:5">
      <c r="D2033" s="54"/>
      <c r="E2033" s="54"/>
    </row>
    <row r="2034" spans="4:5">
      <c r="D2034" s="54"/>
      <c r="E2034" s="54"/>
    </row>
    <row r="2035" spans="4:5">
      <c r="D2035" s="54"/>
      <c r="E2035" s="54"/>
    </row>
    <row r="2036" spans="4:5">
      <c r="D2036" s="54"/>
      <c r="E2036" s="54"/>
    </row>
    <row r="2037" spans="4:5">
      <c r="D2037" s="54"/>
      <c r="E2037" s="54"/>
    </row>
    <row r="2038" spans="4:5">
      <c r="D2038" s="54"/>
      <c r="E2038" s="54"/>
    </row>
    <row r="2039" spans="4:5">
      <c r="D2039" s="54"/>
      <c r="E2039" s="54"/>
    </row>
    <row r="2040" spans="4:5">
      <c r="D2040" s="54"/>
      <c r="E2040" s="54"/>
    </row>
    <row r="2041" spans="4:5">
      <c r="D2041" s="54"/>
      <c r="E2041" s="54"/>
    </row>
    <row r="2042" spans="4:5">
      <c r="D2042" s="54"/>
      <c r="E2042" s="54"/>
    </row>
    <row r="2043" spans="4:5">
      <c r="D2043" s="54"/>
      <c r="E2043" s="54"/>
    </row>
    <row r="2044" spans="4:5">
      <c r="D2044" s="54"/>
      <c r="E2044" s="54"/>
    </row>
    <row r="2045" spans="4:5">
      <c r="D2045" s="54"/>
      <c r="E2045" s="54"/>
    </row>
    <row r="2046" spans="4:5">
      <c r="D2046" s="54"/>
      <c r="E2046" s="54"/>
    </row>
    <row r="2047" spans="4:5">
      <c r="D2047" s="54"/>
      <c r="E2047" s="54"/>
    </row>
    <row r="2048" spans="4:5">
      <c r="D2048" s="54"/>
      <c r="E2048" s="54"/>
    </row>
    <row r="2049" spans="4:5">
      <c r="D2049" s="54"/>
      <c r="E2049" s="54"/>
    </row>
    <row r="2050" spans="4:5">
      <c r="D2050" s="54"/>
      <c r="E2050" s="54"/>
    </row>
    <row r="2051" spans="4:5">
      <c r="D2051" s="54"/>
      <c r="E2051" s="54"/>
    </row>
    <row r="2052" spans="4:5">
      <c r="D2052" s="54"/>
      <c r="E2052" s="54"/>
    </row>
    <row r="2053" spans="4:5">
      <c r="D2053" s="54"/>
      <c r="E2053" s="54"/>
    </row>
    <row r="2054" spans="4:5">
      <c r="D2054" s="54"/>
      <c r="E2054" s="54"/>
    </row>
    <row r="2055" spans="4:5">
      <c r="D2055" s="54"/>
      <c r="E2055" s="54"/>
    </row>
    <row r="2056" spans="4:5">
      <c r="D2056" s="54"/>
      <c r="E2056" s="54"/>
    </row>
    <row r="2057" spans="4:5">
      <c r="D2057" s="54"/>
      <c r="E2057" s="54"/>
    </row>
    <row r="2058" spans="4:5">
      <c r="D2058" s="54"/>
      <c r="E2058" s="54"/>
    </row>
    <row r="2059" spans="4:5">
      <c r="D2059" s="54"/>
      <c r="E2059" s="54"/>
    </row>
    <row r="2060" spans="4:5">
      <c r="D2060" s="54"/>
      <c r="E2060" s="54"/>
    </row>
    <row r="2061" spans="4:5">
      <c r="D2061" s="54"/>
      <c r="E2061" s="54"/>
    </row>
    <row r="2062" spans="4:5">
      <c r="D2062" s="54"/>
      <c r="E2062" s="54"/>
    </row>
    <row r="2063" spans="4:5">
      <c r="D2063" s="54"/>
      <c r="E2063" s="54"/>
    </row>
    <row r="2064" spans="4:5">
      <c r="D2064" s="54"/>
      <c r="E2064" s="54"/>
    </row>
    <row r="2065" spans="4:5">
      <c r="D2065" s="54"/>
      <c r="E2065" s="54"/>
    </row>
    <row r="2066" spans="4:5">
      <c r="D2066" s="54"/>
      <c r="E2066" s="54"/>
    </row>
    <row r="2067" spans="4:5">
      <c r="D2067" s="54"/>
      <c r="E2067" s="54"/>
    </row>
    <row r="2068" spans="4:5">
      <c r="D2068" s="54"/>
      <c r="E2068" s="54"/>
    </row>
    <row r="2069" spans="4:5">
      <c r="D2069" s="54"/>
      <c r="E2069" s="54"/>
    </row>
    <row r="2070" spans="4:5">
      <c r="D2070" s="54"/>
      <c r="E2070" s="54"/>
    </row>
    <row r="2071" spans="4:5">
      <c r="D2071" s="54"/>
      <c r="E2071" s="54"/>
    </row>
    <row r="2072" spans="4:5">
      <c r="D2072" s="54"/>
      <c r="E2072" s="54"/>
    </row>
    <row r="2073" spans="4:5">
      <c r="D2073" s="54"/>
      <c r="E2073" s="54"/>
    </row>
    <row r="2074" spans="4:5">
      <c r="D2074" s="54"/>
      <c r="E2074" s="54"/>
    </row>
    <row r="2075" spans="4:5">
      <c r="D2075" s="54"/>
      <c r="E2075" s="54"/>
    </row>
    <row r="2076" spans="4:5">
      <c r="D2076" s="54"/>
      <c r="E2076" s="54"/>
    </row>
    <row r="2077" spans="4:5">
      <c r="D2077" s="54"/>
      <c r="E2077" s="54"/>
    </row>
    <row r="2078" spans="4:5">
      <c r="D2078" s="54"/>
      <c r="E2078" s="54"/>
    </row>
    <row r="2079" spans="4:5">
      <c r="D2079" s="54"/>
      <c r="E2079" s="54"/>
    </row>
    <row r="2080" spans="4:5">
      <c r="D2080" s="54"/>
      <c r="E2080" s="54"/>
    </row>
    <row r="2081" spans="4:5">
      <c r="D2081" s="54"/>
      <c r="E2081" s="54"/>
    </row>
    <row r="2082" spans="4:5">
      <c r="D2082" s="54"/>
      <c r="E2082" s="54"/>
    </row>
    <row r="2083" spans="4:5">
      <c r="D2083" s="54"/>
      <c r="E2083" s="54"/>
    </row>
    <row r="2084" spans="4:5">
      <c r="D2084" s="54"/>
      <c r="E2084" s="54"/>
    </row>
    <row r="2085" spans="4:5">
      <c r="D2085" s="54"/>
      <c r="E2085" s="54"/>
    </row>
    <row r="2086" spans="4:5">
      <c r="D2086" s="54"/>
      <c r="E2086" s="54"/>
    </row>
    <row r="2087" spans="4:5">
      <c r="D2087" s="54"/>
      <c r="E2087" s="54"/>
    </row>
    <row r="2088" spans="4:5">
      <c r="D2088" s="54"/>
      <c r="E2088" s="54"/>
    </row>
    <row r="2089" spans="4:5">
      <c r="D2089" s="54"/>
      <c r="E2089" s="54"/>
    </row>
    <row r="2090" spans="4:5">
      <c r="D2090" s="54"/>
      <c r="E2090" s="54"/>
    </row>
    <row r="2091" spans="4:5">
      <c r="D2091" s="54"/>
      <c r="E2091" s="54"/>
    </row>
    <row r="2092" spans="4:5">
      <c r="D2092" s="54"/>
      <c r="E2092" s="54"/>
    </row>
    <row r="2093" spans="4:5">
      <c r="D2093" s="54"/>
      <c r="E2093" s="54"/>
    </row>
    <row r="2094" spans="4:5">
      <c r="D2094" s="54"/>
      <c r="E2094" s="54"/>
    </row>
    <row r="2095" spans="4:5">
      <c r="D2095" s="54"/>
      <c r="E2095" s="54"/>
    </row>
    <row r="2096" spans="4:5">
      <c r="D2096" s="54"/>
      <c r="E2096" s="54"/>
    </row>
    <row r="2097" spans="4:5">
      <c r="D2097" s="54"/>
      <c r="E2097" s="54"/>
    </row>
    <row r="2098" spans="4:5">
      <c r="D2098" s="54"/>
      <c r="E2098" s="54"/>
    </row>
    <row r="2099" spans="4:5">
      <c r="D2099" s="54"/>
      <c r="E2099" s="54"/>
    </row>
    <row r="2100" spans="4:5">
      <c r="D2100" s="54"/>
      <c r="E2100" s="54"/>
    </row>
    <row r="2101" spans="4:5">
      <c r="D2101" s="54"/>
      <c r="E2101" s="54"/>
    </row>
    <row r="2102" spans="4:5">
      <c r="D2102" s="54"/>
      <c r="E2102" s="54"/>
    </row>
    <row r="2103" spans="4:5">
      <c r="D2103" s="54"/>
      <c r="E2103" s="54"/>
    </row>
    <row r="2104" spans="4:5">
      <c r="D2104" s="54"/>
      <c r="E2104" s="54"/>
    </row>
    <row r="2105" spans="4:5">
      <c r="D2105" s="54"/>
      <c r="E2105" s="54"/>
    </row>
    <row r="2106" spans="4:5">
      <c r="D2106" s="54"/>
      <c r="E2106" s="54"/>
    </row>
    <row r="2107" spans="4:5">
      <c r="D2107" s="54"/>
      <c r="E2107" s="54"/>
    </row>
    <row r="2108" spans="4:5">
      <c r="D2108" s="54"/>
      <c r="E2108" s="54"/>
    </row>
    <row r="2109" spans="4:5">
      <c r="D2109" s="54"/>
      <c r="E2109" s="54"/>
    </row>
    <row r="2110" spans="4:5">
      <c r="D2110" s="54"/>
      <c r="E2110" s="54"/>
    </row>
    <row r="2111" spans="4:5">
      <c r="D2111" s="54"/>
      <c r="E2111" s="54"/>
    </row>
    <row r="2112" spans="4:5">
      <c r="D2112" s="54"/>
      <c r="E2112" s="54"/>
    </row>
    <row r="2113" spans="4:5">
      <c r="D2113" s="54"/>
      <c r="E2113" s="54"/>
    </row>
    <row r="2114" spans="4:5">
      <c r="D2114" s="54"/>
      <c r="E2114" s="54"/>
    </row>
    <row r="2115" spans="4:5">
      <c r="D2115" s="54"/>
      <c r="E2115" s="54"/>
    </row>
    <row r="2116" spans="4:5">
      <c r="D2116" s="54"/>
      <c r="E2116" s="54"/>
    </row>
    <row r="2117" spans="4:5">
      <c r="D2117" s="54"/>
      <c r="E2117" s="54"/>
    </row>
    <row r="2118" spans="4:5">
      <c r="D2118" s="54"/>
      <c r="E2118" s="54"/>
    </row>
    <row r="2119" spans="4:5">
      <c r="D2119" s="54"/>
      <c r="E2119" s="54"/>
    </row>
    <row r="2120" spans="4:5">
      <c r="D2120" s="54"/>
      <c r="E2120" s="54"/>
    </row>
    <row r="2121" spans="4:5">
      <c r="D2121" s="54"/>
      <c r="E2121" s="54"/>
    </row>
    <row r="2122" spans="4:5">
      <c r="D2122" s="54"/>
      <c r="E2122" s="54"/>
    </row>
    <row r="2123" spans="4:5">
      <c r="D2123" s="54"/>
      <c r="E2123" s="54"/>
    </row>
    <row r="2124" spans="4:5">
      <c r="D2124" s="54"/>
      <c r="E2124" s="54"/>
    </row>
    <row r="2125" spans="4:5">
      <c r="D2125" s="54"/>
      <c r="E2125" s="54"/>
    </row>
    <row r="2126" spans="4:5">
      <c r="D2126" s="54"/>
      <c r="E2126" s="54"/>
    </row>
    <row r="2127" spans="4:5">
      <c r="D2127" s="54"/>
      <c r="E2127" s="54"/>
    </row>
    <row r="2128" spans="4:5">
      <c r="D2128" s="54"/>
      <c r="E2128" s="54"/>
    </row>
    <row r="2129" spans="4:5">
      <c r="D2129" s="54"/>
      <c r="E2129" s="54"/>
    </row>
    <row r="2130" spans="4:5">
      <c r="D2130" s="54"/>
      <c r="E2130" s="54"/>
    </row>
    <row r="2131" spans="4:5">
      <c r="D2131" s="54"/>
      <c r="E2131" s="54"/>
    </row>
    <row r="2132" spans="4:5">
      <c r="D2132" s="54"/>
      <c r="E2132" s="54"/>
    </row>
    <row r="2133" spans="4:5">
      <c r="D2133" s="54"/>
      <c r="E2133" s="54"/>
    </row>
    <row r="2134" spans="4:5">
      <c r="D2134" s="54"/>
      <c r="E2134" s="54"/>
    </row>
    <row r="2135" spans="4:5">
      <c r="D2135" s="54"/>
      <c r="E2135" s="54"/>
    </row>
    <row r="2136" spans="4:5">
      <c r="D2136" s="54"/>
      <c r="E2136" s="54"/>
    </row>
    <row r="2137" spans="4:5">
      <c r="D2137" s="54"/>
      <c r="E2137" s="54"/>
    </row>
    <row r="2138" spans="4:5">
      <c r="D2138" s="54"/>
      <c r="E2138" s="54"/>
    </row>
    <row r="2139" spans="4:5">
      <c r="D2139" s="54"/>
      <c r="E2139" s="54"/>
    </row>
    <row r="2140" spans="4:5">
      <c r="D2140" s="54"/>
      <c r="E2140" s="54"/>
    </row>
    <row r="2141" spans="4:5">
      <c r="D2141" s="54"/>
      <c r="E2141" s="54"/>
    </row>
    <row r="2142" spans="4:5">
      <c r="D2142" s="54"/>
      <c r="E2142" s="54"/>
    </row>
    <row r="2143" spans="4:5">
      <c r="D2143" s="54"/>
      <c r="E2143" s="54"/>
    </row>
    <row r="2144" spans="4:5">
      <c r="D2144" s="54"/>
      <c r="E2144" s="54"/>
    </row>
    <row r="2145" spans="4:5">
      <c r="D2145" s="54"/>
      <c r="E2145" s="54"/>
    </row>
    <row r="2146" spans="4:5">
      <c r="D2146" s="54"/>
      <c r="E2146" s="54"/>
    </row>
    <row r="2147" spans="4:5">
      <c r="D2147" s="54"/>
      <c r="E2147" s="54"/>
    </row>
    <row r="2148" spans="4:5">
      <c r="D2148" s="54"/>
      <c r="E2148" s="54"/>
    </row>
    <row r="2149" spans="4:5">
      <c r="D2149" s="54"/>
      <c r="E2149" s="54"/>
    </row>
    <row r="2150" spans="4:5">
      <c r="D2150" s="54"/>
      <c r="E2150" s="54"/>
    </row>
    <row r="2151" spans="4:5">
      <c r="D2151" s="54"/>
      <c r="E2151" s="54"/>
    </row>
    <row r="2152" spans="4:5">
      <c r="D2152" s="54"/>
      <c r="E2152" s="54"/>
    </row>
    <row r="2153" spans="4:5">
      <c r="D2153" s="54"/>
      <c r="E2153" s="54"/>
    </row>
    <row r="2154" spans="4:5">
      <c r="D2154" s="54"/>
      <c r="E2154" s="54"/>
    </row>
    <row r="2155" spans="4:5">
      <c r="D2155" s="54"/>
      <c r="E2155" s="54"/>
    </row>
    <row r="2156" spans="4:5">
      <c r="D2156" s="54"/>
      <c r="E2156" s="54"/>
    </row>
    <row r="2157" spans="4:5">
      <c r="D2157" s="54"/>
      <c r="E2157" s="54"/>
    </row>
    <row r="2158" spans="4:5">
      <c r="D2158" s="54"/>
      <c r="E2158" s="54"/>
    </row>
    <row r="2159" spans="4:5">
      <c r="D2159" s="54"/>
      <c r="E2159" s="54"/>
    </row>
    <row r="2160" spans="4:5">
      <c r="D2160" s="54"/>
      <c r="E2160" s="54"/>
    </row>
    <row r="2161" spans="4:5">
      <c r="D2161" s="54"/>
      <c r="E2161" s="54"/>
    </row>
    <row r="2162" spans="4:5">
      <c r="D2162" s="54"/>
      <c r="E2162" s="54"/>
    </row>
    <row r="2163" spans="4:5">
      <c r="D2163" s="54"/>
      <c r="E2163" s="54"/>
    </row>
    <row r="2164" spans="4:5">
      <c r="D2164" s="54"/>
      <c r="E2164" s="54"/>
    </row>
    <row r="2165" spans="4:5">
      <c r="D2165" s="54"/>
      <c r="E2165" s="54"/>
    </row>
    <row r="2166" spans="4:5">
      <c r="D2166" s="54"/>
      <c r="E2166" s="54"/>
    </row>
    <row r="2167" spans="4:5">
      <c r="D2167" s="54"/>
      <c r="E2167" s="54"/>
    </row>
    <row r="2168" spans="4:5">
      <c r="D2168" s="54"/>
      <c r="E2168" s="54"/>
    </row>
    <row r="2169" spans="4:5">
      <c r="D2169" s="54"/>
      <c r="E2169" s="54"/>
    </row>
    <row r="2170" spans="4:5">
      <c r="D2170" s="54"/>
      <c r="E2170" s="54"/>
    </row>
    <row r="2171" spans="4:5">
      <c r="D2171" s="54"/>
      <c r="E2171" s="54"/>
    </row>
    <row r="2172" spans="4:5">
      <c r="D2172" s="54"/>
      <c r="E2172" s="54"/>
    </row>
    <row r="2173" spans="4:5">
      <c r="D2173" s="54"/>
      <c r="E2173" s="54"/>
    </row>
    <row r="2174" spans="4:5">
      <c r="D2174" s="54"/>
      <c r="E2174" s="54"/>
    </row>
    <row r="2175" spans="4:5">
      <c r="D2175" s="54"/>
      <c r="E2175" s="54"/>
    </row>
    <row r="2176" spans="4:5">
      <c r="D2176" s="54"/>
      <c r="E2176" s="54"/>
    </row>
    <row r="2177" spans="4:5">
      <c r="D2177" s="54"/>
      <c r="E2177" s="54"/>
    </row>
    <row r="2178" spans="4:5">
      <c r="D2178" s="54"/>
      <c r="E2178" s="54"/>
    </row>
    <row r="2179" spans="4:5">
      <c r="D2179" s="54"/>
      <c r="E2179" s="54"/>
    </row>
    <row r="2180" spans="4:5">
      <c r="D2180" s="54"/>
      <c r="E2180" s="54"/>
    </row>
    <row r="2181" spans="4:5">
      <c r="D2181" s="54"/>
      <c r="E2181" s="54"/>
    </row>
    <row r="2182" spans="4:5">
      <c r="D2182" s="54"/>
      <c r="E2182" s="54"/>
    </row>
    <row r="2183" spans="4:5">
      <c r="D2183" s="54"/>
      <c r="E2183" s="54"/>
    </row>
    <row r="2184" spans="4:5">
      <c r="D2184" s="54"/>
      <c r="E2184" s="54"/>
    </row>
    <row r="2185" spans="4:5">
      <c r="D2185" s="54"/>
      <c r="E2185" s="54"/>
    </row>
    <row r="2186" spans="4:5">
      <c r="D2186" s="54"/>
      <c r="E2186" s="54"/>
    </row>
    <row r="2187" spans="4:5">
      <c r="D2187" s="54"/>
      <c r="E2187" s="54"/>
    </row>
    <row r="2188" spans="4:5">
      <c r="D2188" s="54"/>
      <c r="E2188" s="54"/>
    </row>
    <row r="2189" spans="4:5">
      <c r="D2189" s="54"/>
      <c r="E2189" s="54"/>
    </row>
    <row r="2190" spans="4:5">
      <c r="D2190" s="54"/>
      <c r="E2190" s="54"/>
    </row>
    <row r="2191" spans="4:5">
      <c r="D2191" s="54"/>
      <c r="E2191" s="54"/>
    </row>
    <row r="2192" spans="4:5">
      <c r="D2192" s="54"/>
      <c r="E2192" s="54"/>
    </row>
    <row r="2193" spans="4:5">
      <c r="D2193" s="54"/>
      <c r="E2193" s="54"/>
    </row>
    <row r="2194" spans="4:5">
      <c r="D2194" s="54"/>
      <c r="E2194" s="54"/>
    </row>
    <row r="2195" spans="4:5">
      <c r="D2195" s="54"/>
      <c r="E2195" s="54"/>
    </row>
    <row r="2196" spans="4:5">
      <c r="D2196" s="54"/>
      <c r="E2196" s="54"/>
    </row>
    <row r="2197" spans="4:5">
      <c r="D2197" s="54"/>
      <c r="E2197" s="54"/>
    </row>
    <row r="2198" spans="4:5">
      <c r="D2198" s="54"/>
      <c r="E2198" s="54"/>
    </row>
    <row r="2199" spans="4:5">
      <c r="D2199" s="54"/>
      <c r="E2199" s="54"/>
    </row>
    <row r="2200" spans="4:5">
      <c r="D2200" s="54"/>
      <c r="E2200" s="54"/>
    </row>
    <row r="2201" spans="4:5">
      <c r="D2201" s="54"/>
      <c r="E2201" s="54"/>
    </row>
    <row r="2202" spans="4:5">
      <c r="D2202" s="54"/>
      <c r="E2202" s="54"/>
    </row>
    <row r="2203" spans="4:5">
      <c r="D2203" s="54"/>
      <c r="E2203" s="54"/>
    </row>
    <row r="2204" spans="4:5">
      <c r="D2204" s="54"/>
      <c r="E2204" s="54"/>
    </row>
    <row r="2205" spans="4:5">
      <c r="D2205" s="54"/>
      <c r="E2205" s="54"/>
    </row>
    <row r="2206" spans="4:5">
      <c r="D2206" s="54"/>
      <c r="E2206" s="54"/>
    </row>
    <row r="2207" spans="4:5">
      <c r="D2207" s="54"/>
      <c r="E2207" s="54"/>
    </row>
    <row r="2208" spans="4:5">
      <c r="D2208" s="54"/>
      <c r="E2208" s="54"/>
    </row>
    <row r="2209" spans="4:5">
      <c r="D2209" s="54"/>
      <c r="E2209" s="54"/>
    </row>
    <row r="2210" spans="4:5">
      <c r="D2210" s="54"/>
      <c r="E2210" s="54"/>
    </row>
    <row r="2211" spans="4:5">
      <c r="D2211" s="54"/>
      <c r="E2211" s="54"/>
    </row>
    <row r="2212" spans="4:5">
      <c r="D2212" s="54"/>
      <c r="E2212" s="54"/>
    </row>
    <row r="2213" spans="4:5">
      <c r="D2213" s="54"/>
      <c r="E2213" s="54"/>
    </row>
    <row r="2214" spans="4:5">
      <c r="D2214" s="54"/>
      <c r="E2214" s="54"/>
    </row>
    <row r="2215" spans="4:5">
      <c r="D2215" s="54"/>
      <c r="E2215" s="54"/>
    </row>
    <row r="2216" spans="4:5">
      <c r="D2216" s="54"/>
      <c r="E2216" s="54"/>
    </row>
    <row r="2217" spans="4:5">
      <c r="D2217" s="54"/>
      <c r="E2217" s="54"/>
    </row>
    <row r="2218" spans="4:5">
      <c r="D2218" s="54"/>
      <c r="E2218" s="54"/>
    </row>
    <row r="2219" spans="4:5">
      <c r="D2219" s="54"/>
      <c r="E2219" s="54"/>
    </row>
    <row r="2220" spans="4:5">
      <c r="D2220" s="54"/>
      <c r="E2220" s="54"/>
    </row>
    <row r="2221" spans="4:5">
      <c r="D2221" s="54"/>
      <c r="E2221" s="54"/>
    </row>
    <row r="2222" spans="4:5">
      <c r="D2222" s="54"/>
      <c r="E2222" s="54"/>
    </row>
    <row r="2223" spans="4:5">
      <c r="D2223" s="54"/>
      <c r="E2223" s="54"/>
    </row>
    <row r="2224" spans="4:5">
      <c r="D2224" s="54"/>
      <c r="E2224" s="54"/>
    </row>
    <row r="2225" spans="4:5">
      <c r="D2225" s="54"/>
      <c r="E2225" s="54"/>
    </row>
    <row r="2226" spans="4:5">
      <c r="D2226" s="54"/>
      <c r="E2226" s="54"/>
    </row>
    <row r="2227" spans="4:5">
      <c r="D2227" s="54"/>
      <c r="E2227" s="54"/>
    </row>
    <row r="2228" spans="4:5">
      <c r="D2228" s="54"/>
      <c r="E2228" s="54"/>
    </row>
    <row r="2229" spans="4:5">
      <c r="D2229" s="54"/>
      <c r="E2229" s="54"/>
    </row>
    <row r="2230" spans="4:5">
      <c r="D2230" s="54"/>
      <c r="E2230" s="54"/>
    </row>
    <row r="2231" spans="4:5">
      <c r="D2231" s="54"/>
      <c r="E2231" s="54"/>
    </row>
    <row r="2232" spans="4:5">
      <c r="D2232" s="54"/>
      <c r="E2232" s="54"/>
    </row>
    <row r="2233" spans="4:5">
      <c r="D2233" s="54"/>
      <c r="E2233" s="54"/>
    </row>
    <row r="2234" spans="4:5">
      <c r="D2234" s="54"/>
      <c r="E2234" s="54"/>
    </row>
    <row r="2235" spans="4:5">
      <c r="D2235" s="54"/>
      <c r="E2235" s="54"/>
    </row>
    <row r="2236" spans="4:5">
      <c r="D2236" s="54"/>
      <c r="E2236" s="54"/>
    </row>
    <row r="2237" spans="4:5">
      <c r="D2237" s="54"/>
      <c r="E2237" s="54"/>
    </row>
    <row r="2238" spans="4:5">
      <c r="D2238" s="54"/>
      <c r="E2238" s="54"/>
    </row>
    <row r="2239" spans="4:5">
      <c r="D2239" s="54"/>
      <c r="E2239" s="54"/>
    </row>
    <row r="2240" spans="4:5">
      <c r="D2240" s="54"/>
      <c r="E2240" s="54"/>
    </row>
    <row r="2241" spans="4:5">
      <c r="D2241" s="54"/>
      <c r="E2241" s="54"/>
    </row>
    <row r="2242" spans="4:5">
      <c r="D2242" s="54"/>
      <c r="E2242" s="54"/>
    </row>
    <row r="2243" spans="4:5">
      <c r="D2243" s="54"/>
      <c r="E2243" s="54"/>
    </row>
    <row r="2244" spans="4:5">
      <c r="D2244" s="54"/>
      <c r="E2244" s="54"/>
    </row>
    <row r="2245" spans="4:5">
      <c r="D2245" s="54"/>
      <c r="E2245" s="54"/>
    </row>
    <row r="2246" spans="4:5">
      <c r="D2246" s="54"/>
      <c r="E2246" s="54"/>
    </row>
    <row r="2247" spans="4:5">
      <c r="D2247" s="54"/>
      <c r="E2247" s="54"/>
    </row>
    <row r="2248" spans="4:5">
      <c r="D2248" s="54"/>
      <c r="E2248" s="54"/>
    </row>
    <row r="2249" spans="4:5">
      <c r="D2249" s="54"/>
      <c r="E2249" s="54"/>
    </row>
    <row r="2250" spans="4:5">
      <c r="D2250" s="54"/>
      <c r="E2250" s="54"/>
    </row>
    <row r="2251" spans="4:5">
      <c r="D2251" s="54"/>
      <c r="E2251" s="54"/>
    </row>
    <row r="2252" spans="4:5">
      <c r="D2252" s="54"/>
      <c r="E2252" s="54"/>
    </row>
    <row r="2253" spans="4:5">
      <c r="D2253" s="54"/>
      <c r="E2253" s="54"/>
    </row>
    <row r="2254" spans="4:5">
      <c r="D2254" s="54"/>
      <c r="E2254" s="54"/>
    </row>
    <row r="2255" spans="4:5">
      <c r="D2255" s="54"/>
      <c r="E2255" s="54"/>
    </row>
    <row r="2256" spans="4:5">
      <c r="D2256" s="54"/>
      <c r="E2256" s="54"/>
    </row>
    <row r="2257" spans="4:5">
      <c r="D2257" s="54"/>
      <c r="E2257" s="54"/>
    </row>
    <row r="2258" spans="4:5">
      <c r="D2258" s="54"/>
      <c r="E2258" s="54"/>
    </row>
    <row r="2259" spans="4:5">
      <c r="D2259" s="54"/>
      <c r="E2259" s="54"/>
    </row>
    <row r="2260" spans="4:5">
      <c r="D2260" s="54"/>
      <c r="E2260" s="54"/>
    </row>
    <row r="2261" spans="4:5">
      <c r="D2261" s="54"/>
      <c r="E2261" s="54"/>
    </row>
    <row r="2262" spans="4:5">
      <c r="D2262" s="54"/>
      <c r="E2262" s="54"/>
    </row>
    <row r="2263" spans="4:5">
      <c r="D2263" s="54"/>
      <c r="E2263" s="54"/>
    </row>
    <row r="2264" spans="4:5">
      <c r="D2264" s="54"/>
      <c r="E2264" s="54"/>
    </row>
    <row r="2265" spans="4:5">
      <c r="D2265" s="54"/>
      <c r="E2265" s="54"/>
    </row>
    <row r="2266" spans="4:5">
      <c r="D2266" s="54"/>
      <c r="E2266" s="54"/>
    </row>
    <row r="2267" spans="4:5">
      <c r="D2267" s="54"/>
      <c r="E2267" s="54"/>
    </row>
    <row r="2268" spans="4:5">
      <c r="D2268" s="54"/>
      <c r="E2268" s="54"/>
    </row>
    <row r="2269" spans="4:5">
      <c r="D2269" s="54"/>
      <c r="E2269" s="54"/>
    </row>
    <row r="2270" spans="4:5">
      <c r="D2270" s="54"/>
      <c r="E2270" s="54"/>
    </row>
    <row r="2271" spans="4:5">
      <c r="D2271" s="54"/>
      <c r="E2271" s="54"/>
    </row>
    <row r="2272" spans="4:5">
      <c r="D2272" s="54"/>
      <c r="E2272" s="54"/>
    </row>
    <row r="2273" spans="4:5">
      <c r="D2273" s="54"/>
      <c r="E2273" s="54"/>
    </row>
    <row r="2274" spans="4:5">
      <c r="D2274" s="54"/>
      <c r="E2274" s="54"/>
    </row>
    <row r="2275" spans="4:5">
      <c r="D2275" s="54"/>
      <c r="E2275" s="54"/>
    </row>
    <row r="2276" spans="4:5">
      <c r="D2276" s="54"/>
      <c r="E2276" s="54"/>
    </row>
    <row r="2277" spans="4:5">
      <c r="D2277" s="54"/>
      <c r="E2277" s="54"/>
    </row>
    <row r="2278" spans="4:5">
      <c r="D2278" s="54"/>
      <c r="E2278" s="54"/>
    </row>
    <row r="2279" spans="4:5">
      <c r="D2279" s="54"/>
      <c r="E2279" s="54"/>
    </row>
    <row r="2280" spans="4:5">
      <c r="D2280" s="54"/>
      <c r="E2280" s="54"/>
    </row>
    <row r="2281" spans="4:5">
      <c r="D2281" s="54"/>
      <c r="E2281" s="54"/>
    </row>
    <row r="2282" spans="4:5">
      <c r="D2282" s="54"/>
      <c r="E2282" s="54"/>
    </row>
    <row r="2283" spans="4:5">
      <c r="D2283" s="54"/>
      <c r="E2283" s="54"/>
    </row>
    <row r="2284" spans="4:5">
      <c r="D2284" s="54"/>
      <c r="E2284" s="54"/>
    </row>
    <row r="2285" spans="4:5">
      <c r="D2285" s="54"/>
      <c r="E2285" s="54"/>
    </row>
    <row r="2286" spans="4:5">
      <c r="D2286" s="54"/>
      <c r="E2286" s="54"/>
    </row>
    <row r="2287" spans="4:5">
      <c r="D2287" s="54"/>
      <c r="E2287" s="54"/>
    </row>
    <row r="2288" spans="4:5">
      <c r="D2288" s="54"/>
      <c r="E2288" s="54"/>
    </row>
    <row r="2289" spans="4:5">
      <c r="D2289" s="54"/>
      <c r="E2289" s="54"/>
    </row>
    <row r="2290" spans="4:5">
      <c r="D2290" s="54"/>
      <c r="E2290" s="54"/>
    </row>
    <row r="2291" spans="4:5">
      <c r="D2291" s="54"/>
      <c r="E2291" s="54"/>
    </row>
    <row r="2292" spans="4:5">
      <c r="D2292" s="54"/>
      <c r="E2292" s="54"/>
    </row>
    <row r="2293" spans="4:5">
      <c r="D2293" s="54"/>
      <c r="E2293" s="54"/>
    </row>
    <row r="2294" spans="4:5">
      <c r="D2294" s="54"/>
      <c r="E2294" s="54"/>
    </row>
    <row r="2295" spans="4:5">
      <c r="D2295" s="54"/>
      <c r="E2295" s="54"/>
    </row>
    <row r="2296" spans="4:5">
      <c r="D2296" s="54"/>
      <c r="E2296" s="54"/>
    </row>
    <row r="2297" spans="4:5">
      <c r="D2297" s="54"/>
      <c r="E2297" s="54"/>
    </row>
    <row r="2298" spans="4:5">
      <c r="D2298" s="54"/>
      <c r="E2298" s="54"/>
    </row>
    <row r="2299" spans="4:5">
      <c r="D2299" s="54"/>
      <c r="E2299" s="54"/>
    </row>
    <row r="2300" spans="4:5">
      <c r="D2300" s="54"/>
      <c r="E2300" s="54"/>
    </row>
    <row r="2301" spans="4:5">
      <c r="D2301" s="54"/>
      <c r="E2301" s="54"/>
    </row>
    <row r="2302" spans="4:5">
      <c r="D2302" s="54"/>
      <c r="E2302" s="54"/>
    </row>
    <row r="2303" spans="4:5">
      <c r="D2303" s="54"/>
      <c r="E2303" s="54"/>
    </row>
    <row r="2304" spans="4:5">
      <c r="D2304" s="54"/>
      <c r="E2304" s="54"/>
    </row>
    <row r="2305" spans="4:5">
      <c r="D2305" s="54"/>
      <c r="E2305" s="54"/>
    </row>
    <row r="2306" spans="4:5">
      <c r="D2306" s="54"/>
      <c r="E2306" s="54"/>
    </row>
    <row r="2307" spans="4:5">
      <c r="D2307" s="54"/>
      <c r="E2307" s="54"/>
    </row>
    <row r="2308" spans="4:5">
      <c r="D2308" s="54"/>
      <c r="E2308" s="54"/>
    </row>
    <row r="2309" spans="4:5">
      <c r="D2309" s="54"/>
      <c r="E2309" s="54"/>
    </row>
    <row r="2310" spans="4:5">
      <c r="D2310" s="54"/>
      <c r="E2310" s="54"/>
    </row>
    <row r="2311" spans="4:5">
      <c r="D2311" s="54"/>
      <c r="E2311" s="54"/>
    </row>
    <row r="2312" spans="4:5">
      <c r="D2312" s="54"/>
      <c r="E2312" s="54"/>
    </row>
    <row r="2313" spans="4:5">
      <c r="D2313" s="54"/>
      <c r="E2313" s="54"/>
    </row>
    <row r="2314" spans="4:5">
      <c r="D2314" s="54"/>
      <c r="E2314" s="54"/>
    </row>
    <row r="2315" spans="4:5">
      <c r="D2315" s="54"/>
      <c r="E2315" s="54"/>
    </row>
    <row r="2316" spans="4:5">
      <c r="D2316" s="54"/>
      <c r="E2316" s="54"/>
    </row>
    <row r="2317" spans="4:5">
      <c r="D2317" s="54"/>
      <c r="E2317" s="54"/>
    </row>
    <row r="2318" spans="4:5">
      <c r="D2318" s="54"/>
      <c r="E2318" s="54"/>
    </row>
    <row r="2319" spans="4:5">
      <c r="D2319" s="54"/>
      <c r="E2319" s="54"/>
    </row>
    <row r="2320" spans="4:5">
      <c r="D2320" s="54"/>
      <c r="E2320" s="54"/>
    </row>
    <row r="2321" spans="4:5">
      <c r="D2321" s="54"/>
      <c r="E2321" s="54"/>
    </row>
    <row r="2322" spans="4:5">
      <c r="D2322" s="54"/>
      <c r="E2322" s="54"/>
    </row>
    <row r="2323" spans="4:5">
      <c r="D2323" s="54"/>
      <c r="E2323" s="54"/>
    </row>
    <row r="2324" spans="4:5">
      <c r="D2324" s="54"/>
      <c r="E2324" s="54"/>
    </row>
    <row r="2325" spans="4:5">
      <c r="D2325" s="54"/>
      <c r="E2325" s="54"/>
    </row>
    <row r="2326" spans="4:5">
      <c r="D2326" s="54"/>
      <c r="E2326" s="54"/>
    </row>
    <row r="2327" spans="4:5">
      <c r="D2327" s="54"/>
      <c r="E2327" s="54"/>
    </row>
    <row r="2328" spans="4:5">
      <c r="D2328" s="54"/>
      <c r="E2328" s="54"/>
    </row>
    <row r="2329" spans="4:5">
      <c r="D2329" s="54"/>
      <c r="E2329" s="54"/>
    </row>
    <row r="2330" spans="4:5">
      <c r="D2330" s="54"/>
      <c r="E2330" s="54"/>
    </row>
    <row r="2331" spans="4:5">
      <c r="D2331" s="54"/>
      <c r="E2331" s="54"/>
    </row>
    <row r="2332" spans="4:5">
      <c r="D2332" s="54"/>
      <c r="E2332" s="54"/>
    </row>
    <row r="2333" spans="4:5">
      <c r="D2333" s="54"/>
      <c r="E2333" s="54"/>
    </row>
    <row r="2334" spans="4:5">
      <c r="D2334" s="54"/>
      <c r="E2334" s="54"/>
    </row>
    <row r="2335" spans="4:5">
      <c r="D2335" s="54"/>
      <c r="E2335" s="54"/>
    </row>
    <row r="2336" spans="4:5">
      <c r="D2336" s="54"/>
      <c r="E2336" s="54"/>
    </row>
    <row r="2337" spans="4:5">
      <c r="D2337" s="54"/>
      <c r="E2337" s="54"/>
    </row>
    <row r="2338" spans="4:5">
      <c r="D2338" s="54"/>
      <c r="E2338" s="54"/>
    </row>
    <row r="2339" spans="4:5">
      <c r="D2339" s="54"/>
      <c r="E2339" s="54"/>
    </row>
    <row r="2340" spans="4:5">
      <c r="D2340" s="54"/>
      <c r="E2340" s="54"/>
    </row>
    <row r="2341" spans="4:5">
      <c r="D2341" s="54"/>
      <c r="E2341" s="54"/>
    </row>
    <row r="2342" spans="4:5">
      <c r="D2342" s="54"/>
      <c r="E2342" s="54"/>
    </row>
    <row r="2343" spans="4:5">
      <c r="D2343" s="54"/>
      <c r="E2343" s="54"/>
    </row>
    <row r="2344" spans="4:5">
      <c r="D2344" s="54"/>
      <c r="E2344" s="54"/>
    </row>
    <row r="2345" spans="4:5">
      <c r="D2345" s="54"/>
      <c r="E2345" s="54"/>
    </row>
    <row r="2346" spans="4:5">
      <c r="D2346" s="54"/>
      <c r="E2346" s="54"/>
    </row>
    <row r="2347" spans="4:5">
      <c r="D2347" s="54"/>
      <c r="E2347" s="54"/>
    </row>
    <row r="2348" spans="4:5">
      <c r="D2348" s="54"/>
      <c r="E2348" s="54"/>
    </row>
    <row r="2349" spans="4:5">
      <c r="D2349" s="54"/>
      <c r="E2349" s="54"/>
    </row>
    <row r="2350" spans="4:5">
      <c r="D2350" s="54"/>
      <c r="E2350" s="54"/>
    </row>
    <row r="2351" spans="4:5">
      <c r="D2351" s="54"/>
      <c r="E2351" s="54"/>
    </row>
    <row r="2352" spans="4:5">
      <c r="D2352" s="54"/>
      <c r="E2352" s="54"/>
    </row>
    <row r="2353" spans="4:5">
      <c r="D2353" s="54"/>
      <c r="E2353" s="54"/>
    </row>
    <row r="2354" spans="4:5">
      <c r="D2354" s="54"/>
      <c r="E2354" s="54"/>
    </row>
    <row r="2355" spans="4:5">
      <c r="D2355" s="54"/>
      <c r="E2355" s="54"/>
    </row>
    <row r="2356" spans="4:5">
      <c r="D2356" s="54"/>
      <c r="E2356" s="54"/>
    </row>
    <row r="2357" spans="4:5">
      <c r="D2357" s="54"/>
      <c r="E2357" s="54"/>
    </row>
    <row r="2358" spans="4:5">
      <c r="D2358" s="54"/>
      <c r="E2358" s="54"/>
    </row>
    <row r="2359" spans="4:5">
      <c r="D2359" s="54"/>
      <c r="E2359" s="54"/>
    </row>
    <row r="2360" spans="4:5">
      <c r="D2360" s="54"/>
      <c r="E2360" s="54"/>
    </row>
    <row r="2361" spans="4:5">
      <c r="D2361" s="54"/>
      <c r="E2361" s="54"/>
    </row>
    <row r="2362" spans="4:5">
      <c r="D2362" s="54"/>
      <c r="E2362" s="54"/>
    </row>
    <row r="2363" spans="4:5">
      <c r="D2363" s="54"/>
      <c r="E2363" s="54"/>
    </row>
    <row r="2364" spans="4:5">
      <c r="D2364" s="54"/>
      <c r="E2364" s="54"/>
    </row>
    <row r="2365" spans="4:5">
      <c r="D2365" s="54"/>
      <c r="E2365" s="54"/>
    </row>
    <row r="2366" spans="4:5">
      <c r="D2366" s="54"/>
      <c r="E2366" s="54"/>
    </row>
    <row r="2367" spans="4:5">
      <c r="D2367" s="54"/>
      <c r="E2367" s="54"/>
    </row>
    <row r="2368" spans="4:5">
      <c r="D2368" s="54"/>
      <c r="E2368" s="54"/>
    </row>
    <row r="2369" spans="4:5">
      <c r="D2369" s="54"/>
      <c r="E2369" s="54"/>
    </row>
    <row r="2370" spans="4:5">
      <c r="D2370" s="54"/>
      <c r="E2370" s="54"/>
    </row>
    <row r="2371" spans="4:5">
      <c r="D2371" s="54"/>
      <c r="E2371" s="54"/>
    </row>
    <row r="2372" spans="4:5">
      <c r="D2372" s="54"/>
      <c r="E2372" s="54"/>
    </row>
    <row r="2373" spans="4:5">
      <c r="D2373" s="54"/>
      <c r="E2373" s="54"/>
    </row>
    <row r="2374" spans="4:5">
      <c r="D2374" s="54"/>
      <c r="E2374" s="54"/>
    </row>
    <row r="2375" spans="4:5">
      <c r="D2375" s="54"/>
      <c r="E2375" s="54"/>
    </row>
    <row r="2376" spans="4:5">
      <c r="D2376" s="54"/>
      <c r="E2376" s="54"/>
    </row>
    <row r="2377" spans="4:5">
      <c r="D2377" s="54"/>
      <c r="E2377" s="54"/>
    </row>
    <row r="2378" spans="4:5">
      <c r="D2378" s="54"/>
      <c r="E2378" s="54"/>
    </row>
    <row r="2379" spans="4:5">
      <c r="D2379" s="54"/>
      <c r="E2379" s="54"/>
    </row>
    <row r="2380" spans="4:5">
      <c r="D2380" s="54"/>
      <c r="E2380" s="54"/>
    </row>
    <row r="2381" spans="4:5">
      <c r="D2381" s="54"/>
      <c r="E2381" s="54"/>
    </row>
    <row r="2382" spans="4:5">
      <c r="D2382" s="54"/>
      <c r="E2382" s="54"/>
    </row>
    <row r="2383" spans="4:5">
      <c r="D2383" s="54"/>
      <c r="E2383" s="54"/>
    </row>
    <row r="2384" spans="4:5">
      <c r="D2384" s="54"/>
      <c r="E2384" s="54"/>
    </row>
    <row r="2385" spans="4:5">
      <c r="D2385" s="54"/>
      <c r="E2385" s="54"/>
    </row>
    <row r="2386" spans="4:5">
      <c r="D2386" s="54"/>
      <c r="E2386" s="54"/>
    </row>
    <row r="2387" spans="4:5">
      <c r="D2387" s="54"/>
      <c r="E2387" s="54"/>
    </row>
    <row r="2388" spans="4:5">
      <c r="D2388" s="54"/>
      <c r="E2388" s="54"/>
    </row>
    <row r="2389" spans="4:5">
      <c r="D2389" s="54"/>
      <c r="E2389" s="54"/>
    </row>
    <row r="2390" spans="4:5">
      <c r="D2390" s="54"/>
      <c r="E2390" s="54"/>
    </row>
    <row r="2391" spans="4:5">
      <c r="D2391" s="54"/>
      <c r="E2391" s="54"/>
    </row>
    <row r="2392" spans="4:5">
      <c r="D2392" s="54"/>
      <c r="E2392" s="54"/>
    </row>
    <row r="2393" spans="4:5">
      <c r="D2393" s="54"/>
      <c r="E2393" s="54"/>
    </row>
    <row r="2394" spans="4:5">
      <c r="D2394" s="54"/>
      <c r="E2394" s="54"/>
    </row>
    <row r="2395" spans="4:5">
      <c r="D2395" s="54"/>
      <c r="E2395" s="54"/>
    </row>
    <row r="2396" spans="4:5">
      <c r="D2396" s="54"/>
      <c r="E2396" s="54"/>
    </row>
    <row r="2397" spans="4:5">
      <c r="D2397" s="54"/>
      <c r="E2397" s="54"/>
    </row>
    <row r="2398" spans="4:5">
      <c r="D2398" s="54"/>
      <c r="E2398" s="54"/>
    </row>
    <row r="2399" spans="4:5">
      <c r="D2399" s="54"/>
      <c r="E2399" s="54"/>
    </row>
    <row r="2400" spans="4:5">
      <c r="D2400" s="54"/>
      <c r="E2400" s="54"/>
    </row>
    <row r="2401" spans="4:5">
      <c r="D2401" s="54"/>
      <c r="E2401" s="54"/>
    </row>
    <row r="2402" spans="4:5">
      <c r="D2402" s="54"/>
      <c r="E2402" s="54"/>
    </row>
    <row r="2403" spans="4:5">
      <c r="D2403" s="54"/>
      <c r="E2403" s="54"/>
    </row>
    <row r="2404" spans="4:5">
      <c r="D2404" s="54"/>
      <c r="E2404" s="54"/>
    </row>
    <row r="2405" spans="4:5">
      <c r="D2405" s="54"/>
      <c r="E2405" s="54"/>
    </row>
    <row r="2406" spans="4:5">
      <c r="D2406" s="54"/>
      <c r="E2406" s="54"/>
    </row>
    <row r="2407" spans="4:5">
      <c r="D2407" s="54"/>
      <c r="E2407" s="54"/>
    </row>
    <row r="2408" spans="4:5">
      <c r="D2408" s="54"/>
      <c r="E2408" s="54"/>
    </row>
    <row r="2409" spans="4:5">
      <c r="D2409" s="54"/>
      <c r="E2409" s="54"/>
    </row>
    <row r="2410" spans="4:5">
      <c r="D2410" s="54"/>
      <c r="E2410" s="54"/>
    </row>
    <row r="2411" spans="4:5">
      <c r="D2411" s="54"/>
      <c r="E2411" s="54"/>
    </row>
    <row r="2412" spans="4:5">
      <c r="D2412" s="54"/>
      <c r="E2412" s="54"/>
    </row>
    <row r="2413" spans="4:5">
      <c r="D2413" s="54"/>
      <c r="E2413" s="54"/>
    </row>
    <row r="2414" spans="4:5">
      <c r="D2414" s="54"/>
      <c r="E2414" s="54"/>
    </row>
    <row r="2415" spans="4:5">
      <c r="D2415" s="54"/>
      <c r="E2415" s="54"/>
    </row>
    <row r="2416" spans="4:5">
      <c r="D2416" s="54"/>
      <c r="E2416" s="54"/>
    </row>
    <row r="2417" spans="4:5">
      <c r="D2417" s="54"/>
      <c r="E2417" s="54"/>
    </row>
    <row r="2418" spans="4:5">
      <c r="D2418" s="54"/>
      <c r="E2418" s="54"/>
    </row>
    <row r="2419" spans="4:5">
      <c r="D2419" s="54"/>
      <c r="E2419" s="54"/>
    </row>
    <row r="2420" spans="4:5">
      <c r="D2420" s="54"/>
      <c r="E2420" s="54"/>
    </row>
    <row r="2421" spans="4:5">
      <c r="D2421" s="54"/>
      <c r="E2421" s="54"/>
    </row>
    <row r="2422" spans="4:5">
      <c r="D2422" s="54"/>
      <c r="E2422" s="54"/>
    </row>
    <row r="2423" spans="4:5">
      <c r="D2423" s="54"/>
      <c r="E2423" s="54"/>
    </row>
    <row r="2424" spans="4:5">
      <c r="D2424" s="54"/>
      <c r="E2424" s="54"/>
    </row>
    <row r="2425" spans="4:5">
      <c r="D2425" s="54"/>
      <c r="E2425" s="54"/>
    </row>
    <row r="2426" spans="4:5">
      <c r="D2426" s="54"/>
      <c r="E2426" s="54"/>
    </row>
    <row r="2427" spans="4:5">
      <c r="D2427" s="54"/>
      <c r="E2427" s="54"/>
    </row>
    <row r="2428" spans="4:5">
      <c r="D2428" s="54"/>
      <c r="E2428" s="54"/>
    </row>
    <row r="2429" spans="4:5">
      <c r="D2429" s="54"/>
      <c r="E2429" s="54"/>
    </row>
    <row r="2430" spans="4:5">
      <c r="D2430" s="54"/>
      <c r="E2430" s="54"/>
    </row>
    <row r="2431" spans="4:5">
      <c r="D2431" s="54"/>
      <c r="E2431" s="54"/>
    </row>
    <row r="2432" spans="4:5">
      <c r="D2432" s="54"/>
      <c r="E2432" s="54"/>
    </row>
    <row r="2433" spans="4:5">
      <c r="D2433" s="54"/>
      <c r="E2433" s="54"/>
    </row>
    <row r="2434" spans="4:5">
      <c r="D2434" s="54"/>
      <c r="E2434" s="54"/>
    </row>
    <row r="2435" spans="4:5">
      <c r="D2435" s="54"/>
      <c r="E2435" s="54"/>
    </row>
    <row r="2436" spans="4:5">
      <c r="D2436" s="54"/>
      <c r="E2436" s="54"/>
    </row>
    <row r="2437" spans="4:5">
      <c r="D2437" s="54"/>
      <c r="E2437" s="54"/>
    </row>
    <row r="2438" spans="4:5">
      <c r="D2438" s="54"/>
      <c r="E2438" s="54"/>
    </row>
    <row r="2439" spans="4:5">
      <c r="D2439" s="54"/>
      <c r="E2439" s="54"/>
    </row>
    <row r="2440" spans="4:5">
      <c r="D2440" s="54"/>
      <c r="E2440" s="54"/>
    </row>
    <row r="2441" spans="4:5">
      <c r="D2441" s="54"/>
      <c r="E2441" s="54"/>
    </row>
    <row r="2442" spans="4:5">
      <c r="D2442" s="54"/>
      <c r="E2442" s="54"/>
    </row>
    <row r="2443" spans="4:5">
      <c r="D2443" s="54"/>
      <c r="E2443" s="54"/>
    </row>
    <row r="2444" spans="4:5">
      <c r="D2444" s="54"/>
      <c r="E2444" s="54"/>
    </row>
    <row r="2445" spans="4:5">
      <c r="D2445" s="54"/>
      <c r="E2445" s="54"/>
    </row>
    <row r="2446" spans="4:5">
      <c r="D2446" s="54"/>
      <c r="E2446" s="54"/>
    </row>
    <row r="2447" spans="4:5">
      <c r="D2447" s="54"/>
      <c r="E2447" s="54"/>
    </row>
    <row r="2448" spans="4:5">
      <c r="D2448" s="54"/>
      <c r="E2448" s="54"/>
    </row>
    <row r="2449" spans="4:5">
      <c r="D2449" s="54"/>
      <c r="E2449" s="54"/>
    </row>
    <row r="2450" spans="4:5">
      <c r="D2450" s="54"/>
      <c r="E2450" s="54"/>
    </row>
    <row r="2451" spans="4:5">
      <c r="D2451" s="54"/>
      <c r="E2451" s="54"/>
    </row>
    <row r="2452" spans="4:5">
      <c r="D2452" s="54"/>
      <c r="E2452" s="54"/>
    </row>
    <row r="2453" spans="4:5">
      <c r="D2453" s="54"/>
      <c r="E2453" s="54"/>
    </row>
    <row r="2454" spans="4:5">
      <c r="D2454" s="54"/>
      <c r="E2454" s="54"/>
    </row>
    <row r="2455" spans="4:5">
      <c r="D2455" s="54"/>
      <c r="E2455" s="54"/>
    </row>
    <row r="2456" spans="4:5">
      <c r="D2456" s="54"/>
      <c r="E2456" s="54"/>
    </row>
    <row r="2457" spans="4:5">
      <c r="D2457" s="54"/>
      <c r="E2457" s="54"/>
    </row>
    <row r="2458" spans="4:5">
      <c r="D2458" s="54"/>
      <c r="E2458" s="54"/>
    </row>
    <row r="2459" spans="4:5">
      <c r="D2459" s="54"/>
      <c r="E2459" s="54"/>
    </row>
    <row r="2460" spans="4:5">
      <c r="D2460" s="54"/>
      <c r="E2460" s="54"/>
    </row>
    <row r="2461" spans="4:5">
      <c r="D2461" s="54"/>
      <c r="E2461" s="54"/>
    </row>
    <row r="2462" spans="4:5">
      <c r="D2462" s="54"/>
      <c r="E2462" s="54"/>
    </row>
    <row r="2463" spans="4:5">
      <c r="D2463" s="54"/>
      <c r="E2463" s="54"/>
    </row>
    <row r="2464" spans="4:5">
      <c r="D2464" s="54"/>
      <c r="E2464" s="54"/>
    </row>
    <row r="2465" spans="4:5">
      <c r="D2465" s="54"/>
      <c r="E2465" s="54"/>
    </row>
    <row r="2466" spans="4:5">
      <c r="D2466" s="54"/>
      <c r="E2466" s="54"/>
    </row>
    <row r="2467" spans="4:5">
      <c r="D2467" s="54"/>
      <c r="E2467" s="54"/>
    </row>
    <row r="2468" spans="4:5">
      <c r="D2468" s="54"/>
      <c r="E2468" s="54"/>
    </row>
    <row r="2469" spans="4:5">
      <c r="D2469" s="54"/>
      <c r="E2469" s="54"/>
    </row>
    <row r="2470" spans="4:5">
      <c r="D2470" s="54"/>
      <c r="E2470" s="54"/>
    </row>
    <row r="2471" spans="4:5">
      <c r="D2471" s="54"/>
      <c r="E2471" s="54"/>
    </row>
    <row r="2472" spans="4:5">
      <c r="D2472" s="54"/>
      <c r="E2472" s="54"/>
    </row>
    <row r="2473" spans="4:5">
      <c r="D2473" s="54"/>
      <c r="E2473" s="54"/>
    </row>
    <row r="2474" spans="4:5">
      <c r="D2474" s="54"/>
      <c r="E2474" s="54"/>
    </row>
    <row r="2475" spans="4:5">
      <c r="D2475" s="54"/>
      <c r="E2475" s="54"/>
    </row>
    <row r="2476" spans="4:5">
      <c r="D2476" s="54"/>
      <c r="E2476" s="54"/>
    </row>
    <row r="2477" spans="4:5">
      <c r="D2477" s="54"/>
      <c r="E2477" s="54"/>
    </row>
    <row r="2478" spans="4:5">
      <c r="D2478" s="54"/>
      <c r="E2478" s="54"/>
    </row>
    <row r="2479" spans="4:5">
      <c r="D2479" s="54"/>
      <c r="E2479" s="54"/>
    </row>
    <row r="2480" spans="4:5">
      <c r="D2480" s="54"/>
      <c r="E2480" s="54"/>
    </row>
    <row r="2481" spans="4:5">
      <c r="D2481" s="54"/>
      <c r="E2481" s="54"/>
    </row>
    <row r="2482" spans="4:5">
      <c r="D2482" s="54"/>
      <c r="E2482" s="54"/>
    </row>
    <row r="2483" spans="4:5">
      <c r="D2483" s="54"/>
      <c r="E2483" s="54"/>
    </row>
    <row r="2484" spans="4:5">
      <c r="D2484" s="54"/>
      <c r="E2484" s="54"/>
    </row>
    <row r="2485" spans="4:5">
      <c r="D2485" s="54"/>
      <c r="E2485" s="54"/>
    </row>
    <row r="2486" spans="4:5">
      <c r="D2486" s="54"/>
      <c r="E2486" s="54"/>
    </row>
    <row r="2487" spans="4:5">
      <c r="D2487" s="54"/>
      <c r="E2487" s="54"/>
    </row>
    <row r="2488" spans="4:5">
      <c r="D2488" s="54"/>
      <c r="E2488" s="54"/>
    </row>
    <row r="2489" spans="4:5">
      <c r="D2489" s="54"/>
      <c r="E2489" s="54"/>
    </row>
    <row r="2490" spans="4:5">
      <c r="D2490" s="54"/>
      <c r="E2490" s="54"/>
    </row>
    <row r="2491" spans="4:5">
      <c r="D2491" s="54"/>
      <c r="E2491" s="54"/>
    </row>
    <row r="2492" spans="4:5">
      <c r="D2492" s="54"/>
      <c r="E2492" s="54"/>
    </row>
    <row r="2493" spans="4:5">
      <c r="D2493" s="54"/>
      <c r="E2493" s="54"/>
    </row>
    <row r="2494" spans="4:5">
      <c r="D2494" s="54"/>
      <c r="E2494" s="54"/>
    </row>
    <row r="2495" spans="4:5">
      <c r="D2495" s="54"/>
      <c r="E2495" s="54"/>
    </row>
    <row r="2496" spans="4:5">
      <c r="D2496" s="54"/>
      <c r="E2496" s="54"/>
    </row>
    <row r="2497" spans="4:5">
      <c r="D2497" s="54"/>
      <c r="E2497" s="54"/>
    </row>
    <row r="2498" spans="4:5">
      <c r="D2498" s="54"/>
      <c r="E2498" s="54"/>
    </row>
    <row r="2499" spans="4:5">
      <c r="D2499" s="54"/>
      <c r="E2499" s="54"/>
    </row>
    <row r="2500" spans="4:5">
      <c r="D2500" s="54"/>
      <c r="E2500" s="54"/>
    </row>
    <row r="2501" spans="4:5">
      <c r="D2501" s="54"/>
      <c r="E2501" s="54"/>
    </row>
    <row r="2502" spans="4:5">
      <c r="D2502" s="54"/>
      <c r="E2502" s="54"/>
    </row>
    <row r="2503" spans="4:5">
      <c r="D2503" s="54"/>
      <c r="E2503" s="54"/>
    </row>
    <row r="2504" spans="4:5">
      <c r="D2504" s="54"/>
      <c r="E2504" s="54"/>
    </row>
    <row r="2505" spans="4:5">
      <c r="D2505" s="54"/>
      <c r="E2505" s="54"/>
    </row>
    <row r="2506" spans="4:5">
      <c r="D2506" s="54"/>
      <c r="E2506" s="54"/>
    </row>
    <row r="2507" spans="4:5">
      <c r="D2507" s="54"/>
      <c r="E2507" s="54"/>
    </row>
    <row r="2508" spans="4:5">
      <c r="D2508" s="54"/>
      <c r="E2508" s="54"/>
    </row>
    <row r="2509" spans="4:5">
      <c r="D2509" s="54"/>
      <c r="E2509" s="54"/>
    </row>
    <row r="2510" spans="4:5">
      <c r="D2510" s="54"/>
      <c r="E2510" s="54"/>
    </row>
    <row r="2511" spans="4:5">
      <c r="D2511" s="54"/>
      <c r="E2511" s="54"/>
    </row>
    <row r="2512" spans="4:5">
      <c r="D2512" s="54"/>
      <c r="E2512" s="54"/>
    </row>
    <row r="2513" spans="4:5">
      <c r="D2513" s="54"/>
      <c r="E2513" s="54"/>
    </row>
    <row r="2514" spans="4:5">
      <c r="D2514" s="54"/>
      <c r="E2514" s="54"/>
    </row>
    <row r="2515" spans="4:5">
      <c r="D2515" s="54"/>
      <c r="E2515" s="54"/>
    </row>
    <row r="2516" spans="4:5">
      <c r="D2516" s="54"/>
      <c r="E2516" s="54"/>
    </row>
    <row r="2517" spans="4:5">
      <c r="D2517" s="54"/>
      <c r="E2517" s="54"/>
    </row>
    <row r="2518" spans="4:5">
      <c r="D2518" s="54"/>
      <c r="E2518" s="54"/>
    </row>
    <row r="2519" spans="4:5">
      <c r="D2519" s="54"/>
      <c r="E2519" s="54"/>
    </row>
    <row r="2520" spans="4:5">
      <c r="D2520" s="54"/>
      <c r="E2520" s="54"/>
    </row>
    <row r="2521" spans="4:5">
      <c r="D2521" s="54"/>
      <c r="E2521" s="54"/>
    </row>
    <row r="2522" spans="4:5">
      <c r="D2522" s="54"/>
      <c r="E2522" s="54"/>
    </row>
    <row r="2523" spans="4:5">
      <c r="D2523" s="54"/>
      <c r="E2523" s="54"/>
    </row>
    <row r="2524" spans="4:5">
      <c r="D2524" s="54"/>
      <c r="E2524" s="54"/>
    </row>
    <row r="2525" spans="4:5">
      <c r="D2525" s="54"/>
      <c r="E2525" s="54"/>
    </row>
    <row r="2526" spans="4:5">
      <c r="D2526" s="54"/>
      <c r="E2526" s="54"/>
    </row>
    <row r="2527" spans="4:5">
      <c r="D2527" s="54"/>
      <c r="E2527" s="54"/>
    </row>
    <row r="2528" spans="4:5">
      <c r="D2528" s="54"/>
      <c r="E2528" s="54"/>
    </row>
    <row r="2529" spans="4:5">
      <c r="D2529" s="54"/>
      <c r="E2529" s="54"/>
    </row>
    <row r="2530" spans="4:5">
      <c r="D2530" s="54"/>
      <c r="E2530" s="54"/>
    </row>
    <row r="2531" spans="4:5">
      <c r="D2531" s="54"/>
      <c r="E2531" s="54"/>
    </row>
    <row r="2532" spans="4:5">
      <c r="D2532" s="54"/>
      <c r="E2532" s="54"/>
    </row>
    <row r="2533" spans="4:5">
      <c r="D2533" s="54"/>
      <c r="E2533" s="54"/>
    </row>
    <row r="2534" spans="4:5">
      <c r="D2534" s="54"/>
      <c r="E2534" s="54"/>
    </row>
    <row r="2535" spans="4:5">
      <c r="D2535" s="54"/>
      <c r="E2535" s="54"/>
    </row>
    <row r="2536" spans="4:5">
      <c r="D2536" s="54"/>
      <c r="E2536" s="54"/>
    </row>
    <row r="2537" spans="4:5">
      <c r="D2537" s="54"/>
      <c r="E2537" s="54"/>
    </row>
    <row r="2538" spans="4:5">
      <c r="D2538" s="54"/>
      <c r="E2538" s="54"/>
    </row>
    <row r="2539" spans="4:5">
      <c r="D2539" s="54"/>
      <c r="E2539" s="54"/>
    </row>
    <row r="2540" spans="4:5">
      <c r="D2540" s="54"/>
      <c r="E2540" s="54"/>
    </row>
    <row r="2541" spans="4:5">
      <c r="D2541" s="54"/>
      <c r="E2541" s="54"/>
    </row>
    <row r="2542" spans="4:5">
      <c r="D2542" s="54"/>
      <c r="E2542" s="54"/>
    </row>
    <row r="2543" spans="4:5">
      <c r="D2543" s="54"/>
      <c r="E2543" s="54"/>
    </row>
    <row r="2544" spans="4:5">
      <c r="D2544" s="54"/>
      <c r="E2544" s="54"/>
    </row>
    <row r="2545" spans="4:5">
      <c r="D2545" s="54"/>
      <c r="E2545" s="54"/>
    </row>
    <row r="2546" spans="4:5">
      <c r="D2546" s="54"/>
      <c r="E2546" s="54"/>
    </row>
    <row r="2547" spans="4:5">
      <c r="D2547" s="54"/>
      <c r="E2547" s="54"/>
    </row>
    <row r="2548" spans="4:5">
      <c r="D2548" s="54"/>
      <c r="E2548" s="54"/>
    </row>
    <row r="2549" spans="4:5">
      <c r="D2549" s="54"/>
      <c r="E2549" s="54"/>
    </row>
    <row r="2550" spans="4:5">
      <c r="D2550" s="54"/>
      <c r="E2550" s="54"/>
    </row>
    <row r="2551" spans="4:5">
      <c r="D2551" s="54"/>
      <c r="E2551" s="54"/>
    </row>
    <row r="2552" spans="4:5">
      <c r="D2552" s="54"/>
      <c r="E2552" s="54"/>
    </row>
    <row r="2553" spans="4:5">
      <c r="D2553" s="54"/>
      <c r="E2553" s="54"/>
    </row>
    <row r="2554" spans="4:5">
      <c r="D2554" s="54"/>
      <c r="E2554" s="54"/>
    </row>
    <row r="2555" spans="4:5">
      <c r="D2555" s="54"/>
      <c r="E2555" s="54"/>
    </row>
    <row r="2556" spans="4:5">
      <c r="D2556" s="54"/>
      <c r="E2556" s="54"/>
    </row>
    <row r="2557" spans="4:5">
      <c r="D2557" s="54"/>
      <c r="E2557" s="54"/>
    </row>
    <row r="2558" spans="4:5">
      <c r="D2558" s="54"/>
      <c r="E2558" s="54"/>
    </row>
    <row r="2559" spans="4:5">
      <c r="D2559" s="54"/>
      <c r="E2559" s="54"/>
    </row>
    <row r="2560" spans="4:5">
      <c r="D2560" s="54"/>
      <c r="E2560" s="54"/>
    </row>
    <row r="2561" spans="4:5">
      <c r="D2561" s="54"/>
      <c r="E2561" s="54"/>
    </row>
    <row r="2562" spans="4:5">
      <c r="D2562" s="54"/>
      <c r="E2562" s="54"/>
    </row>
    <row r="2563" spans="4:5">
      <c r="D2563" s="54"/>
      <c r="E2563" s="54"/>
    </row>
    <row r="2564" spans="4:5">
      <c r="D2564" s="54"/>
      <c r="E2564" s="54"/>
    </row>
    <row r="2565" spans="4:5">
      <c r="D2565" s="54"/>
      <c r="E2565" s="54"/>
    </row>
    <row r="2566" spans="4:5">
      <c r="D2566" s="54"/>
      <c r="E2566" s="54"/>
    </row>
    <row r="2567" spans="4:5">
      <c r="D2567" s="54"/>
      <c r="E2567" s="54"/>
    </row>
    <row r="2568" spans="4:5">
      <c r="D2568" s="54"/>
      <c r="E2568" s="54"/>
    </row>
    <row r="2569" spans="4:5">
      <c r="D2569" s="54"/>
      <c r="E2569" s="54"/>
    </row>
    <row r="2570" spans="4:5">
      <c r="D2570" s="54"/>
      <c r="E2570" s="54"/>
    </row>
    <row r="2571" spans="4:5">
      <c r="D2571" s="54"/>
      <c r="E2571" s="54"/>
    </row>
    <row r="2572" spans="4:5">
      <c r="D2572" s="54"/>
      <c r="E2572" s="54"/>
    </row>
    <row r="2573" spans="4:5">
      <c r="D2573" s="54"/>
      <c r="E2573" s="54"/>
    </row>
    <row r="2574" spans="4:5">
      <c r="D2574" s="54"/>
      <c r="E2574" s="54"/>
    </row>
    <row r="2575" spans="4:5">
      <c r="D2575" s="54"/>
      <c r="E2575" s="54"/>
    </row>
    <row r="2576" spans="4:5">
      <c r="D2576" s="54"/>
      <c r="E2576" s="54"/>
    </row>
    <row r="2577" spans="4:5">
      <c r="D2577" s="54"/>
      <c r="E2577" s="54"/>
    </row>
    <row r="2578" spans="4:5">
      <c r="D2578" s="54"/>
      <c r="E2578" s="54"/>
    </row>
    <row r="2579" spans="4:5">
      <c r="D2579" s="54"/>
      <c r="E2579" s="54"/>
    </row>
    <row r="2580" spans="4:5">
      <c r="D2580" s="54"/>
      <c r="E2580" s="54"/>
    </row>
    <row r="2581" spans="4:5">
      <c r="D2581" s="54"/>
      <c r="E2581" s="54"/>
    </row>
    <row r="2582" spans="4:5">
      <c r="D2582" s="54"/>
      <c r="E2582" s="54"/>
    </row>
    <row r="2583" spans="4:5">
      <c r="D2583" s="54"/>
      <c r="E2583" s="54"/>
    </row>
    <row r="2584" spans="4:5">
      <c r="D2584" s="54"/>
      <c r="E2584" s="54"/>
    </row>
    <row r="2585" spans="4:5">
      <c r="D2585" s="54"/>
      <c r="E2585" s="54"/>
    </row>
    <row r="2586" spans="4:5">
      <c r="D2586" s="54"/>
      <c r="E2586" s="54"/>
    </row>
    <row r="2587" spans="4:5">
      <c r="D2587" s="54"/>
      <c r="E2587" s="54"/>
    </row>
    <row r="2588" spans="4:5">
      <c r="D2588" s="54"/>
      <c r="E2588" s="54"/>
    </row>
    <row r="2589" spans="4:5">
      <c r="D2589" s="54"/>
      <c r="E2589" s="54"/>
    </row>
    <row r="2590" spans="4:5">
      <c r="D2590" s="54"/>
      <c r="E2590" s="54"/>
    </row>
    <row r="2591" spans="4:5">
      <c r="D2591" s="54"/>
      <c r="E2591" s="54"/>
    </row>
    <row r="2592" spans="4:5">
      <c r="D2592" s="54"/>
      <c r="E2592" s="54"/>
    </row>
    <row r="2593" spans="4:5">
      <c r="D2593" s="54"/>
      <c r="E2593" s="54"/>
    </row>
    <row r="2594" spans="4:5">
      <c r="D2594" s="54"/>
      <c r="E2594" s="54"/>
    </row>
    <row r="2595" spans="4:5">
      <c r="D2595" s="54"/>
      <c r="E2595" s="54"/>
    </row>
    <row r="2596" spans="4:5">
      <c r="D2596" s="54"/>
      <c r="E2596" s="54"/>
    </row>
    <row r="2597" spans="4:5">
      <c r="D2597" s="54"/>
      <c r="E2597" s="54"/>
    </row>
    <row r="2598" spans="4:5">
      <c r="D2598" s="54"/>
      <c r="E2598" s="54"/>
    </row>
    <row r="2599" spans="4:5">
      <c r="D2599" s="54"/>
      <c r="E2599" s="54"/>
    </row>
    <row r="2600" spans="4:5">
      <c r="D2600" s="54"/>
      <c r="E2600" s="54"/>
    </row>
    <row r="2601" spans="4:5">
      <c r="D2601" s="54"/>
      <c r="E2601" s="54"/>
    </row>
    <row r="2602" spans="4:5">
      <c r="D2602" s="54"/>
      <c r="E2602" s="54"/>
    </row>
    <row r="2603" spans="4:5">
      <c r="D2603" s="54"/>
      <c r="E2603" s="54"/>
    </row>
    <row r="2604" spans="4:5">
      <c r="D2604" s="54"/>
      <c r="E2604" s="54"/>
    </row>
    <row r="2605" spans="4:5">
      <c r="D2605" s="54"/>
      <c r="E2605" s="54"/>
    </row>
    <row r="2606" spans="4:5">
      <c r="D2606" s="54"/>
      <c r="E2606" s="54"/>
    </row>
    <row r="2607" spans="4:5">
      <c r="D2607" s="54"/>
      <c r="E2607" s="54"/>
    </row>
    <row r="2608" spans="4:5">
      <c r="D2608" s="54"/>
      <c r="E2608" s="54"/>
    </row>
    <row r="2609" spans="4:5">
      <c r="D2609" s="54"/>
      <c r="E2609" s="54"/>
    </row>
    <row r="2610" spans="4:5">
      <c r="D2610" s="54"/>
      <c r="E2610" s="54"/>
    </row>
    <row r="2611" spans="4:5">
      <c r="D2611" s="54"/>
      <c r="E2611" s="54"/>
    </row>
    <row r="2612" spans="4:5">
      <c r="D2612" s="54"/>
      <c r="E2612" s="54"/>
    </row>
    <row r="2613" spans="4:5">
      <c r="D2613" s="54"/>
      <c r="E2613" s="54"/>
    </row>
    <row r="2614" spans="4:5">
      <c r="D2614" s="54"/>
      <c r="E2614" s="54"/>
    </row>
    <row r="2615" spans="4:5">
      <c r="D2615" s="54"/>
      <c r="E2615" s="54"/>
    </row>
    <row r="2616" spans="4:5">
      <c r="D2616" s="54"/>
      <c r="E2616" s="54"/>
    </row>
    <row r="2617" spans="4:5">
      <c r="D2617" s="54"/>
      <c r="E2617" s="54"/>
    </row>
    <row r="2618" spans="4:5">
      <c r="D2618" s="54"/>
      <c r="E2618" s="54"/>
    </row>
    <row r="2619" spans="4:5">
      <c r="D2619" s="54"/>
      <c r="E2619" s="54"/>
    </row>
    <row r="2620" spans="4:5">
      <c r="D2620" s="54"/>
      <c r="E2620" s="54"/>
    </row>
    <row r="2621" spans="4:5">
      <c r="D2621" s="54"/>
      <c r="E2621" s="54"/>
    </row>
    <row r="2622" spans="4:5">
      <c r="D2622" s="54"/>
      <c r="E2622" s="54"/>
    </row>
    <row r="2623" spans="4:5">
      <c r="D2623" s="54"/>
      <c r="E2623" s="54"/>
    </row>
    <row r="2624" spans="4:5">
      <c r="D2624" s="54"/>
      <c r="E2624" s="54"/>
    </row>
    <row r="2625" spans="4:5">
      <c r="D2625" s="54"/>
      <c r="E2625" s="54"/>
    </row>
    <row r="2626" spans="4:5">
      <c r="D2626" s="54"/>
      <c r="E2626" s="54"/>
    </row>
    <row r="2627" spans="4:5">
      <c r="D2627" s="54"/>
      <c r="E2627" s="54"/>
    </row>
    <row r="2628" spans="4:5">
      <c r="D2628" s="54"/>
      <c r="E2628" s="54"/>
    </row>
    <row r="2629" spans="4:5">
      <c r="D2629" s="54"/>
      <c r="E2629" s="54"/>
    </row>
    <row r="2630" spans="4:5">
      <c r="D2630" s="54"/>
      <c r="E2630" s="54"/>
    </row>
    <row r="2631" spans="4:5">
      <c r="D2631" s="54"/>
      <c r="E2631" s="54"/>
    </row>
    <row r="2632" spans="4:5">
      <c r="D2632" s="54"/>
      <c r="E2632" s="54"/>
    </row>
    <row r="2633" spans="4:5">
      <c r="D2633" s="54"/>
      <c r="E2633" s="54"/>
    </row>
    <row r="2634" spans="4:5">
      <c r="D2634" s="54"/>
      <c r="E2634" s="54"/>
    </row>
    <row r="2635" spans="4:5">
      <c r="D2635" s="54"/>
      <c r="E2635" s="54"/>
    </row>
    <row r="2636" spans="4:5">
      <c r="D2636" s="54"/>
      <c r="E2636" s="54"/>
    </row>
    <row r="2637" spans="4:5">
      <c r="D2637" s="54"/>
      <c r="E2637" s="54"/>
    </row>
    <row r="2638" spans="4:5">
      <c r="D2638" s="54"/>
      <c r="E2638" s="54"/>
    </row>
    <row r="2639" spans="4:5">
      <c r="D2639" s="54"/>
      <c r="E2639" s="54"/>
    </row>
    <row r="2640" spans="4:5">
      <c r="D2640" s="54"/>
      <c r="E2640" s="54"/>
    </row>
    <row r="2641" spans="4:5">
      <c r="D2641" s="54"/>
      <c r="E2641" s="54"/>
    </row>
    <row r="2642" spans="4:5">
      <c r="D2642" s="54"/>
      <c r="E2642" s="54"/>
    </row>
    <row r="2643" spans="4:5">
      <c r="D2643" s="54"/>
      <c r="E2643" s="54"/>
    </row>
    <row r="2644" spans="4:5">
      <c r="D2644" s="54"/>
      <c r="E2644" s="54"/>
    </row>
    <row r="2645" spans="4:5">
      <c r="D2645" s="54"/>
      <c r="E2645" s="54"/>
    </row>
    <row r="2646" spans="4:5">
      <c r="D2646" s="54"/>
      <c r="E2646" s="54"/>
    </row>
    <row r="2647" spans="4:5">
      <c r="D2647" s="54"/>
      <c r="E2647" s="54"/>
    </row>
    <row r="2648" spans="4:5">
      <c r="D2648" s="54"/>
      <c r="E2648" s="54"/>
    </row>
    <row r="2649" spans="4:5">
      <c r="D2649" s="54"/>
      <c r="E2649" s="54"/>
    </row>
    <row r="2650" spans="4:5">
      <c r="D2650" s="54"/>
      <c r="E2650" s="54"/>
    </row>
    <row r="2651" spans="4:5">
      <c r="D2651" s="54"/>
      <c r="E2651" s="54"/>
    </row>
    <row r="2652" spans="4:5">
      <c r="D2652" s="54"/>
      <c r="E2652" s="54"/>
    </row>
    <row r="2653" spans="4:5">
      <c r="D2653" s="54"/>
      <c r="E2653" s="54"/>
    </row>
    <row r="2654" spans="4:5">
      <c r="D2654" s="54"/>
      <c r="E2654" s="54"/>
    </row>
    <row r="2655" spans="4:5">
      <c r="D2655" s="54"/>
      <c r="E2655" s="54"/>
    </row>
    <row r="2656" spans="4:5">
      <c r="D2656" s="54"/>
      <c r="E2656" s="54"/>
    </row>
    <row r="2657" spans="4:5">
      <c r="D2657" s="54"/>
      <c r="E2657" s="54"/>
    </row>
    <row r="2658" spans="4:5">
      <c r="D2658" s="54"/>
      <c r="E2658" s="54"/>
    </row>
    <row r="2659" spans="4:5">
      <c r="D2659" s="54"/>
      <c r="E2659" s="54"/>
    </row>
    <row r="2660" spans="4:5">
      <c r="D2660" s="54"/>
      <c r="E2660" s="54"/>
    </row>
    <row r="2661" spans="4:5">
      <c r="D2661" s="54"/>
      <c r="E2661" s="54"/>
    </row>
    <row r="2662" spans="4:5">
      <c r="D2662" s="54"/>
      <c r="E2662" s="54"/>
    </row>
    <row r="2663" spans="4:5">
      <c r="D2663" s="54"/>
      <c r="E2663" s="54"/>
    </row>
    <row r="2664" spans="4:5">
      <c r="D2664" s="54"/>
      <c r="E2664" s="54"/>
    </row>
    <row r="2665" spans="4:5">
      <c r="D2665" s="54"/>
      <c r="E2665" s="54"/>
    </row>
    <row r="2666" spans="4:5">
      <c r="D2666" s="54"/>
      <c r="E2666" s="54"/>
    </row>
    <row r="2667" spans="4:5">
      <c r="D2667" s="54"/>
      <c r="E2667" s="54"/>
    </row>
    <row r="2668" spans="4:5">
      <c r="D2668" s="54"/>
      <c r="E2668" s="54"/>
    </row>
    <row r="2669" spans="4:5">
      <c r="D2669" s="54"/>
      <c r="E2669" s="54"/>
    </row>
    <row r="2670" spans="4:5">
      <c r="D2670" s="54"/>
      <c r="E2670" s="54"/>
    </row>
    <row r="2671" spans="4:5">
      <c r="D2671" s="54"/>
      <c r="E2671" s="54"/>
    </row>
    <row r="2672" spans="4:5">
      <c r="D2672" s="54"/>
      <c r="E2672" s="54"/>
    </row>
    <row r="2673" spans="4:5">
      <c r="D2673" s="54"/>
      <c r="E2673" s="54"/>
    </row>
    <row r="2674" spans="4:5">
      <c r="D2674" s="54"/>
      <c r="E2674" s="54"/>
    </row>
    <row r="2675" spans="4:5">
      <c r="D2675" s="54"/>
      <c r="E2675" s="54"/>
    </row>
    <row r="2676" spans="4:5">
      <c r="D2676" s="54"/>
      <c r="E2676" s="54"/>
    </row>
    <row r="2677" spans="4:5">
      <c r="D2677" s="54"/>
      <c r="E2677" s="54"/>
    </row>
    <row r="2678" spans="4:5">
      <c r="D2678" s="54"/>
      <c r="E2678" s="54"/>
    </row>
    <row r="2679" spans="4:5">
      <c r="D2679" s="54"/>
      <c r="E2679" s="54"/>
    </row>
    <row r="2680" spans="4:5">
      <c r="D2680" s="54"/>
      <c r="E2680" s="54"/>
    </row>
    <row r="2681" spans="4:5">
      <c r="D2681" s="54"/>
      <c r="E2681" s="54"/>
    </row>
    <row r="2682" spans="4:5">
      <c r="D2682" s="54"/>
      <c r="E2682" s="54"/>
    </row>
    <row r="2683" spans="4:5">
      <c r="D2683" s="54"/>
      <c r="E2683" s="54"/>
    </row>
    <row r="2684" spans="4:5">
      <c r="D2684" s="54"/>
      <c r="E2684" s="54"/>
    </row>
    <row r="2685" spans="4:5">
      <c r="D2685" s="54"/>
      <c r="E2685" s="54"/>
    </row>
    <row r="2686" spans="4:5">
      <c r="D2686" s="54"/>
      <c r="E2686" s="54"/>
    </row>
    <row r="2687" spans="4:5">
      <c r="D2687" s="54"/>
      <c r="E2687" s="54"/>
    </row>
    <row r="2688" spans="4:5">
      <c r="D2688" s="54"/>
      <c r="E2688" s="54"/>
    </row>
    <row r="2689" spans="4:5">
      <c r="D2689" s="54"/>
      <c r="E2689" s="54"/>
    </row>
    <row r="2690" spans="4:5">
      <c r="D2690" s="54"/>
      <c r="E2690" s="54"/>
    </row>
    <row r="2691" spans="4:5">
      <c r="D2691" s="54"/>
      <c r="E2691" s="54"/>
    </row>
    <row r="2692" spans="4:5">
      <c r="D2692" s="54"/>
      <c r="E2692" s="54"/>
    </row>
    <row r="2693" spans="4:5">
      <c r="D2693" s="54"/>
      <c r="E2693" s="54"/>
    </row>
    <row r="2694" spans="4:5">
      <c r="D2694" s="54"/>
      <c r="E2694" s="54"/>
    </row>
    <row r="2695" spans="4:5">
      <c r="D2695" s="54"/>
      <c r="E2695" s="54"/>
    </row>
    <row r="2696" spans="4:5">
      <c r="D2696" s="54"/>
      <c r="E2696" s="54"/>
    </row>
    <row r="2697" spans="4:5">
      <c r="D2697" s="54"/>
      <c r="E2697" s="54"/>
    </row>
    <row r="2698" spans="4:5">
      <c r="D2698" s="54"/>
      <c r="E2698" s="54"/>
    </row>
    <row r="2699" spans="4:5">
      <c r="D2699" s="54"/>
      <c r="E2699" s="54"/>
    </row>
    <row r="2700" spans="4:5">
      <c r="D2700" s="54"/>
      <c r="E2700" s="54"/>
    </row>
    <row r="2701" spans="4:5">
      <c r="D2701" s="54"/>
      <c r="E2701" s="54"/>
    </row>
    <row r="2702" spans="4:5">
      <c r="D2702" s="54"/>
      <c r="E2702" s="54"/>
    </row>
    <row r="2703" spans="4:5">
      <c r="D2703" s="54"/>
      <c r="E2703" s="54"/>
    </row>
    <row r="2704" spans="4:5">
      <c r="D2704" s="54"/>
      <c r="E2704" s="54"/>
    </row>
    <row r="2705" spans="4:5">
      <c r="D2705" s="54"/>
      <c r="E2705" s="54"/>
    </row>
    <row r="2706" spans="4:5">
      <c r="D2706" s="54"/>
      <c r="E2706" s="54"/>
    </row>
    <row r="2707" spans="4:5">
      <c r="D2707" s="54"/>
      <c r="E2707" s="54"/>
    </row>
    <row r="2708" spans="4:5">
      <c r="D2708" s="54"/>
      <c r="E2708" s="54"/>
    </row>
    <row r="2709" spans="4:5">
      <c r="D2709" s="54"/>
      <c r="E2709" s="54"/>
    </row>
    <row r="2710" spans="4:5">
      <c r="D2710" s="54"/>
      <c r="E2710" s="54"/>
    </row>
    <row r="2711" spans="4:5">
      <c r="D2711" s="54"/>
      <c r="E2711" s="54"/>
    </row>
    <row r="2712" spans="4:5">
      <c r="D2712" s="54"/>
      <c r="E2712" s="54"/>
    </row>
    <row r="2713" spans="4:5">
      <c r="D2713" s="54"/>
      <c r="E2713" s="54"/>
    </row>
    <row r="2714" spans="4:5">
      <c r="D2714" s="54"/>
      <c r="E2714" s="54"/>
    </row>
    <row r="2715" spans="4:5">
      <c r="D2715" s="54"/>
      <c r="E2715" s="54"/>
    </row>
    <row r="2716" spans="4:5">
      <c r="D2716" s="54"/>
      <c r="E2716" s="54"/>
    </row>
    <row r="2717" spans="4:5">
      <c r="D2717" s="54"/>
      <c r="E2717" s="54"/>
    </row>
    <row r="2718" spans="4:5">
      <c r="D2718" s="54"/>
      <c r="E2718" s="54"/>
    </row>
    <row r="2719" spans="4:5">
      <c r="D2719" s="54"/>
      <c r="E2719" s="54"/>
    </row>
    <row r="2720" spans="4:5">
      <c r="D2720" s="54"/>
      <c r="E2720" s="54"/>
    </row>
    <row r="2721" spans="4:5">
      <c r="D2721" s="54"/>
      <c r="E2721" s="54"/>
    </row>
    <row r="2722" spans="4:5">
      <c r="D2722" s="54"/>
      <c r="E2722" s="54"/>
    </row>
    <row r="2723" spans="4:5">
      <c r="D2723" s="54"/>
      <c r="E2723" s="54"/>
    </row>
    <row r="2724" spans="4:5">
      <c r="D2724" s="54"/>
      <c r="E2724" s="54"/>
    </row>
    <row r="2725" spans="4:5">
      <c r="D2725" s="54"/>
      <c r="E2725" s="54"/>
    </row>
    <row r="2726" spans="4:5">
      <c r="D2726" s="54"/>
      <c r="E2726" s="54"/>
    </row>
    <row r="2727" spans="4:5">
      <c r="D2727" s="54"/>
      <c r="E2727" s="54"/>
    </row>
    <row r="2728" spans="4:5">
      <c r="D2728" s="54"/>
      <c r="E2728" s="54"/>
    </row>
    <row r="2729" spans="4:5">
      <c r="D2729" s="54"/>
      <c r="E2729" s="54"/>
    </row>
    <row r="2730" spans="4:5">
      <c r="D2730" s="54"/>
      <c r="E2730" s="54"/>
    </row>
    <row r="2731" spans="4:5">
      <c r="D2731" s="54"/>
      <c r="E2731" s="54"/>
    </row>
    <row r="2732" spans="4:5">
      <c r="D2732" s="54"/>
      <c r="E2732" s="54"/>
    </row>
    <row r="2733" spans="4:5">
      <c r="D2733" s="54"/>
      <c r="E2733" s="54"/>
    </row>
    <row r="2734" spans="4:5">
      <c r="D2734" s="54"/>
      <c r="E2734" s="54"/>
    </row>
    <row r="2735" spans="4:5">
      <c r="D2735" s="54"/>
      <c r="E2735" s="54"/>
    </row>
    <row r="2736" spans="4:5">
      <c r="D2736" s="54"/>
      <c r="E2736" s="54"/>
    </row>
    <row r="2737" spans="4:5">
      <c r="D2737" s="54"/>
      <c r="E2737" s="54"/>
    </row>
    <row r="2738" spans="4:5">
      <c r="D2738" s="54"/>
      <c r="E2738" s="54"/>
    </row>
    <row r="2739" spans="4:5">
      <c r="D2739" s="54"/>
      <c r="E2739" s="54"/>
    </row>
    <row r="2740" spans="4:5">
      <c r="D2740" s="54"/>
      <c r="E2740" s="54"/>
    </row>
    <row r="2741" spans="4:5">
      <c r="D2741" s="54"/>
      <c r="E2741" s="54"/>
    </row>
    <row r="2742" spans="4:5">
      <c r="D2742" s="54"/>
      <c r="E2742" s="54"/>
    </row>
    <row r="2743" spans="4:5">
      <c r="D2743" s="54"/>
      <c r="E2743" s="54"/>
    </row>
    <row r="2744" spans="4:5">
      <c r="D2744" s="54"/>
      <c r="E2744" s="54"/>
    </row>
    <row r="2745" spans="4:5">
      <c r="D2745" s="54"/>
      <c r="E2745" s="54"/>
    </row>
    <row r="2746" spans="4:5">
      <c r="D2746" s="54"/>
      <c r="E2746" s="54"/>
    </row>
    <row r="2747" spans="4:5">
      <c r="D2747" s="54"/>
      <c r="E2747" s="54"/>
    </row>
    <row r="2748" spans="4:5">
      <c r="D2748" s="54"/>
      <c r="E2748" s="54"/>
    </row>
    <row r="2749" spans="4:5">
      <c r="D2749" s="54"/>
      <c r="E2749" s="54"/>
    </row>
    <row r="2750" spans="4:5">
      <c r="D2750" s="54"/>
      <c r="E2750" s="54"/>
    </row>
    <row r="2751" spans="4:5">
      <c r="D2751" s="54"/>
      <c r="E2751" s="54"/>
    </row>
    <row r="2752" spans="4:5">
      <c r="D2752" s="54"/>
      <c r="E2752" s="54"/>
    </row>
    <row r="2753" spans="4:5">
      <c r="D2753" s="54"/>
      <c r="E2753" s="54"/>
    </row>
    <row r="2754" spans="4:5">
      <c r="D2754" s="54"/>
      <c r="E2754" s="54"/>
    </row>
    <row r="2755" spans="4:5">
      <c r="D2755" s="54"/>
      <c r="E2755" s="54"/>
    </row>
    <row r="2756" spans="4:5">
      <c r="D2756" s="54"/>
      <c r="E2756" s="54"/>
    </row>
    <row r="2757" spans="4:5">
      <c r="D2757" s="54"/>
      <c r="E2757" s="54"/>
    </row>
    <row r="2758" spans="4:5">
      <c r="D2758" s="54"/>
      <c r="E2758" s="54"/>
    </row>
    <row r="2759" spans="4:5">
      <c r="D2759" s="54"/>
      <c r="E2759" s="54"/>
    </row>
    <row r="2760" spans="4:5">
      <c r="D2760" s="54"/>
      <c r="E2760" s="54"/>
    </row>
    <row r="2761" spans="4:5">
      <c r="D2761" s="54"/>
      <c r="E2761" s="54"/>
    </row>
    <row r="2762" spans="4:5">
      <c r="D2762" s="54"/>
      <c r="E2762" s="54"/>
    </row>
    <row r="2763" spans="4:5">
      <c r="D2763" s="54"/>
      <c r="E2763" s="54"/>
    </row>
    <row r="2764" spans="4:5">
      <c r="D2764" s="54"/>
      <c r="E2764" s="54"/>
    </row>
    <row r="2765" spans="4:5">
      <c r="D2765" s="54"/>
      <c r="E2765" s="54"/>
    </row>
    <row r="2766" spans="4:5">
      <c r="D2766" s="54"/>
      <c r="E2766" s="54"/>
    </row>
    <row r="2767" spans="4:5">
      <c r="D2767" s="54"/>
      <c r="E2767" s="54"/>
    </row>
    <row r="2768" spans="4:5">
      <c r="D2768" s="54"/>
      <c r="E2768" s="54"/>
    </row>
    <row r="2769" spans="4:5">
      <c r="D2769" s="54"/>
      <c r="E2769" s="54"/>
    </row>
    <row r="2770" spans="4:5">
      <c r="D2770" s="54"/>
      <c r="E2770" s="54"/>
    </row>
    <row r="2771" spans="4:5">
      <c r="D2771" s="54"/>
      <c r="E2771" s="54"/>
    </row>
    <row r="2772" spans="4:5">
      <c r="D2772" s="54"/>
      <c r="E2772" s="54"/>
    </row>
    <row r="2773" spans="4:5">
      <c r="D2773" s="54"/>
      <c r="E2773" s="54"/>
    </row>
    <row r="2774" spans="4:5">
      <c r="D2774" s="54"/>
      <c r="E2774" s="54"/>
    </row>
    <row r="2775" spans="4:5">
      <c r="D2775" s="54"/>
      <c r="E2775" s="54"/>
    </row>
    <row r="2776" spans="4:5">
      <c r="D2776" s="54"/>
      <c r="E2776" s="54"/>
    </row>
    <row r="2777" spans="4:5">
      <c r="D2777" s="54"/>
      <c r="E2777" s="54"/>
    </row>
    <row r="2778" spans="4:5">
      <c r="D2778" s="54"/>
      <c r="E2778" s="54"/>
    </row>
    <row r="2779" spans="4:5">
      <c r="D2779" s="54"/>
      <c r="E2779" s="54"/>
    </row>
    <row r="2780" spans="4:5">
      <c r="D2780" s="54"/>
      <c r="E2780" s="54"/>
    </row>
    <row r="2781" spans="4:5">
      <c r="D2781" s="54"/>
      <c r="E2781" s="54"/>
    </row>
    <row r="2782" spans="4:5">
      <c r="D2782" s="54"/>
      <c r="E2782" s="54"/>
    </row>
    <row r="2783" spans="4:5">
      <c r="D2783" s="54"/>
      <c r="E2783" s="54"/>
    </row>
    <row r="2784" spans="4:5">
      <c r="D2784" s="54"/>
      <c r="E2784" s="54"/>
    </row>
    <row r="2785" spans="4:5">
      <c r="D2785" s="54"/>
      <c r="E2785" s="54"/>
    </row>
    <row r="2786" spans="4:5">
      <c r="D2786" s="54"/>
      <c r="E2786" s="54"/>
    </row>
    <row r="2787" spans="4:5">
      <c r="D2787" s="54"/>
      <c r="E2787" s="54"/>
    </row>
    <row r="2788" spans="4:5">
      <c r="D2788" s="54"/>
      <c r="E2788" s="54"/>
    </row>
    <row r="2789" spans="4:5">
      <c r="D2789" s="54"/>
      <c r="E2789" s="54"/>
    </row>
    <row r="2790" spans="4:5">
      <c r="D2790" s="54"/>
      <c r="E2790" s="54"/>
    </row>
    <row r="2791" spans="4:5">
      <c r="D2791" s="54"/>
      <c r="E2791" s="54"/>
    </row>
    <row r="2792" spans="4:5">
      <c r="D2792" s="54"/>
      <c r="E2792" s="54"/>
    </row>
    <row r="2793" spans="4:5">
      <c r="D2793" s="54"/>
      <c r="E2793" s="54"/>
    </row>
    <row r="2794" spans="4:5">
      <c r="D2794" s="54"/>
      <c r="E2794" s="54"/>
    </row>
    <row r="2795" spans="4:5">
      <c r="D2795" s="54"/>
      <c r="E2795" s="54"/>
    </row>
    <row r="2796" spans="4:5">
      <c r="D2796" s="54"/>
      <c r="E2796" s="54"/>
    </row>
    <row r="2797" spans="4:5">
      <c r="D2797" s="54"/>
      <c r="E2797" s="54"/>
    </row>
    <row r="2798" spans="4:5">
      <c r="D2798" s="54"/>
      <c r="E2798" s="54"/>
    </row>
    <row r="2799" spans="4:5">
      <c r="D2799" s="54"/>
      <c r="E2799" s="54"/>
    </row>
    <row r="2800" spans="4:5">
      <c r="D2800" s="54"/>
      <c r="E2800" s="54"/>
    </row>
    <row r="2801" spans="4:5">
      <c r="D2801" s="54"/>
      <c r="E2801" s="54"/>
    </row>
    <row r="2802" spans="4:5">
      <c r="D2802" s="54"/>
      <c r="E2802" s="54"/>
    </row>
    <row r="2803" spans="4:5">
      <c r="D2803" s="54"/>
      <c r="E2803" s="54"/>
    </row>
    <row r="2804" spans="4:5">
      <c r="D2804" s="54"/>
      <c r="E2804" s="54"/>
    </row>
    <row r="2805" spans="4:5">
      <c r="D2805" s="54"/>
      <c r="E2805" s="54"/>
    </row>
    <row r="2806" spans="4:5">
      <c r="D2806" s="54"/>
      <c r="E2806" s="54"/>
    </row>
    <row r="2807" spans="4:5">
      <c r="D2807" s="54"/>
      <c r="E2807" s="54"/>
    </row>
    <row r="2808" spans="4:5">
      <c r="D2808" s="54"/>
      <c r="E2808" s="54"/>
    </row>
    <row r="2809" spans="4:5">
      <c r="D2809" s="54"/>
      <c r="E2809" s="54"/>
    </row>
    <row r="2810" spans="4:5">
      <c r="D2810" s="54"/>
      <c r="E2810" s="54"/>
    </row>
    <row r="2811" spans="4:5">
      <c r="D2811" s="54"/>
      <c r="E2811" s="54"/>
    </row>
    <row r="2812" spans="4:5">
      <c r="D2812" s="54"/>
      <c r="E2812" s="54"/>
    </row>
    <row r="2813" spans="4:5">
      <c r="D2813" s="54"/>
      <c r="E2813" s="54"/>
    </row>
    <row r="2814" spans="4:5">
      <c r="D2814" s="54"/>
      <c r="E2814" s="54"/>
    </row>
    <row r="2815" spans="4:5">
      <c r="D2815" s="54"/>
      <c r="E2815" s="54"/>
    </row>
    <row r="2816" spans="4:5">
      <c r="D2816" s="54"/>
      <c r="E2816" s="54"/>
    </row>
    <row r="2817" spans="4:5">
      <c r="D2817" s="54"/>
      <c r="E2817" s="54"/>
    </row>
    <row r="2818" spans="4:5">
      <c r="D2818" s="54"/>
      <c r="E2818" s="54"/>
    </row>
    <row r="2819" spans="4:5">
      <c r="D2819" s="54"/>
      <c r="E2819" s="54"/>
    </row>
    <row r="2820" spans="4:5">
      <c r="D2820" s="54"/>
      <c r="E2820" s="54"/>
    </row>
    <row r="2821" spans="4:5">
      <c r="D2821" s="54"/>
      <c r="E2821" s="54"/>
    </row>
    <row r="2822" spans="4:5">
      <c r="D2822" s="54"/>
      <c r="E2822" s="54"/>
    </row>
    <row r="2823" spans="4:5">
      <c r="D2823" s="54"/>
      <c r="E2823" s="54"/>
    </row>
    <row r="2824" spans="4:5">
      <c r="D2824" s="54"/>
      <c r="E2824" s="54"/>
    </row>
    <row r="2825" spans="4:5">
      <c r="D2825" s="54"/>
      <c r="E2825" s="54"/>
    </row>
    <row r="2826" spans="4:5">
      <c r="D2826" s="54"/>
      <c r="E2826" s="54"/>
    </row>
    <row r="2827" spans="4:5">
      <c r="D2827" s="54"/>
      <c r="E2827" s="54"/>
    </row>
    <row r="2828" spans="4:5">
      <c r="D2828" s="54"/>
      <c r="E2828" s="54"/>
    </row>
    <row r="2829" spans="4:5">
      <c r="D2829" s="54"/>
      <c r="E2829" s="54"/>
    </row>
    <row r="2830" spans="4:5">
      <c r="D2830" s="54"/>
      <c r="E2830" s="54"/>
    </row>
    <row r="2831" spans="4:5">
      <c r="D2831" s="54"/>
      <c r="E2831" s="54"/>
    </row>
    <row r="2832" spans="4:5">
      <c r="D2832" s="54"/>
      <c r="E2832" s="54"/>
    </row>
    <row r="2833" spans="4:5">
      <c r="D2833" s="54"/>
      <c r="E2833" s="54"/>
    </row>
    <row r="2834" spans="4:5">
      <c r="D2834" s="54"/>
      <c r="E2834" s="54"/>
    </row>
    <row r="2835" spans="4:5">
      <c r="D2835" s="54"/>
      <c r="E2835" s="54"/>
    </row>
    <row r="2836" spans="4:5">
      <c r="D2836" s="54"/>
      <c r="E2836" s="54"/>
    </row>
    <row r="2837" spans="4:5">
      <c r="D2837" s="54"/>
      <c r="E2837" s="54"/>
    </row>
    <row r="2838" spans="4:5">
      <c r="D2838" s="54"/>
      <c r="E2838" s="54"/>
    </row>
    <row r="2839" spans="4:5">
      <c r="D2839" s="54"/>
      <c r="E2839" s="54"/>
    </row>
    <row r="2840" spans="4:5">
      <c r="D2840" s="54"/>
      <c r="E2840" s="54"/>
    </row>
    <row r="2841" spans="4:5">
      <c r="D2841" s="54"/>
      <c r="E2841" s="54"/>
    </row>
    <row r="2842" spans="4:5">
      <c r="D2842" s="54"/>
      <c r="E2842" s="54"/>
    </row>
    <row r="2843" spans="4:5">
      <c r="D2843" s="54"/>
      <c r="E2843" s="54"/>
    </row>
    <row r="2844" spans="4:5">
      <c r="D2844" s="54"/>
      <c r="E2844" s="54"/>
    </row>
    <row r="2845" spans="4:5">
      <c r="D2845" s="54"/>
      <c r="E2845" s="54"/>
    </row>
    <row r="2846" spans="4:5">
      <c r="D2846" s="54"/>
      <c r="E2846" s="54"/>
    </row>
    <row r="2847" spans="4:5">
      <c r="D2847" s="54"/>
      <c r="E2847" s="54"/>
    </row>
    <row r="2848" spans="4:5">
      <c r="D2848" s="54"/>
      <c r="E2848" s="54"/>
    </row>
    <row r="2849" spans="4:5">
      <c r="D2849" s="54"/>
      <c r="E2849" s="54"/>
    </row>
    <row r="2850" spans="4:5">
      <c r="D2850" s="54"/>
      <c r="E2850" s="54"/>
    </row>
    <row r="2851" spans="4:5">
      <c r="D2851" s="54"/>
      <c r="E2851" s="54"/>
    </row>
    <row r="2852" spans="4:5">
      <c r="D2852" s="54"/>
      <c r="E2852" s="54"/>
    </row>
    <row r="2853" spans="4:5">
      <c r="D2853" s="54"/>
      <c r="E2853" s="54"/>
    </row>
    <row r="2854" spans="4:5">
      <c r="D2854" s="54"/>
      <c r="E2854" s="54"/>
    </row>
    <row r="2855" spans="4:5">
      <c r="D2855" s="54"/>
      <c r="E2855" s="54"/>
    </row>
    <row r="2856" spans="4:5">
      <c r="D2856" s="54"/>
      <c r="E2856" s="54"/>
    </row>
    <row r="2857" spans="4:5">
      <c r="D2857" s="54"/>
      <c r="E2857" s="54"/>
    </row>
    <row r="2858" spans="4:5">
      <c r="D2858" s="54"/>
      <c r="E2858" s="54"/>
    </row>
    <row r="2859" spans="4:5">
      <c r="D2859" s="54"/>
      <c r="E2859" s="54"/>
    </row>
    <row r="2860" spans="4:5">
      <c r="D2860" s="54"/>
      <c r="E2860" s="54"/>
    </row>
    <row r="2861" spans="4:5">
      <c r="D2861" s="54"/>
      <c r="E2861" s="54"/>
    </row>
    <row r="2862" spans="4:5">
      <c r="D2862" s="54"/>
      <c r="E2862" s="54"/>
    </row>
    <row r="2863" spans="4:5">
      <c r="D2863" s="54"/>
      <c r="E2863" s="54"/>
    </row>
    <row r="2864" spans="4:5">
      <c r="D2864" s="54"/>
      <c r="E2864" s="54"/>
    </row>
    <row r="2865" spans="4:5">
      <c r="D2865" s="54"/>
      <c r="E2865" s="54"/>
    </row>
    <row r="2866" spans="4:5">
      <c r="D2866" s="54"/>
      <c r="E2866" s="54"/>
    </row>
    <row r="2867" spans="4:5">
      <c r="D2867" s="54"/>
      <c r="E2867" s="54"/>
    </row>
    <row r="2868" spans="4:5">
      <c r="D2868" s="54"/>
      <c r="E2868" s="54"/>
    </row>
    <row r="2869" spans="4:5">
      <c r="D2869" s="54"/>
      <c r="E2869" s="54"/>
    </row>
    <row r="2870" spans="4:5">
      <c r="D2870" s="54"/>
      <c r="E2870" s="54"/>
    </row>
    <row r="2871" spans="4:5">
      <c r="D2871" s="54"/>
      <c r="E2871" s="54"/>
    </row>
    <row r="2872" spans="4:5">
      <c r="D2872" s="54"/>
      <c r="E2872" s="54"/>
    </row>
    <row r="2873" spans="4:5">
      <c r="D2873" s="54"/>
      <c r="E2873" s="54"/>
    </row>
    <row r="2874" spans="4:5">
      <c r="D2874" s="54"/>
      <c r="E2874" s="54"/>
    </row>
    <row r="2875" spans="4:5">
      <c r="D2875" s="54"/>
      <c r="E2875" s="54"/>
    </row>
    <row r="2876" spans="4:5">
      <c r="D2876" s="54"/>
      <c r="E2876" s="54"/>
    </row>
    <row r="2877" spans="4:5">
      <c r="D2877" s="54"/>
      <c r="E2877" s="54"/>
    </row>
    <row r="2878" spans="4:5">
      <c r="D2878" s="54"/>
      <c r="E2878" s="54"/>
    </row>
    <row r="2879" spans="4:5">
      <c r="D2879" s="54"/>
      <c r="E2879" s="54"/>
    </row>
    <row r="2880" spans="4:5">
      <c r="D2880" s="54"/>
      <c r="E2880" s="54"/>
    </row>
    <row r="2881" spans="4:5">
      <c r="D2881" s="54"/>
      <c r="E2881" s="54"/>
    </row>
    <row r="2882" spans="4:5">
      <c r="D2882" s="54"/>
      <c r="E2882" s="54"/>
    </row>
    <row r="2883" spans="4:5">
      <c r="D2883" s="54"/>
      <c r="E2883" s="54"/>
    </row>
    <row r="2884" spans="4:5">
      <c r="D2884" s="54"/>
      <c r="E2884" s="54"/>
    </row>
    <row r="2885" spans="4:5">
      <c r="D2885" s="54"/>
      <c r="E2885" s="54"/>
    </row>
    <row r="2886" spans="4:5">
      <c r="D2886" s="54"/>
      <c r="E2886" s="54"/>
    </row>
    <row r="2887" spans="4:5">
      <c r="D2887" s="54"/>
      <c r="E2887" s="54"/>
    </row>
    <row r="2888" spans="4:5">
      <c r="D2888" s="54"/>
      <c r="E2888" s="54"/>
    </row>
    <row r="2889" spans="4:5">
      <c r="D2889" s="54"/>
      <c r="E2889" s="54"/>
    </row>
    <row r="2890" spans="4:5">
      <c r="D2890" s="54"/>
      <c r="E2890" s="54"/>
    </row>
    <row r="2891" spans="4:5">
      <c r="D2891" s="54"/>
      <c r="E2891" s="54"/>
    </row>
    <row r="2892" spans="4:5">
      <c r="D2892" s="54"/>
      <c r="E2892" s="54"/>
    </row>
    <row r="2893" spans="4:5">
      <c r="D2893" s="54"/>
      <c r="E2893" s="54"/>
    </row>
    <row r="2894" spans="4:5">
      <c r="D2894" s="54"/>
      <c r="E2894" s="54"/>
    </row>
    <row r="2895" spans="4:5">
      <c r="D2895" s="54"/>
      <c r="E2895" s="54"/>
    </row>
    <row r="2896" spans="4:5">
      <c r="D2896" s="54"/>
      <c r="E2896" s="54"/>
    </row>
    <row r="2897" spans="4:5">
      <c r="D2897" s="54"/>
      <c r="E2897" s="54"/>
    </row>
    <row r="2898" spans="4:5">
      <c r="D2898" s="54"/>
      <c r="E2898" s="54"/>
    </row>
    <row r="2899" spans="4:5">
      <c r="D2899" s="54"/>
      <c r="E2899" s="54"/>
    </row>
    <row r="2900" spans="4:5">
      <c r="D2900" s="54"/>
      <c r="E2900" s="54"/>
    </row>
    <row r="2901" spans="4:5">
      <c r="D2901" s="54"/>
      <c r="E2901" s="54"/>
    </row>
    <row r="2902" spans="4:5">
      <c r="D2902" s="54"/>
      <c r="E2902" s="54"/>
    </row>
    <row r="2903" spans="4:5">
      <c r="D2903" s="54"/>
      <c r="E2903" s="54"/>
    </row>
    <row r="2904" spans="4:5">
      <c r="D2904" s="54"/>
      <c r="E2904" s="54"/>
    </row>
    <row r="2905" spans="4:5">
      <c r="D2905" s="54"/>
      <c r="E2905" s="54"/>
    </row>
    <row r="2906" spans="4:5">
      <c r="D2906" s="54"/>
      <c r="E2906" s="54"/>
    </row>
    <row r="2907" spans="4:5">
      <c r="D2907" s="54"/>
      <c r="E2907" s="54"/>
    </row>
    <row r="2908" spans="4:5">
      <c r="D2908" s="54"/>
      <c r="E2908" s="54"/>
    </row>
    <row r="2909" spans="4:5">
      <c r="D2909" s="54"/>
      <c r="E2909" s="54"/>
    </row>
    <row r="2910" spans="4:5">
      <c r="D2910" s="54"/>
      <c r="E2910" s="54"/>
    </row>
    <row r="2911" spans="4:5">
      <c r="D2911" s="54"/>
      <c r="E2911" s="54"/>
    </row>
    <row r="2912" spans="4:5">
      <c r="D2912" s="54"/>
      <c r="E2912" s="54"/>
    </row>
    <row r="2913" spans="4:5">
      <c r="D2913" s="54"/>
      <c r="E2913" s="54"/>
    </row>
    <row r="2914" spans="4:5">
      <c r="D2914" s="54"/>
      <c r="E2914" s="54"/>
    </row>
    <row r="2915" spans="4:5">
      <c r="D2915" s="54"/>
      <c r="E2915" s="54"/>
    </row>
    <row r="2916" spans="4:5">
      <c r="D2916" s="54"/>
      <c r="E2916" s="54"/>
    </row>
    <row r="2917" spans="4:5">
      <c r="D2917" s="54"/>
      <c r="E2917" s="54"/>
    </row>
    <row r="2918" spans="4:5">
      <c r="D2918" s="54"/>
      <c r="E2918" s="54"/>
    </row>
    <row r="2919" spans="4:5">
      <c r="D2919" s="54"/>
      <c r="E2919" s="54"/>
    </row>
    <row r="2920" spans="4:5">
      <c r="D2920" s="54"/>
      <c r="E2920" s="54"/>
    </row>
    <row r="2921" spans="4:5">
      <c r="D2921" s="54"/>
      <c r="E2921" s="54"/>
    </row>
    <row r="2922" spans="4:5">
      <c r="D2922" s="54"/>
      <c r="E2922" s="54"/>
    </row>
    <row r="2923" spans="4:5">
      <c r="D2923" s="54"/>
      <c r="E2923" s="54"/>
    </row>
    <row r="2924" spans="4:5">
      <c r="D2924" s="54"/>
      <c r="E2924" s="54"/>
    </row>
    <row r="2925" spans="4:5">
      <c r="D2925" s="54"/>
      <c r="E2925" s="54"/>
    </row>
    <row r="2926" spans="4:5">
      <c r="D2926" s="54"/>
      <c r="E2926" s="54"/>
    </row>
    <row r="2927" spans="4:5">
      <c r="D2927" s="54"/>
      <c r="E2927" s="54"/>
    </row>
    <row r="2928" spans="4:5">
      <c r="D2928" s="54"/>
      <c r="E2928" s="54"/>
    </row>
    <row r="2929" spans="4:5">
      <c r="D2929" s="54"/>
      <c r="E2929" s="54"/>
    </row>
    <row r="2930" spans="4:5">
      <c r="D2930" s="54"/>
      <c r="E2930" s="54"/>
    </row>
    <row r="2931" spans="4:5">
      <c r="D2931" s="54"/>
      <c r="E2931" s="54"/>
    </row>
    <row r="2932" spans="4:5">
      <c r="D2932" s="54"/>
      <c r="E2932" s="54"/>
    </row>
    <row r="2933" spans="4:5">
      <c r="D2933" s="54"/>
      <c r="E2933" s="54"/>
    </row>
    <row r="2934" spans="4:5">
      <c r="D2934" s="54"/>
      <c r="E2934" s="54"/>
    </row>
    <row r="2935" spans="4:5">
      <c r="D2935" s="54"/>
      <c r="E2935" s="54"/>
    </row>
    <row r="2936" spans="4:5">
      <c r="D2936" s="54"/>
      <c r="E2936" s="54"/>
    </row>
    <row r="2937" spans="4:5">
      <c r="D2937" s="54"/>
      <c r="E2937" s="54"/>
    </row>
    <row r="2938" spans="4:5">
      <c r="D2938" s="54"/>
      <c r="E2938" s="54"/>
    </row>
    <row r="2939" spans="4:5">
      <c r="D2939" s="54"/>
      <c r="E2939" s="54"/>
    </row>
    <row r="2940" spans="4:5">
      <c r="D2940" s="54"/>
      <c r="E2940" s="54"/>
    </row>
    <row r="2941" spans="4:5">
      <c r="D2941" s="54"/>
      <c r="E2941" s="54"/>
    </row>
    <row r="2942" spans="4:5">
      <c r="D2942" s="54"/>
      <c r="E2942" s="54"/>
    </row>
    <row r="2943" spans="4:5">
      <c r="D2943" s="54"/>
      <c r="E2943" s="54"/>
    </row>
    <row r="2944" spans="4:5">
      <c r="D2944" s="54"/>
      <c r="E2944" s="54"/>
    </row>
    <row r="2945" spans="4:5">
      <c r="D2945" s="54"/>
      <c r="E2945" s="54"/>
    </row>
    <row r="2946" spans="4:5">
      <c r="D2946" s="54"/>
      <c r="E2946" s="54"/>
    </row>
    <row r="2947" spans="4:5">
      <c r="D2947" s="54"/>
      <c r="E2947" s="54"/>
    </row>
    <row r="2948" spans="4:5">
      <c r="D2948" s="54"/>
      <c r="E2948" s="54"/>
    </row>
    <row r="2949" spans="4:5">
      <c r="D2949" s="54"/>
      <c r="E2949" s="54"/>
    </row>
    <row r="2950" spans="4:5">
      <c r="D2950" s="54"/>
      <c r="E2950" s="54"/>
    </row>
    <row r="2951" spans="4:5">
      <c r="D2951" s="54"/>
      <c r="E2951" s="54"/>
    </row>
    <row r="2952" spans="4:5">
      <c r="D2952" s="54"/>
      <c r="E2952" s="54"/>
    </row>
    <row r="2953" spans="4:5">
      <c r="D2953" s="54"/>
      <c r="E2953" s="54"/>
    </row>
    <row r="2954" spans="4:5">
      <c r="D2954" s="54"/>
      <c r="E2954" s="54"/>
    </row>
    <row r="2955" spans="4:5">
      <c r="D2955" s="54"/>
      <c r="E2955" s="54"/>
    </row>
    <row r="2956" spans="4:5">
      <c r="D2956" s="54"/>
      <c r="E2956" s="54"/>
    </row>
    <row r="2957" spans="4:5">
      <c r="D2957" s="54"/>
      <c r="E2957" s="54"/>
    </row>
    <row r="2958" spans="4:5">
      <c r="D2958" s="54"/>
      <c r="E2958" s="54"/>
    </row>
    <row r="2959" spans="4:5">
      <c r="D2959" s="54"/>
      <c r="E2959" s="54"/>
    </row>
    <row r="2960" spans="4:5">
      <c r="D2960" s="54"/>
      <c r="E2960" s="54"/>
    </row>
    <row r="2961" spans="4:5">
      <c r="D2961" s="54"/>
      <c r="E2961" s="54"/>
    </row>
    <row r="2962" spans="4:5">
      <c r="D2962" s="54"/>
      <c r="E2962" s="54"/>
    </row>
    <row r="2963" spans="4:5">
      <c r="D2963" s="54"/>
      <c r="E2963" s="54"/>
    </row>
    <row r="2964" spans="4:5">
      <c r="D2964" s="54"/>
      <c r="E2964" s="54"/>
    </row>
    <row r="2965" spans="4:5">
      <c r="D2965" s="54"/>
      <c r="E2965" s="54"/>
    </row>
    <row r="2966" spans="4:5">
      <c r="D2966" s="54"/>
      <c r="E2966" s="54"/>
    </row>
    <row r="2967" spans="4:5">
      <c r="D2967" s="54"/>
      <c r="E2967" s="54"/>
    </row>
    <row r="2968" spans="4:5">
      <c r="D2968" s="54"/>
      <c r="E2968" s="54"/>
    </row>
    <row r="2969" spans="4:5">
      <c r="D2969" s="54"/>
      <c r="E2969" s="54"/>
    </row>
    <row r="2970" spans="4:5">
      <c r="D2970" s="54"/>
      <c r="E2970" s="54"/>
    </row>
    <row r="2971" spans="4:5">
      <c r="D2971" s="54"/>
      <c r="E2971" s="54"/>
    </row>
    <row r="2972" spans="4:5">
      <c r="D2972" s="54"/>
      <c r="E2972" s="54"/>
    </row>
    <row r="2973" spans="4:5">
      <c r="D2973" s="54"/>
      <c r="E2973" s="54"/>
    </row>
    <row r="2974" spans="4:5">
      <c r="D2974" s="54"/>
      <c r="E2974" s="54"/>
    </row>
    <row r="2975" spans="4:5">
      <c r="D2975" s="54"/>
      <c r="E2975" s="54"/>
    </row>
    <row r="2976" spans="4:5">
      <c r="D2976" s="54"/>
      <c r="E2976" s="54"/>
    </row>
    <row r="2977" spans="4:5">
      <c r="D2977" s="54"/>
      <c r="E2977" s="54"/>
    </row>
    <row r="2978" spans="4:5">
      <c r="D2978" s="54"/>
      <c r="E2978" s="54"/>
    </row>
    <row r="2979" spans="4:5">
      <c r="D2979" s="54"/>
      <c r="E2979" s="54"/>
    </row>
    <row r="2980" spans="4:5">
      <c r="D2980" s="54"/>
      <c r="E2980" s="54"/>
    </row>
    <row r="2981" spans="4:5">
      <c r="D2981" s="54"/>
      <c r="E2981" s="54"/>
    </row>
    <row r="2982" spans="4:5">
      <c r="D2982" s="54"/>
      <c r="E2982" s="54"/>
    </row>
    <row r="2983" spans="4:5">
      <c r="D2983" s="54"/>
      <c r="E2983" s="54"/>
    </row>
    <row r="2984" spans="4:5">
      <c r="D2984" s="54"/>
      <c r="E2984" s="54"/>
    </row>
    <row r="2985" spans="4:5">
      <c r="D2985" s="54"/>
      <c r="E2985" s="54"/>
    </row>
    <row r="2986" spans="4:5">
      <c r="D2986" s="54"/>
      <c r="E2986" s="54"/>
    </row>
    <row r="2987" spans="4:5">
      <c r="D2987" s="54"/>
      <c r="E2987" s="54"/>
    </row>
    <row r="2988" spans="4:5">
      <c r="D2988" s="54"/>
      <c r="E2988" s="54"/>
    </row>
    <row r="2989" spans="4:5">
      <c r="D2989" s="54"/>
      <c r="E2989" s="54"/>
    </row>
    <row r="2990" spans="4:5">
      <c r="D2990" s="54"/>
      <c r="E2990" s="54"/>
    </row>
    <row r="2991" spans="4:5">
      <c r="D2991" s="54"/>
      <c r="E2991" s="54"/>
    </row>
    <row r="2992" spans="4:5">
      <c r="D2992" s="54"/>
      <c r="E2992" s="54"/>
    </row>
    <row r="2993" spans="4:5">
      <c r="D2993" s="54"/>
      <c r="E2993" s="54"/>
    </row>
    <row r="2994" spans="4:5">
      <c r="D2994" s="54"/>
      <c r="E2994" s="54"/>
    </row>
    <row r="2995" spans="4:5">
      <c r="D2995" s="54"/>
      <c r="E2995" s="54"/>
    </row>
    <row r="2996" spans="4:5">
      <c r="D2996" s="54"/>
      <c r="E2996" s="54"/>
    </row>
    <row r="2997" spans="4:5">
      <c r="D2997" s="54"/>
      <c r="E2997" s="54"/>
    </row>
    <row r="2998" spans="4:5">
      <c r="D2998" s="54"/>
      <c r="E2998" s="54"/>
    </row>
    <row r="2999" spans="4:5">
      <c r="D2999" s="54"/>
      <c r="E2999" s="54"/>
    </row>
    <row r="3000" spans="4:5">
      <c r="D3000" s="54"/>
      <c r="E3000" s="54"/>
    </row>
    <row r="3001" spans="4:5">
      <c r="D3001" s="54"/>
      <c r="E3001" s="54"/>
    </row>
    <row r="3002" spans="4:5">
      <c r="D3002" s="54"/>
      <c r="E3002" s="54"/>
    </row>
    <row r="3003" spans="4:5">
      <c r="D3003" s="54"/>
      <c r="E3003" s="54"/>
    </row>
    <row r="3004" spans="4:5">
      <c r="D3004" s="54"/>
      <c r="E3004" s="54"/>
    </row>
    <row r="3005" spans="4:5">
      <c r="D3005" s="54"/>
      <c r="E3005" s="54"/>
    </row>
    <row r="3006" spans="4:5">
      <c r="D3006" s="54"/>
      <c r="E3006" s="54"/>
    </row>
    <row r="3007" spans="4:5">
      <c r="D3007" s="54"/>
      <c r="E3007" s="54"/>
    </row>
    <row r="3008" spans="4:5">
      <c r="D3008" s="54"/>
      <c r="E3008" s="54"/>
    </row>
    <row r="3009" spans="4:5">
      <c r="D3009" s="54"/>
      <c r="E3009" s="54"/>
    </row>
    <row r="3010" spans="4:5">
      <c r="D3010" s="54"/>
      <c r="E3010" s="54"/>
    </row>
    <row r="3011" spans="4:5">
      <c r="D3011" s="54"/>
      <c r="E3011" s="54"/>
    </row>
    <row r="3012" spans="4:5">
      <c r="D3012" s="54"/>
      <c r="E3012" s="54"/>
    </row>
    <row r="3013" spans="4:5">
      <c r="D3013" s="54"/>
      <c r="E3013" s="54"/>
    </row>
    <row r="3014" spans="4:5">
      <c r="D3014" s="54"/>
      <c r="E3014" s="54"/>
    </row>
    <row r="3015" spans="4:5">
      <c r="D3015" s="54"/>
      <c r="E3015" s="54"/>
    </row>
    <row r="3016" spans="4:5">
      <c r="D3016" s="54"/>
      <c r="E3016" s="54"/>
    </row>
    <row r="3017" spans="4:5">
      <c r="D3017" s="54"/>
      <c r="E3017" s="54"/>
    </row>
    <row r="3018" spans="4:5">
      <c r="D3018" s="54"/>
      <c r="E3018" s="54"/>
    </row>
    <row r="3019" spans="4:5">
      <c r="D3019" s="54"/>
      <c r="E3019" s="54"/>
    </row>
    <row r="3020" spans="4:5">
      <c r="D3020" s="54"/>
      <c r="E3020" s="54"/>
    </row>
    <row r="3021" spans="4:5">
      <c r="D3021" s="54"/>
      <c r="E3021" s="54"/>
    </row>
    <row r="3022" spans="4:5">
      <c r="D3022" s="54"/>
      <c r="E3022" s="54"/>
    </row>
    <row r="3023" spans="4:5">
      <c r="D3023" s="54"/>
      <c r="E3023" s="54"/>
    </row>
    <row r="3024" spans="4:5">
      <c r="D3024" s="54"/>
      <c r="E3024" s="54"/>
    </row>
    <row r="3025" spans="4:5">
      <c r="D3025" s="54"/>
      <c r="E3025" s="54"/>
    </row>
    <row r="3026" spans="4:5">
      <c r="D3026" s="54"/>
      <c r="E3026" s="54"/>
    </row>
    <row r="3027" spans="4:5">
      <c r="D3027" s="54"/>
      <c r="E3027" s="54"/>
    </row>
    <row r="3028" spans="4:5">
      <c r="D3028" s="54"/>
      <c r="E3028" s="54"/>
    </row>
    <row r="3029" spans="4:5">
      <c r="D3029" s="54"/>
      <c r="E3029" s="54"/>
    </row>
    <row r="3030" spans="4:5">
      <c r="D3030" s="54"/>
      <c r="E3030" s="54"/>
    </row>
    <row r="3031" spans="4:5">
      <c r="D3031" s="54"/>
      <c r="E3031" s="54"/>
    </row>
    <row r="3032" spans="4:5">
      <c r="D3032" s="54"/>
      <c r="E3032" s="54"/>
    </row>
    <row r="3033" spans="4:5">
      <c r="D3033" s="54"/>
      <c r="E3033" s="54"/>
    </row>
    <row r="3034" spans="4:5">
      <c r="D3034" s="54"/>
      <c r="E3034" s="54"/>
    </row>
    <row r="3035" spans="4:5">
      <c r="D3035" s="54"/>
      <c r="E3035" s="54"/>
    </row>
    <row r="3036" spans="4:5">
      <c r="D3036" s="54"/>
      <c r="E3036" s="54"/>
    </row>
    <row r="3037" spans="4:5">
      <c r="D3037" s="54"/>
      <c r="E3037" s="54"/>
    </row>
    <row r="3038" spans="4:5">
      <c r="D3038" s="54"/>
      <c r="E3038" s="54"/>
    </row>
    <row r="3039" spans="4:5">
      <c r="D3039" s="54"/>
      <c r="E3039" s="54"/>
    </row>
    <row r="3040" spans="4:5">
      <c r="D3040" s="54"/>
      <c r="E3040" s="54"/>
    </row>
    <row r="3041" spans="4:5">
      <c r="D3041" s="54"/>
      <c r="E3041" s="54"/>
    </row>
    <row r="3042" spans="4:5">
      <c r="D3042" s="54"/>
      <c r="E3042" s="54"/>
    </row>
    <row r="3043" spans="4:5">
      <c r="D3043" s="54"/>
      <c r="E3043" s="54"/>
    </row>
    <row r="3044" spans="4:5">
      <c r="D3044" s="54"/>
      <c r="E3044" s="54"/>
    </row>
    <row r="3045" spans="4:5">
      <c r="D3045" s="54"/>
      <c r="E3045" s="54"/>
    </row>
    <row r="3046" spans="4:5">
      <c r="D3046" s="54"/>
      <c r="E3046" s="54"/>
    </row>
    <row r="3047" spans="4:5">
      <c r="D3047" s="54"/>
      <c r="E3047" s="54"/>
    </row>
    <row r="3048" spans="4:5">
      <c r="D3048" s="54"/>
      <c r="E3048" s="54"/>
    </row>
    <row r="3049" spans="4:5">
      <c r="D3049" s="54"/>
      <c r="E3049" s="54"/>
    </row>
    <row r="3050" spans="4:5">
      <c r="D3050" s="54"/>
      <c r="E3050" s="54"/>
    </row>
    <row r="3051" spans="4:5">
      <c r="D3051" s="54"/>
      <c r="E3051" s="54"/>
    </row>
    <row r="3052" spans="4:5">
      <c r="D3052" s="54"/>
      <c r="E3052" s="54"/>
    </row>
    <row r="3053" spans="4:5">
      <c r="D3053" s="54"/>
      <c r="E3053" s="54"/>
    </row>
    <row r="3054" spans="4:5">
      <c r="D3054" s="54"/>
      <c r="E3054" s="54"/>
    </row>
    <row r="3055" spans="4:5">
      <c r="D3055" s="54"/>
      <c r="E3055" s="54"/>
    </row>
    <row r="3056" spans="4:5">
      <c r="D3056" s="54"/>
      <c r="E3056" s="54"/>
    </row>
    <row r="3057" spans="4:5">
      <c r="D3057" s="54"/>
      <c r="E3057" s="54"/>
    </row>
    <row r="3058" spans="4:5">
      <c r="D3058" s="54"/>
      <c r="E3058" s="54"/>
    </row>
    <row r="3059" spans="4:5">
      <c r="D3059" s="54"/>
      <c r="E3059" s="54"/>
    </row>
    <row r="3060" spans="4:5">
      <c r="D3060" s="54"/>
      <c r="E3060" s="54"/>
    </row>
    <row r="3061" spans="4:5">
      <c r="D3061" s="54"/>
      <c r="E3061" s="54"/>
    </row>
    <row r="3062" spans="4:5">
      <c r="D3062" s="54"/>
      <c r="E3062" s="54"/>
    </row>
    <row r="3063" spans="4:5">
      <c r="D3063" s="54"/>
      <c r="E3063" s="54"/>
    </row>
    <row r="3064" spans="4:5">
      <c r="D3064" s="54"/>
      <c r="E3064" s="54"/>
    </row>
    <row r="3065" spans="4:5">
      <c r="D3065" s="54"/>
      <c r="E3065" s="54"/>
    </row>
    <row r="3066" spans="4:5">
      <c r="D3066" s="54"/>
      <c r="E3066" s="54"/>
    </row>
    <row r="3067" spans="4:5">
      <c r="D3067" s="54"/>
      <c r="E3067" s="54"/>
    </row>
    <row r="3068" spans="4:5">
      <c r="D3068" s="54"/>
      <c r="E3068" s="54"/>
    </row>
    <row r="3069" spans="4:5">
      <c r="D3069" s="54"/>
      <c r="E3069" s="54"/>
    </row>
    <row r="3070" spans="4:5">
      <c r="D3070" s="54"/>
      <c r="E3070" s="54"/>
    </row>
    <row r="3071" spans="4:5">
      <c r="D3071" s="54"/>
      <c r="E3071" s="54"/>
    </row>
    <row r="3072" spans="4:5">
      <c r="D3072" s="54"/>
      <c r="E3072" s="54"/>
    </row>
    <row r="3073" spans="4:5">
      <c r="D3073" s="54"/>
      <c r="E3073" s="54"/>
    </row>
    <row r="3074" spans="4:5">
      <c r="D3074" s="54"/>
      <c r="E3074" s="54"/>
    </row>
    <row r="3075" spans="4:5">
      <c r="D3075" s="54"/>
      <c r="E3075" s="54"/>
    </row>
    <row r="3076" spans="4:5">
      <c r="D3076" s="54"/>
      <c r="E3076" s="54"/>
    </row>
    <row r="3077" spans="4:5">
      <c r="D3077" s="54"/>
      <c r="E3077" s="54"/>
    </row>
    <row r="3078" spans="4:5">
      <c r="D3078" s="54"/>
      <c r="E3078" s="54"/>
    </row>
    <row r="3079" spans="4:5">
      <c r="D3079" s="54"/>
      <c r="E3079" s="54"/>
    </row>
    <row r="3080" spans="4:5">
      <c r="D3080" s="54"/>
      <c r="E3080" s="54"/>
    </row>
    <row r="3081" spans="4:5">
      <c r="D3081" s="54"/>
      <c r="E3081" s="54"/>
    </row>
    <row r="3082" spans="4:5">
      <c r="D3082" s="54"/>
      <c r="E3082" s="54"/>
    </row>
    <row r="3083" spans="4:5">
      <c r="D3083" s="54"/>
      <c r="E3083" s="54"/>
    </row>
    <row r="3084" spans="4:5">
      <c r="D3084" s="54"/>
      <c r="E3084" s="54"/>
    </row>
    <row r="3085" spans="4:5">
      <c r="D3085" s="54"/>
      <c r="E3085" s="54"/>
    </row>
    <row r="3086" spans="4:5">
      <c r="D3086" s="54"/>
      <c r="E3086" s="54"/>
    </row>
    <row r="3087" spans="4:5">
      <c r="D3087" s="54"/>
      <c r="E3087" s="54"/>
    </row>
    <row r="3088" spans="4:5">
      <c r="D3088" s="54"/>
      <c r="E3088" s="54"/>
    </row>
    <row r="3089" spans="4:5">
      <c r="D3089" s="54"/>
      <c r="E3089" s="54"/>
    </row>
    <row r="3090" spans="4:5">
      <c r="D3090" s="54"/>
      <c r="E3090" s="54"/>
    </row>
    <row r="3091" spans="4:5">
      <c r="D3091" s="54"/>
      <c r="E3091" s="54"/>
    </row>
    <row r="3092" spans="4:5">
      <c r="D3092" s="54"/>
      <c r="E3092" s="54"/>
    </row>
    <row r="3093" spans="4:5">
      <c r="D3093" s="54"/>
      <c r="E3093" s="54"/>
    </row>
    <row r="3094" spans="4:5">
      <c r="D3094" s="54"/>
      <c r="E3094" s="54"/>
    </row>
    <row r="3095" spans="4:5">
      <c r="D3095" s="54"/>
      <c r="E3095" s="54"/>
    </row>
    <row r="3096" spans="4:5">
      <c r="D3096" s="54"/>
      <c r="E3096" s="54"/>
    </row>
    <row r="3097" spans="4:5">
      <c r="D3097" s="54"/>
      <c r="E3097" s="54"/>
    </row>
    <row r="3098" spans="4:5">
      <c r="D3098" s="54"/>
      <c r="E3098" s="54"/>
    </row>
    <row r="3099" spans="4:5">
      <c r="D3099" s="54"/>
      <c r="E3099" s="54"/>
    </row>
    <row r="3100" spans="4:5">
      <c r="D3100" s="54"/>
      <c r="E3100" s="54"/>
    </row>
    <row r="3101" spans="4:5">
      <c r="D3101" s="54"/>
      <c r="E3101" s="54"/>
    </row>
    <row r="3102" spans="4:5">
      <c r="D3102" s="54"/>
      <c r="E3102" s="54"/>
    </row>
    <row r="3103" spans="4:5">
      <c r="D3103" s="54"/>
      <c r="E3103" s="54"/>
    </row>
    <row r="3104" spans="4:5">
      <c r="D3104" s="54"/>
      <c r="E3104" s="54"/>
    </row>
    <row r="3105" spans="4:5">
      <c r="D3105" s="54"/>
      <c r="E3105" s="54"/>
    </row>
    <row r="3106" spans="4:5">
      <c r="D3106" s="54"/>
      <c r="E3106" s="54"/>
    </row>
    <row r="3107" spans="4:5">
      <c r="D3107" s="54"/>
      <c r="E3107" s="54"/>
    </row>
    <row r="3108" spans="4:5">
      <c r="D3108" s="54"/>
      <c r="E3108" s="54"/>
    </row>
    <row r="3109" spans="4:5">
      <c r="D3109" s="54"/>
      <c r="E3109" s="54"/>
    </row>
    <row r="3110" spans="4:5">
      <c r="D3110" s="54"/>
      <c r="E3110" s="54"/>
    </row>
    <row r="3111" spans="4:5">
      <c r="D3111" s="54"/>
      <c r="E3111" s="54"/>
    </row>
    <row r="3112" spans="4:5">
      <c r="D3112" s="54"/>
      <c r="E3112" s="54"/>
    </row>
    <row r="3113" spans="4:5">
      <c r="D3113" s="54"/>
      <c r="E3113" s="54"/>
    </row>
    <row r="3114" spans="4:5">
      <c r="D3114" s="54"/>
      <c r="E3114" s="54"/>
    </row>
    <row r="3115" spans="4:5">
      <c r="D3115" s="54"/>
      <c r="E3115" s="54"/>
    </row>
    <row r="3116" spans="4:5">
      <c r="D3116" s="54"/>
      <c r="E3116" s="54"/>
    </row>
    <row r="3117" spans="4:5">
      <c r="D3117" s="54"/>
      <c r="E3117" s="54"/>
    </row>
    <row r="3118" spans="4:5">
      <c r="D3118" s="54"/>
      <c r="E3118" s="54"/>
    </row>
    <row r="3119" spans="4:5">
      <c r="D3119" s="54"/>
      <c r="E3119" s="54"/>
    </row>
    <row r="3120" spans="4:5">
      <c r="D3120" s="54"/>
      <c r="E3120" s="54"/>
    </row>
    <row r="3121" spans="4:5">
      <c r="D3121" s="54"/>
      <c r="E3121" s="54"/>
    </row>
    <row r="3122" spans="4:5">
      <c r="D3122" s="54"/>
      <c r="E3122" s="54"/>
    </row>
    <row r="3123" spans="4:5">
      <c r="D3123" s="54"/>
      <c r="E3123" s="54"/>
    </row>
    <row r="3124" spans="4:5">
      <c r="D3124" s="54"/>
      <c r="E3124" s="54"/>
    </row>
    <row r="3125" spans="4:5">
      <c r="D3125" s="54"/>
      <c r="E3125" s="54"/>
    </row>
    <row r="3126" spans="4:5">
      <c r="D3126" s="54"/>
      <c r="E3126" s="54"/>
    </row>
    <row r="3127" spans="4:5">
      <c r="D3127" s="54"/>
      <c r="E3127" s="54"/>
    </row>
    <row r="3128" spans="4:5">
      <c r="D3128" s="54"/>
      <c r="E3128" s="54"/>
    </row>
    <row r="3129" spans="4:5">
      <c r="D3129" s="54"/>
      <c r="E3129" s="54"/>
    </row>
    <row r="3130" spans="4:5">
      <c r="D3130" s="54"/>
      <c r="E3130" s="54"/>
    </row>
    <row r="3131" spans="4:5">
      <c r="D3131" s="54"/>
      <c r="E3131" s="54"/>
    </row>
    <row r="3132" spans="4:5">
      <c r="D3132" s="54"/>
      <c r="E3132" s="54"/>
    </row>
    <row r="3133" spans="4:5">
      <c r="D3133" s="54"/>
      <c r="E3133" s="54"/>
    </row>
    <row r="3134" spans="4:5">
      <c r="D3134" s="54"/>
      <c r="E3134" s="54"/>
    </row>
    <row r="3135" spans="4:5">
      <c r="D3135" s="54"/>
      <c r="E3135" s="54"/>
    </row>
    <row r="3136" spans="4:5">
      <c r="D3136" s="54"/>
      <c r="E3136" s="54"/>
    </row>
    <row r="3137" spans="4:5">
      <c r="D3137" s="54"/>
      <c r="E3137" s="54"/>
    </row>
    <row r="3138" spans="4:5">
      <c r="D3138" s="54"/>
      <c r="E3138" s="54"/>
    </row>
    <row r="3139" spans="4:5">
      <c r="D3139" s="54"/>
      <c r="E3139" s="54"/>
    </row>
    <row r="3140" spans="4:5">
      <c r="D3140" s="54"/>
      <c r="E3140" s="54"/>
    </row>
    <row r="3141" spans="4:5">
      <c r="D3141" s="54"/>
      <c r="E3141" s="54"/>
    </row>
    <row r="3142" spans="4:5">
      <c r="D3142" s="54"/>
      <c r="E3142" s="54"/>
    </row>
    <row r="3143" spans="4:5">
      <c r="D3143" s="54"/>
      <c r="E3143" s="54"/>
    </row>
    <row r="3144" spans="4:5">
      <c r="D3144" s="54"/>
      <c r="E3144" s="54"/>
    </row>
    <row r="3145" spans="4:5">
      <c r="D3145" s="54"/>
      <c r="E3145" s="54"/>
    </row>
    <row r="3146" spans="4:5">
      <c r="D3146" s="54"/>
      <c r="E3146" s="54"/>
    </row>
    <row r="3147" spans="4:5">
      <c r="D3147" s="54"/>
      <c r="E3147" s="54"/>
    </row>
    <row r="3148" spans="4:5">
      <c r="D3148" s="54"/>
      <c r="E3148" s="54"/>
    </row>
    <row r="3149" spans="4:5">
      <c r="D3149" s="54"/>
      <c r="E3149" s="54"/>
    </row>
    <row r="3150" spans="4:5">
      <c r="D3150" s="54"/>
      <c r="E3150" s="54"/>
    </row>
    <row r="3151" spans="4:5">
      <c r="D3151" s="54"/>
      <c r="E3151" s="54"/>
    </row>
    <row r="3152" spans="4:5">
      <c r="D3152" s="54"/>
      <c r="E3152" s="54"/>
    </row>
    <row r="3153" spans="4:5">
      <c r="D3153" s="54"/>
      <c r="E3153" s="54"/>
    </row>
    <row r="3154" spans="4:5">
      <c r="D3154" s="54"/>
      <c r="E3154" s="54"/>
    </row>
    <row r="3155" spans="4:5">
      <c r="D3155" s="54"/>
      <c r="E3155" s="54"/>
    </row>
    <row r="3156" spans="4:5">
      <c r="D3156" s="54"/>
      <c r="E3156" s="54"/>
    </row>
    <row r="3157" spans="4:5">
      <c r="D3157" s="54"/>
      <c r="E3157" s="54"/>
    </row>
    <row r="3158" spans="4:5">
      <c r="D3158" s="54"/>
      <c r="E3158" s="54"/>
    </row>
    <row r="3159" spans="4:5">
      <c r="D3159" s="54"/>
      <c r="E3159" s="54"/>
    </row>
    <row r="3160" spans="4:5">
      <c r="D3160" s="54"/>
      <c r="E3160" s="54"/>
    </row>
    <row r="3161" spans="4:5">
      <c r="D3161" s="54"/>
      <c r="E3161" s="54"/>
    </row>
    <row r="3162" spans="4:5">
      <c r="D3162" s="54"/>
      <c r="E3162" s="54"/>
    </row>
    <row r="3163" spans="4:5">
      <c r="D3163" s="54"/>
      <c r="E3163" s="54"/>
    </row>
    <row r="3164" spans="4:5">
      <c r="D3164" s="54"/>
      <c r="E3164" s="54"/>
    </row>
    <row r="3165" spans="4:5">
      <c r="D3165" s="54"/>
      <c r="E3165" s="54"/>
    </row>
    <row r="3166" spans="4:5">
      <c r="D3166" s="54"/>
      <c r="E3166" s="54"/>
    </row>
    <row r="3167" spans="4:5">
      <c r="D3167" s="54"/>
      <c r="E3167" s="54"/>
    </row>
    <row r="3168" spans="4:5">
      <c r="D3168" s="54"/>
      <c r="E3168" s="54"/>
    </row>
    <row r="3169" spans="4:5">
      <c r="D3169" s="54"/>
      <c r="E3169" s="54"/>
    </row>
    <row r="3170" spans="4:5">
      <c r="D3170" s="54"/>
      <c r="E3170" s="54"/>
    </row>
    <row r="3171" spans="4:5">
      <c r="D3171" s="54"/>
      <c r="E3171" s="54"/>
    </row>
    <row r="3172" spans="4:5">
      <c r="D3172" s="54"/>
      <c r="E3172" s="54"/>
    </row>
    <row r="3173" spans="4:5">
      <c r="D3173" s="54"/>
      <c r="E3173" s="54"/>
    </row>
    <row r="3174" spans="4:5">
      <c r="D3174" s="54"/>
      <c r="E3174" s="54"/>
    </row>
    <row r="3175" spans="4:5">
      <c r="D3175" s="54"/>
      <c r="E3175" s="54"/>
    </row>
    <row r="3176" spans="4:5">
      <c r="D3176" s="54"/>
      <c r="E3176" s="54"/>
    </row>
    <row r="3177" spans="4:5">
      <c r="D3177" s="54"/>
      <c r="E3177" s="54"/>
    </row>
    <row r="3178" spans="4:5">
      <c r="D3178" s="54"/>
      <c r="E3178" s="54"/>
    </row>
    <row r="3179" spans="4:5">
      <c r="D3179" s="54"/>
      <c r="E3179" s="54"/>
    </row>
    <row r="3180" spans="4:5">
      <c r="D3180" s="54"/>
      <c r="E3180" s="54"/>
    </row>
    <row r="3181" spans="4:5">
      <c r="D3181" s="54"/>
      <c r="E3181" s="54"/>
    </row>
    <row r="3182" spans="4:5">
      <c r="D3182" s="54"/>
      <c r="E3182" s="54"/>
    </row>
    <row r="3183" spans="4:5">
      <c r="D3183" s="54"/>
      <c r="E3183" s="54"/>
    </row>
    <row r="3184" spans="4:5">
      <c r="D3184" s="54"/>
      <c r="E3184" s="54"/>
    </row>
    <row r="3185" spans="4:5">
      <c r="D3185" s="54"/>
      <c r="E3185" s="54"/>
    </row>
    <row r="3186" spans="4:5">
      <c r="D3186" s="54"/>
      <c r="E3186" s="54"/>
    </row>
    <row r="3187" spans="4:5">
      <c r="D3187" s="54"/>
      <c r="E3187" s="54"/>
    </row>
    <row r="3188" spans="4:5">
      <c r="D3188" s="54"/>
      <c r="E3188" s="54"/>
    </row>
    <row r="3189" spans="4:5">
      <c r="D3189" s="54"/>
      <c r="E3189" s="54"/>
    </row>
    <row r="3190" spans="4:5">
      <c r="D3190" s="54"/>
      <c r="E3190" s="54"/>
    </row>
    <row r="3191" spans="4:5">
      <c r="D3191" s="54"/>
      <c r="E3191" s="54"/>
    </row>
    <row r="3192" spans="4:5">
      <c r="D3192" s="54"/>
      <c r="E3192" s="54"/>
    </row>
    <row r="3193" spans="4:5">
      <c r="D3193" s="54"/>
      <c r="E3193" s="54"/>
    </row>
    <row r="3194" spans="4:5">
      <c r="D3194" s="54"/>
      <c r="E3194" s="54"/>
    </row>
    <row r="3195" spans="4:5">
      <c r="D3195" s="54"/>
      <c r="E3195" s="54"/>
    </row>
    <row r="3196" spans="4:5">
      <c r="D3196" s="54"/>
      <c r="E3196" s="54"/>
    </row>
    <row r="3197" spans="4:5">
      <c r="D3197" s="54"/>
      <c r="E3197" s="54"/>
    </row>
    <row r="3198" spans="4:5">
      <c r="D3198" s="54"/>
      <c r="E3198" s="54"/>
    </row>
    <row r="3199" spans="4:5">
      <c r="D3199" s="54"/>
      <c r="E3199" s="54"/>
    </row>
    <row r="3200" spans="4:5">
      <c r="D3200" s="54"/>
      <c r="E3200" s="54"/>
    </row>
    <row r="3201" spans="4:5">
      <c r="D3201" s="54"/>
      <c r="E3201" s="54"/>
    </row>
    <row r="3202" spans="4:5">
      <c r="D3202" s="54"/>
      <c r="E3202" s="54"/>
    </row>
    <row r="3203" spans="4:5">
      <c r="D3203" s="54"/>
      <c r="E3203" s="54"/>
    </row>
    <row r="3204" spans="4:5">
      <c r="D3204" s="54"/>
      <c r="E3204" s="54"/>
    </row>
    <row r="3205" spans="4:5">
      <c r="D3205" s="54"/>
      <c r="E3205" s="54"/>
    </row>
    <row r="3206" spans="4:5">
      <c r="D3206" s="54"/>
      <c r="E3206" s="54"/>
    </row>
    <row r="3207" spans="4:5">
      <c r="D3207" s="54"/>
      <c r="E3207" s="54"/>
    </row>
    <row r="3208" spans="4:5">
      <c r="D3208" s="54"/>
      <c r="E3208" s="54"/>
    </row>
    <row r="3209" spans="4:5">
      <c r="D3209" s="54"/>
      <c r="E3209" s="54"/>
    </row>
    <row r="3210" spans="4:5">
      <c r="D3210" s="54"/>
      <c r="E3210" s="54"/>
    </row>
    <row r="3211" spans="4:5">
      <c r="D3211" s="54"/>
      <c r="E3211" s="54"/>
    </row>
    <row r="3212" spans="4:5">
      <c r="D3212" s="54"/>
      <c r="E3212" s="54"/>
    </row>
    <row r="3213" spans="4:5">
      <c r="D3213" s="54"/>
      <c r="E3213" s="54"/>
    </row>
    <row r="3214" spans="4:5">
      <c r="D3214" s="54"/>
      <c r="E3214" s="54"/>
    </row>
    <row r="3215" spans="4:5">
      <c r="D3215" s="54"/>
      <c r="E3215" s="54"/>
    </row>
    <row r="3216" spans="4:5">
      <c r="D3216" s="54"/>
      <c r="E3216" s="54"/>
    </row>
    <row r="3217" spans="4:5">
      <c r="D3217" s="54"/>
      <c r="E3217" s="54"/>
    </row>
    <row r="3218" spans="4:5">
      <c r="D3218" s="54"/>
      <c r="E3218" s="54"/>
    </row>
    <row r="3219" spans="4:5">
      <c r="D3219" s="54"/>
      <c r="E3219" s="54"/>
    </row>
    <row r="3220" spans="4:5">
      <c r="D3220" s="54"/>
      <c r="E3220" s="54"/>
    </row>
    <row r="3221" spans="4:5">
      <c r="D3221" s="54"/>
      <c r="E3221" s="54"/>
    </row>
    <row r="3222" spans="4:5">
      <c r="D3222" s="54"/>
      <c r="E3222" s="54"/>
    </row>
    <row r="3223" spans="4:5">
      <c r="D3223" s="54"/>
      <c r="E3223" s="54"/>
    </row>
    <row r="3224" spans="4:5">
      <c r="D3224" s="54"/>
      <c r="E3224" s="54"/>
    </row>
    <row r="3225" spans="4:5">
      <c r="D3225" s="54"/>
      <c r="E3225" s="54"/>
    </row>
    <row r="3226" spans="4:5">
      <c r="D3226" s="54"/>
      <c r="E3226" s="54"/>
    </row>
    <row r="3227" spans="4:5">
      <c r="D3227" s="54"/>
      <c r="E3227" s="54"/>
    </row>
    <row r="3228" spans="4:5">
      <c r="D3228" s="54"/>
      <c r="E3228" s="54"/>
    </row>
    <row r="3229" spans="4:5">
      <c r="D3229" s="54"/>
      <c r="E3229" s="54"/>
    </row>
    <row r="3230" spans="4:5">
      <c r="D3230" s="54"/>
      <c r="E3230" s="54"/>
    </row>
    <row r="3231" spans="4:5">
      <c r="D3231" s="54"/>
      <c r="E3231" s="54"/>
    </row>
    <row r="3232" spans="4:5">
      <c r="D3232" s="54"/>
      <c r="E3232" s="54"/>
    </row>
    <row r="3233" spans="4:5">
      <c r="D3233" s="54"/>
      <c r="E3233" s="54"/>
    </row>
    <row r="3234" spans="4:5">
      <c r="D3234" s="54"/>
      <c r="E3234" s="54"/>
    </row>
    <row r="3235" spans="4:5">
      <c r="D3235" s="54"/>
      <c r="E3235" s="54"/>
    </row>
    <row r="3236" spans="4:5">
      <c r="D3236" s="54"/>
      <c r="E3236" s="54"/>
    </row>
    <row r="3237" spans="4:5">
      <c r="D3237" s="54"/>
      <c r="E3237" s="54"/>
    </row>
    <row r="3238" spans="4:5">
      <c r="D3238" s="54"/>
      <c r="E3238" s="54"/>
    </row>
    <row r="3239" spans="4:5">
      <c r="D3239" s="54"/>
      <c r="E3239" s="54"/>
    </row>
    <row r="3240" spans="4:5">
      <c r="D3240" s="54"/>
      <c r="E3240" s="54"/>
    </row>
    <row r="3241" spans="4:5">
      <c r="D3241" s="54"/>
      <c r="E3241" s="54"/>
    </row>
    <row r="3242" spans="4:5">
      <c r="D3242" s="54"/>
      <c r="E3242" s="54"/>
    </row>
    <row r="3243" spans="4:5">
      <c r="D3243" s="54"/>
      <c r="E3243" s="54"/>
    </row>
    <row r="3244" spans="4:5">
      <c r="D3244" s="54"/>
      <c r="E3244" s="54"/>
    </row>
    <row r="3245" spans="4:5">
      <c r="D3245" s="54"/>
      <c r="E3245" s="54"/>
    </row>
    <row r="3246" spans="4:5">
      <c r="D3246" s="54"/>
      <c r="E3246" s="54"/>
    </row>
    <row r="3247" spans="4:5">
      <c r="D3247" s="54"/>
      <c r="E3247" s="54"/>
    </row>
    <row r="3248" spans="4:5">
      <c r="D3248" s="54"/>
      <c r="E3248" s="54"/>
    </row>
    <row r="3249" spans="4:5">
      <c r="D3249" s="54"/>
      <c r="E3249" s="54"/>
    </row>
    <row r="3250" spans="4:5">
      <c r="D3250" s="54"/>
      <c r="E3250" s="54"/>
    </row>
    <row r="3251" spans="4:5">
      <c r="D3251" s="54"/>
      <c r="E3251" s="54"/>
    </row>
    <row r="3252" spans="4:5">
      <c r="D3252" s="54"/>
      <c r="E3252" s="54"/>
    </row>
    <row r="3253" spans="4:5">
      <c r="D3253" s="54"/>
      <c r="E3253" s="54"/>
    </row>
    <row r="3254" spans="4:5">
      <c r="D3254" s="54"/>
      <c r="E3254" s="54"/>
    </row>
    <row r="3255" spans="4:5">
      <c r="D3255" s="54"/>
      <c r="E3255" s="54"/>
    </row>
    <row r="3256" spans="4:5">
      <c r="D3256" s="54"/>
      <c r="E3256" s="54"/>
    </row>
    <row r="3257" spans="4:5">
      <c r="D3257" s="54"/>
      <c r="E3257" s="54"/>
    </row>
    <row r="3258" spans="4:5">
      <c r="D3258" s="54"/>
      <c r="E3258" s="54"/>
    </row>
    <row r="3259" spans="4:5">
      <c r="D3259" s="54"/>
      <c r="E3259" s="54"/>
    </row>
    <row r="3260" spans="4:5">
      <c r="D3260" s="54"/>
      <c r="E3260" s="54"/>
    </row>
    <row r="3261" spans="4:5">
      <c r="D3261" s="54"/>
      <c r="E3261" s="54"/>
    </row>
    <row r="3262" spans="4:5">
      <c r="D3262" s="54"/>
      <c r="E3262" s="54"/>
    </row>
    <row r="3263" spans="4:5">
      <c r="D3263" s="54"/>
      <c r="E3263" s="54"/>
    </row>
    <row r="3264" spans="4:5">
      <c r="D3264" s="54"/>
      <c r="E3264" s="54"/>
    </row>
    <row r="3265" spans="4:5">
      <c r="D3265" s="54"/>
      <c r="E3265" s="54"/>
    </row>
    <row r="3266" spans="4:5">
      <c r="D3266" s="54"/>
      <c r="E3266" s="54"/>
    </row>
    <row r="3267" spans="4:5">
      <c r="D3267" s="54"/>
      <c r="E3267" s="54"/>
    </row>
    <row r="3268" spans="4:5">
      <c r="D3268" s="54"/>
      <c r="E3268" s="54"/>
    </row>
    <row r="3269" spans="4:5">
      <c r="D3269" s="54"/>
      <c r="E3269" s="54"/>
    </row>
    <row r="3270" spans="4:5">
      <c r="D3270" s="54"/>
      <c r="E3270" s="54"/>
    </row>
    <row r="3271" spans="4:5">
      <c r="D3271" s="54"/>
      <c r="E3271" s="54"/>
    </row>
    <row r="3272" spans="4:5">
      <c r="D3272" s="54"/>
      <c r="E3272" s="54"/>
    </row>
    <row r="3273" spans="4:5">
      <c r="D3273" s="54"/>
      <c r="E3273" s="54"/>
    </row>
    <row r="3274" spans="4:5">
      <c r="D3274" s="54"/>
      <c r="E3274" s="54"/>
    </row>
    <row r="3275" spans="4:5">
      <c r="D3275" s="54"/>
      <c r="E3275" s="54"/>
    </row>
    <row r="3276" spans="4:5">
      <c r="D3276" s="54"/>
      <c r="E3276" s="54"/>
    </row>
    <row r="3277" spans="4:5">
      <c r="D3277" s="54"/>
      <c r="E3277" s="54"/>
    </row>
    <row r="3278" spans="4:5">
      <c r="D3278" s="54"/>
      <c r="E3278" s="54"/>
    </row>
    <row r="3279" spans="4:5">
      <c r="D3279" s="54"/>
      <c r="E3279" s="54"/>
    </row>
    <row r="3280" spans="4:5">
      <c r="D3280" s="54"/>
      <c r="E3280" s="54"/>
    </row>
    <row r="3281" spans="4:5">
      <c r="D3281" s="54"/>
      <c r="E3281" s="54"/>
    </row>
    <row r="3282" spans="4:5">
      <c r="D3282" s="54"/>
      <c r="E3282" s="54"/>
    </row>
    <row r="3283" spans="4:5">
      <c r="D3283" s="54"/>
      <c r="E3283" s="54"/>
    </row>
    <row r="3284" spans="4:5">
      <c r="D3284" s="54"/>
      <c r="E3284" s="54"/>
    </row>
    <row r="3285" spans="4:5">
      <c r="D3285" s="54"/>
      <c r="E3285" s="54"/>
    </row>
    <row r="3286" spans="4:5">
      <c r="D3286" s="54"/>
      <c r="E3286" s="54"/>
    </row>
    <row r="3287" spans="4:5">
      <c r="D3287" s="54"/>
      <c r="E3287" s="54"/>
    </row>
    <row r="3288" spans="4:5">
      <c r="D3288" s="54"/>
      <c r="E3288" s="54"/>
    </row>
    <row r="3289" spans="4:5">
      <c r="D3289" s="54"/>
      <c r="E3289" s="54"/>
    </row>
    <row r="3290" spans="4:5">
      <c r="D3290" s="54"/>
      <c r="E3290" s="54"/>
    </row>
    <row r="3291" spans="4:5">
      <c r="D3291" s="54"/>
      <c r="E3291" s="54"/>
    </row>
    <row r="3292" spans="4:5">
      <c r="D3292" s="54"/>
      <c r="E3292" s="54"/>
    </row>
    <row r="3293" spans="4:5">
      <c r="D3293" s="54"/>
      <c r="E3293" s="54"/>
    </row>
    <row r="3294" spans="4:5">
      <c r="D3294" s="54"/>
      <c r="E3294" s="54"/>
    </row>
    <row r="3295" spans="4:5">
      <c r="D3295" s="54"/>
      <c r="E3295" s="54"/>
    </row>
    <row r="3296" spans="4:5">
      <c r="D3296" s="54"/>
      <c r="E3296" s="54"/>
    </row>
    <row r="3297" spans="4:5">
      <c r="D3297" s="54"/>
      <c r="E3297" s="54"/>
    </row>
    <row r="3298" spans="4:5">
      <c r="D3298" s="54"/>
      <c r="E3298" s="54"/>
    </row>
    <row r="3299" spans="4:5">
      <c r="D3299" s="54"/>
      <c r="E3299" s="54"/>
    </row>
    <row r="3300" spans="4:5">
      <c r="D3300" s="54"/>
      <c r="E3300" s="54"/>
    </row>
    <row r="3301" spans="4:5">
      <c r="D3301" s="54"/>
      <c r="E3301" s="54"/>
    </row>
    <row r="3302" spans="4:5">
      <c r="D3302" s="54"/>
      <c r="E3302" s="54"/>
    </row>
    <row r="3303" spans="4:5">
      <c r="D3303" s="54"/>
      <c r="E3303" s="54"/>
    </row>
    <row r="3304" spans="4:5">
      <c r="D3304" s="54"/>
      <c r="E3304" s="54"/>
    </row>
    <row r="3305" spans="4:5">
      <c r="D3305" s="54"/>
      <c r="E3305" s="54"/>
    </row>
    <row r="3306" spans="4:5">
      <c r="D3306" s="54"/>
      <c r="E3306" s="54"/>
    </row>
    <row r="3307" spans="4:5">
      <c r="D3307" s="54"/>
      <c r="E3307" s="54"/>
    </row>
    <row r="3308" spans="4:5">
      <c r="D3308" s="54"/>
      <c r="E3308" s="54"/>
    </row>
    <row r="3309" spans="4:5">
      <c r="D3309" s="54"/>
      <c r="E3309" s="54"/>
    </row>
    <row r="3310" spans="4:5">
      <c r="D3310" s="54"/>
      <c r="E3310" s="54"/>
    </row>
    <row r="3311" spans="4:5">
      <c r="D3311" s="54"/>
      <c r="E3311" s="54"/>
    </row>
    <row r="3312" spans="4:5">
      <c r="D3312" s="54"/>
      <c r="E3312" s="54"/>
    </row>
    <row r="3313" spans="4:5">
      <c r="D3313" s="54"/>
      <c r="E3313" s="54"/>
    </row>
    <row r="3314" spans="4:5">
      <c r="D3314" s="54"/>
      <c r="E3314" s="54"/>
    </row>
    <row r="3315" spans="4:5">
      <c r="D3315" s="54"/>
      <c r="E3315" s="54"/>
    </row>
    <row r="3316" spans="4:5">
      <c r="D3316" s="54"/>
      <c r="E3316" s="54"/>
    </row>
    <row r="3317" spans="4:5">
      <c r="D3317" s="54"/>
      <c r="E3317" s="54"/>
    </row>
    <row r="3318" spans="4:5">
      <c r="D3318" s="54"/>
      <c r="E3318" s="54"/>
    </row>
    <row r="3319" spans="4:5">
      <c r="D3319" s="54"/>
      <c r="E3319" s="54"/>
    </row>
    <row r="3320" spans="4:5">
      <c r="D3320" s="54"/>
      <c r="E3320" s="54"/>
    </row>
    <row r="3321" spans="4:5">
      <c r="D3321" s="54"/>
      <c r="E3321" s="54"/>
    </row>
    <row r="3322" spans="4:5">
      <c r="D3322" s="54"/>
      <c r="E3322" s="54"/>
    </row>
    <row r="3323" spans="4:5">
      <c r="D3323" s="54"/>
      <c r="E3323" s="54"/>
    </row>
    <row r="3324" spans="4:5">
      <c r="D3324" s="54"/>
      <c r="E3324" s="54"/>
    </row>
    <row r="3325" spans="4:5">
      <c r="D3325" s="54"/>
      <c r="E3325" s="54"/>
    </row>
    <row r="3326" spans="4:5">
      <c r="D3326" s="54"/>
      <c r="E3326" s="54"/>
    </row>
    <row r="3327" spans="4:5">
      <c r="D3327" s="54"/>
      <c r="E3327" s="54"/>
    </row>
    <row r="3328" spans="4:5">
      <c r="D3328" s="54"/>
      <c r="E3328" s="54"/>
    </row>
    <row r="3329" spans="4:5">
      <c r="D3329" s="54"/>
      <c r="E3329" s="54"/>
    </row>
    <row r="3330" spans="4:5">
      <c r="D3330" s="54"/>
      <c r="E3330" s="54"/>
    </row>
    <row r="3331" spans="4:5">
      <c r="D3331" s="54"/>
      <c r="E3331" s="54"/>
    </row>
    <row r="3332" spans="4:5">
      <c r="D3332" s="54"/>
      <c r="E3332" s="54"/>
    </row>
    <row r="3333" spans="4:5">
      <c r="D3333" s="54"/>
      <c r="E3333" s="54"/>
    </row>
    <row r="3334" spans="4:5">
      <c r="D3334" s="54"/>
      <c r="E3334" s="54"/>
    </row>
    <row r="3335" spans="4:5">
      <c r="D3335" s="54"/>
      <c r="E3335" s="54"/>
    </row>
    <row r="3336" spans="4:5">
      <c r="D3336" s="54"/>
      <c r="E3336" s="54"/>
    </row>
    <row r="3337" spans="4:5">
      <c r="D3337" s="54"/>
      <c r="E3337" s="54"/>
    </row>
    <row r="3338" spans="4:5">
      <c r="D3338" s="54"/>
      <c r="E3338" s="54"/>
    </row>
    <row r="3339" spans="4:5">
      <c r="D3339" s="54"/>
      <c r="E3339" s="54"/>
    </row>
    <row r="3340" spans="4:5">
      <c r="D3340" s="54"/>
      <c r="E3340" s="54"/>
    </row>
    <row r="3341" spans="4:5">
      <c r="D3341" s="54"/>
      <c r="E3341" s="54"/>
    </row>
    <row r="3342" spans="4:5">
      <c r="D3342" s="54"/>
      <c r="E3342" s="54"/>
    </row>
    <row r="3343" spans="4:5">
      <c r="D3343" s="54"/>
      <c r="E3343" s="54"/>
    </row>
    <row r="3344" spans="4:5">
      <c r="D3344" s="54"/>
      <c r="E3344" s="54"/>
    </row>
    <row r="3345" spans="4:5">
      <c r="D3345" s="54"/>
      <c r="E3345" s="54"/>
    </row>
    <row r="3346" spans="4:5">
      <c r="D3346" s="54"/>
      <c r="E3346" s="54"/>
    </row>
    <row r="3347" spans="4:5">
      <c r="D3347" s="54"/>
      <c r="E3347" s="54"/>
    </row>
    <row r="3348" spans="4:5">
      <c r="D3348" s="54"/>
      <c r="E3348" s="54"/>
    </row>
    <row r="3349" spans="4:5">
      <c r="D3349" s="54"/>
      <c r="E3349" s="54"/>
    </row>
    <row r="3350" spans="4:5">
      <c r="D3350" s="54"/>
      <c r="E3350" s="54"/>
    </row>
    <row r="3351" spans="4:5">
      <c r="D3351" s="54"/>
      <c r="E3351" s="54"/>
    </row>
    <row r="3352" spans="4:5">
      <c r="D3352" s="54"/>
      <c r="E3352" s="54"/>
    </row>
    <row r="3353" spans="4:5">
      <c r="D3353" s="54"/>
      <c r="E3353" s="54"/>
    </row>
    <row r="3354" spans="4:5">
      <c r="D3354" s="54"/>
      <c r="E3354" s="54"/>
    </row>
    <row r="3355" spans="4:5">
      <c r="D3355" s="54"/>
      <c r="E3355" s="54"/>
    </row>
    <row r="3356" spans="4:5">
      <c r="D3356" s="54"/>
      <c r="E3356" s="54"/>
    </row>
    <row r="3357" spans="4:5">
      <c r="D3357" s="54"/>
      <c r="E3357" s="54"/>
    </row>
    <row r="3358" spans="4:5">
      <c r="D3358" s="54"/>
      <c r="E3358" s="54"/>
    </row>
    <row r="3359" spans="4:5">
      <c r="D3359" s="54"/>
      <c r="E3359" s="54"/>
    </row>
    <row r="3360" spans="4:5">
      <c r="D3360" s="54"/>
      <c r="E3360" s="54"/>
    </row>
    <row r="3361" spans="4:5">
      <c r="D3361" s="54"/>
      <c r="E3361" s="54"/>
    </row>
    <row r="3362" spans="4:5">
      <c r="D3362" s="54"/>
      <c r="E3362" s="54"/>
    </row>
    <row r="3363" spans="4:5">
      <c r="D3363" s="54"/>
      <c r="E3363" s="54"/>
    </row>
    <row r="3364" spans="4:5">
      <c r="D3364" s="54"/>
      <c r="E3364" s="54"/>
    </row>
    <row r="3365" spans="4:5">
      <c r="D3365" s="54"/>
      <c r="E3365" s="54"/>
    </row>
    <row r="3366" spans="4:5">
      <c r="D3366" s="54"/>
      <c r="E3366" s="54"/>
    </row>
    <row r="3367" spans="4:5">
      <c r="D3367" s="54"/>
      <c r="E3367" s="54"/>
    </row>
    <row r="3368" spans="4:5">
      <c r="D3368" s="54"/>
      <c r="E3368" s="54"/>
    </row>
    <row r="3369" spans="4:5">
      <c r="D3369" s="54"/>
      <c r="E3369" s="54"/>
    </row>
    <row r="3370" spans="4:5">
      <c r="D3370" s="54"/>
      <c r="E3370" s="54"/>
    </row>
    <row r="3371" spans="4:5">
      <c r="D3371" s="54"/>
      <c r="E3371" s="54"/>
    </row>
    <row r="3372" spans="4:5">
      <c r="D3372" s="54"/>
      <c r="E3372" s="54"/>
    </row>
    <row r="3373" spans="4:5">
      <c r="D3373" s="54"/>
      <c r="E3373" s="54"/>
    </row>
    <row r="3374" spans="4:5">
      <c r="D3374" s="54"/>
      <c r="E3374" s="54"/>
    </row>
    <row r="3375" spans="4:5">
      <c r="D3375" s="54"/>
      <c r="E3375" s="54"/>
    </row>
    <row r="3376" spans="4:5">
      <c r="D3376" s="54"/>
      <c r="E3376" s="54"/>
    </row>
    <row r="3377" spans="4:5">
      <c r="D3377" s="54"/>
      <c r="E3377" s="54"/>
    </row>
    <row r="3378" spans="4:5">
      <c r="D3378" s="54"/>
      <c r="E3378" s="54"/>
    </row>
    <row r="3379" spans="4:5">
      <c r="D3379" s="54"/>
      <c r="E3379" s="54"/>
    </row>
    <row r="3380" spans="4:5">
      <c r="D3380" s="54"/>
      <c r="E3380" s="54"/>
    </row>
    <row r="3381" spans="4:5">
      <c r="D3381" s="54"/>
      <c r="E3381" s="54"/>
    </row>
    <row r="3382" spans="4:5">
      <c r="D3382" s="54"/>
      <c r="E3382" s="54"/>
    </row>
    <row r="3383" spans="4:5">
      <c r="D3383" s="54"/>
      <c r="E3383" s="54"/>
    </row>
    <row r="3384" spans="4:5">
      <c r="D3384" s="54"/>
      <c r="E3384" s="54"/>
    </row>
    <row r="3385" spans="4:5">
      <c r="D3385" s="54"/>
      <c r="E3385" s="54"/>
    </row>
    <row r="3386" spans="4:5">
      <c r="D3386" s="54"/>
      <c r="E3386" s="54"/>
    </row>
    <row r="3387" spans="4:5">
      <c r="D3387" s="54"/>
      <c r="E3387" s="54"/>
    </row>
    <row r="3388" spans="4:5">
      <c r="D3388" s="54"/>
      <c r="E3388" s="54"/>
    </row>
    <row r="3389" spans="4:5">
      <c r="D3389" s="54"/>
      <c r="E3389" s="54"/>
    </row>
    <row r="3390" spans="4:5">
      <c r="D3390" s="54"/>
      <c r="E3390" s="54"/>
    </row>
    <row r="3391" spans="4:5">
      <c r="D3391" s="54"/>
      <c r="E3391" s="54"/>
    </row>
    <row r="3392" spans="4:5">
      <c r="D3392" s="54"/>
      <c r="E3392" s="54"/>
    </row>
    <row r="3393" spans="4:5">
      <c r="D3393" s="54"/>
      <c r="E3393" s="54"/>
    </row>
    <row r="3394" spans="4:5">
      <c r="D3394" s="54"/>
      <c r="E3394" s="54"/>
    </row>
    <row r="3395" spans="4:5">
      <c r="D3395" s="54"/>
      <c r="E3395" s="54"/>
    </row>
    <row r="3396" spans="4:5">
      <c r="D3396" s="54"/>
      <c r="E3396" s="54"/>
    </row>
    <row r="3397" spans="4:5">
      <c r="D3397" s="54"/>
      <c r="E3397" s="54"/>
    </row>
    <row r="3398" spans="4:5">
      <c r="D3398" s="54"/>
      <c r="E3398" s="54"/>
    </row>
    <row r="3399" spans="4:5">
      <c r="D3399" s="54"/>
      <c r="E3399" s="54"/>
    </row>
    <row r="3400" spans="4:5">
      <c r="D3400" s="54"/>
      <c r="E3400" s="54"/>
    </row>
    <row r="3401" spans="4:5">
      <c r="D3401" s="54"/>
      <c r="E3401" s="54"/>
    </row>
    <row r="3402" spans="4:5">
      <c r="D3402" s="54"/>
      <c r="E3402" s="54"/>
    </row>
    <row r="3403" spans="4:5">
      <c r="D3403" s="54"/>
      <c r="E3403" s="54"/>
    </row>
    <row r="3404" spans="4:5">
      <c r="D3404" s="54"/>
      <c r="E3404" s="54"/>
    </row>
    <row r="3405" spans="4:5">
      <c r="D3405" s="54"/>
      <c r="E3405" s="54"/>
    </row>
    <row r="3406" spans="4:5">
      <c r="D3406" s="54"/>
      <c r="E3406" s="54"/>
    </row>
    <row r="3407" spans="4:5">
      <c r="D3407" s="54"/>
      <c r="E3407" s="54"/>
    </row>
    <row r="3408" spans="4:5">
      <c r="D3408" s="54"/>
      <c r="E3408" s="54"/>
    </row>
    <row r="3409" spans="4:5">
      <c r="D3409" s="54"/>
      <c r="E3409" s="54"/>
    </row>
    <row r="3410" spans="4:5">
      <c r="D3410" s="54"/>
      <c r="E3410" s="54"/>
    </row>
    <row r="3411" spans="4:5">
      <c r="D3411" s="54"/>
      <c r="E3411" s="54"/>
    </row>
    <row r="3412" spans="4:5">
      <c r="D3412" s="54"/>
      <c r="E3412" s="54"/>
    </row>
    <row r="3413" spans="4:5">
      <c r="D3413" s="54"/>
      <c r="E3413" s="54"/>
    </row>
    <row r="3414" spans="4:5">
      <c r="D3414" s="54"/>
      <c r="E3414" s="54"/>
    </row>
    <row r="3415" spans="4:5">
      <c r="D3415" s="54"/>
      <c r="E3415" s="54"/>
    </row>
    <row r="3416" spans="4:5">
      <c r="D3416" s="54"/>
      <c r="E3416" s="54"/>
    </row>
    <row r="3417" spans="4:5">
      <c r="D3417" s="54"/>
      <c r="E3417" s="54"/>
    </row>
    <row r="3418" spans="4:5">
      <c r="D3418" s="54"/>
      <c r="E3418" s="54"/>
    </row>
    <row r="3419" spans="4:5">
      <c r="D3419" s="54"/>
      <c r="E3419" s="54"/>
    </row>
    <row r="3420" spans="4:5">
      <c r="D3420" s="54"/>
      <c r="E3420" s="54"/>
    </row>
    <row r="3421" spans="4:5">
      <c r="D3421" s="54"/>
      <c r="E3421" s="54"/>
    </row>
    <row r="3422" spans="4:5">
      <c r="D3422" s="54"/>
      <c r="E3422" s="54"/>
    </row>
    <row r="3423" spans="4:5">
      <c r="D3423" s="54"/>
      <c r="E3423" s="54"/>
    </row>
    <row r="3424" spans="4:5">
      <c r="D3424" s="54"/>
      <c r="E3424" s="54"/>
    </row>
    <row r="3425" spans="4:5">
      <c r="D3425" s="54"/>
      <c r="E3425" s="54"/>
    </row>
    <row r="3426" spans="4:5">
      <c r="D3426" s="54"/>
      <c r="E3426" s="54"/>
    </row>
    <row r="3427" spans="4:5">
      <c r="D3427" s="54"/>
      <c r="E3427" s="54"/>
    </row>
    <row r="3428" spans="4:5">
      <c r="D3428" s="54"/>
      <c r="E3428" s="54"/>
    </row>
    <row r="3429" spans="4:5">
      <c r="D3429" s="54"/>
      <c r="E3429" s="54"/>
    </row>
    <row r="3430" spans="4:5">
      <c r="D3430" s="54"/>
      <c r="E3430" s="54"/>
    </row>
    <row r="3431" spans="4:5">
      <c r="D3431" s="54"/>
      <c r="E3431" s="54"/>
    </row>
    <row r="3432" spans="4:5">
      <c r="D3432" s="54"/>
      <c r="E3432" s="54"/>
    </row>
    <row r="3433" spans="4:5">
      <c r="D3433" s="54"/>
      <c r="E3433" s="54"/>
    </row>
    <row r="3434" spans="4:5">
      <c r="D3434" s="54"/>
      <c r="E3434" s="54"/>
    </row>
    <row r="3435" spans="4:5">
      <c r="D3435" s="54"/>
      <c r="E3435" s="54"/>
    </row>
    <row r="3436" spans="4:5">
      <c r="D3436" s="54"/>
      <c r="E3436" s="54"/>
    </row>
    <row r="3437" spans="4:5">
      <c r="D3437" s="54"/>
      <c r="E3437" s="54"/>
    </row>
    <row r="3438" spans="4:5">
      <c r="D3438" s="54"/>
      <c r="E3438" s="54"/>
    </row>
    <row r="3439" spans="4:5">
      <c r="D3439" s="54"/>
      <c r="E3439" s="54"/>
    </row>
    <row r="3440" spans="4:5">
      <c r="D3440" s="54"/>
      <c r="E3440" s="54"/>
    </row>
    <row r="3441" spans="4:5">
      <c r="D3441" s="54"/>
      <c r="E3441" s="54"/>
    </row>
    <row r="3442" spans="4:5">
      <c r="D3442" s="54"/>
      <c r="E3442" s="54"/>
    </row>
    <row r="3443" spans="4:5">
      <c r="D3443" s="54"/>
      <c r="E3443" s="54"/>
    </row>
    <row r="3444" spans="4:5">
      <c r="D3444" s="54"/>
      <c r="E3444" s="54"/>
    </row>
    <row r="3445" spans="4:5">
      <c r="D3445" s="54"/>
      <c r="E3445" s="54"/>
    </row>
    <row r="3446" spans="4:5">
      <c r="D3446" s="54"/>
      <c r="E3446" s="54"/>
    </row>
    <row r="3447" spans="4:5">
      <c r="D3447" s="54"/>
      <c r="E3447" s="54"/>
    </row>
    <row r="3448" spans="4:5">
      <c r="D3448" s="54"/>
      <c r="E3448" s="54"/>
    </row>
    <row r="3449" spans="4:5">
      <c r="D3449" s="54"/>
      <c r="E3449" s="54"/>
    </row>
    <row r="3450" spans="4:5">
      <c r="D3450" s="54"/>
      <c r="E3450" s="54"/>
    </row>
    <row r="3451" spans="4:5">
      <c r="D3451" s="54"/>
      <c r="E3451" s="54"/>
    </row>
    <row r="3452" spans="4:5">
      <c r="D3452" s="54"/>
      <c r="E3452" s="54"/>
    </row>
    <row r="3453" spans="4:5">
      <c r="D3453" s="54"/>
      <c r="E3453" s="54"/>
    </row>
    <row r="3454" spans="4:5">
      <c r="D3454" s="54"/>
      <c r="E3454" s="54"/>
    </row>
    <row r="3455" spans="4:5">
      <c r="D3455" s="54"/>
      <c r="E3455" s="54"/>
    </row>
    <row r="3456" spans="4:5">
      <c r="D3456" s="54"/>
      <c r="E3456" s="54"/>
    </row>
    <row r="3457" spans="4:5">
      <c r="D3457" s="54"/>
      <c r="E3457" s="54"/>
    </row>
    <row r="3458" spans="4:5">
      <c r="D3458" s="54"/>
      <c r="E3458" s="54"/>
    </row>
    <row r="3459" spans="4:5">
      <c r="D3459" s="54"/>
      <c r="E3459" s="54"/>
    </row>
    <row r="3460" spans="4:5">
      <c r="D3460" s="54"/>
      <c r="E3460" s="54"/>
    </row>
    <row r="3461" spans="4:5">
      <c r="D3461" s="54"/>
      <c r="E3461" s="54"/>
    </row>
    <row r="3462" spans="4:5">
      <c r="D3462" s="54"/>
      <c r="E3462" s="54"/>
    </row>
    <row r="3463" spans="4:5">
      <c r="D3463" s="54"/>
      <c r="E3463" s="54"/>
    </row>
    <row r="3464" spans="4:5">
      <c r="D3464" s="54"/>
      <c r="E3464" s="54"/>
    </row>
    <row r="3465" spans="4:5">
      <c r="D3465" s="54"/>
      <c r="E3465" s="54"/>
    </row>
    <row r="3466" spans="4:5">
      <c r="D3466" s="54"/>
      <c r="E3466" s="54"/>
    </row>
    <row r="3467" spans="4:5">
      <c r="D3467" s="54"/>
      <c r="E3467" s="54"/>
    </row>
    <row r="3468" spans="4:5">
      <c r="D3468" s="54"/>
      <c r="E3468" s="54"/>
    </row>
    <row r="3469" spans="4:5">
      <c r="D3469" s="54"/>
      <c r="E3469" s="54"/>
    </row>
    <row r="3470" spans="4:5">
      <c r="D3470" s="54"/>
      <c r="E3470" s="54"/>
    </row>
    <row r="3471" spans="4:5">
      <c r="D3471" s="54"/>
      <c r="E3471" s="54"/>
    </row>
    <row r="3472" spans="4:5">
      <c r="D3472" s="54"/>
      <c r="E3472" s="54"/>
    </row>
    <row r="3473" spans="4:5">
      <c r="D3473" s="54"/>
      <c r="E3473" s="54"/>
    </row>
    <row r="3474" spans="4:5">
      <c r="D3474" s="54"/>
      <c r="E3474" s="54"/>
    </row>
    <row r="3475" spans="4:5">
      <c r="D3475" s="54"/>
      <c r="E3475" s="54"/>
    </row>
    <row r="3476" spans="4:5">
      <c r="D3476" s="54"/>
      <c r="E3476" s="54"/>
    </row>
    <row r="3477" spans="4:5">
      <c r="D3477" s="54"/>
      <c r="E3477" s="54"/>
    </row>
    <row r="3478" spans="4:5">
      <c r="D3478" s="54"/>
      <c r="E3478" s="54"/>
    </row>
    <row r="3479" spans="4:5">
      <c r="D3479" s="54"/>
      <c r="E3479" s="54"/>
    </row>
    <row r="3480" spans="4:5">
      <c r="D3480" s="54"/>
      <c r="E3480" s="54"/>
    </row>
    <row r="3481" spans="4:5">
      <c r="D3481" s="54"/>
      <c r="E3481" s="54"/>
    </row>
    <row r="3482" spans="4:5">
      <c r="D3482" s="54"/>
      <c r="E3482" s="54"/>
    </row>
    <row r="3483" spans="4:5">
      <c r="D3483" s="54"/>
      <c r="E3483" s="54"/>
    </row>
    <row r="3484" spans="4:5">
      <c r="D3484" s="54"/>
      <c r="E3484" s="54"/>
    </row>
    <row r="3485" spans="4:5">
      <c r="D3485" s="54"/>
      <c r="E3485" s="54"/>
    </row>
    <row r="3486" spans="4:5">
      <c r="D3486" s="54"/>
      <c r="E3486" s="54"/>
    </row>
    <row r="3487" spans="4:5">
      <c r="D3487" s="54"/>
      <c r="E3487" s="54"/>
    </row>
    <row r="3488" spans="4:5">
      <c r="D3488" s="54"/>
      <c r="E3488" s="54"/>
    </row>
    <row r="3489" spans="4:5">
      <c r="D3489" s="54"/>
      <c r="E3489" s="54"/>
    </row>
    <row r="3490" spans="4:5">
      <c r="D3490" s="54"/>
      <c r="E3490" s="54"/>
    </row>
    <row r="3491" spans="4:5">
      <c r="D3491" s="54"/>
      <c r="E3491" s="54"/>
    </row>
    <row r="3492" spans="4:5">
      <c r="D3492" s="54"/>
      <c r="E3492" s="54"/>
    </row>
    <row r="3493" spans="4:5">
      <c r="D3493" s="54"/>
      <c r="E3493" s="54"/>
    </row>
    <row r="3494" spans="4:5">
      <c r="D3494" s="54"/>
      <c r="E3494" s="54"/>
    </row>
    <row r="3495" spans="4:5">
      <c r="D3495" s="54"/>
      <c r="E3495" s="54"/>
    </row>
    <row r="3496" spans="4:5">
      <c r="D3496" s="54"/>
      <c r="E3496" s="54"/>
    </row>
    <row r="3497" spans="4:5">
      <c r="D3497" s="54"/>
      <c r="E3497" s="54"/>
    </row>
    <row r="3498" spans="4:5">
      <c r="D3498" s="54"/>
      <c r="E3498" s="54"/>
    </row>
    <row r="3499" spans="4:5">
      <c r="D3499" s="54"/>
      <c r="E3499" s="54"/>
    </row>
    <row r="3500" spans="4:5">
      <c r="D3500" s="54"/>
      <c r="E3500" s="54"/>
    </row>
    <row r="3501" spans="4:5">
      <c r="D3501" s="54"/>
      <c r="E3501" s="54"/>
    </row>
    <row r="3502" spans="4:5">
      <c r="D3502" s="54"/>
      <c r="E3502" s="54"/>
    </row>
    <row r="3503" spans="4:5">
      <c r="D3503" s="54"/>
      <c r="E3503" s="54"/>
    </row>
    <row r="3504" spans="4:5">
      <c r="D3504" s="54"/>
      <c r="E3504" s="54"/>
    </row>
    <row r="3505" spans="4:5">
      <c r="D3505" s="54"/>
      <c r="E3505" s="54"/>
    </row>
    <row r="3506" spans="4:5">
      <c r="D3506" s="54"/>
      <c r="E3506" s="54"/>
    </row>
    <row r="3507" spans="4:5">
      <c r="D3507" s="54"/>
      <c r="E3507" s="54"/>
    </row>
    <row r="3508" spans="4:5">
      <c r="D3508" s="54"/>
      <c r="E3508" s="54"/>
    </row>
    <row r="3509" spans="4:5">
      <c r="D3509" s="54"/>
      <c r="E3509" s="54"/>
    </row>
    <row r="3510" spans="4:5">
      <c r="D3510" s="54"/>
      <c r="E3510" s="54"/>
    </row>
    <row r="3511" spans="4:5">
      <c r="D3511" s="54"/>
      <c r="E3511" s="54"/>
    </row>
    <row r="3512" spans="4:5">
      <c r="D3512" s="54"/>
      <c r="E3512" s="54"/>
    </row>
    <row r="3513" spans="4:5">
      <c r="D3513" s="54"/>
      <c r="E3513" s="54"/>
    </row>
    <row r="3514" spans="4:5">
      <c r="D3514" s="54"/>
      <c r="E3514" s="54"/>
    </row>
    <row r="3515" spans="4:5">
      <c r="D3515" s="54"/>
      <c r="E3515" s="54"/>
    </row>
    <row r="3516" spans="4:5">
      <c r="D3516" s="54"/>
      <c r="E3516" s="54"/>
    </row>
    <row r="3517" spans="4:5">
      <c r="D3517" s="54"/>
      <c r="E3517" s="54"/>
    </row>
    <row r="3518" spans="4:5">
      <c r="D3518" s="54"/>
      <c r="E3518" s="54"/>
    </row>
    <row r="3519" spans="4:5">
      <c r="D3519" s="54"/>
      <c r="E3519" s="54"/>
    </row>
    <row r="3520" spans="4:5">
      <c r="D3520" s="54"/>
      <c r="E3520" s="54"/>
    </row>
    <row r="3521" spans="4:5">
      <c r="D3521" s="54"/>
      <c r="E3521" s="54"/>
    </row>
    <row r="3522" spans="4:5">
      <c r="D3522" s="54"/>
      <c r="E3522" s="54"/>
    </row>
    <row r="3523" spans="4:5">
      <c r="D3523" s="54"/>
      <c r="E3523" s="54"/>
    </row>
    <row r="3524" spans="4:5">
      <c r="D3524" s="54"/>
      <c r="E3524" s="54"/>
    </row>
    <row r="3525" spans="4:5">
      <c r="D3525" s="54"/>
      <c r="E3525" s="54"/>
    </row>
    <row r="3526" spans="4:5">
      <c r="D3526" s="54"/>
      <c r="E3526" s="54"/>
    </row>
    <row r="3527" spans="4:5">
      <c r="D3527" s="54"/>
      <c r="E3527" s="54"/>
    </row>
    <row r="3528" spans="4:5">
      <c r="D3528" s="54"/>
      <c r="E3528" s="54"/>
    </row>
    <row r="3529" spans="4:5">
      <c r="D3529" s="54"/>
      <c r="E3529" s="54"/>
    </row>
    <row r="3530" spans="4:5">
      <c r="D3530" s="54"/>
      <c r="E3530" s="54"/>
    </row>
    <row r="3531" spans="4:5">
      <c r="D3531" s="54"/>
      <c r="E3531" s="54"/>
    </row>
    <row r="3532" spans="4:5">
      <c r="D3532" s="54"/>
      <c r="E3532" s="54"/>
    </row>
    <row r="3533" spans="4:5">
      <c r="D3533" s="54"/>
      <c r="E3533" s="54"/>
    </row>
    <row r="3534" spans="4:5">
      <c r="D3534" s="54"/>
      <c r="E3534" s="54"/>
    </row>
    <row r="3535" spans="4:5">
      <c r="D3535" s="54"/>
      <c r="E3535" s="54"/>
    </row>
    <row r="3536" spans="4:5">
      <c r="D3536" s="54"/>
      <c r="E3536" s="54"/>
    </row>
    <row r="3537" spans="4:5">
      <c r="D3537" s="54"/>
      <c r="E3537" s="54"/>
    </row>
    <row r="3538" spans="4:5">
      <c r="D3538" s="54"/>
      <c r="E3538" s="54"/>
    </row>
    <row r="3539" spans="4:5">
      <c r="D3539" s="54"/>
      <c r="E3539" s="54"/>
    </row>
    <row r="3540" spans="4:5">
      <c r="D3540" s="54"/>
      <c r="E3540" s="54"/>
    </row>
    <row r="3541" spans="4:5">
      <c r="D3541" s="54"/>
      <c r="E3541" s="54"/>
    </row>
    <row r="3542" spans="4:5">
      <c r="D3542" s="54"/>
      <c r="E3542" s="54"/>
    </row>
    <row r="3543" spans="4:5">
      <c r="D3543" s="54"/>
      <c r="E3543" s="54"/>
    </row>
    <row r="3544" spans="4:5">
      <c r="D3544" s="54"/>
      <c r="E3544" s="54"/>
    </row>
    <row r="3545" spans="4:5">
      <c r="D3545" s="54"/>
      <c r="E3545" s="54"/>
    </row>
    <row r="3546" spans="4:5">
      <c r="D3546" s="54"/>
      <c r="E3546" s="54"/>
    </row>
    <row r="3547" spans="4:5">
      <c r="D3547" s="54"/>
      <c r="E3547" s="54"/>
    </row>
    <row r="3548" spans="4:5">
      <c r="D3548" s="54"/>
      <c r="E3548" s="54"/>
    </row>
    <row r="3549" spans="4:5">
      <c r="D3549" s="54"/>
      <c r="E3549" s="54"/>
    </row>
    <row r="3550" spans="4:5">
      <c r="D3550" s="54"/>
      <c r="E3550" s="54"/>
    </row>
    <row r="3551" spans="4:5">
      <c r="D3551" s="54"/>
      <c r="E3551" s="54"/>
    </row>
    <row r="3552" spans="4:5">
      <c r="D3552" s="54"/>
      <c r="E3552" s="54"/>
    </row>
    <row r="3553" spans="4:5">
      <c r="D3553" s="54"/>
      <c r="E3553" s="54"/>
    </row>
    <row r="3554" spans="4:5">
      <c r="D3554" s="54"/>
      <c r="E3554" s="54"/>
    </row>
    <row r="3555" spans="4:5">
      <c r="D3555" s="54"/>
      <c r="E3555" s="54"/>
    </row>
    <row r="3556" spans="4:5">
      <c r="D3556" s="54"/>
      <c r="E3556" s="54"/>
    </row>
    <row r="3557" spans="4:5">
      <c r="D3557" s="54"/>
      <c r="E3557" s="54"/>
    </row>
    <row r="3558" spans="4:5">
      <c r="D3558" s="54"/>
      <c r="E3558" s="54"/>
    </row>
    <row r="3559" spans="4:5">
      <c r="D3559" s="54"/>
      <c r="E3559" s="54"/>
    </row>
    <row r="3560" spans="4:5">
      <c r="D3560" s="54"/>
      <c r="E3560" s="54"/>
    </row>
    <row r="3561" spans="4:5">
      <c r="D3561" s="54"/>
      <c r="E3561" s="54"/>
    </row>
    <row r="3562" spans="4:5">
      <c r="D3562" s="54"/>
      <c r="E3562" s="54"/>
    </row>
    <row r="3563" spans="4:5">
      <c r="D3563" s="54"/>
      <c r="E3563" s="54"/>
    </row>
    <row r="3564" spans="4:5">
      <c r="D3564" s="54"/>
      <c r="E3564" s="54"/>
    </row>
    <row r="3565" spans="4:5">
      <c r="D3565" s="54"/>
      <c r="E3565" s="54"/>
    </row>
    <row r="3566" spans="4:5">
      <c r="D3566" s="54"/>
      <c r="E3566" s="54"/>
    </row>
    <row r="3567" spans="4:5">
      <c r="D3567" s="54"/>
      <c r="E3567" s="54"/>
    </row>
    <row r="3568" spans="4:5">
      <c r="D3568" s="54"/>
      <c r="E3568" s="54"/>
    </row>
    <row r="3569" spans="4:5">
      <c r="D3569" s="54"/>
      <c r="E3569" s="54"/>
    </row>
    <row r="3570" spans="4:5">
      <c r="D3570" s="54"/>
      <c r="E3570" s="54"/>
    </row>
    <row r="3571" spans="4:5">
      <c r="D3571" s="54"/>
      <c r="E3571" s="54"/>
    </row>
    <row r="3572" spans="4:5">
      <c r="D3572" s="54"/>
      <c r="E3572" s="54"/>
    </row>
    <row r="3573" spans="4:5">
      <c r="D3573" s="54"/>
      <c r="E3573" s="54"/>
    </row>
    <row r="3574" spans="4:5">
      <c r="D3574" s="54"/>
      <c r="E3574" s="54"/>
    </row>
    <row r="3575" spans="4:5">
      <c r="D3575" s="54"/>
      <c r="E3575" s="54"/>
    </row>
    <row r="3576" spans="4:5">
      <c r="D3576" s="54"/>
      <c r="E3576" s="54"/>
    </row>
    <row r="3577" spans="4:5">
      <c r="D3577" s="54"/>
      <c r="E3577" s="54"/>
    </row>
    <row r="3578" spans="4:5">
      <c r="D3578" s="54"/>
      <c r="E3578" s="54"/>
    </row>
    <row r="3579" spans="4:5">
      <c r="D3579" s="54"/>
      <c r="E3579" s="54"/>
    </row>
    <row r="3580" spans="4:5">
      <c r="D3580" s="54"/>
      <c r="E3580" s="54"/>
    </row>
    <row r="3581" spans="4:5">
      <c r="D3581" s="54"/>
      <c r="E3581" s="54"/>
    </row>
    <row r="3582" spans="4:5">
      <c r="D3582" s="54"/>
      <c r="E3582" s="54"/>
    </row>
    <row r="3583" spans="4:5">
      <c r="D3583" s="54"/>
      <c r="E3583" s="54"/>
    </row>
    <row r="3584" spans="4:5">
      <c r="D3584" s="54"/>
      <c r="E3584" s="54"/>
    </row>
    <row r="3585" spans="4:5">
      <c r="D3585" s="54"/>
      <c r="E3585" s="54"/>
    </row>
    <row r="3586" spans="4:5">
      <c r="D3586" s="54"/>
      <c r="E3586" s="54"/>
    </row>
    <row r="3587" spans="4:5">
      <c r="D3587" s="54"/>
      <c r="E3587" s="54"/>
    </row>
    <row r="3588" spans="4:5">
      <c r="D3588" s="54"/>
      <c r="E3588" s="54"/>
    </row>
    <row r="3589" spans="4:5">
      <c r="D3589" s="54"/>
      <c r="E3589" s="54"/>
    </row>
    <row r="3590" spans="4:5">
      <c r="D3590" s="54"/>
      <c r="E3590" s="54"/>
    </row>
    <row r="3591" spans="4:5">
      <c r="D3591" s="54"/>
      <c r="E3591" s="54"/>
    </row>
    <row r="3592" spans="4:5">
      <c r="D3592" s="54"/>
      <c r="E3592" s="54"/>
    </row>
    <row r="3593" spans="4:5">
      <c r="D3593" s="54"/>
      <c r="E3593" s="54"/>
    </row>
    <row r="3594" spans="4:5">
      <c r="D3594" s="54"/>
      <c r="E3594" s="54"/>
    </row>
    <row r="3595" spans="4:5">
      <c r="D3595" s="54"/>
      <c r="E3595" s="54"/>
    </row>
    <row r="3596" spans="4:5">
      <c r="D3596" s="54"/>
      <c r="E3596" s="54"/>
    </row>
    <row r="3597" spans="4:5">
      <c r="D3597" s="54"/>
      <c r="E3597" s="54"/>
    </row>
    <row r="3598" spans="4:5">
      <c r="D3598" s="54"/>
      <c r="E3598" s="54"/>
    </row>
    <row r="3599" spans="4:5">
      <c r="D3599" s="54"/>
      <c r="E3599" s="54"/>
    </row>
    <row r="3600" spans="4:5">
      <c r="D3600" s="54"/>
      <c r="E3600" s="54"/>
    </row>
    <row r="3601" spans="4:5">
      <c r="D3601" s="54"/>
      <c r="E3601" s="54"/>
    </row>
    <row r="3602" spans="4:5">
      <c r="D3602" s="54"/>
      <c r="E3602" s="54"/>
    </row>
    <row r="3603" spans="4:5">
      <c r="D3603" s="54"/>
      <c r="E3603" s="54"/>
    </row>
    <row r="3604" spans="4:5">
      <c r="D3604" s="54"/>
      <c r="E3604" s="54"/>
    </row>
    <row r="3605" spans="4:5">
      <c r="D3605" s="54"/>
      <c r="E3605" s="54"/>
    </row>
    <row r="3606" spans="4:5">
      <c r="D3606" s="54"/>
      <c r="E3606" s="54"/>
    </row>
    <row r="3607" spans="4:5">
      <c r="D3607" s="54"/>
      <c r="E3607" s="54"/>
    </row>
    <row r="3608" spans="4:5">
      <c r="D3608" s="54"/>
      <c r="E3608" s="54"/>
    </row>
    <row r="3609" spans="4:5">
      <c r="D3609" s="54"/>
      <c r="E3609" s="54"/>
    </row>
    <row r="3610" spans="4:5">
      <c r="D3610" s="54"/>
      <c r="E3610" s="54"/>
    </row>
    <row r="3611" spans="4:5">
      <c r="D3611" s="54"/>
      <c r="E3611" s="54"/>
    </row>
    <row r="3612" spans="4:5">
      <c r="D3612" s="54"/>
      <c r="E3612" s="54"/>
    </row>
    <row r="3613" spans="4:5">
      <c r="D3613" s="54"/>
      <c r="E3613" s="54"/>
    </row>
    <row r="3614" spans="4:5">
      <c r="D3614" s="54"/>
      <c r="E3614" s="54"/>
    </row>
    <row r="3615" spans="4:5">
      <c r="D3615" s="54"/>
      <c r="E3615" s="54"/>
    </row>
    <row r="3616" spans="4:5">
      <c r="D3616" s="54"/>
      <c r="E3616" s="54"/>
    </row>
    <row r="3617" spans="4:5">
      <c r="D3617" s="54"/>
      <c r="E3617" s="54"/>
    </row>
    <row r="3618" spans="4:5">
      <c r="D3618" s="54"/>
      <c r="E3618" s="54"/>
    </row>
    <row r="3619" spans="4:5">
      <c r="D3619" s="54"/>
      <c r="E3619" s="54"/>
    </row>
    <row r="3620" spans="4:5">
      <c r="D3620" s="54"/>
      <c r="E3620" s="54"/>
    </row>
    <row r="3621" spans="4:5">
      <c r="D3621" s="54"/>
      <c r="E3621" s="54"/>
    </row>
    <row r="3622" spans="4:5">
      <c r="D3622" s="54"/>
      <c r="E3622" s="54"/>
    </row>
    <row r="3623" spans="4:5">
      <c r="D3623" s="54"/>
      <c r="E3623" s="54"/>
    </row>
    <row r="3624" spans="4:5">
      <c r="D3624" s="54"/>
      <c r="E3624" s="54"/>
    </row>
    <row r="3625" spans="4:5">
      <c r="D3625" s="54"/>
      <c r="E3625" s="54"/>
    </row>
    <row r="3626" spans="4:5">
      <c r="D3626" s="54"/>
      <c r="E3626" s="54"/>
    </row>
    <row r="3627" spans="4:5">
      <c r="D3627" s="54"/>
      <c r="E3627" s="54"/>
    </row>
    <row r="3628" spans="4:5">
      <c r="D3628" s="54"/>
      <c r="E3628" s="54"/>
    </row>
    <row r="3629" spans="4:5">
      <c r="D3629" s="54"/>
      <c r="E3629" s="54"/>
    </row>
    <row r="3630" spans="4:5">
      <c r="D3630" s="54"/>
      <c r="E3630" s="54"/>
    </row>
    <row r="3631" spans="4:5">
      <c r="D3631" s="54"/>
      <c r="E3631" s="54"/>
    </row>
    <row r="3632" spans="4:5">
      <c r="D3632" s="54"/>
      <c r="E3632" s="54"/>
    </row>
    <row r="3633" spans="4:5">
      <c r="D3633" s="54"/>
      <c r="E3633" s="54"/>
    </row>
    <row r="3634" spans="4:5">
      <c r="D3634" s="54"/>
      <c r="E3634" s="54"/>
    </row>
    <row r="3635" spans="4:5">
      <c r="D3635" s="54"/>
      <c r="E3635" s="54"/>
    </row>
    <row r="3636" spans="4:5">
      <c r="D3636" s="54"/>
      <c r="E3636" s="54"/>
    </row>
    <row r="3637" spans="4:5">
      <c r="D3637" s="54"/>
      <c r="E3637" s="54"/>
    </row>
    <row r="3638" spans="4:5">
      <c r="D3638" s="54"/>
      <c r="E3638" s="54"/>
    </row>
    <row r="3639" spans="4:5">
      <c r="D3639" s="54"/>
      <c r="E3639" s="54"/>
    </row>
    <row r="3640" spans="4:5">
      <c r="D3640" s="54"/>
      <c r="E3640" s="54"/>
    </row>
    <row r="3641" spans="4:5">
      <c r="D3641" s="54"/>
      <c r="E3641" s="54"/>
    </row>
    <row r="3642" spans="4:5">
      <c r="D3642" s="54"/>
      <c r="E3642" s="54"/>
    </row>
    <row r="3643" spans="4:5">
      <c r="D3643" s="54"/>
      <c r="E3643" s="54"/>
    </row>
    <row r="3644" spans="4:5">
      <c r="D3644" s="54"/>
      <c r="E3644" s="54"/>
    </row>
    <row r="3645" spans="4:5">
      <c r="D3645" s="54"/>
      <c r="E3645" s="54"/>
    </row>
    <row r="3646" spans="4:5">
      <c r="D3646" s="54"/>
      <c r="E3646" s="54"/>
    </row>
    <row r="3647" spans="4:5">
      <c r="D3647" s="54"/>
      <c r="E3647" s="54"/>
    </row>
    <row r="3648" spans="4:5">
      <c r="D3648" s="54"/>
      <c r="E3648" s="54"/>
    </row>
    <row r="3649" spans="4:5">
      <c r="D3649" s="54"/>
      <c r="E3649" s="54"/>
    </row>
    <row r="3650" spans="4:5">
      <c r="D3650" s="54"/>
      <c r="E3650" s="54"/>
    </row>
    <row r="3651" spans="4:5">
      <c r="D3651" s="54"/>
      <c r="E3651" s="54"/>
    </row>
    <row r="3652" spans="4:5">
      <c r="D3652" s="54"/>
      <c r="E3652" s="54"/>
    </row>
    <row r="3653" spans="4:5">
      <c r="D3653" s="54"/>
      <c r="E3653" s="54"/>
    </row>
    <row r="3654" spans="4:5">
      <c r="D3654" s="54"/>
      <c r="E3654" s="54"/>
    </row>
    <row r="3655" spans="4:5">
      <c r="D3655" s="54"/>
      <c r="E3655" s="54"/>
    </row>
    <row r="3656" spans="4:5">
      <c r="D3656" s="54"/>
      <c r="E3656" s="54"/>
    </row>
    <row r="3657" spans="4:5">
      <c r="D3657" s="54"/>
      <c r="E3657" s="54"/>
    </row>
    <row r="3658" spans="4:5">
      <c r="D3658" s="54"/>
      <c r="E3658" s="54"/>
    </row>
    <row r="3659" spans="4:5">
      <c r="D3659" s="54"/>
      <c r="E3659" s="54"/>
    </row>
    <row r="3660" spans="4:5">
      <c r="D3660" s="54"/>
      <c r="E3660" s="54"/>
    </row>
    <row r="3661" spans="4:5">
      <c r="D3661" s="54"/>
      <c r="E3661" s="54"/>
    </row>
    <row r="3662" spans="4:5">
      <c r="D3662" s="54"/>
      <c r="E3662" s="54"/>
    </row>
    <row r="3663" spans="4:5">
      <c r="D3663" s="54"/>
      <c r="E3663" s="54"/>
    </row>
    <row r="3664" spans="4:5">
      <c r="D3664" s="54"/>
      <c r="E3664" s="54"/>
    </row>
    <row r="3665" spans="4:5">
      <c r="D3665" s="54"/>
      <c r="E3665" s="54"/>
    </row>
    <row r="3666" spans="4:5">
      <c r="D3666" s="54"/>
      <c r="E3666" s="54"/>
    </row>
    <row r="3667" spans="4:5">
      <c r="D3667" s="54"/>
      <c r="E3667" s="54"/>
    </row>
    <row r="3668" spans="4:5">
      <c r="D3668" s="54"/>
      <c r="E3668" s="54"/>
    </row>
    <row r="3669" spans="4:5">
      <c r="D3669" s="54"/>
      <c r="E3669" s="54"/>
    </row>
    <row r="3670" spans="4:5">
      <c r="D3670" s="54"/>
      <c r="E3670" s="54"/>
    </row>
    <row r="3671" spans="4:5">
      <c r="D3671" s="54"/>
      <c r="E3671" s="54"/>
    </row>
    <row r="3672" spans="4:5">
      <c r="D3672" s="54"/>
      <c r="E3672" s="54"/>
    </row>
    <row r="3673" spans="4:5">
      <c r="D3673" s="54"/>
      <c r="E3673" s="54"/>
    </row>
    <row r="3674" spans="4:5">
      <c r="D3674" s="54"/>
      <c r="E3674" s="54"/>
    </row>
    <row r="3675" spans="4:5">
      <c r="D3675" s="54"/>
      <c r="E3675" s="54"/>
    </row>
    <row r="3676" spans="4:5">
      <c r="D3676" s="54"/>
      <c r="E3676" s="54"/>
    </row>
    <row r="3677" spans="4:5">
      <c r="D3677" s="54"/>
      <c r="E3677" s="54"/>
    </row>
    <row r="3678" spans="4:5">
      <c r="D3678" s="54"/>
      <c r="E3678" s="54"/>
    </row>
    <row r="3679" spans="4:5">
      <c r="D3679" s="54"/>
      <c r="E3679" s="54"/>
    </row>
    <row r="3680" spans="4:5">
      <c r="D3680" s="54"/>
      <c r="E3680" s="54"/>
    </row>
    <row r="3681" spans="4:5">
      <c r="D3681" s="54"/>
      <c r="E3681" s="54"/>
    </row>
    <row r="3682" spans="4:5">
      <c r="D3682" s="54"/>
      <c r="E3682" s="54"/>
    </row>
    <row r="3683" spans="4:5">
      <c r="D3683" s="54"/>
      <c r="E3683" s="54"/>
    </row>
    <row r="3684" spans="4:5">
      <c r="D3684" s="54"/>
      <c r="E3684" s="54"/>
    </row>
    <row r="3685" spans="4:5">
      <c r="D3685" s="54"/>
      <c r="E3685" s="54"/>
    </row>
    <row r="3686" spans="4:5">
      <c r="D3686" s="54"/>
      <c r="E3686" s="54"/>
    </row>
    <row r="3687" spans="4:5">
      <c r="D3687" s="54"/>
      <c r="E3687" s="54"/>
    </row>
    <row r="3688" spans="4:5">
      <c r="D3688" s="54"/>
      <c r="E3688" s="54"/>
    </row>
    <row r="3689" spans="4:5">
      <c r="D3689" s="54"/>
      <c r="E3689" s="54"/>
    </row>
    <row r="3690" spans="4:5">
      <c r="D3690" s="54"/>
      <c r="E3690" s="54"/>
    </row>
    <row r="3691" spans="4:5">
      <c r="D3691" s="54"/>
      <c r="E3691" s="54"/>
    </row>
    <row r="3692" spans="4:5">
      <c r="D3692" s="54"/>
      <c r="E3692" s="54"/>
    </row>
    <row r="3693" spans="4:5">
      <c r="D3693" s="54"/>
      <c r="E3693" s="54"/>
    </row>
    <row r="3694" spans="4:5">
      <c r="D3694" s="54"/>
      <c r="E3694" s="54"/>
    </row>
    <row r="3695" spans="4:5">
      <c r="D3695" s="54"/>
      <c r="E3695" s="54"/>
    </row>
    <row r="3696" spans="4:5">
      <c r="D3696" s="54"/>
      <c r="E3696" s="54"/>
    </row>
    <row r="3697" spans="4:5">
      <c r="D3697" s="54"/>
      <c r="E3697" s="54"/>
    </row>
    <row r="3698" spans="4:5">
      <c r="D3698" s="54"/>
      <c r="E3698" s="54"/>
    </row>
    <row r="3699" spans="4:5">
      <c r="D3699" s="54"/>
      <c r="E3699" s="54"/>
    </row>
    <row r="3700" spans="4:5">
      <c r="D3700" s="54"/>
      <c r="E3700" s="54"/>
    </row>
    <row r="3701" spans="4:5">
      <c r="D3701" s="54"/>
      <c r="E3701" s="54"/>
    </row>
    <row r="3702" spans="4:5">
      <c r="D3702" s="54"/>
      <c r="E3702" s="54"/>
    </row>
    <row r="3703" spans="4:5">
      <c r="D3703" s="54"/>
      <c r="E3703" s="54"/>
    </row>
    <row r="3704" spans="4:5">
      <c r="D3704" s="54"/>
      <c r="E3704" s="54"/>
    </row>
    <row r="3705" spans="4:5">
      <c r="D3705" s="54"/>
      <c r="E3705" s="54"/>
    </row>
    <row r="3706" spans="4:5">
      <c r="D3706" s="54"/>
      <c r="E3706" s="54"/>
    </row>
    <row r="3707" spans="4:5">
      <c r="D3707" s="54"/>
      <c r="E3707" s="54"/>
    </row>
    <row r="3708" spans="4:5">
      <c r="D3708" s="54"/>
      <c r="E3708" s="54"/>
    </row>
    <row r="3709" spans="4:5">
      <c r="D3709" s="54"/>
      <c r="E3709" s="54"/>
    </row>
    <row r="3710" spans="4:5">
      <c r="D3710" s="54"/>
      <c r="E3710" s="54"/>
    </row>
    <row r="3711" spans="4:5">
      <c r="D3711" s="54"/>
      <c r="E3711" s="54"/>
    </row>
    <row r="3712" spans="4:5">
      <c r="D3712" s="54"/>
      <c r="E3712" s="54"/>
    </row>
    <row r="3713" spans="4:5">
      <c r="D3713" s="54"/>
      <c r="E3713" s="54"/>
    </row>
    <row r="3714" spans="4:5">
      <c r="D3714" s="54"/>
      <c r="E3714" s="54"/>
    </row>
    <row r="3715" spans="4:5">
      <c r="D3715" s="54"/>
      <c r="E3715" s="54"/>
    </row>
    <row r="3716" spans="4:5">
      <c r="D3716" s="54"/>
      <c r="E3716" s="54"/>
    </row>
    <row r="3717" spans="4:5">
      <c r="D3717" s="54"/>
      <c r="E3717" s="54"/>
    </row>
    <row r="3718" spans="4:5">
      <c r="D3718" s="54"/>
      <c r="E3718" s="54"/>
    </row>
    <row r="3719" spans="4:5">
      <c r="D3719" s="54"/>
      <c r="E3719" s="54"/>
    </row>
    <row r="3720" spans="4:5">
      <c r="D3720" s="54"/>
      <c r="E3720" s="54"/>
    </row>
    <row r="3721" spans="4:5">
      <c r="D3721" s="54"/>
      <c r="E3721" s="54"/>
    </row>
    <row r="3722" spans="4:5">
      <c r="D3722" s="54"/>
      <c r="E3722" s="54"/>
    </row>
    <row r="3723" spans="4:5">
      <c r="D3723" s="54"/>
      <c r="E3723" s="54"/>
    </row>
    <row r="3724" spans="4:5">
      <c r="D3724" s="54"/>
      <c r="E3724" s="54"/>
    </row>
    <row r="3725" spans="4:5">
      <c r="D3725" s="54"/>
      <c r="E3725" s="54"/>
    </row>
    <row r="3726" spans="4:5">
      <c r="D3726" s="54"/>
      <c r="E3726" s="54"/>
    </row>
    <row r="3727" spans="4:5">
      <c r="D3727" s="54"/>
      <c r="E3727" s="54"/>
    </row>
    <row r="3728" spans="4:5">
      <c r="D3728" s="54"/>
      <c r="E3728" s="54"/>
    </row>
    <row r="3729" spans="4:5">
      <c r="D3729" s="54"/>
      <c r="E3729" s="54"/>
    </row>
    <row r="3730" spans="4:5">
      <c r="D3730" s="54"/>
      <c r="E3730" s="54"/>
    </row>
    <row r="3731" spans="4:5">
      <c r="D3731" s="54"/>
      <c r="E3731" s="54"/>
    </row>
    <row r="3732" spans="4:5">
      <c r="D3732" s="54"/>
      <c r="E3732" s="54"/>
    </row>
    <row r="3733" spans="4:5">
      <c r="D3733" s="54"/>
      <c r="E3733" s="54"/>
    </row>
    <row r="3734" spans="4:5">
      <c r="D3734" s="54"/>
      <c r="E3734" s="54"/>
    </row>
    <row r="3735" spans="4:5">
      <c r="D3735" s="54"/>
      <c r="E3735" s="54"/>
    </row>
    <row r="3736" spans="4:5">
      <c r="D3736" s="54"/>
      <c r="E3736" s="54"/>
    </row>
    <row r="3737" spans="4:5">
      <c r="D3737" s="54"/>
      <c r="E3737" s="54"/>
    </row>
    <row r="3738" spans="4:5">
      <c r="D3738" s="54"/>
      <c r="E3738" s="54"/>
    </row>
    <row r="3739" spans="4:5">
      <c r="D3739" s="54"/>
      <c r="E3739" s="54"/>
    </row>
    <row r="3740" spans="4:5">
      <c r="D3740" s="54"/>
      <c r="E3740" s="54"/>
    </row>
    <row r="3741" spans="4:5">
      <c r="D3741" s="54"/>
      <c r="E3741" s="54"/>
    </row>
    <row r="3742" spans="4:5">
      <c r="D3742" s="54"/>
      <c r="E3742" s="54"/>
    </row>
    <row r="3743" spans="4:5">
      <c r="D3743" s="54"/>
      <c r="E3743" s="54"/>
    </row>
    <row r="3744" spans="4:5">
      <c r="D3744" s="54"/>
      <c r="E3744" s="54"/>
    </row>
    <row r="3745" spans="4:5">
      <c r="D3745" s="54"/>
      <c r="E3745" s="54"/>
    </row>
    <row r="3746" spans="4:5">
      <c r="D3746" s="54"/>
      <c r="E3746" s="54"/>
    </row>
    <row r="3747" spans="4:5">
      <c r="D3747" s="54"/>
      <c r="E3747" s="54"/>
    </row>
    <row r="3748" spans="4:5">
      <c r="D3748" s="54"/>
      <c r="E3748" s="54"/>
    </row>
    <row r="3749" spans="4:5">
      <c r="D3749" s="54"/>
      <c r="E3749" s="54"/>
    </row>
    <row r="3750" spans="4:5">
      <c r="D3750" s="54"/>
      <c r="E3750" s="54"/>
    </row>
    <row r="3751" spans="4:5">
      <c r="D3751" s="54"/>
      <c r="E3751" s="54"/>
    </row>
    <row r="3752" spans="4:5">
      <c r="D3752" s="54"/>
      <c r="E3752" s="54"/>
    </row>
    <row r="3753" spans="4:5">
      <c r="D3753" s="54"/>
      <c r="E3753" s="54"/>
    </row>
    <row r="3754" spans="4:5">
      <c r="D3754" s="54"/>
      <c r="E3754" s="54"/>
    </row>
    <row r="3755" spans="4:5">
      <c r="D3755" s="54"/>
      <c r="E3755" s="54"/>
    </row>
    <row r="3756" spans="4:5">
      <c r="D3756" s="54"/>
      <c r="E3756" s="54"/>
    </row>
    <row r="3757" spans="4:5">
      <c r="D3757" s="54"/>
      <c r="E3757" s="54"/>
    </row>
    <row r="3758" spans="4:5">
      <c r="D3758" s="54"/>
      <c r="E3758" s="54"/>
    </row>
    <row r="3759" spans="4:5">
      <c r="D3759" s="54"/>
      <c r="E3759" s="54"/>
    </row>
    <row r="3760" spans="4:5">
      <c r="D3760" s="54"/>
      <c r="E3760" s="54"/>
    </row>
    <row r="3761" spans="4:5">
      <c r="D3761" s="54"/>
      <c r="E3761" s="54"/>
    </row>
    <row r="3762" spans="4:5">
      <c r="D3762" s="54"/>
      <c r="E3762" s="54"/>
    </row>
    <row r="3763" spans="4:5">
      <c r="D3763" s="54"/>
      <c r="E3763" s="54"/>
    </row>
    <row r="3764" spans="4:5">
      <c r="D3764" s="54"/>
      <c r="E3764" s="54"/>
    </row>
    <row r="3765" spans="4:5">
      <c r="D3765" s="54"/>
      <c r="E3765" s="54"/>
    </row>
    <row r="3766" spans="4:5">
      <c r="D3766" s="54"/>
      <c r="E3766" s="54"/>
    </row>
    <row r="3767" spans="4:5">
      <c r="D3767" s="54"/>
      <c r="E3767" s="54"/>
    </row>
    <row r="3768" spans="4:5">
      <c r="D3768" s="54"/>
      <c r="E3768" s="54"/>
    </row>
    <row r="3769" spans="4:5">
      <c r="D3769" s="54"/>
      <c r="E3769" s="54"/>
    </row>
    <row r="3770" spans="4:5">
      <c r="D3770" s="54"/>
      <c r="E3770" s="54"/>
    </row>
    <row r="3771" spans="4:5">
      <c r="D3771" s="54"/>
      <c r="E3771" s="54"/>
    </row>
    <row r="3772" spans="4:5">
      <c r="D3772" s="54"/>
      <c r="E3772" s="54"/>
    </row>
    <row r="3773" spans="4:5">
      <c r="D3773" s="54"/>
      <c r="E3773" s="54"/>
    </row>
    <row r="3774" spans="4:5">
      <c r="D3774" s="54"/>
      <c r="E3774" s="54"/>
    </row>
    <row r="3775" spans="4:5">
      <c r="D3775" s="54"/>
      <c r="E3775" s="54"/>
    </row>
    <row r="3776" spans="4:5">
      <c r="D3776" s="54"/>
      <c r="E3776" s="54"/>
    </row>
    <row r="3777" spans="4:5">
      <c r="D3777" s="54"/>
      <c r="E3777" s="54"/>
    </row>
    <row r="3778" spans="4:5">
      <c r="D3778" s="54"/>
      <c r="E3778" s="54"/>
    </row>
    <row r="3779" spans="4:5">
      <c r="D3779" s="54"/>
      <c r="E3779" s="54"/>
    </row>
    <row r="3780" spans="4:5">
      <c r="D3780" s="54"/>
      <c r="E3780" s="54"/>
    </row>
    <row r="3781" spans="4:5">
      <c r="D3781" s="54"/>
      <c r="E3781" s="54"/>
    </row>
    <row r="3782" spans="4:5">
      <c r="D3782" s="54"/>
      <c r="E3782" s="54"/>
    </row>
    <row r="3783" spans="4:5">
      <c r="D3783" s="54"/>
      <c r="E3783" s="54"/>
    </row>
    <row r="3784" spans="4:5">
      <c r="D3784" s="54"/>
      <c r="E3784" s="54"/>
    </row>
    <row r="3785" spans="4:5">
      <c r="D3785" s="54"/>
      <c r="E3785" s="54"/>
    </row>
    <row r="3786" spans="4:5">
      <c r="D3786" s="54"/>
      <c r="E3786" s="54"/>
    </row>
    <row r="3787" spans="4:5">
      <c r="D3787" s="54"/>
      <c r="E3787" s="54"/>
    </row>
    <row r="3788" spans="4:5">
      <c r="D3788" s="54"/>
      <c r="E3788" s="54"/>
    </row>
    <row r="3789" spans="4:5">
      <c r="D3789" s="54"/>
      <c r="E3789" s="54"/>
    </row>
    <row r="3790" spans="4:5">
      <c r="D3790" s="54"/>
      <c r="E3790" s="54"/>
    </row>
    <row r="3791" spans="4:5">
      <c r="D3791" s="54"/>
      <c r="E3791" s="54"/>
    </row>
    <row r="3792" spans="4:5">
      <c r="D3792" s="54"/>
      <c r="E3792" s="54"/>
    </row>
    <row r="3793" spans="4:5">
      <c r="D3793" s="54"/>
      <c r="E3793" s="54"/>
    </row>
    <row r="3794" spans="4:5">
      <c r="D3794" s="54"/>
      <c r="E3794" s="54"/>
    </row>
    <row r="3795" spans="4:5">
      <c r="D3795" s="54"/>
      <c r="E3795" s="54"/>
    </row>
    <row r="3796" spans="4:5">
      <c r="D3796" s="54"/>
      <c r="E3796" s="54"/>
    </row>
    <row r="3797" spans="4:5">
      <c r="D3797" s="54"/>
      <c r="E3797" s="54"/>
    </row>
    <row r="3798" spans="4:5">
      <c r="D3798" s="54"/>
      <c r="E3798" s="54"/>
    </row>
    <row r="3799" spans="4:5">
      <c r="D3799" s="54"/>
      <c r="E3799" s="54"/>
    </row>
    <row r="3800" spans="4:5">
      <c r="D3800" s="54"/>
      <c r="E3800" s="54"/>
    </row>
    <row r="3801" spans="4:5">
      <c r="D3801" s="54"/>
      <c r="E3801" s="54"/>
    </row>
    <row r="3802" spans="4:5">
      <c r="D3802" s="54"/>
      <c r="E3802" s="54"/>
    </row>
    <row r="3803" spans="4:5">
      <c r="D3803" s="54"/>
      <c r="E3803" s="54"/>
    </row>
    <row r="3804" spans="4:5">
      <c r="D3804" s="54"/>
      <c r="E3804" s="54"/>
    </row>
    <row r="3805" spans="4:5">
      <c r="D3805" s="54"/>
      <c r="E3805" s="54"/>
    </row>
    <row r="3806" spans="4:5">
      <c r="D3806" s="54"/>
      <c r="E3806" s="54"/>
    </row>
    <row r="3807" spans="4:5">
      <c r="D3807" s="54"/>
      <c r="E3807" s="54"/>
    </row>
    <row r="3808" spans="4:5">
      <c r="D3808" s="54"/>
      <c r="E3808" s="54"/>
    </row>
    <row r="3809" spans="4:5">
      <c r="D3809" s="54"/>
      <c r="E3809" s="54"/>
    </row>
    <row r="3810" spans="4:5">
      <c r="D3810" s="54"/>
      <c r="E3810" s="54"/>
    </row>
    <row r="3811" spans="4:5">
      <c r="D3811" s="54"/>
      <c r="E3811" s="54"/>
    </row>
    <row r="3812" spans="4:5">
      <c r="D3812" s="54"/>
      <c r="E3812" s="54"/>
    </row>
    <row r="3813" spans="4:5">
      <c r="D3813" s="54"/>
      <c r="E3813" s="54"/>
    </row>
    <row r="3814" spans="4:5">
      <c r="D3814" s="54"/>
      <c r="E3814" s="54"/>
    </row>
    <row r="3815" spans="4:5">
      <c r="D3815" s="54"/>
      <c r="E3815" s="54"/>
    </row>
    <row r="3816" spans="4:5">
      <c r="D3816" s="54"/>
      <c r="E3816" s="54"/>
    </row>
    <row r="3817" spans="4:5">
      <c r="D3817" s="54"/>
      <c r="E3817" s="54"/>
    </row>
    <row r="3818" spans="4:5">
      <c r="D3818" s="54"/>
      <c r="E3818" s="54"/>
    </row>
    <row r="3819" spans="4:5">
      <c r="D3819" s="54"/>
      <c r="E3819" s="54"/>
    </row>
    <row r="3820" spans="4:5">
      <c r="D3820" s="54"/>
      <c r="E3820" s="54"/>
    </row>
    <row r="3821" spans="4:5">
      <c r="D3821" s="54"/>
      <c r="E3821" s="54"/>
    </row>
    <row r="3822" spans="4:5">
      <c r="D3822" s="54"/>
      <c r="E3822" s="54"/>
    </row>
    <row r="3823" spans="4:5">
      <c r="D3823" s="54"/>
      <c r="E3823" s="54"/>
    </row>
    <row r="3824" spans="4:5">
      <c r="D3824" s="54"/>
      <c r="E3824" s="54"/>
    </row>
    <row r="3825" spans="4:5">
      <c r="D3825" s="54"/>
      <c r="E3825" s="54"/>
    </row>
    <row r="3826" spans="4:5">
      <c r="D3826" s="54"/>
      <c r="E3826" s="54"/>
    </row>
    <row r="3827" spans="4:5">
      <c r="D3827" s="54"/>
      <c r="E3827" s="54"/>
    </row>
    <row r="3828" spans="4:5">
      <c r="D3828" s="54"/>
      <c r="E3828" s="54"/>
    </row>
    <row r="3829" spans="4:5">
      <c r="D3829" s="54"/>
      <c r="E3829" s="54"/>
    </row>
    <row r="3830" spans="4:5">
      <c r="D3830" s="54"/>
      <c r="E3830" s="54"/>
    </row>
    <row r="3831" spans="4:5">
      <c r="D3831" s="54"/>
      <c r="E3831" s="54"/>
    </row>
    <row r="3832" spans="4:5">
      <c r="D3832" s="54"/>
      <c r="E3832" s="54"/>
    </row>
    <row r="3833" spans="4:5">
      <c r="D3833" s="54"/>
      <c r="E3833" s="54"/>
    </row>
    <row r="3834" spans="4:5">
      <c r="D3834" s="54"/>
      <c r="E3834" s="54"/>
    </row>
    <row r="3835" spans="4:5">
      <c r="D3835" s="54"/>
      <c r="E3835" s="54"/>
    </row>
    <row r="3836" spans="4:5">
      <c r="D3836" s="54"/>
      <c r="E3836" s="54"/>
    </row>
    <row r="3837" spans="4:5">
      <c r="D3837" s="54"/>
      <c r="E3837" s="54"/>
    </row>
    <row r="3838" spans="4:5">
      <c r="D3838" s="54"/>
      <c r="E3838" s="54"/>
    </row>
    <row r="3839" spans="4:5">
      <c r="D3839" s="54"/>
      <c r="E3839" s="54"/>
    </row>
    <row r="3840" spans="4:5">
      <c r="D3840" s="54"/>
      <c r="E3840" s="54"/>
    </row>
    <row r="3841" spans="4:5">
      <c r="D3841" s="54"/>
      <c r="E3841" s="54"/>
    </row>
    <row r="3842" spans="4:5">
      <c r="D3842" s="54"/>
      <c r="E3842" s="54"/>
    </row>
    <row r="3843" spans="4:5">
      <c r="D3843" s="54"/>
      <c r="E3843" s="54"/>
    </row>
    <row r="3844" spans="4:5">
      <c r="D3844" s="54"/>
      <c r="E3844" s="54"/>
    </row>
    <row r="3845" spans="4:5">
      <c r="D3845" s="54"/>
      <c r="E3845" s="54"/>
    </row>
    <row r="3846" spans="4:5">
      <c r="D3846" s="54"/>
      <c r="E3846" s="54"/>
    </row>
    <row r="3847" spans="4:5">
      <c r="D3847" s="54"/>
      <c r="E3847" s="54"/>
    </row>
    <row r="3848" spans="4:5">
      <c r="D3848" s="54"/>
      <c r="E3848" s="54"/>
    </row>
    <row r="3849" spans="4:5">
      <c r="D3849" s="54"/>
      <c r="E3849" s="54"/>
    </row>
    <row r="3850" spans="4:5">
      <c r="D3850" s="54"/>
      <c r="E3850" s="54"/>
    </row>
    <row r="3851" spans="4:5">
      <c r="D3851" s="54"/>
      <c r="E3851" s="54"/>
    </row>
    <row r="3852" spans="4:5">
      <c r="D3852" s="54"/>
      <c r="E3852" s="54"/>
    </row>
    <row r="3853" spans="4:5">
      <c r="D3853" s="54"/>
      <c r="E3853" s="54"/>
    </row>
    <row r="3854" spans="4:5">
      <c r="D3854" s="54"/>
      <c r="E3854" s="54"/>
    </row>
    <row r="3855" spans="4:5">
      <c r="D3855" s="54"/>
      <c r="E3855" s="54"/>
    </row>
    <row r="3856" spans="4:5">
      <c r="D3856" s="54"/>
      <c r="E3856" s="54"/>
    </row>
    <row r="3857" spans="4:5">
      <c r="D3857" s="54"/>
      <c r="E3857" s="54"/>
    </row>
    <row r="3858" spans="4:5">
      <c r="D3858" s="54"/>
      <c r="E3858" s="54"/>
    </row>
    <row r="3859" spans="4:5">
      <c r="D3859" s="54"/>
      <c r="E3859" s="54"/>
    </row>
    <row r="3860" spans="4:5">
      <c r="D3860" s="54"/>
      <c r="E3860" s="54"/>
    </row>
    <row r="3861" spans="4:5">
      <c r="D3861" s="54"/>
      <c r="E3861" s="54"/>
    </row>
    <row r="3862" spans="4:5">
      <c r="D3862" s="54"/>
      <c r="E3862" s="54"/>
    </row>
    <row r="3863" spans="4:5">
      <c r="D3863" s="54"/>
      <c r="E3863" s="54"/>
    </row>
    <row r="3864" spans="4:5">
      <c r="D3864" s="54"/>
      <c r="E3864" s="54"/>
    </row>
    <row r="3865" spans="4:5">
      <c r="D3865" s="54"/>
      <c r="E3865" s="54"/>
    </row>
    <row r="3866" spans="4:5">
      <c r="D3866" s="54"/>
      <c r="E3866" s="54"/>
    </row>
    <row r="3867" spans="4:5">
      <c r="D3867" s="54"/>
      <c r="E3867" s="54"/>
    </row>
    <row r="3868" spans="4:5">
      <c r="D3868" s="54"/>
      <c r="E3868" s="54"/>
    </row>
    <row r="3869" spans="4:5">
      <c r="D3869" s="54"/>
      <c r="E3869" s="54"/>
    </row>
    <row r="3870" spans="4:5">
      <c r="D3870" s="54"/>
      <c r="E3870" s="54"/>
    </row>
    <row r="3871" spans="4:5">
      <c r="D3871" s="54"/>
      <c r="E3871" s="54"/>
    </row>
    <row r="3872" spans="4:5">
      <c r="D3872" s="54"/>
      <c r="E3872" s="54"/>
    </row>
    <row r="3873" spans="4:5">
      <c r="D3873" s="54"/>
      <c r="E3873" s="54"/>
    </row>
    <row r="3874" spans="4:5">
      <c r="D3874" s="54"/>
      <c r="E3874" s="54"/>
    </row>
    <row r="3875" spans="4:5">
      <c r="D3875" s="54"/>
      <c r="E3875" s="54"/>
    </row>
    <row r="3876" spans="4:5">
      <c r="D3876" s="54"/>
      <c r="E3876" s="54"/>
    </row>
    <row r="3877" spans="4:5">
      <c r="D3877" s="54"/>
      <c r="E3877" s="54"/>
    </row>
    <row r="3878" spans="4:5">
      <c r="D3878" s="54"/>
      <c r="E3878" s="54"/>
    </row>
    <row r="3879" spans="4:5">
      <c r="D3879" s="54"/>
      <c r="E3879" s="54"/>
    </row>
    <row r="3880" spans="4:5">
      <c r="D3880" s="54"/>
      <c r="E3880" s="54"/>
    </row>
    <row r="3881" spans="4:5">
      <c r="D3881" s="54"/>
      <c r="E3881" s="54"/>
    </row>
    <row r="3882" spans="4:5">
      <c r="D3882" s="54"/>
      <c r="E3882" s="54"/>
    </row>
    <row r="3883" spans="4:5">
      <c r="D3883" s="54"/>
      <c r="E3883" s="54"/>
    </row>
    <row r="3884" spans="4:5">
      <c r="D3884" s="54"/>
      <c r="E3884" s="54"/>
    </row>
    <row r="3885" spans="4:5">
      <c r="D3885" s="54"/>
      <c r="E3885" s="54"/>
    </row>
    <row r="3886" spans="4:5">
      <c r="D3886" s="54"/>
      <c r="E3886" s="54"/>
    </row>
    <row r="3887" spans="4:5">
      <c r="D3887" s="54"/>
      <c r="E3887" s="54"/>
    </row>
    <row r="3888" spans="4:5">
      <c r="D3888" s="54"/>
      <c r="E3888" s="54"/>
    </row>
    <row r="3889" spans="4:5">
      <c r="D3889" s="54"/>
      <c r="E3889" s="54"/>
    </row>
    <row r="3890" spans="4:5">
      <c r="D3890" s="54"/>
      <c r="E3890" s="54"/>
    </row>
    <row r="3891" spans="4:5">
      <c r="D3891" s="54"/>
      <c r="E3891" s="54"/>
    </row>
    <row r="3892" spans="4:5">
      <c r="D3892" s="54"/>
      <c r="E3892" s="54"/>
    </row>
    <row r="3893" spans="4:5">
      <c r="D3893" s="54"/>
      <c r="E3893" s="54"/>
    </row>
    <row r="3894" spans="4:5">
      <c r="D3894" s="54"/>
      <c r="E3894" s="54"/>
    </row>
    <row r="3895" spans="4:5">
      <c r="D3895" s="54"/>
      <c r="E3895" s="54"/>
    </row>
    <row r="3896" spans="4:5">
      <c r="D3896" s="54"/>
      <c r="E3896" s="54"/>
    </row>
    <row r="3897" spans="4:5">
      <c r="D3897" s="54"/>
      <c r="E3897" s="54"/>
    </row>
    <row r="3898" spans="4:5">
      <c r="D3898" s="54"/>
      <c r="E3898" s="54"/>
    </row>
    <row r="3899" spans="4:5">
      <c r="D3899" s="54"/>
      <c r="E3899" s="54"/>
    </row>
    <row r="3900" spans="4:5">
      <c r="D3900" s="54"/>
      <c r="E3900" s="54"/>
    </row>
    <row r="3901" spans="4:5">
      <c r="D3901" s="54"/>
      <c r="E3901" s="54"/>
    </row>
    <row r="3902" spans="4:5">
      <c r="D3902" s="54"/>
      <c r="E3902" s="54"/>
    </row>
    <row r="3903" spans="4:5">
      <c r="D3903" s="54"/>
      <c r="E3903" s="54"/>
    </row>
    <row r="3904" spans="4:5">
      <c r="D3904" s="54"/>
      <c r="E3904" s="54"/>
    </row>
    <row r="3905" spans="4:5">
      <c r="D3905" s="54"/>
      <c r="E3905" s="54"/>
    </row>
    <row r="3906" spans="4:5">
      <c r="D3906" s="54"/>
      <c r="E3906" s="54"/>
    </row>
    <row r="3907" spans="4:5">
      <c r="D3907" s="54"/>
      <c r="E3907" s="54"/>
    </row>
    <row r="3908" spans="4:5">
      <c r="D3908" s="54"/>
      <c r="E3908" s="54"/>
    </row>
    <row r="3909" spans="4:5">
      <c r="D3909" s="54"/>
      <c r="E3909" s="54"/>
    </row>
    <row r="3910" spans="4:5">
      <c r="D3910" s="54"/>
      <c r="E3910" s="54"/>
    </row>
    <row r="3911" spans="4:5">
      <c r="D3911" s="54"/>
      <c r="E3911" s="54"/>
    </row>
    <row r="3912" spans="4:5">
      <c r="D3912" s="54"/>
      <c r="E3912" s="54"/>
    </row>
    <row r="3913" spans="4:5">
      <c r="D3913" s="54"/>
      <c r="E3913" s="54"/>
    </row>
    <row r="3914" spans="4:5">
      <c r="D3914" s="54"/>
      <c r="E3914" s="54"/>
    </row>
    <row r="3915" spans="4:5">
      <c r="D3915" s="54"/>
      <c r="E3915" s="54"/>
    </row>
    <row r="3916" spans="4:5">
      <c r="D3916" s="54"/>
      <c r="E3916" s="54"/>
    </row>
    <row r="3917" spans="4:5">
      <c r="D3917" s="54"/>
      <c r="E3917" s="54"/>
    </row>
    <row r="3918" spans="4:5">
      <c r="D3918" s="54"/>
      <c r="E3918" s="54"/>
    </row>
    <row r="3919" spans="4:5">
      <c r="D3919" s="54"/>
      <c r="E3919" s="54"/>
    </row>
    <row r="3920" spans="4:5">
      <c r="D3920" s="54"/>
      <c r="E3920" s="54"/>
    </row>
    <row r="3921" spans="4:5">
      <c r="D3921" s="54"/>
      <c r="E3921" s="54"/>
    </row>
    <row r="3922" spans="4:5">
      <c r="D3922" s="54"/>
      <c r="E3922" s="54"/>
    </row>
    <row r="3923" spans="4:5">
      <c r="D3923" s="54"/>
      <c r="E3923" s="54"/>
    </row>
    <row r="3924" spans="4:5">
      <c r="D3924" s="54"/>
      <c r="E3924" s="54"/>
    </row>
    <row r="3925" spans="4:5">
      <c r="D3925" s="54"/>
      <c r="E3925" s="54"/>
    </row>
    <row r="3926" spans="4:5">
      <c r="D3926" s="54"/>
      <c r="E3926" s="54"/>
    </row>
    <row r="3927" spans="4:5">
      <c r="D3927" s="54"/>
      <c r="E3927" s="54"/>
    </row>
    <row r="3928" spans="4:5">
      <c r="D3928" s="54"/>
      <c r="E3928" s="54"/>
    </row>
    <row r="3929" spans="4:5">
      <c r="D3929" s="54"/>
      <c r="E3929" s="54"/>
    </row>
    <row r="3930" spans="4:5">
      <c r="D3930" s="54"/>
      <c r="E3930" s="54"/>
    </row>
    <row r="3931" spans="4:5">
      <c r="D3931" s="54"/>
      <c r="E3931" s="54"/>
    </row>
    <row r="3932" spans="4:5">
      <c r="D3932" s="54"/>
      <c r="E3932" s="54"/>
    </row>
    <row r="3933" spans="4:5">
      <c r="D3933" s="54"/>
      <c r="E3933" s="54"/>
    </row>
    <row r="3934" spans="4:5">
      <c r="D3934" s="54"/>
      <c r="E3934" s="54"/>
    </row>
    <row r="3935" spans="4:5">
      <c r="D3935" s="54"/>
      <c r="E3935" s="54"/>
    </row>
    <row r="3936" spans="4:5">
      <c r="D3936" s="54"/>
      <c r="E3936" s="54"/>
    </row>
    <row r="3937" spans="4:5">
      <c r="D3937" s="54"/>
      <c r="E3937" s="54"/>
    </row>
    <row r="3938" spans="4:5">
      <c r="D3938" s="54"/>
      <c r="E3938" s="54"/>
    </row>
    <row r="3939" spans="4:5">
      <c r="D3939" s="54"/>
      <c r="E3939" s="54"/>
    </row>
    <row r="3940" spans="4:5">
      <c r="D3940" s="54"/>
      <c r="E3940" s="54"/>
    </row>
    <row r="3941" spans="4:5">
      <c r="D3941" s="54"/>
      <c r="E3941" s="54"/>
    </row>
    <row r="3942" spans="4:5">
      <c r="D3942" s="54"/>
      <c r="E3942" s="54"/>
    </row>
    <row r="3943" spans="4:5">
      <c r="D3943" s="54"/>
      <c r="E3943" s="54"/>
    </row>
    <row r="3944" spans="4:5">
      <c r="D3944" s="54"/>
      <c r="E3944" s="54"/>
    </row>
    <row r="3945" spans="4:5">
      <c r="D3945" s="54"/>
      <c r="E3945" s="54"/>
    </row>
    <row r="3946" spans="4:5">
      <c r="D3946" s="54"/>
      <c r="E3946" s="54"/>
    </row>
    <row r="3947" spans="4:5">
      <c r="D3947" s="54"/>
      <c r="E3947" s="54"/>
    </row>
    <row r="3948" spans="4:5">
      <c r="D3948" s="54"/>
      <c r="E3948" s="54"/>
    </row>
    <row r="3949" spans="4:5">
      <c r="D3949" s="54"/>
      <c r="E3949" s="54"/>
    </row>
    <row r="3950" spans="4:5">
      <c r="D3950" s="54"/>
      <c r="E3950" s="54"/>
    </row>
    <row r="3951" spans="4:5">
      <c r="D3951" s="54"/>
      <c r="E3951" s="54"/>
    </row>
    <row r="3952" spans="4:5">
      <c r="D3952" s="54"/>
      <c r="E3952" s="54"/>
    </row>
    <row r="3953" spans="4:5">
      <c r="D3953" s="54"/>
      <c r="E3953" s="54"/>
    </row>
    <row r="3954" spans="4:5">
      <c r="D3954" s="54"/>
      <c r="E3954" s="54"/>
    </row>
    <row r="3955" spans="4:5">
      <c r="D3955" s="54"/>
      <c r="E3955" s="54"/>
    </row>
    <row r="3956" spans="4:5">
      <c r="D3956" s="54"/>
      <c r="E3956" s="54"/>
    </row>
    <row r="3957" spans="4:5">
      <c r="D3957" s="54"/>
      <c r="E3957" s="54"/>
    </row>
    <row r="3958" spans="4:5">
      <c r="D3958" s="54"/>
      <c r="E3958" s="54"/>
    </row>
    <row r="3959" spans="4:5">
      <c r="D3959" s="54"/>
      <c r="E3959" s="54"/>
    </row>
    <row r="3960" spans="4:5">
      <c r="D3960" s="54"/>
      <c r="E3960" s="54"/>
    </row>
    <row r="3961" spans="4:5">
      <c r="D3961" s="54"/>
      <c r="E3961" s="54"/>
    </row>
    <row r="3962" spans="4:5">
      <c r="D3962" s="54"/>
      <c r="E3962" s="54"/>
    </row>
    <row r="3963" spans="4:5">
      <c r="D3963" s="54"/>
      <c r="E3963" s="54"/>
    </row>
    <row r="3964" spans="4:5">
      <c r="D3964" s="54"/>
      <c r="E3964" s="54"/>
    </row>
    <row r="3965" spans="4:5">
      <c r="D3965" s="54"/>
      <c r="E3965" s="54"/>
    </row>
    <row r="3966" spans="4:5">
      <c r="D3966" s="54"/>
      <c r="E3966" s="54"/>
    </row>
    <row r="3967" spans="4:5">
      <c r="D3967" s="54"/>
      <c r="E3967" s="54"/>
    </row>
    <row r="3968" spans="4:5">
      <c r="D3968" s="54"/>
      <c r="E3968" s="54"/>
    </row>
    <row r="3969" spans="4:5">
      <c r="D3969" s="54"/>
      <c r="E3969" s="54"/>
    </row>
    <row r="3970" spans="4:5">
      <c r="D3970" s="54"/>
      <c r="E3970" s="54"/>
    </row>
    <row r="3971" spans="4:5">
      <c r="D3971" s="54"/>
      <c r="E3971" s="54"/>
    </row>
    <row r="3972" spans="4:5">
      <c r="D3972" s="54"/>
      <c r="E3972" s="54"/>
    </row>
    <row r="3973" spans="4:5">
      <c r="D3973" s="54"/>
      <c r="E3973" s="54"/>
    </row>
    <row r="3974" spans="4:5">
      <c r="D3974" s="54"/>
      <c r="E3974" s="54"/>
    </row>
    <row r="3975" spans="4:5">
      <c r="D3975" s="54"/>
      <c r="E3975" s="54"/>
    </row>
    <row r="3976" spans="4:5">
      <c r="D3976" s="54"/>
      <c r="E3976" s="54"/>
    </row>
    <row r="3977" spans="4:5">
      <c r="D3977" s="54"/>
      <c r="E3977" s="54"/>
    </row>
    <row r="3978" spans="4:5">
      <c r="D3978" s="54"/>
      <c r="E3978" s="54"/>
    </row>
    <row r="3979" spans="4:5">
      <c r="D3979" s="54"/>
      <c r="E3979" s="54"/>
    </row>
    <row r="3980" spans="4:5">
      <c r="D3980" s="54"/>
      <c r="E3980" s="54"/>
    </row>
    <row r="3981" spans="4:5">
      <c r="D3981" s="54"/>
      <c r="E3981" s="54"/>
    </row>
    <row r="3982" spans="4:5">
      <c r="D3982" s="54"/>
      <c r="E3982" s="54"/>
    </row>
    <row r="3983" spans="4:5">
      <c r="D3983" s="54"/>
      <c r="E3983" s="54"/>
    </row>
    <row r="3984" spans="4:5">
      <c r="D3984" s="54"/>
      <c r="E3984" s="54"/>
    </row>
    <row r="3985" spans="4:5">
      <c r="D3985" s="54"/>
      <c r="E3985" s="54"/>
    </row>
    <row r="3986" spans="4:5">
      <c r="D3986" s="54"/>
      <c r="E3986" s="54"/>
    </row>
    <row r="3987" spans="4:5">
      <c r="D3987" s="54"/>
      <c r="E3987" s="54"/>
    </row>
    <row r="3988" spans="4:5">
      <c r="D3988" s="54"/>
      <c r="E3988" s="54"/>
    </row>
    <row r="3989" spans="4:5">
      <c r="D3989" s="54"/>
      <c r="E3989" s="54"/>
    </row>
    <row r="3990" spans="4:5">
      <c r="D3990" s="54"/>
      <c r="E3990" s="54"/>
    </row>
    <row r="3991" spans="4:5">
      <c r="D3991" s="54"/>
      <c r="E3991" s="54"/>
    </row>
    <row r="3992" spans="4:5">
      <c r="D3992" s="54"/>
      <c r="E3992" s="54"/>
    </row>
    <row r="3993" spans="4:5">
      <c r="D3993" s="54"/>
      <c r="E3993" s="54"/>
    </row>
    <row r="3994" spans="4:5">
      <c r="D3994" s="54"/>
      <c r="E3994" s="54"/>
    </row>
    <row r="3995" spans="4:5">
      <c r="D3995" s="54"/>
      <c r="E3995" s="54"/>
    </row>
    <row r="3996" spans="4:5">
      <c r="D3996" s="54"/>
      <c r="E3996" s="54"/>
    </row>
    <row r="3997" spans="4:5">
      <c r="D3997" s="54"/>
      <c r="E3997" s="54"/>
    </row>
    <row r="3998" spans="4:5">
      <c r="D3998" s="54"/>
      <c r="E3998" s="54"/>
    </row>
    <row r="3999" spans="4:5">
      <c r="D3999" s="54"/>
      <c r="E3999" s="54"/>
    </row>
    <row r="4000" spans="4:5">
      <c r="D4000" s="54"/>
      <c r="E4000" s="54"/>
    </row>
    <row r="4001" spans="4:5">
      <c r="D4001" s="54"/>
      <c r="E4001" s="54"/>
    </row>
    <row r="4002" spans="4:5">
      <c r="D4002" s="54"/>
      <c r="E4002" s="54"/>
    </row>
    <row r="4003" spans="4:5">
      <c r="D4003" s="54"/>
      <c r="E4003" s="54"/>
    </row>
    <row r="4004" spans="4:5">
      <c r="D4004" s="54"/>
      <c r="E4004" s="54"/>
    </row>
    <row r="4005" spans="4:5">
      <c r="D4005" s="54"/>
      <c r="E4005" s="54"/>
    </row>
    <row r="4006" spans="4:5">
      <c r="D4006" s="54"/>
      <c r="E4006" s="54"/>
    </row>
    <row r="4007" spans="4:5">
      <c r="D4007" s="54"/>
      <c r="E4007" s="54"/>
    </row>
    <row r="4008" spans="4:5">
      <c r="D4008" s="54"/>
      <c r="E4008" s="54"/>
    </row>
    <row r="4009" spans="4:5">
      <c r="D4009" s="54"/>
      <c r="E4009" s="54"/>
    </row>
    <row r="4010" spans="4:5">
      <c r="D4010" s="54"/>
      <c r="E4010" s="54"/>
    </row>
    <row r="4011" spans="4:5">
      <c r="D4011" s="54"/>
      <c r="E4011" s="54"/>
    </row>
    <row r="4012" spans="4:5">
      <c r="D4012" s="54"/>
      <c r="E4012" s="54"/>
    </row>
    <row r="4013" spans="4:5">
      <c r="D4013" s="54"/>
      <c r="E4013" s="54"/>
    </row>
    <row r="4014" spans="4:5">
      <c r="D4014" s="54"/>
      <c r="E4014" s="54"/>
    </row>
    <row r="4015" spans="4:5">
      <c r="D4015" s="54"/>
      <c r="E4015" s="54"/>
    </row>
    <row r="4016" spans="4:5">
      <c r="D4016" s="54"/>
      <c r="E4016" s="54"/>
    </row>
    <row r="4017" spans="4:5">
      <c r="D4017" s="54"/>
      <c r="E4017" s="54"/>
    </row>
    <row r="4018" spans="4:5">
      <c r="D4018" s="54"/>
      <c r="E4018" s="54"/>
    </row>
    <row r="4019" spans="4:5">
      <c r="D4019" s="54"/>
      <c r="E4019" s="54"/>
    </row>
    <row r="4020" spans="4:5">
      <c r="D4020" s="54"/>
      <c r="E4020" s="54"/>
    </row>
    <row r="4021" spans="4:5">
      <c r="D4021" s="54"/>
      <c r="E4021" s="54"/>
    </row>
    <row r="4022" spans="4:5">
      <c r="D4022" s="54"/>
      <c r="E4022" s="54"/>
    </row>
    <row r="4023" spans="4:5">
      <c r="D4023" s="54"/>
      <c r="E4023" s="54"/>
    </row>
    <row r="4024" spans="4:5">
      <c r="D4024" s="54"/>
      <c r="E4024" s="54"/>
    </row>
    <row r="4025" spans="4:5">
      <c r="D4025" s="54"/>
      <c r="E4025" s="54"/>
    </row>
    <row r="4026" spans="4:5">
      <c r="D4026" s="54"/>
      <c r="E4026" s="54"/>
    </row>
    <row r="4027" spans="4:5">
      <c r="D4027" s="54"/>
      <c r="E4027" s="54"/>
    </row>
    <row r="4028" spans="4:5">
      <c r="D4028" s="54"/>
      <c r="E4028" s="54"/>
    </row>
    <row r="4029" spans="4:5">
      <c r="D4029" s="54"/>
      <c r="E4029" s="54"/>
    </row>
    <row r="4030" spans="4:5">
      <c r="D4030" s="54"/>
      <c r="E4030" s="54"/>
    </row>
    <row r="4031" spans="4:5">
      <c r="D4031" s="54"/>
      <c r="E4031" s="54"/>
    </row>
    <row r="4032" spans="4:5">
      <c r="D4032" s="54"/>
      <c r="E4032" s="54"/>
    </row>
    <row r="4033" spans="4:5">
      <c r="D4033" s="54"/>
      <c r="E4033" s="54"/>
    </row>
    <row r="4034" spans="4:5">
      <c r="D4034" s="54"/>
      <c r="E4034" s="54"/>
    </row>
    <row r="4035" spans="4:5">
      <c r="D4035" s="54"/>
      <c r="E4035" s="54"/>
    </row>
    <row r="4036" spans="4:5">
      <c r="D4036" s="54"/>
      <c r="E4036" s="54"/>
    </row>
    <row r="4037" spans="4:5">
      <c r="D4037" s="54"/>
      <c r="E4037" s="54"/>
    </row>
    <row r="4038" spans="4:5">
      <c r="D4038" s="54"/>
      <c r="E4038" s="54"/>
    </row>
    <row r="4039" spans="4:5">
      <c r="D4039" s="54"/>
      <c r="E4039" s="54"/>
    </row>
    <row r="4040" spans="4:5">
      <c r="D4040" s="54"/>
      <c r="E4040" s="54"/>
    </row>
    <row r="4041" spans="4:5">
      <c r="D4041" s="54"/>
      <c r="E4041" s="54"/>
    </row>
    <row r="4042" spans="4:5">
      <c r="D4042" s="54"/>
      <c r="E4042" s="54"/>
    </row>
    <row r="4043" spans="4:5">
      <c r="D4043" s="54"/>
      <c r="E4043" s="54"/>
    </row>
    <row r="4044" spans="4:5">
      <c r="D4044" s="54"/>
      <c r="E4044" s="54"/>
    </row>
    <row r="4045" spans="4:5">
      <c r="D4045" s="54"/>
      <c r="E4045" s="54"/>
    </row>
    <row r="4046" spans="4:5">
      <c r="D4046" s="54"/>
      <c r="E4046" s="54"/>
    </row>
    <row r="4047" spans="4:5">
      <c r="D4047" s="54"/>
      <c r="E4047" s="54"/>
    </row>
    <row r="4048" spans="4:5">
      <c r="D4048" s="54"/>
      <c r="E4048" s="54"/>
    </row>
    <row r="4049" spans="4:5">
      <c r="D4049" s="54"/>
      <c r="E4049" s="54"/>
    </row>
    <row r="4050" spans="4:5">
      <c r="D4050" s="54"/>
      <c r="E4050" s="54"/>
    </row>
    <row r="4051" spans="4:5">
      <c r="D4051" s="54"/>
      <c r="E4051" s="54"/>
    </row>
    <row r="4052" spans="4:5">
      <c r="D4052" s="54"/>
      <c r="E4052" s="54"/>
    </row>
    <row r="4053" spans="4:5">
      <c r="D4053" s="54"/>
      <c r="E4053" s="54"/>
    </row>
    <row r="4054" spans="4:5">
      <c r="D4054" s="54"/>
      <c r="E4054" s="54"/>
    </row>
    <row r="4055" spans="4:5">
      <c r="D4055" s="54"/>
      <c r="E4055" s="54"/>
    </row>
    <row r="4056" spans="4:5">
      <c r="D4056" s="54"/>
      <c r="E4056" s="54"/>
    </row>
    <row r="4057" spans="4:5">
      <c r="D4057" s="54"/>
      <c r="E4057" s="54"/>
    </row>
    <row r="4058" spans="4:5">
      <c r="D4058" s="54"/>
      <c r="E4058" s="54"/>
    </row>
    <row r="4059" spans="4:5">
      <c r="D4059" s="54"/>
      <c r="E4059" s="54"/>
    </row>
    <row r="4060" spans="4:5">
      <c r="D4060" s="54"/>
      <c r="E4060" s="54"/>
    </row>
    <row r="4061" spans="4:5">
      <c r="D4061" s="54"/>
      <c r="E4061" s="54"/>
    </row>
    <row r="4062" spans="4:5">
      <c r="D4062" s="54"/>
      <c r="E4062" s="54"/>
    </row>
    <row r="4063" spans="4:5">
      <c r="D4063" s="54"/>
      <c r="E4063" s="54"/>
    </row>
    <row r="4064" spans="4:5">
      <c r="D4064" s="54"/>
      <c r="E4064" s="54"/>
    </row>
    <row r="4065" spans="4:5">
      <c r="D4065" s="54"/>
      <c r="E4065" s="54"/>
    </row>
    <row r="4066" spans="4:5">
      <c r="D4066" s="54"/>
      <c r="E4066" s="54"/>
    </row>
    <row r="4067" spans="4:5">
      <c r="D4067" s="54"/>
      <c r="E4067" s="54"/>
    </row>
    <row r="4068" spans="4:5">
      <c r="D4068" s="54"/>
      <c r="E4068" s="54"/>
    </row>
    <row r="4069" spans="4:5">
      <c r="D4069" s="54"/>
      <c r="E4069" s="54"/>
    </row>
    <row r="4070" spans="4:5">
      <c r="D4070" s="54"/>
      <c r="E4070" s="54"/>
    </row>
    <row r="4071" spans="4:5">
      <c r="D4071" s="54"/>
      <c r="E4071" s="54"/>
    </row>
    <row r="4072" spans="4:5">
      <c r="D4072" s="54"/>
      <c r="E4072" s="54"/>
    </row>
    <row r="4073" spans="4:5">
      <c r="D4073" s="54"/>
      <c r="E4073" s="54"/>
    </row>
    <row r="4074" spans="4:5">
      <c r="D4074" s="54"/>
      <c r="E4074" s="54"/>
    </row>
    <row r="4075" spans="4:5">
      <c r="D4075" s="54"/>
      <c r="E4075" s="54"/>
    </row>
    <row r="4076" spans="4:5">
      <c r="D4076" s="54"/>
      <c r="E4076" s="54"/>
    </row>
    <row r="4077" spans="4:5">
      <c r="D4077" s="54"/>
      <c r="E4077" s="54"/>
    </row>
    <row r="4078" spans="4:5">
      <c r="D4078" s="54"/>
      <c r="E4078" s="54"/>
    </row>
    <row r="4079" spans="4:5">
      <c r="D4079" s="54"/>
      <c r="E4079" s="54"/>
    </row>
    <row r="4080" spans="4:5">
      <c r="D4080" s="54"/>
      <c r="E4080" s="54"/>
    </row>
    <row r="4081" spans="4:5">
      <c r="D4081" s="54"/>
      <c r="E4081" s="54"/>
    </row>
    <row r="4082" spans="4:5">
      <c r="D4082" s="54"/>
      <c r="E4082" s="54"/>
    </row>
    <row r="4083" spans="4:5">
      <c r="D4083" s="54"/>
      <c r="E4083" s="54"/>
    </row>
    <row r="4084" spans="4:5">
      <c r="D4084" s="54"/>
      <c r="E4084" s="54"/>
    </row>
    <row r="4085" spans="4:5">
      <c r="D4085" s="54"/>
      <c r="E4085" s="54"/>
    </row>
    <row r="4086" spans="4:5">
      <c r="D4086" s="54"/>
      <c r="E4086" s="54"/>
    </row>
    <row r="4087" spans="4:5">
      <c r="D4087" s="54"/>
      <c r="E4087" s="54"/>
    </row>
    <row r="4088" spans="4:5">
      <c r="D4088" s="54"/>
      <c r="E4088" s="54"/>
    </row>
    <row r="4089" spans="4:5">
      <c r="D4089" s="54"/>
      <c r="E4089" s="54"/>
    </row>
    <row r="4090" spans="4:5">
      <c r="D4090" s="54"/>
      <c r="E4090" s="54"/>
    </row>
    <row r="4091" spans="4:5">
      <c r="D4091" s="54"/>
      <c r="E4091" s="54"/>
    </row>
    <row r="4092" spans="4:5">
      <c r="D4092" s="54"/>
      <c r="E4092" s="54"/>
    </row>
    <row r="4093" spans="4:5">
      <c r="D4093" s="54"/>
      <c r="E4093" s="54"/>
    </row>
    <row r="4094" spans="4:5">
      <c r="D4094" s="54"/>
      <c r="E4094" s="54"/>
    </row>
    <row r="4095" spans="4:5">
      <c r="D4095" s="54"/>
      <c r="E4095" s="54"/>
    </row>
    <row r="4096" spans="4:5">
      <c r="D4096" s="54"/>
      <c r="E4096" s="54"/>
    </row>
    <row r="4097" spans="4:5">
      <c r="D4097" s="54"/>
      <c r="E4097" s="54"/>
    </row>
    <row r="4098" spans="4:5">
      <c r="D4098" s="54"/>
      <c r="E4098" s="54"/>
    </row>
    <row r="4099" spans="4:5">
      <c r="D4099" s="54"/>
      <c r="E4099" s="54"/>
    </row>
    <row r="4100" spans="4:5">
      <c r="D4100" s="54"/>
      <c r="E4100" s="54"/>
    </row>
    <row r="4101" spans="4:5">
      <c r="D4101" s="54"/>
      <c r="E4101" s="54"/>
    </row>
    <row r="4102" spans="4:5">
      <c r="D4102" s="54"/>
      <c r="E4102" s="54"/>
    </row>
    <row r="4103" spans="4:5">
      <c r="D4103" s="54"/>
      <c r="E4103" s="54"/>
    </row>
    <row r="4104" spans="4:5">
      <c r="D4104" s="54"/>
      <c r="E4104" s="54"/>
    </row>
    <row r="4105" spans="4:5">
      <c r="D4105" s="54"/>
      <c r="E4105" s="54"/>
    </row>
    <row r="4106" spans="4:5">
      <c r="D4106" s="54"/>
      <c r="E4106" s="54"/>
    </row>
    <row r="4107" spans="4:5">
      <c r="D4107" s="54"/>
      <c r="E4107" s="54"/>
    </row>
    <row r="4108" spans="4:5">
      <c r="D4108" s="54"/>
      <c r="E4108" s="54"/>
    </row>
    <row r="4109" spans="4:5">
      <c r="D4109" s="54"/>
      <c r="E4109" s="54"/>
    </row>
    <row r="4110" spans="4:5">
      <c r="D4110" s="54"/>
      <c r="E4110" s="54"/>
    </row>
    <row r="4111" spans="4:5">
      <c r="D4111" s="54"/>
      <c r="E4111" s="54"/>
    </row>
    <row r="4112" spans="4:5">
      <c r="D4112" s="54"/>
      <c r="E4112" s="54"/>
    </row>
    <row r="4113" spans="4:5">
      <c r="D4113" s="54"/>
      <c r="E4113" s="54"/>
    </row>
    <row r="4114" spans="4:5">
      <c r="D4114" s="54"/>
      <c r="E4114" s="54"/>
    </row>
    <row r="4115" spans="4:5">
      <c r="D4115" s="54"/>
      <c r="E4115" s="54"/>
    </row>
    <row r="4116" spans="4:5">
      <c r="D4116" s="54"/>
      <c r="E4116" s="54"/>
    </row>
    <row r="4117" spans="4:5">
      <c r="D4117" s="54"/>
      <c r="E4117" s="54"/>
    </row>
    <row r="4118" spans="4:5">
      <c r="D4118" s="54"/>
      <c r="E4118" s="54"/>
    </row>
    <row r="4119" spans="4:5">
      <c r="D4119" s="54"/>
      <c r="E4119" s="54"/>
    </row>
    <row r="4120" spans="4:5">
      <c r="D4120" s="54"/>
      <c r="E4120" s="54"/>
    </row>
    <row r="4121" spans="4:5">
      <c r="D4121" s="54"/>
      <c r="E4121" s="54"/>
    </row>
    <row r="4122" spans="4:5">
      <c r="D4122" s="54"/>
      <c r="E4122" s="54"/>
    </row>
    <row r="4123" spans="4:5">
      <c r="D4123" s="54"/>
      <c r="E4123" s="54"/>
    </row>
    <row r="4124" spans="4:5">
      <c r="D4124" s="54"/>
      <c r="E4124" s="54"/>
    </row>
    <row r="4125" spans="4:5">
      <c r="D4125" s="54"/>
      <c r="E4125" s="54"/>
    </row>
  </sheetData>
  <mergeCells count="6">
    <mergeCell ref="B8:E8"/>
    <mergeCell ref="A5:L5"/>
    <mergeCell ref="A1:L1"/>
    <mergeCell ref="A2:L2"/>
    <mergeCell ref="A3:L3"/>
    <mergeCell ref="A4:L4"/>
  </mergeCells>
  <phoneticPr fontId="9" type="noConversion"/>
  <pageMargins left="0.5" right="0.5" top="0.5" bottom="0.5" header="0.5" footer="0.5"/>
  <pageSetup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35"/>
  <sheetViews>
    <sheetView view="pageBreakPreview" zoomScale="80" zoomScaleNormal="90" zoomScaleSheetLayoutView="80" workbookViewId="0">
      <selection sqref="A1:Q1"/>
    </sheetView>
  </sheetViews>
  <sheetFormatPr defaultColWidth="9.140625" defaultRowHeight="12.75"/>
  <cols>
    <col min="1" max="1" width="9.28515625" style="3" bestFit="1" customWidth="1"/>
    <col min="2" max="2" width="9.140625" style="2"/>
    <col min="3" max="3" width="24.7109375" style="2" bestFit="1" customWidth="1"/>
    <col min="4" max="4" width="14.42578125" style="2" bestFit="1" customWidth="1"/>
    <col min="5" max="16" width="11.28515625" style="2" customWidth="1"/>
    <col min="17" max="17" width="12.42578125" style="2" customWidth="1"/>
    <col min="18" max="18" width="9.85546875" style="2" bestFit="1" customWidth="1"/>
    <col min="19" max="21" width="6.5703125" style="2" bestFit="1" customWidth="1"/>
    <col min="22" max="16384" width="9.140625" style="2"/>
  </cols>
  <sheetData>
    <row r="1" spans="1:19">
      <c r="A1" s="288" t="s">
        <v>0</v>
      </c>
      <c r="B1" s="288"/>
      <c r="C1" s="288"/>
      <c r="D1" s="288"/>
      <c r="E1" s="288"/>
      <c r="F1" s="288"/>
      <c r="G1" s="288"/>
      <c r="H1" s="288"/>
      <c r="I1" s="288"/>
      <c r="J1" s="288"/>
      <c r="K1" s="288"/>
      <c r="L1" s="288"/>
      <c r="M1" s="288"/>
      <c r="N1" s="288"/>
      <c r="O1" s="288"/>
      <c r="P1" s="288"/>
      <c r="Q1" s="288"/>
      <c r="R1" s="7"/>
      <c r="S1" s="7"/>
    </row>
    <row r="2" spans="1:19">
      <c r="A2" s="288" t="s">
        <v>1</v>
      </c>
      <c r="B2" s="288"/>
      <c r="C2" s="288"/>
      <c r="D2" s="288"/>
      <c r="E2" s="288"/>
      <c r="F2" s="288"/>
      <c r="G2" s="288"/>
      <c r="H2" s="288"/>
      <c r="I2" s="288"/>
      <c r="J2" s="288"/>
      <c r="K2" s="288"/>
      <c r="L2" s="288"/>
      <c r="M2" s="288"/>
      <c r="N2" s="288"/>
      <c r="O2" s="288"/>
      <c r="P2" s="288"/>
      <c r="Q2" s="288"/>
      <c r="R2" s="7"/>
      <c r="S2" s="7"/>
    </row>
    <row r="3" spans="1:19">
      <c r="A3" s="288" t="s">
        <v>181</v>
      </c>
      <c r="B3" s="288"/>
      <c r="C3" s="288"/>
      <c r="D3" s="288"/>
      <c r="E3" s="288"/>
      <c r="F3" s="288"/>
      <c r="G3" s="288"/>
      <c r="H3" s="288"/>
      <c r="I3" s="288"/>
      <c r="J3" s="288"/>
      <c r="K3" s="288"/>
      <c r="L3" s="288"/>
      <c r="M3" s="288"/>
      <c r="N3" s="288"/>
      <c r="O3" s="288"/>
      <c r="P3" s="288"/>
      <c r="Q3" s="288"/>
      <c r="R3" s="7"/>
      <c r="S3" s="7"/>
    </row>
    <row r="4" spans="1:19">
      <c r="A4" s="298" t="s">
        <v>180</v>
      </c>
      <c r="B4" s="298"/>
      <c r="C4" s="298"/>
      <c r="D4" s="298"/>
      <c r="E4" s="298"/>
      <c r="F4" s="298"/>
      <c r="G4" s="298"/>
      <c r="H4" s="298"/>
      <c r="I4" s="298"/>
      <c r="J4" s="298"/>
      <c r="K4" s="298"/>
      <c r="L4" s="298"/>
      <c r="M4" s="298"/>
      <c r="N4" s="298"/>
      <c r="O4" s="298"/>
      <c r="P4" s="298"/>
      <c r="Q4" s="298"/>
      <c r="R4" s="7"/>
      <c r="S4" s="7"/>
    </row>
    <row r="5" spans="1:19">
      <c r="A5" s="288" t="s">
        <v>109</v>
      </c>
      <c r="B5" s="288"/>
      <c r="C5" s="288"/>
      <c r="D5" s="288"/>
      <c r="E5" s="288"/>
      <c r="F5" s="288"/>
      <c r="G5" s="288"/>
      <c r="H5" s="288"/>
      <c r="I5" s="288"/>
      <c r="J5" s="288"/>
      <c r="K5" s="288"/>
      <c r="L5" s="288"/>
      <c r="M5" s="288"/>
      <c r="N5" s="288"/>
      <c r="O5" s="288"/>
      <c r="P5" s="288"/>
      <c r="Q5" s="288"/>
    </row>
    <row r="6" spans="1:19">
      <c r="A6" s="1"/>
      <c r="B6" s="1"/>
      <c r="C6" s="1"/>
      <c r="D6" s="1"/>
      <c r="E6" s="1"/>
      <c r="F6" s="1"/>
      <c r="G6" s="1"/>
      <c r="H6" s="1"/>
      <c r="I6" s="1"/>
      <c r="J6" s="1"/>
      <c r="K6" s="1"/>
      <c r="L6" s="1"/>
      <c r="M6" s="1"/>
      <c r="N6" s="1"/>
      <c r="O6" s="1"/>
      <c r="P6" s="1"/>
      <c r="Q6" s="1"/>
    </row>
    <row r="8" spans="1:19">
      <c r="A8" s="63" t="s">
        <v>12</v>
      </c>
    </row>
    <row r="9" spans="1:19">
      <c r="A9" s="36" t="s">
        <v>13</v>
      </c>
      <c r="B9" s="36" t="s">
        <v>90</v>
      </c>
      <c r="C9" s="36" t="s">
        <v>6</v>
      </c>
      <c r="D9" s="61"/>
      <c r="E9" s="62" t="s">
        <v>110</v>
      </c>
      <c r="F9" s="62" t="s">
        <v>111</v>
      </c>
      <c r="G9" s="62" t="s">
        <v>112</v>
      </c>
      <c r="H9" s="62" t="s">
        <v>113</v>
      </c>
      <c r="I9" s="62" t="s">
        <v>114</v>
      </c>
      <c r="J9" s="62" t="s">
        <v>115</v>
      </c>
      <c r="K9" s="62" t="s">
        <v>116</v>
      </c>
      <c r="L9" s="62" t="s">
        <v>117</v>
      </c>
      <c r="M9" s="62" t="s">
        <v>91</v>
      </c>
      <c r="N9" s="62" t="s">
        <v>92</v>
      </c>
      <c r="O9" s="62" t="s">
        <v>93</v>
      </c>
      <c r="P9" s="62" t="s">
        <v>94</v>
      </c>
      <c r="Q9" s="36" t="s">
        <v>8</v>
      </c>
    </row>
    <row r="10" spans="1:19">
      <c r="A10" s="63"/>
      <c r="B10" s="63"/>
      <c r="C10" s="63"/>
      <c r="D10" s="4"/>
      <c r="E10" s="64"/>
      <c r="F10" s="64"/>
      <c r="G10" s="64"/>
      <c r="H10" s="64"/>
      <c r="I10" s="64"/>
      <c r="J10" s="64"/>
      <c r="K10" s="64"/>
      <c r="L10" s="64"/>
      <c r="M10" s="64"/>
      <c r="N10" s="64"/>
      <c r="O10" s="64"/>
      <c r="P10" s="64"/>
      <c r="Q10" s="63"/>
    </row>
    <row r="11" spans="1:19">
      <c r="A11" s="63"/>
      <c r="B11" s="63"/>
      <c r="C11" s="63"/>
      <c r="D11" s="69" t="s">
        <v>118</v>
      </c>
      <c r="E11" s="64"/>
      <c r="F11" s="64"/>
      <c r="G11" s="64"/>
      <c r="H11" s="64"/>
      <c r="I11" s="64"/>
      <c r="J11" s="64"/>
      <c r="K11" s="64"/>
      <c r="L11" s="64"/>
      <c r="M11" s="64"/>
      <c r="N11" s="64"/>
      <c r="O11" s="64"/>
      <c r="P11" s="64"/>
      <c r="Q11" s="63"/>
    </row>
    <row r="12" spans="1:19">
      <c r="C12" s="63"/>
      <c r="E12" s="64"/>
      <c r="F12" s="64"/>
      <c r="G12" s="64"/>
      <c r="H12" s="64"/>
      <c r="I12" s="64"/>
      <c r="J12" s="64"/>
      <c r="K12" s="64"/>
      <c r="L12" s="64"/>
      <c r="M12" s="64"/>
      <c r="N12" s="64"/>
      <c r="O12" s="64"/>
      <c r="P12" s="64"/>
      <c r="Q12" s="63"/>
      <c r="R12" s="4"/>
    </row>
    <row r="13" spans="1:19">
      <c r="A13" s="157">
        <v>1</v>
      </c>
      <c r="B13" s="158" t="s">
        <v>95</v>
      </c>
      <c r="C13" s="159" t="s">
        <v>96</v>
      </c>
      <c r="D13" s="203" t="s">
        <v>182</v>
      </c>
      <c r="E13" s="201">
        <v>152783</v>
      </c>
      <c r="F13" s="201">
        <v>153746</v>
      </c>
      <c r="G13" s="201">
        <v>156788</v>
      </c>
      <c r="H13" s="201">
        <v>157099</v>
      </c>
      <c r="I13" s="201">
        <v>158599.5</v>
      </c>
      <c r="J13" s="201">
        <v>158599.5</v>
      </c>
      <c r="K13" s="201">
        <v>157325</v>
      </c>
      <c r="L13" s="201">
        <v>158000</v>
      </c>
      <c r="M13" s="201">
        <v>156386.35610465117</v>
      </c>
      <c r="N13" s="201">
        <v>154383.10901162791</v>
      </c>
      <c r="O13" s="201">
        <v>151925.57911129569</v>
      </c>
      <c r="P13" s="201">
        <v>152169.73110465117</v>
      </c>
      <c r="Q13" s="161">
        <f>SUM(E13:P13)</f>
        <v>1867804.7753322262</v>
      </c>
      <c r="R13" s="67"/>
    </row>
    <row r="14" spans="1:19">
      <c r="A14" s="157">
        <v>2</v>
      </c>
      <c r="B14" s="158" t="s">
        <v>95</v>
      </c>
      <c r="C14" s="159" t="s">
        <v>97</v>
      </c>
      <c r="D14" s="203" t="s">
        <v>182</v>
      </c>
      <c r="E14" s="201">
        <v>16852.619589912552</v>
      </c>
      <c r="F14" s="201">
        <v>17083.28588873757</v>
      </c>
      <c r="G14" s="201">
        <v>17583.562147228189</v>
      </c>
      <c r="H14" s="201">
        <v>17489.69793904831</v>
      </c>
      <c r="I14" s="201">
        <v>17731.348347341187</v>
      </c>
      <c r="J14" s="201">
        <v>17857.166328518466</v>
      </c>
      <c r="K14" s="201">
        <v>17540.624264762926</v>
      </c>
      <c r="L14" s="201">
        <v>17632.491362130466</v>
      </c>
      <c r="M14" s="201">
        <v>17210.329807970786</v>
      </c>
      <c r="N14" s="201">
        <v>17072.583287062538</v>
      </c>
      <c r="O14" s="201">
        <v>16740.194943131773</v>
      </c>
      <c r="P14" s="201">
        <v>16828.033304290653</v>
      </c>
      <c r="Q14" s="161">
        <f t="shared" ref="Q14:Q24" si="0">SUM(E14:P14)</f>
        <v>207621.93721013539</v>
      </c>
      <c r="R14" s="67"/>
    </row>
    <row r="15" spans="1:19">
      <c r="A15" s="157">
        <v>3</v>
      </c>
      <c r="B15" s="158" t="s">
        <v>95</v>
      </c>
      <c r="C15" s="159" t="s">
        <v>98</v>
      </c>
      <c r="D15" s="203" t="s">
        <v>182</v>
      </c>
      <c r="E15" s="201">
        <v>1523.1647962956461</v>
      </c>
      <c r="F15" s="201">
        <v>1521.1802167564986</v>
      </c>
      <c r="G15" s="201">
        <v>1536.0645633001043</v>
      </c>
      <c r="H15" s="201">
        <v>1521.1802167564986</v>
      </c>
      <c r="I15" s="201">
        <v>1556.9026484611522</v>
      </c>
      <c r="J15" s="201">
        <v>1538.0491428392515</v>
      </c>
      <c r="K15" s="201">
        <v>1526.1416656043671</v>
      </c>
      <c r="L15" s="201">
        <v>1541.0260121479728</v>
      </c>
      <c r="M15" s="201">
        <v>1537.1433501811075</v>
      </c>
      <c r="N15" s="201">
        <v>1537.1433501811075</v>
      </c>
      <c r="O15" s="201">
        <v>1482.069756060735</v>
      </c>
      <c r="P15" s="201">
        <v>1506.6561820073298</v>
      </c>
      <c r="Q15" s="161">
        <f t="shared" si="0"/>
        <v>18326.721900591772</v>
      </c>
      <c r="R15" s="67"/>
    </row>
    <row r="16" spans="1:19">
      <c r="A16" s="157">
        <v>4</v>
      </c>
      <c r="B16" s="158" t="s">
        <v>95</v>
      </c>
      <c r="C16" s="159" t="s">
        <v>99</v>
      </c>
      <c r="D16" s="203" t="s">
        <v>182</v>
      </c>
      <c r="E16" s="201">
        <v>209</v>
      </c>
      <c r="F16" s="201">
        <v>209</v>
      </c>
      <c r="G16" s="201">
        <v>209</v>
      </c>
      <c r="H16" s="201">
        <v>209</v>
      </c>
      <c r="I16" s="201">
        <v>209</v>
      </c>
      <c r="J16" s="201">
        <v>209</v>
      </c>
      <c r="K16" s="201">
        <v>209</v>
      </c>
      <c r="L16" s="201">
        <v>209</v>
      </c>
      <c r="M16" s="201">
        <v>209</v>
      </c>
      <c r="N16" s="201">
        <v>209</v>
      </c>
      <c r="O16" s="201">
        <v>209</v>
      </c>
      <c r="P16" s="201">
        <v>209</v>
      </c>
      <c r="Q16" s="161">
        <f t="shared" si="0"/>
        <v>2508</v>
      </c>
      <c r="R16" s="67"/>
    </row>
    <row r="17" spans="1:21">
      <c r="A17" s="157">
        <v>5</v>
      </c>
      <c r="B17" s="158"/>
      <c r="C17" s="159"/>
      <c r="D17" s="203"/>
      <c r="E17" s="201"/>
      <c r="F17" s="201"/>
      <c r="G17" s="201"/>
      <c r="H17" s="201"/>
      <c r="I17" s="201"/>
      <c r="J17" s="201"/>
      <c r="K17" s="201"/>
      <c r="L17" s="201"/>
      <c r="M17" s="201"/>
      <c r="N17" s="201"/>
      <c r="O17" s="201"/>
      <c r="P17" s="201"/>
      <c r="Q17" s="161"/>
      <c r="R17" s="67"/>
    </row>
    <row r="18" spans="1:21">
      <c r="A18" s="157">
        <v>6</v>
      </c>
      <c r="B18" s="158" t="s">
        <v>100</v>
      </c>
      <c r="C18" s="159" t="s">
        <v>101</v>
      </c>
      <c r="D18" s="203" t="s">
        <v>182</v>
      </c>
      <c r="E18" s="201">
        <v>2.0869565217391299</v>
      </c>
      <c r="F18" s="201">
        <v>3.1304347826086949</v>
      </c>
      <c r="G18" s="201">
        <v>3.1304347826086949</v>
      </c>
      <c r="H18" s="201">
        <v>3.1304347826086949</v>
      </c>
      <c r="I18" s="201">
        <v>3.1304347826086949</v>
      </c>
      <c r="J18" s="201">
        <v>3.1304347826086949</v>
      </c>
      <c r="K18" s="201">
        <v>3.1304347826086949</v>
      </c>
      <c r="L18" s="201">
        <v>4.1739130434782599</v>
      </c>
      <c r="M18" s="201">
        <v>2.1776937618147443</v>
      </c>
      <c r="N18" s="201">
        <v>2.1776937618147443</v>
      </c>
      <c r="O18" s="201">
        <v>2.1776937618147443</v>
      </c>
      <c r="P18" s="201">
        <v>2.1776937618147438</v>
      </c>
      <c r="Q18" s="161">
        <f t="shared" si="0"/>
        <v>33.75425330812854</v>
      </c>
      <c r="R18" s="67"/>
    </row>
    <row r="19" spans="1:21">
      <c r="A19" s="157">
        <v>7</v>
      </c>
      <c r="B19" s="158" t="s">
        <v>100</v>
      </c>
      <c r="C19" s="159" t="s">
        <v>102</v>
      </c>
      <c r="D19" s="203" t="s">
        <v>182</v>
      </c>
      <c r="E19" s="201">
        <v>10</v>
      </c>
      <c r="F19" s="201">
        <v>10</v>
      </c>
      <c r="G19" s="201">
        <v>10</v>
      </c>
      <c r="H19" s="201">
        <v>10</v>
      </c>
      <c r="I19" s="201">
        <v>10</v>
      </c>
      <c r="J19" s="201">
        <v>10</v>
      </c>
      <c r="K19" s="201">
        <v>10</v>
      </c>
      <c r="L19" s="201">
        <v>10</v>
      </c>
      <c r="M19" s="201">
        <v>10</v>
      </c>
      <c r="N19" s="201">
        <v>10</v>
      </c>
      <c r="O19" s="201">
        <v>10</v>
      </c>
      <c r="P19" s="201">
        <v>10</v>
      </c>
      <c r="Q19" s="161">
        <f t="shared" si="0"/>
        <v>120</v>
      </c>
      <c r="R19" s="67"/>
    </row>
    <row r="20" spans="1:21">
      <c r="A20" s="157">
        <v>8</v>
      </c>
      <c r="B20" s="158" t="s">
        <v>100</v>
      </c>
      <c r="C20" s="159" t="s">
        <v>103</v>
      </c>
      <c r="D20" s="203" t="s">
        <v>182</v>
      </c>
      <c r="E20" s="201">
        <v>0</v>
      </c>
      <c r="F20" s="201">
        <v>0</v>
      </c>
      <c r="G20" s="201">
        <v>0</v>
      </c>
      <c r="H20" s="201">
        <v>0</v>
      </c>
      <c r="I20" s="201">
        <v>0</v>
      </c>
      <c r="J20" s="201">
        <v>0</v>
      </c>
      <c r="K20" s="201">
        <v>0</v>
      </c>
      <c r="L20" s="201">
        <v>0</v>
      </c>
      <c r="M20" s="201">
        <v>0</v>
      </c>
      <c r="N20" s="201">
        <v>0</v>
      </c>
      <c r="O20" s="201">
        <v>0</v>
      </c>
      <c r="P20" s="201">
        <v>0</v>
      </c>
      <c r="Q20" s="161">
        <f t="shared" si="0"/>
        <v>0</v>
      </c>
      <c r="R20" s="67"/>
    </row>
    <row r="21" spans="1:21">
      <c r="A21" s="157">
        <v>9</v>
      </c>
      <c r="B21" s="158"/>
      <c r="C21" s="159"/>
      <c r="D21" s="203"/>
      <c r="E21" s="201"/>
      <c r="F21" s="201"/>
      <c r="G21" s="201"/>
      <c r="H21" s="201"/>
      <c r="I21" s="201"/>
      <c r="J21" s="201"/>
      <c r="K21" s="201"/>
      <c r="L21" s="201"/>
      <c r="M21" s="201"/>
      <c r="N21" s="201"/>
      <c r="O21" s="201"/>
      <c r="P21" s="201"/>
      <c r="Q21" s="161"/>
      <c r="R21" s="67"/>
    </row>
    <row r="22" spans="1:21" s="65" customFormat="1">
      <c r="A22" s="157">
        <v>10</v>
      </c>
      <c r="B22" s="158" t="s">
        <v>104</v>
      </c>
      <c r="C22" s="159" t="s">
        <v>105</v>
      </c>
      <c r="D22" s="203" t="s">
        <v>182</v>
      </c>
      <c r="E22" s="201">
        <v>68</v>
      </c>
      <c r="F22" s="201">
        <v>68</v>
      </c>
      <c r="G22" s="201">
        <v>68</v>
      </c>
      <c r="H22" s="201">
        <v>68</v>
      </c>
      <c r="I22" s="201">
        <v>68</v>
      </c>
      <c r="J22" s="201">
        <v>68</v>
      </c>
      <c r="K22" s="201">
        <v>68</v>
      </c>
      <c r="L22" s="201">
        <v>68</v>
      </c>
      <c r="M22" s="201">
        <v>68</v>
      </c>
      <c r="N22" s="201">
        <v>68</v>
      </c>
      <c r="O22" s="201">
        <v>68</v>
      </c>
      <c r="P22" s="201">
        <v>68</v>
      </c>
      <c r="Q22" s="161">
        <f t="shared" si="0"/>
        <v>816</v>
      </c>
      <c r="R22" s="67"/>
      <c r="S22"/>
      <c r="T22"/>
      <c r="U22"/>
    </row>
    <row r="23" spans="1:21">
      <c r="A23" s="157">
        <v>11</v>
      </c>
      <c r="B23" s="158" t="s">
        <v>106</v>
      </c>
      <c r="C23" s="159" t="s">
        <v>107</v>
      </c>
      <c r="D23" s="203" t="s">
        <v>182</v>
      </c>
      <c r="E23" s="201">
        <v>127</v>
      </c>
      <c r="F23" s="201">
        <v>127</v>
      </c>
      <c r="G23" s="201">
        <v>127</v>
      </c>
      <c r="H23" s="201">
        <v>127</v>
      </c>
      <c r="I23" s="201">
        <v>127</v>
      </c>
      <c r="J23" s="201">
        <v>127</v>
      </c>
      <c r="K23" s="201">
        <v>127</v>
      </c>
      <c r="L23" s="201">
        <v>127</v>
      </c>
      <c r="M23" s="201">
        <v>127</v>
      </c>
      <c r="N23" s="201">
        <v>127</v>
      </c>
      <c r="O23" s="201">
        <v>127</v>
      </c>
      <c r="P23" s="201">
        <v>127</v>
      </c>
      <c r="Q23" s="161">
        <f t="shared" si="0"/>
        <v>1524</v>
      </c>
      <c r="R23" s="67"/>
    </row>
    <row r="24" spans="1:21">
      <c r="A24" s="157">
        <v>12</v>
      </c>
      <c r="B24" s="162"/>
      <c r="C24" s="162"/>
      <c r="D24" s="66"/>
      <c r="E24" s="163">
        <f>SUM(E13:E23)</f>
        <v>171574.87134272992</v>
      </c>
      <c r="F24" s="163">
        <f t="shared" ref="F24:P24" si="1">SUM(F13:F23)</f>
        <v>172767.59654027669</v>
      </c>
      <c r="G24" s="163">
        <f t="shared" si="1"/>
        <v>176324.75714531093</v>
      </c>
      <c r="H24" s="163">
        <f t="shared" si="1"/>
        <v>176527.00859058744</v>
      </c>
      <c r="I24" s="163">
        <f t="shared" si="1"/>
        <v>178304.88143058494</v>
      </c>
      <c r="J24" s="163">
        <f t="shared" si="1"/>
        <v>178411.84590614034</v>
      </c>
      <c r="K24" s="163">
        <f t="shared" si="1"/>
        <v>176808.89636514991</v>
      </c>
      <c r="L24" s="163">
        <f t="shared" si="1"/>
        <v>177591.69128732194</v>
      </c>
      <c r="M24" s="163">
        <f t="shared" si="1"/>
        <v>175550.0069565649</v>
      </c>
      <c r="N24" s="163">
        <f t="shared" si="1"/>
        <v>173409.01334263338</v>
      </c>
      <c r="O24" s="163">
        <f t="shared" si="1"/>
        <v>170564.02150425001</v>
      </c>
      <c r="P24" s="163">
        <f t="shared" si="1"/>
        <v>170920.59828471098</v>
      </c>
      <c r="Q24" s="163">
        <f t="shared" si="0"/>
        <v>2098755.1886962615</v>
      </c>
      <c r="R24" s="67"/>
    </row>
    <row r="25" spans="1:21">
      <c r="A25" s="157">
        <v>13</v>
      </c>
      <c r="B25" s="162"/>
      <c r="C25" s="162"/>
      <c r="D25" s="162"/>
      <c r="E25" s="164"/>
      <c r="F25" s="164"/>
      <c r="G25" s="164"/>
      <c r="H25" s="164"/>
      <c r="I25" s="164"/>
      <c r="J25" s="164"/>
      <c r="K25" s="164"/>
      <c r="L25" s="164"/>
      <c r="M25" s="164"/>
      <c r="N25" s="164"/>
      <c r="O25" s="164"/>
      <c r="P25" s="164"/>
      <c r="Q25" s="162"/>
      <c r="R25" s="4"/>
    </row>
    <row r="26" spans="1:21">
      <c r="A26" s="157">
        <v>14</v>
      </c>
      <c r="B26" s="162"/>
      <c r="C26" s="162"/>
      <c r="D26" s="165" t="s">
        <v>108</v>
      </c>
      <c r="E26" s="164"/>
      <c r="F26" s="164"/>
      <c r="G26" s="164"/>
      <c r="H26" s="164"/>
      <c r="I26" s="164"/>
      <c r="J26" s="164"/>
      <c r="K26" s="164"/>
      <c r="L26" s="164"/>
      <c r="M26" s="164"/>
      <c r="N26" s="164"/>
      <c r="O26" s="164"/>
      <c r="P26" s="164"/>
      <c r="Q26" s="162"/>
      <c r="R26" s="4"/>
    </row>
    <row r="27" spans="1:21">
      <c r="A27" s="157">
        <v>15</v>
      </c>
      <c r="B27" s="158"/>
      <c r="C27" s="159"/>
      <c r="D27" s="66"/>
      <c r="E27" s="160"/>
      <c r="F27" s="160"/>
      <c r="G27" s="160"/>
      <c r="H27" s="160"/>
      <c r="I27" s="160"/>
      <c r="J27" s="160"/>
      <c r="K27" s="160"/>
      <c r="L27" s="160"/>
      <c r="M27" s="160"/>
      <c r="N27" s="160"/>
      <c r="O27" s="160"/>
      <c r="P27" s="160"/>
      <c r="Q27" s="166"/>
      <c r="R27" s="68"/>
    </row>
    <row r="28" spans="1:21">
      <c r="A28" s="157">
        <v>16</v>
      </c>
      <c r="B28" s="158" t="s">
        <v>100</v>
      </c>
      <c r="C28" s="159" t="s">
        <v>101</v>
      </c>
      <c r="D28" s="204" t="s">
        <v>182</v>
      </c>
      <c r="E28" s="202">
        <v>94.154443197632389</v>
      </c>
      <c r="F28" s="202">
        <v>742.27044478723826</v>
      </c>
      <c r="G28" s="202">
        <v>2343.9174302226338</v>
      </c>
      <c r="H28" s="202">
        <v>2219.9123054529568</v>
      </c>
      <c r="I28" s="202">
        <v>2622.4219067436902</v>
      </c>
      <c r="J28" s="202">
        <v>2757.1703511312089</v>
      </c>
      <c r="K28" s="202">
        <v>1478.1733599194954</v>
      </c>
      <c r="L28" s="202">
        <v>630.22310966417422</v>
      </c>
      <c r="M28" s="202">
        <v>19.792535295010385</v>
      </c>
      <c r="N28" s="202">
        <v>17.980362483175796</v>
      </c>
      <c r="O28" s="202">
        <v>17.980362483175796</v>
      </c>
      <c r="P28" s="202">
        <v>25.684840416899377</v>
      </c>
      <c r="Q28" s="166">
        <f t="shared" ref="Q28:Q34" si="2">SUM(E28:P28)</f>
        <v>12969.681451797291</v>
      </c>
      <c r="R28" s="68"/>
    </row>
    <row r="29" spans="1:21">
      <c r="A29" s="157">
        <v>17</v>
      </c>
      <c r="B29" s="158" t="s">
        <v>100</v>
      </c>
      <c r="C29" s="159" t="s">
        <v>102</v>
      </c>
      <c r="D29" s="204" t="s">
        <v>182</v>
      </c>
      <c r="E29" s="202">
        <v>10289.017400000001</v>
      </c>
      <c r="F29" s="202">
        <v>19640.159</v>
      </c>
      <c r="G29" s="202">
        <v>29597.347399999999</v>
      </c>
      <c r="H29" s="202">
        <v>51042.804799999998</v>
      </c>
      <c r="I29" s="202">
        <v>40305.275399999999</v>
      </c>
      <c r="J29" s="202">
        <v>16896.6522</v>
      </c>
      <c r="K29" s="202">
        <v>15262.6031</v>
      </c>
      <c r="L29" s="202">
        <v>28295.427</v>
      </c>
      <c r="M29" s="202">
        <v>25981.842000000001</v>
      </c>
      <c r="N29" s="202">
        <v>8218.747800000001</v>
      </c>
      <c r="O29" s="202">
        <v>17207.862800000003</v>
      </c>
      <c r="P29" s="202">
        <v>9578.9683000000005</v>
      </c>
      <c r="Q29" s="166">
        <f t="shared" si="2"/>
        <v>272316.7072</v>
      </c>
      <c r="R29" s="68"/>
    </row>
    <row r="30" spans="1:21">
      <c r="A30" s="157">
        <v>18</v>
      </c>
      <c r="B30" s="158" t="s">
        <v>100</v>
      </c>
      <c r="C30" s="159" t="s">
        <v>103</v>
      </c>
      <c r="D30" s="204" t="s">
        <v>182</v>
      </c>
      <c r="E30" s="202">
        <v>0</v>
      </c>
      <c r="F30" s="202">
        <v>0</v>
      </c>
      <c r="G30" s="202">
        <v>0</v>
      </c>
      <c r="H30" s="202">
        <v>0</v>
      </c>
      <c r="I30" s="202">
        <v>0</v>
      </c>
      <c r="J30" s="202">
        <v>0</v>
      </c>
      <c r="K30" s="202">
        <v>0</v>
      </c>
      <c r="L30" s="202">
        <v>0</v>
      </c>
      <c r="M30" s="202">
        <v>0</v>
      </c>
      <c r="N30" s="202">
        <v>0</v>
      </c>
      <c r="O30" s="202">
        <v>0</v>
      </c>
      <c r="P30" s="202">
        <v>0</v>
      </c>
      <c r="Q30" s="166">
        <f t="shared" si="2"/>
        <v>0</v>
      </c>
      <c r="R30" s="68"/>
    </row>
    <row r="31" spans="1:21">
      <c r="A31" s="157">
        <v>19</v>
      </c>
      <c r="B31" s="158"/>
      <c r="C31" s="159"/>
      <c r="D31" s="204"/>
      <c r="E31" s="202"/>
      <c r="F31" s="202"/>
      <c r="G31" s="202"/>
      <c r="H31" s="202"/>
      <c r="I31" s="202"/>
      <c r="J31" s="202"/>
      <c r="K31" s="202"/>
      <c r="L31" s="202"/>
      <c r="M31" s="202"/>
      <c r="N31" s="202"/>
      <c r="O31" s="202"/>
      <c r="P31" s="202"/>
      <c r="Q31" s="166"/>
      <c r="R31" s="68"/>
    </row>
    <row r="32" spans="1:21">
      <c r="A32" s="157">
        <v>20</v>
      </c>
      <c r="B32" s="158" t="s">
        <v>104</v>
      </c>
      <c r="C32" s="159" t="s">
        <v>105</v>
      </c>
      <c r="D32" s="204" t="s">
        <v>182</v>
      </c>
      <c r="E32" s="202">
        <v>579442</v>
      </c>
      <c r="F32" s="202">
        <v>683827</v>
      </c>
      <c r="G32" s="202">
        <v>690320</v>
      </c>
      <c r="H32" s="202">
        <v>658702</v>
      </c>
      <c r="I32" s="202">
        <v>741752</v>
      </c>
      <c r="J32" s="202">
        <v>709034</v>
      </c>
      <c r="K32" s="202">
        <v>713716</v>
      </c>
      <c r="L32" s="202">
        <v>618283</v>
      </c>
      <c r="M32" s="202">
        <v>617748</v>
      </c>
      <c r="N32" s="202">
        <v>584643</v>
      </c>
      <c r="O32" s="202">
        <v>546248</v>
      </c>
      <c r="P32" s="202">
        <v>605284</v>
      </c>
      <c r="Q32" s="166">
        <f t="shared" si="2"/>
        <v>7748999</v>
      </c>
      <c r="R32" s="68"/>
    </row>
    <row r="33" spans="1:18">
      <c r="A33" s="157">
        <v>21</v>
      </c>
      <c r="B33" s="158" t="s">
        <v>106</v>
      </c>
      <c r="C33" s="159" t="s">
        <v>107</v>
      </c>
      <c r="D33" s="204" t="s">
        <v>182</v>
      </c>
      <c r="E33" s="202">
        <v>526711</v>
      </c>
      <c r="F33" s="202">
        <v>606837</v>
      </c>
      <c r="G33" s="202">
        <v>634640</v>
      </c>
      <c r="H33" s="202">
        <v>660828</v>
      </c>
      <c r="I33" s="202">
        <v>877099</v>
      </c>
      <c r="J33" s="202">
        <v>797986</v>
      </c>
      <c r="K33" s="202">
        <v>759045</v>
      </c>
      <c r="L33" s="202">
        <v>603975</v>
      </c>
      <c r="M33" s="202">
        <v>553460</v>
      </c>
      <c r="N33" s="202">
        <v>535404</v>
      </c>
      <c r="O33" s="202">
        <v>530204</v>
      </c>
      <c r="P33" s="202">
        <v>532217</v>
      </c>
      <c r="Q33" s="166">
        <f t="shared" si="2"/>
        <v>7618406</v>
      </c>
      <c r="R33" s="68"/>
    </row>
    <row r="34" spans="1:18">
      <c r="A34" s="157">
        <v>22</v>
      </c>
      <c r="B34" s="162"/>
      <c r="C34" s="162"/>
      <c r="D34" s="66"/>
      <c r="E34" s="163">
        <f>SUM(E28:E33)</f>
        <v>1116536.1718431977</v>
      </c>
      <c r="F34" s="163">
        <f t="shared" ref="F34:P34" si="3">SUM(F28:F33)</f>
        <v>1311046.4294447871</v>
      </c>
      <c r="G34" s="163">
        <f t="shared" si="3"/>
        <v>1356901.2648302226</v>
      </c>
      <c r="H34" s="163">
        <f t="shared" si="3"/>
        <v>1372792.7171054529</v>
      </c>
      <c r="I34" s="163">
        <f t="shared" si="3"/>
        <v>1661778.6973067438</v>
      </c>
      <c r="J34" s="163">
        <f t="shared" si="3"/>
        <v>1526673.8225511312</v>
      </c>
      <c r="K34" s="163">
        <f t="shared" si="3"/>
        <v>1489501.7764599195</v>
      </c>
      <c r="L34" s="163">
        <f t="shared" si="3"/>
        <v>1251183.6501096641</v>
      </c>
      <c r="M34" s="163">
        <f t="shared" si="3"/>
        <v>1197209.634535295</v>
      </c>
      <c r="N34" s="163">
        <f t="shared" si="3"/>
        <v>1128283.7281624833</v>
      </c>
      <c r="O34" s="163">
        <f t="shared" si="3"/>
        <v>1093677.8431624831</v>
      </c>
      <c r="P34" s="163">
        <f t="shared" si="3"/>
        <v>1147105.6531404168</v>
      </c>
      <c r="Q34" s="163">
        <f t="shared" si="2"/>
        <v>15652691.388651796</v>
      </c>
      <c r="R34" s="68"/>
    </row>
    <row r="35" spans="1:18">
      <c r="R35" s="4"/>
    </row>
  </sheetData>
  <mergeCells count="5">
    <mergeCell ref="A5:Q5"/>
    <mergeCell ref="A1:Q1"/>
    <mergeCell ref="A2:Q2"/>
    <mergeCell ref="A3:Q3"/>
    <mergeCell ref="A4:Q4"/>
  </mergeCells>
  <phoneticPr fontId="9" type="noConversion"/>
  <pageMargins left="0.75" right="0.75" top="1" bottom="1" header="0.5" footer="0.5"/>
  <pageSetup scale="60" fitToHeight="0" orientation="landscape" r:id="rId1"/>
  <headerFooter alignWithMargins="0">
    <oddHeader>&amp;RExhibit J</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12"/>
  <sheetViews>
    <sheetView view="pageBreakPreview" zoomScale="60" zoomScaleNormal="80" workbookViewId="0">
      <pane ySplit="9" topLeftCell="A10" activePane="bottomLeft" state="frozen"/>
      <selection pane="bottomLeft" activeCell="I29" sqref="I29"/>
    </sheetView>
  </sheetViews>
  <sheetFormatPr defaultColWidth="8.85546875" defaultRowHeight="15"/>
  <cols>
    <col min="1" max="1" width="30.140625" style="209" customWidth="1"/>
    <col min="2" max="2" width="42.85546875" style="209" customWidth="1"/>
    <col min="3" max="12" width="17" style="209" customWidth="1"/>
    <col min="13" max="16384" width="8.85546875" style="209"/>
  </cols>
  <sheetData>
    <row r="1" spans="1:14">
      <c r="A1" s="302" t="s">
        <v>0</v>
      </c>
      <c r="B1" s="302"/>
      <c r="C1" s="302"/>
      <c r="D1" s="302"/>
      <c r="E1" s="302"/>
      <c r="F1" s="302"/>
      <c r="G1" s="302"/>
      <c r="H1" s="302"/>
      <c r="I1" s="302"/>
      <c r="J1" s="302"/>
      <c r="K1" s="302"/>
      <c r="L1" s="302"/>
      <c r="M1" s="208"/>
      <c r="N1" s="208"/>
    </row>
    <row r="2" spans="1:14">
      <c r="A2" s="302" t="s">
        <v>1</v>
      </c>
      <c r="B2" s="302"/>
      <c r="C2" s="302"/>
      <c r="D2" s="302"/>
      <c r="E2" s="302"/>
      <c r="F2" s="302"/>
      <c r="G2" s="302"/>
      <c r="H2" s="302"/>
      <c r="I2" s="302"/>
      <c r="J2" s="302"/>
      <c r="K2" s="302"/>
      <c r="L2" s="302"/>
      <c r="M2" s="208"/>
      <c r="N2" s="208"/>
    </row>
    <row r="3" spans="1:14">
      <c r="A3" s="302" t="s">
        <v>2</v>
      </c>
      <c r="B3" s="302"/>
      <c r="C3" s="302"/>
      <c r="D3" s="302"/>
      <c r="E3" s="302"/>
      <c r="F3" s="302"/>
      <c r="G3" s="302"/>
      <c r="H3" s="302"/>
      <c r="I3" s="302"/>
      <c r="J3" s="302"/>
      <c r="K3" s="302"/>
      <c r="L3" s="302"/>
      <c r="M3" s="208"/>
      <c r="N3" s="208"/>
    </row>
    <row r="4" spans="1:14">
      <c r="A4" s="302"/>
      <c r="B4" s="302"/>
      <c r="C4" s="302"/>
      <c r="D4" s="302"/>
      <c r="E4" s="302"/>
      <c r="F4" s="302"/>
      <c r="G4" s="302"/>
      <c r="H4" s="302"/>
      <c r="I4" s="302"/>
      <c r="J4" s="302"/>
      <c r="K4" s="302"/>
      <c r="L4" s="302"/>
      <c r="M4" s="208"/>
      <c r="N4" s="208"/>
    </row>
    <row r="5" spans="1:14">
      <c r="A5" s="302" t="s">
        <v>187</v>
      </c>
      <c r="B5" s="302"/>
      <c r="C5" s="302"/>
      <c r="D5" s="302"/>
      <c r="E5" s="302"/>
      <c r="F5" s="302"/>
      <c r="G5" s="302"/>
      <c r="H5" s="302"/>
      <c r="I5" s="302"/>
      <c r="J5" s="302"/>
      <c r="K5" s="302"/>
      <c r="L5" s="302"/>
      <c r="M5" s="208"/>
      <c r="N5" s="208"/>
    </row>
    <row r="6" spans="1:14">
      <c r="A6" s="210"/>
      <c r="B6" s="210"/>
      <c r="C6" s="210"/>
      <c r="D6" s="210"/>
      <c r="E6" s="210"/>
      <c r="F6" s="210"/>
      <c r="G6" s="210"/>
      <c r="H6" s="210"/>
      <c r="I6" s="210"/>
      <c r="J6" s="210"/>
      <c r="K6" s="210"/>
      <c r="L6" s="210"/>
      <c r="M6" s="210"/>
      <c r="N6" s="210"/>
    </row>
    <row r="7" spans="1:14">
      <c r="A7" s="208"/>
      <c r="B7" s="208"/>
      <c r="C7" s="208"/>
      <c r="D7" s="211"/>
      <c r="E7" s="211"/>
      <c r="F7" s="211"/>
      <c r="G7" s="211"/>
      <c r="H7" s="211"/>
      <c r="I7" s="211"/>
      <c r="J7" s="212"/>
      <c r="K7" s="212"/>
      <c r="L7" s="212"/>
      <c r="M7" s="208"/>
      <c r="N7" s="208"/>
    </row>
    <row r="8" spans="1:14">
      <c r="A8" s="208"/>
      <c r="B8" s="208"/>
      <c r="C8" s="213" t="s">
        <v>131</v>
      </c>
      <c r="D8" s="299" t="s">
        <v>132</v>
      </c>
      <c r="E8" s="300"/>
      <c r="F8" s="301"/>
      <c r="G8" s="299" t="s">
        <v>133</v>
      </c>
      <c r="H8" s="300"/>
      <c r="I8" s="301"/>
      <c r="J8" s="299" t="s">
        <v>134</v>
      </c>
      <c r="K8" s="300"/>
      <c r="L8" s="301"/>
      <c r="M8" s="208"/>
      <c r="N8" s="208"/>
    </row>
    <row r="9" spans="1:14">
      <c r="A9" s="213" t="s">
        <v>135</v>
      </c>
      <c r="B9" s="213" t="s">
        <v>136</v>
      </c>
      <c r="C9" s="213" t="s">
        <v>137</v>
      </c>
      <c r="D9" s="214" t="s">
        <v>138</v>
      </c>
      <c r="E9" s="215" t="s">
        <v>3</v>
      </c>
      <c r="F9" s="215" t="s">
        <v>4</v>
      </c>
      <c r="G9" s="215" t="s">
        <v>138</v>
      </c>
      <c r="H9" s="215" t="s">
        <v>3</v>
      </c>
      <c r="I9" s="216" t="s">
        <v>4</v>
      </c>
      <c r="J9" s="215" t="s">
        <v>138</v>
      </c>
      <c r="K9" s="215" t="s">
        <v>3</v>
      </c>
      <c r="L9" s="216" t="s">
        <v>4</v>
      </c>
      <c r="M9" s="208"/>
      <c r="N9" s="208"/>
    </row>
    <row r="10" spans="1:14">
      <c r="A10" s="217"/>
      <c r="B10" s="218"/>
      <c r="C10" s="219">
        <v>0</v>
      </c>
      <c r="D10" s="220"/>
      <c r="E10" s="219"/>
      <c r="F10" s="219"/>
      <c r="G10" s="219">
        <v>0</v>
      </c>
      <c r="H10" s="219"/>
      <c r="I10" s="219"/>
      <c r="J10" s="219"/>
      <c r="K10" s="219"/>
      <c r="L10" s="221"/>
      <c r="M10" s="208"/>
      <c r="N10" s="208"/>
    </row>
    <row r="11" spans="1:14">
      <c r="A11" s="222"/>
      <c r="B11" s="223"/>
      <c r="C11" s="219">
        <v>0</v>
      </c>
      <c r="D11" s="224"/>
      <c r="E11" s="219"/>
      <c r="F11" s="219"/>
      <c r="G11" s="219">
        <v>0</v>
      </c>
      <c r="H11" s="219"/>
      <c r="I11" s="219"/>
      <c r="J11" s="219"/>
      <c r="K11" s="219"/>
      <c r="L11" s="221"/>
      <c r="M11" s="208"/>
      <c r="N11" s="208"/>
    </row>
    <row r="12" spans="1:14" ht="63.75">
      <c r="A12" s="222" t="s">
        <v>188</v>
      </c>
      <c r="B12" s="223" t="s">
        <v>189</v>
      </c>
      <c r="C12" s="219">
        <v>85</v>
      </c>
      <c r="D12" s="220">
        <f>6988320.97-G12</f>
        <v>6706143.8383634994</v>
      </c>
      <c r="E12" s="219"/>
      <c r="F12" s="219"/>
      <c r="G12" s="225">
        <v>282177.13163650007</v>
      </c>
      <c r="H12" s="219"/>
      <c r="I12" s="219"/>
      <c r="J12" s="219"/>
      <c r="K12" s="219"/>
      <c r="L12" s="221"/>
      <c r="M12" s="226"/>
      <c r="N12" s="227"/>
    </row>
    <row r="13" spans="1:14">
      <c r="A13" s="228"/>
      <c r="B13" s="229" t="s">
        <v>139</v>
      </c>
      <c r="C13" s="230"/>
      <c r="D13" s="220"/>
      <c r="E13" s="231">
        <f>C12*1425*0.95</f>
        <v>115068.75</v>
      </c>
      <c r="F13" s="231"/>
      <c r="G13" s="230"/>
      <c r="H13" s="232">
        <f>C12*1425*0.05</f>
        <v>6056.25</v>
      </c>
      <c r="I13" s="230"/>
      <c r="J13" s="230"/>
      <c r="K13" s="230"/>
      <c r="L13" s="233"/>
      <c r="M13" s="226"/>
      <c r="N13" s="208"/>
    </row>
    <row r="14" spans="1:14">
      <c r="A14" s="228"/>
      <c r="B14" s="229" t="s">
        <v>140</v>
      </c>
      <c r="C14" s="230"/>
      <c r="D14" s="220"/>
      <c r="E14" s="231">
        <f>C12*180</f>
        <v>15300</v>
      </c>
      <c r="F14" s="231">
        <f>C12*70</f>
        <v>5950</v>
      </c>
      <c r="G14" s="230"/>
      <c r="H14" s="231"/>
      <c r="I14" s="230"/>
      <c r="J14" s="230"/>
      <c r="K14" s="230"/>
      <c r="L14" s="233"/>
      <c r="M14" s="226"/>
      <c r="N14" s="208"/>
    </row>
    <row r="15" spans="1:14">
      <c r="A15" s="234"/>
      <c r="B15" s="235" t="s">
        <v>141</v>
      </c>
      <c r="C15" s="236"/>
      <c r="D15" s="237"/>
      <c r="E15" s="238">
        <f>SUM(E13:E14)*0.201</f>
        <v>26204.118750000001</v>
      </c>
      <c r="F15" s="238">
        <f>SUM(F13:F14)*0.201</f>
        <v>1195.95</v>
      </c>
      <c r="G15" s="236"/>
      <c r="H15" s="238">
        <f>SUM(H13:H14)*0.201</f>
        <v>1217.3062500000001</v>
      </c>
      <c r="I15" s="236"/>
      <c r="J15" s="236"/>
      <c r="K15" s="236"/>
      <c r="L15" s="239"/>
      <c r="M15" s="208"/>
      <c r="N15" s="208"/>
    </row>
    <row r="16" spans="1:14" ht="25.5">
      <c r="A16" s="222" t="s">
        <v>190</v>
      </c>
      <c r="B16" s="223" t="s">
        <v>191</v>
      </c>
      <c r="C16" s="219">
        <v>20</v>
      </c>
      <c r="D16" s="220">
        <f>266921.97-G16</f>
        <v>253600.65420849997</v>
      </c>
      <c r="E16" s="219"/>
      <c r="F16" s="219"/>
      <c r="G16" s="219">
        <v>13321.315791500003</v>
      </c>
      <c r="H16" s="219"/>
      <c r="I16" s="219"/>
      <c r="J16" s="219"/>
      <c r="K16" s="219"/>
      <c r="L16" s="221"/>
      <c r="M16" s="226"/>
      <c r="N16" s="227"/>
    </row>
    <row r="17" spans="1:14">
      <c r="A17" s="228"/>
      <c r="B17" s="229" t="s">
        <v>139</v>
      </c>
      <c r="C17" s="230"/>
      <c r="D17" s="220"/>
      <c r="E17" s="231">
        <f>C16*1425*0.95</f>
        <v>27075</v>
      </c>
      <c r="F17" s="231"/>
      <c r="G17" s="230"/>
      <c r="H17" s="232">
        <f>C16*1425*0.05</f>
        <v>1425</v>
      </c>
      <c r="I17" s="230"/>
      <c r="J17" s="230"/>
      <c r="K17" s="230"/>
      <c r="L17" s="233"/>
      <c r="M17" s="226"/>
      <c r="N17" s="208"/>
    </row>
    <row r="18" spans="1:14">
      <c r="A18" s="228"/>
      <c r="B18" s="229" t="s">
        <v>140</v>
      </c>
      <c r="C18" s="230"/>
      <c r="D18" s="220"/>
      <c r="E18" s="231">
        <f>C16*180</f>
        <v>3600</v>
      </c>
      <c r="F18" s="231">
        <f>C16*70</f>
        <v>1400</v>
      </c>
      <c r="G18" s="230"/>
      <c r="H18" s="231"/>
      <c r="I18" s="230"/>
      <c r="J18" s="230"/>
      <c r="K18" s="230"/>
      <c r="L18" s="233"/>
      <c r="M18" s="226"/>
      <c r="N18" s="208"/>
    </row>
    <row r="19" spans="1:14">
      <c r="A19" s="234"/>
      <c r="B19" s="235" t="s">
        <v>141</v>
      </c>
      <c r="C19" s="236"/>
      <c r="D19" s="237"/>
      <c r="E19" s="238">
        <f>SUM(E17:E18)*0.201</f>
        <v>6165.6750000000002</v>
      </c>
      <c r="F19" s="238">
        <f>SUM(F17:F18)*0.201</f>
        <v>281.40000000000003</v>
      </c>
      <c r="G19" s="236"/>
      <c r="H19" s="238">
        <f>SUM(H17:H18)*0.201</f>
        <v>286.42500000000001</v>
      </c>
      <c r="I19" s="236"/>
      <c r="J19" s="236"/>
      <c r="K19" s="236"/>
      <c r="L19" s="239"/>
      <c r="M19" s="208"/>
      <c r="N19" s="208"/>
    </row>
    <row r="20" spans="1:14" ht="25.5">
      <c r="A20" s="222" t="s">
        <v>192</v>
      </c>
      <c r="B20" s="223" t="s">
        <v>193</v>
      </c>
      <c r="C20" s="219">
        <v>3</v>
      </c>
      <c r="D20" s="220">
        <f>18948.94-G20</f>
        <v>18066.910705999999</v>
      </c>
      <c r="E20" s="219"/>
      <c r="F20" s="219"/>
      <c r="G20" s="219">
        <v>882.02929399999994</v>
      </c>
      <c r="H20" s="219"/>
      <c r="I20" s="219"/>
      <c r="J20" s="219"/>
      <c r="K20" s="219"/>
      <c r="L20" s="221"/>
      <c r="M20" s="226"/>
      <c r="N20" s="227"/>
    </row>
    <row r="21" spans="1:14">
      <c r="A21" s="228"/>
      <c r="B21" s="229" t="s">
        <v>139</v>
      </c>
      <c r="C21" s="230"/>
      <c r="D21" s="220"/>
      <c r="E21" s="231">
        <f>C20*1425*0.95</f>
        <v>4061.25</v>
      </c>
      <c r="F21" s="231"/>
      <c r="G21" s="230"/>
      <c r="H21" s="232">
        <f>C20*1425*0.05</f>
        <v>213.75</v>
      </c>
      <c r="I21" s="230"/>
      <c r="J21" s="230"/>
      <c r="K21" s="230"/>
      <c r="L21" s="233"/>
      <c r="M21" s="226"/>
      <c r="N21" s="208"/>
    </row>
    <row r="22" spans="1:14">
      <c r="A22" s="228"/>
      <c r="B22" s="229" t="s">
        <v>140</v>
      </c>
      <c r="C22" s="230"/>
      <c r="D22" s="220"/>
      <c r="E22" s="231">
        <f>C20*180</f>
        <v>540</v>
      </c>
      <c r="F22" s="231">
        <f>C20*70</f>
        <v>210</v>
      </c>
      <c r="G22" s="230"/>
      <c r="H22" s="231"/>
      <c r="I22" s="230"/>
      <c r="J22" s="230"/>
      <c r="K22" s="230"/>
      <c r="L22" s="233"/>
      <c r="M22" s="226"/>
      <c r="N22" s="208"/>
    </row>
    <row r="23" spans="1:14">
      <c r="A23" s="234"/>
      <c r="B23" s="235" t="s">
        <v>141</v>
      </c>
      <c r="C23" s="236"/>
      <c r="D23" s="237"/>
      <c r="E23" s="238">
        <f>SUM(E21:E22)*0.201</f>
        <v>924.85125000000005</v>
      </c>
      <c r="F23" s="238">
        <f>SUM(F21:F22)*0.201</f>
        <v>42.21</v>
      </c>
      <c r="G23" s="236"/>
      <c r="H23" s="238">
        <f>SUM(H21:H22)*0.201</f>
        <v>42.963750000000005</v>
      </c>
      <c r="I23" s="236"/>
      <c r="J23" s="236"/>
      <c r="K23" s="236"/>
      <c r="L23" s="239"/>
      <c r="M23" s="208"/>
      <c r="N23" s="208"/>
    </row>
    <row r="24" spans="1:14" ht="25.5">
      <c r="A24" s="222" t="s">
        <v>194</v>
      </c>
      <c r="B24" s="223" t="s">
        <v>195</v>
      </c>
      <c r="C24" s="219">
        <v>12</v>
      </c>
      <c r="D24" s="220">
        <f>49766.39-G24</f>
        <v>47361.402867999997</v>
      </c>
      <c r="E24" s="219"/>
      <c r="F24" s="219"/>
      <c r="G24" s="219">
        <v>2404.9871319999997</v>
      </c>
      <c r="H24" s="219"/>
      <c r="I24" s="219"/>
      <c r="J24" s="219"/>
      <c r="K24" s="219"/>
      <c r="L24" s="221"/>
      <c r="M24" s="226"/>
      <c r="N24" s="227"/>
    </row>
    <row r="25" spans="1:14">
      <c r="A25" s="228"/>
      <c r="B25" s="229" t="s">
        <v>139</v>
      </c>
      <c r="C25" s="230"/>
      <c r="D25" s="220"/>
      <c r="E25" s="231">
        <f>C24*1425*0.95</f>
        <v>16245</v>
      </c>
      <c r="F25" s="231"/>
      <c r="G25" s="230"/>
      <c r="H25" s="232">
        <f>C24*1425*0.05</f>
        <v>855</v>
      </c>
      <c r="I25" s="230"/>
      <c r="J25" s="230"/>
      <c r="K25" s="230"/>
      <c r="L25" s="233"/>
      <c r="M25" s="226"/>
      <c r="N25" s="208"/>
    </row>
    <row r="26" spans="1:14">
      <c r="A26" s="228"/>
      <c r="B26" s="229" t="s">
        <v>140</v>
      </c>
      <c r="C26" s="230"/>
      <c r="D26" s="220"/>
      <c r="E26" s="231">
        <f>C24*180</f>
        <v>2160</v>
      </c>
      <c r="F26" s="231">
        <f>C24*70</f>
        <v>840</v>
      </c>
      <c r="G26" s="230"/>
      <c r="H26" s="231"/>
      <c r="I26" s="230"/>
      <c r="J26" s="230"/>
      <c r="K26" s="230"/>
      <c r="L26" s="233"/>
      <c r="M26" s="226"/>
      <c r="N26" s="208"/>
    </row>
    <row r="27" spans="1:14">
      <c r="A27" s="234"/>
      <c r="B27" s="235" t="s">
        <v>141</v>
      </c>
      <c r="C27" s="236"/>
      <c r="D27" s="237"/>
      <c r="E27" s="238">
        <f>SUM(E25:E26)*0.201</f>
        <v>3699.4050000000002</v>
      </c>
      <c r="F27" s="238">
        <f>SUM(F25:F26)*0.201</f>
        <v>168.84</v>
      </c>
      <c r="G27" s="236"/>
      <c r="H27" s="238">
        <f>SUM(H25:H26)*0.201</f>
        <v>171.85500000000002</v>
      </c>
      <c r="I27" s="236"/>
      <c r="J27" s="236"/>
      <c r="K27" s="236"/>
      <c r="L27" s="239"/>
      <c r="M27" s="208"/>
      <c r="N27" s="208"/>
    </row>
    <row r="28" spans="1:14" ht="25.5">
      <c r="A28" s="222" t="s">
        <v>196</v>
      </c>
      <c r="B28" s="223" t="s">
        <v>197</v>
      </c>
      <c r="C28" s="219">
        <v>12</v>
      </c>
      <c r="D28" s="220">
        <f>79356.83-G28</f>
        <v>75690.273218999995</v>
      </c>
      <c r="E28" s="219"/>
      <c r="F28" s="219"/>
      <c r="G28" s="219">
        <v>3666.5567809999993</v>
      </c>
      <c r="H28" s="219"/>
      <c r="I28" s="219"/>
      <c r="J28" s="219"/>
      <c r="K28" s="219"/>
      <c r="L28" s="221"/>
      <c r="M28" s="226"/>
      <c r="N28" s="227"/>
    </row>
    <row r="29" spans="1:14">
      <c r="A29" s="228"/>
      <c r="B29" s="229" t="s">
        <v>139</v>
      </c>
      <c r="C29" s="230"/>
      <c r="D29" s="220"/>
      <c r="E29" s="231">
        <f>C28*1425*0.95</f>
        <v>16245</v>
      </c>
      <c r="F29" s="231"/>
      <c r="G29" s="230"/>
      <c r="H29" s="232">
        <f>C28*1425*0.05</f>
        <v>855</v>
      </c>
      <c r="I29" s="230"/>
      <c r="J29" s="230"/>
      <c r="K29" s="230"/>
      <c r="L29" s="233"/>
      <c r="M29" s="226"/>
      <c r="N29" s="208"/>
    </row>
    <row r="30" spans="1:14">
      <c r="A30" s="228"/>
      <c r="B30" s="229" t="s">
        <v>140</v>
      </c>
      <c r="C30" s="230"/>
      <c r="D30" s="220"/>
      <c r="E30" s="231">
        <f>C28*180</f>
        <v>2160</v>
      </c>
      <c r="F30" s="231">
        <f>C28*70</f>
        <v>840</v>
      </c>
      <c r="G30" s="230"/>
      <c r="H30" s="231"/>
      <c r="I30" s="230"/>
      <c r="J30" s="230"/>
      <c r="K30" s="230"/>
      <c r="L30" s="233"/>
      <c r="M30" s="226"/>
      <c r="N30" s="208"/>
    </row>
    <row r="31" spans="1:14">
      <c r="A31" s="234"/>
      <c r="B31" s="235" t="s">
        <v>141</v>
      </c>
      <c r="C31" s="236"/>
      <c r="D31" s="237"/>
      <c r="E31" s="238">
        <f>SUM(E29:E30)*0.201</f>
        <v>3699.4050000000002</v>
      </c>
      <c r="F31" s="238">
        <f>SUM(F29:F30)*0.201</f>
        <v>168.84</v>
      </c>
      <c r="G31" s="236"/>
      <c r="H31" s="238">
        <f>SUM(H29:H30)*0.201</f>
        <v>171.85500000000002</v>
      </c>
      <c r="I31" s="236"/>
      <c r="J31" s="236"/>
      <c r="K31" s="236"/>
      <c r="L31" s="239"/>
      <c r="M31" s="208"/>
      <c r="N31" s="208"/>
    </row>
    <row r="32" spans="1:14" ht="25.5">
      <c r="A32" s="222" t="s">
        <v>198</v>
      </c>
      <c r="B32" s="223" t="s">
        <v>199</v>
      </c>
      <c r="C32" s="219">
        <v>16</v>
      </c>
      <c r="D32" s="220">
        <f>60450.48-G32</f>
        <v>57600.244120000003</v>
      </c>
      <c r="E32" s="219"/>
      <c r="F32" s="219"/>
      <c r="G32" s="219">
        <v>2850.2358800000002</v>
      </c>
      <c r="H32" s="219"/>
      <c r="I32" s="219"/>
      <c r="J32" s="219"/>
      <c r="K32" s="219"/>
      <c r="L32" s="221"/>
      <c r="M32" s="226"/>
      <c r="N32" s="227"/>
    </row>
    <row r="33" spans="1:14">
      <c r="A33" s="228"/>
      <c r="B33" s="229" t="s">
        <v>139</v>
      </c>
      <c r="C33" s="230"/>
      <c r="D33" s="220"/>
      <c r="E33" s="231">
        <f>C32*1425*0.95</f>
        <v>21660</v>
      </c>
      <c r="F33" s="231"/>
      <c r="G33" s="230"/>
      <c r="H33" s="232">
        <f>C32*1425*0.05</f>
        <v>1140</v>
      </c>
      <c r="I33" s="230"/>
      <c r="J33" s="230"/>
      <c r="K33" s="230"/>
      <c r="L33" s="233"/>
      <c r="M33" s="226"/>
      <c r="N33" s="208"/>
    </row>
    <row r="34" spans="1:14">
      <c r="A34" s="228"/>
      <c r="B34" s="229" t="s">
        <v>140</v>
      </c>
      <c r="C34" s="230"/>
      <c r="D34" s="220"/>
      <c r="E34" s="231">
        <f>C32*180</f>
        <v>2880</v>
      </c>
      <c r="F34" s="231">
        <f>C32*70</f>
        <v>1120</v>
      </c>
      <c r="G34" s="230"/>
      <c r="H34" s="231"/>
      <c r="I34" s="230"/>
      <c r="J34" s="230"/>
      <c r="K34" s="230"/>
      <c r="L34" s="233"/>
      <c r="M34" s="208"/>
      <c r="N34" s="208"/>
    </row>
    <row r="35" spans="1:14">
      <c r="A35" s="234"/>
      <c r="B35" s="235" t="s">
        <v>141</v>
      </c>
      <c r="C35" s="236"/>
      <c r="D35" s="237"/>
      <c r="E35" s="238">
        <f>SUM(E33:E34)*0.201</f>
        <v>4932.54</v>
      </c>
      <c r="F35" s="238">
        <f>SUM(F33:F34)*0.201</f>
        <v>225.12</v>
      </c>
      <c r="G35" s="236"/>
      <c r="H35" s="238">
        <f>SUM(H33:H34)*0.201</f>
        <v>229.14000000000001</v>
      </c>
      <c r="I35" s="236"/>
      <c r="J35" s="236"/>
      <c r="K35" s="236"/>
      <c r="L35" s="239"/>
      <c r="M35" s="208"/>
      <c r="N35" s="208"/>
    </row>
    <row r="36" spans="1:14" ht="38.25">
      <c r="A36" s="222" t="s">
        <v>200</v>
      </c>
      <c r="B36" s="223" t="s">
        <v>201</v>
      </c>
      <c r="C36" s="219">
        <v>140</v>
      </c>
      <c r="D36" s="220">
        <f>688150.56-G36</f>
        <v>654622.85886550008</v>
      </c>
      <c r="E36" s="219"/>
      <c r="F36" s="219"/>
      <c r="G36" s="219">
        <v>33527.701134499999</v>
      </c>
      <c r="H36" s="219"/>
      <c r="I36" s="219"/>
      <c r="J36" s="219"/>
      <c r="K36" s="219"/>
      <c r="L36" s="221"/>
      <c r="M36" s="226"/>
      <c r="N36" s="227"/>
    </row>
    <row r="37" spans="1:14">
      <c r="A37" s="228"/>
      <c r="B37" s="229" t="s">
        <v>139</v>
      </c>
      <c r="C37" s="230"/>
      <c r="D37" s="220"/>
      <c r="E37" s="231">
        <f>C36*1425*0.95</f>
        <v>189525</v>
      </c>
      <c r="F37" s="231"/>
      <c r="G37" s="230"/>
      <c r="H37" s="232">
        <f>C36*1425*0.05</f>
        <v>9975</v>
      </c>
      <c r="I37" s="230"/>
      <c r="J37" s="230"/>
      <c r="K37" s="230"/>
      <c r="L37" s="233"/>
      <c r="M37" s="226"/>
      <c r="N37" s="208"/>
    </row>
    <row r="38" spans="1:14">
      <c r="A38" s="228"/>
      <c r="B38" s="229" t="s">
        <v>140</v>
      </c>
      <c r="C38" s="230"/>
      <c r="D38" s="220"/>
      <c r="E38" s="231">
        <f>C36*180</f>
        <v>25200</v>
      </c>
      <c r="F38" s="231">
        <f>C36*70</f>
        <v>9800</v>
      </c>
      <c r="G38" s="230"/>
      <c r="H38" s="231"/>
      <c r="I38" s="230"/>
      <c r="J38" s="230"/>
      <c r="K38" s="230"/>
      <c r="L38" s="233"/>
      <c r="M38" s="226"/>
      <c r="N38" s="208"/>
    </row>
    <row r="39" spans="1:14">
      <c r="A39" s="234"/>
      <c r="B39" s="235" t="s">
        <v>141</v>
      </c>
      <c r="C39" s="236"/>
      <c r="D39" s="237"/>
      <c r="E39" s="238">
        <f>SUM(E37:E38)*0.201</f>
        <v>43159.725000000006</v>
      </c>
      <c r="F39" s="238">
        <f>SUM(F37:F38)*0.201</f>
        <v>1969.8000000000002</v>
      </c>
      <c r="G39" s="236"/>
      <c r="H39" s="238">
        <f>SUM(H37:H38)*0.201</f>
        <v>2004.9750000000001</v>
      </c>
      <c r="I39" s="236"/>
      <c r="J39" s="236"/>
      <c r="K39" s="236"/>
      <c r="L39" s="239"/>
      <c r="M39" s="208"/>
      <c r="N39" s="208"/>
    </row>
    <row r="40" spans="1:14" ht="25.5">
      <c r="A40" s="222" t="s">
        <v>202</v>
      </c>
      <c r="B40" s="240" t="s">
        <v>203</v>
      </c>
      <c r="C40" s="219">
        <v>66</v>
      </c>
      <c r="D40" s="220">
        <f>714901.26-G40</f>
        <v>680014.01978450001</v>
      </c>
      <c r="E40" s="219"/>
      <c r="F40" s="219"/>
      <c r="G40" s="219">
        <v>34887.240215500009</v>
      </c>
      <c r="H40" s="219"/>
      <c r="I40" s="219"/>
      <c r="J40" s="219"/>
      <c r="K40" s="219"/>
      <c r="L40" s="221"/>
      <c r="M40" s="226"/>
      <c r="N40" s="227"/>
    </row>
    <row r="41" spans="1:14">
      <c r="A41" s="228"/>
      <c r="B41" s="229" t="s">
        <v>139</v>
      </c>
      <c r="C41" s="230"/>
      <c r="D41" s="220"/>
      <c r="E41" s="231">
        <f>C40*1425*0.95</f>
        <v>89347.5</v>
      </c>
      <c r="F41" s="231"/>
      <c r="G41" s="230"/>
      <c r="H41" s="232">
        <f>C40*1425*0.05</f>
        <v>4702.5</v>
      </c>
      <c r="I41" s="230"/>
      <c r="J41" s="230"/>
      <c r="K41" s="230"/>
      <c r="L41" s="233"/>
      <c r="M41" s="226"/>
      <c r="N41" s="208"/>
    </row>
    <row r="42" spans="1:14">
      <c r="A42" s="228"/>
      <c r="B42" s="229" t="s">
        <v>140</v>
      </c>
      <c r="C42" s="230"/>
      <c r="D42" s="220"/>
      <c r="E42" s="231">
        <f>C40*180</f>
        <v>11880</v>
      </c>
      <c r="F42" s="231">
        <f>C40*70</f>
        <v>4620</v>
      </c>
      <c r="G42" s="230"/>
      <c r="H42" s="231"/>
      <c r="I42" s="230"/>
      <c r="J42" s="230"/>
      <c r="K42" s="230"/>
      <c r="L42" s="233"/>
      <c r="M42" s="226"/>
      <c r="N42" s="208"/>
    </row>
    <row r="43" spans="1:14">
      <c r="A43" s="234"/>
      <c r="B43" s="235" t="s">
        <v>141</v>
      </c>
      <c r="C43" s="236"/>
      <c r="D43" s="237"/>
      <c r="E43" s="238">
        <f>SUM(E41:E42)*0.201</f>
        <v>20346.727500000001</v>
      </c>
      <c r="F43" s="238">
        <f>SUM(F41:F42)*0.201</f>
        <v>928.62</v>
      </c>
      <c r="G43" s="236"/>
      <c r="H43" s="238">
        <f>SUM(H41:H42)*0.201</f>
        <v>945.2025000000001</v>
      </c>
      <c r="I43" s="236"/>
      <c r="J43" s="236"/>
      <c r="K43" s="236"/>
      <c r="L43" s="239"/>
      <c r="M43" s="208"/>
      <c r="N43" s="208"/>
    </row>
    <row r="44" spans="1:14" ht="38.25">
      <c r="A44" s="222" t="s">
        <v>204</v>
      </c>
      <c r="B44" s="223" t="s">
        <v>205</v>
      </c>
      <c r="C44" s="219">
        <v>122</v>
      </c>
      <c r="D44" s="220">
        <f>1079435.41-G44</f>
        <v>1027120.7342339999</v>
      </c>
      <c r="E44" s="219"/>
      <c r="F44" s="219"/>
      <c r="G44" s="219">
        <v>52314.675766</v>
      </c>
      <c r="H44" s="219"/>
      <c r="I44" s="219"/>
      <c r="J44" s="219"/>
      <c r="K44" s="219"/>
      <c r="L44" s="221"/>
      <c r="M44" s="226"/>
      <c r="N44" s="227"/>
    </row>
    <row r="45" spans="1:14">
      <c r="A45" s="228"/>
      <c r="B45" s="229" t="s">
        <v>139</v>
      </c>
      <c r="C45" s="230"/>
      <c r="D45" s="220"/>
      <c r="E45" s="231">
        <f>C44*1425*0.95</f>
        <v>165157.5</v>
      </c>
      <c r="F45" s="231"/>
      <c r="G45" s="230"/>
      <c r="H45" s="232">
        <f>C44*1425*0.05</f>
        <v>8692.5</v>
      </c>
      <c r="I45" s="230"/>
      <c r="J45" s="230"/>
      <c r="K45" s="230"/>
      <c r="L45" s="233"/>
      <c r="M45" s="226"/>
      <c r="N45" s="208"/>
    </row>
    <row r="46" spans="1:14">
      <c r="A46" s="228"/>
      <c r="B46" s="229" t="s">
        <v>140</v>
      </c>
      <c r="C46" s="230"/>
      <c r="D46" s="220"/>
      <c r="E46" s="231">
        <f>C44*180</f>
        <v>21960</v>
      </c>
      <c r="F46" s="231">
        <f>C44*70</f>
        <v>8540</v>
      </c>
      <c r="G46" s="230"/>
      <c r="H46" s="231"/>
      <c r="I46" s="230"/>
      <c r="J46" s="230"/>
      <c r="K46" s="230"/>
      <c r="L46" s="233"/>
      <c r="M46" s="226"/>
      <c r="N46" s="208"/>
    </row>
    <row r="47" spans="1:14">
      <c r="A47" s="234"/>
      <c r="B47" s="235" t="s">
        <v>141</v>
      </c>
      <c r="C47" s="236"/>
      <c r="D47" s="237"/>
      <c r="E47" s="238">
        <f>SUM(E45:E46)*0.201</f>
        <v>37610.6175</v>
      </c>
      <c r="F47" s="238">
        <f>SUM(F45:F46)*0.201</f>
        <v>1716.5400000000002</v>
      </c>
      <c r="G47" s="236"/>
      <c r="H47" s="238">
        <f>SUM(H45:H46)*0.201</f>
        <v>1747.1925000000001</v>
      </c>
      <c r="I47" s="236"/>
      <c r="J47" s="236"/>
      <c r="K47" s="236"/>
      <c r="L47" s="239"/>
      <c r="M47" s="208"/>
      <c r="N47" s="208"/>
    </row>
    <row r="48" spans="1:14" ht="38.25">
      <c r="A48" s="222" t="s">
        <v>206</v>
      </c>
      <c r="B48" s="223" t="s">
        <v>207</v>
      </c>
      <c r="C48" s="219">
        <v>53</v>
      </c>
      <c r="D48" s="220">
        <f>763751.35-G48</f>
        <v>726437.19214099995</v>
      </c>
      <c r="E48" s="219"/>
      <c r="F48" s="219"/>
      <c r="G48" s="219">
        <v>37314.157858999999</v>
      </c>
      <c r="H48" s="219"/>
      <c r="I48" s="219"/>
      <c r="J48" s="219"/>
      <c r="K48" s="219"/>
      <c r="L48" s="221"/>
      <c r="M48" s="226"/>
      <c r="N48" s="227"/>
    </row>
    <row r="49" spans="1:14">
      <c r="A49" s="228"/>
      <c r="B49" s="229" t="s">
        <v>139</v>
      </c>
      <c r="C49" s="230"/>
      <c r="D49" s="220"/>
      <c r="E49" s="231">
        <f>C48*1425*0.95</f>
        <v>71748.75</v>
      </c>
      <c r="F49" s="231"/>
      <c r="G49" s="230"/>
      <c r="H49" s="232">
        <f>C48*1425*0.05</f>
        <v>3776.25</v>
      </c>
      <c r="I49" s="230"/>
      <c r="J49" s="230"/>
      <c r="K49" s="230"/>
      <c r="L49" s="233"/>
      <c r="M49" s="226"/>
      <c r="N49" s="208"/>
    </row>
    <row r="50" spans="1:14">
      <c r="A50" s="228"/>
      <c r="B50" s="229" t="s">
        <v>140</v>
      </c>
      <c r="C50" s="230"/>
      <c r="D50" s="220"/>
      <c r="E50" s="231">
        <f>C48*180</f>
        <v>9540</v>
      </c>
      <c r="F50" s="231">
        <f>C48*70</f>
        <v>3710</v>
      </c>
      <c r="G50" s="230"/>
      <c r="H50" s="231"/>
      <c r="I50" s="230"/>
      <c r="J50" s="230"/>
      <c r="K50" s="230"/>
      <c r="L50" s="233"/>
      <c r="M50" s="226"/>
      <c r="N50" s="208"/>
    </row>
    <row r="51" spans="1:14">
      <c r="A51" s="234"/>
      <c r="B51" s="235" t="s">
        <v>141</v>
      </c>
      <c r="C51" s="236"/>
      <c r="D51" s="237"/>
      <c r="E51" s="238">
        <f>SUM(E49:E50)*0.201</f>
        <v>16339.038750000002</v>
      </c>
      <c r="F51" s="238">
        <f>SUM(F49:F50)*0.201</f>
        <v>745.71</v>
      </c>
      <c r="G51" s="236"/>
      <c r="H51" s="238">
        <f>SUM(H49:H50)*0.201</f>
        <v>759.02625</v>
      </c>
      <c r="I51" s="236"/>
      <c r="J51" s="236"/>
      <c r="K51" s="236"/>
      <c r="L51" s="239"/>
      <c r="M51" s="208"/>
      <c r="N51" s="208"/>
    </row>
    <row r="52" spans="1:14" ht="25.5">
      <c r="A52" s="222" t="s">
        <v>208</v>
      </c>
      <c r="B52" s="223" t="s">
        <v>209</v>
      </c>
      <c r="C52" s="219">
        <v>335</v>
      </c>
      <c r="D52" s="220">
        <f>1602996.47-G52</f>
        <v>1525876.114304</v>
      </c>
      <c r="E52" s="219"/>
      <c r="F52" s="219"/>
      <c r="G52" s="219">
        <v>77120.355696000013</v>
      </c>
      <c r="H52" s="219"/>
      <c r="I52" s="219"/>
      <c r="J52" s="219"/>
      <c r="K52" s="219"/>
      <c r="L52" s="221"/>
      <c r="M52" s="226"/>
      <c r="N52" s="227"/>
    </row>
    <row r="53" spans="1:14">
      <c r="A53" s="228"/>
      <c r="B53" s="229" t="s">
        <v>139</v>
      </c>
      <c r="C53" s="230"/>
      <c r="D53" s="220"/>
      <c r="E53" s="231">
        <f>C52*1425*0.95</f>
        <v>453506.25</v>
      </c>
      <c r="F53" s="231"/>
      <c r="G53" s="230"/>
      <c r="H53" s="232">
        <f>C52*1425*0.05</f>
        <v>23868.75</v>
      </c>
      <c r="I53" s="230"/>
      <c r="J53" s="230"/>
      <c r="K53" s="230"/>
      <c r="L53" s="233"/>
      <c r="M53" s="226"/>
      <c r="N53" s="208"/>
    </row>
    <row r="54" spans="1:14">
      <c r="A54" s="228"/>
      <c r="B54" s="229" t="s">
        <v>140</v>
      </c>
      <c r="C54" s="230"/>
      <c r="D54" s="220"/>
      <c r="E54" s="231">
        <f>C52*180</f>
        <v>60300</v>
      </c>
      <c r="F54" s="231">
        <f>C52*70</f>
        <v>23450</v>
      </c>
      <c r="G54" s="230"/>
      <c r="H54" s="231"/>
      <c r="I54" s="230"/>
      <c r="J54" s="230"/>
      <c r="K54" s="230"/>
      <c r="L54" s="233"/>
      <c r="M54" s="226"/>
      <c r="N54" s="208"/>
    </row>
    <row r="55" spans="1:14">
      <c r="A55" s="234"/>
      <c r="B55" s="235" t="s">
        <v>141</v>
      </c>
      <c r="C55" s="236"/>
      <c r="D55" s="237"/>
      <c r="E55" s="238">
        <f>SUM(E53:E54)*0.201</f>
        <v>103275.05625000001</v>
      </c>
      <c r="F55" s="238">
        <f>SUM(F53:F54)*0.201</f>
        <v>4713.4500000000007</v>
      </c>
      <c r="G55" s="236"/>
      <c r="H55" s="238">
        <f>SUM(H53:H54)*0.201</f>
        <v>4797.6187500000005</v>
      </c>
      <c r="I55" s="236"/>
      <c r="J55" s="236"/>
      <c r="K55" s="236"/>
      <c r="L55" s="239"/>
      <c r="M55" s="208"/>
      <c r="N55" s="208"/>
    </row>
    <row r="56" spans="1:14" ht="25.5">
      <c r="A56" s="222" t="s">
        <v>210</v>
      </c>
      <c r="B56" s="240" t="s">
        <v>211</v>
      </c>
      <c r="C56" s="219"/>
      <c r="D56" s="220">
        <f>4824144.35-G56</f>
        <v>4746084.39977</v>
      </c>
      <c r="E56" s="219"/>
      <c r="F56" s="219"/>
      <c r="G56" s="219">
        <v>78059.950230000002</v>
      </c>
      <c r="H56" s="219"/>
      <c r="I56" s="219"/>
      <c r="J56" s="219"/>
      <c r="K56" s="219"/>
      <c r="L56" s="221"/>
      <c r="M56" s="226"/>
      <c r="N56" s="227"/>
    </row>
    <row r="57" spans="1:14">
      <c r="A57" s="228"/>
      <c r="B57" s="229" t="s">
        <v>139</v>
      </c>
      <c r="C57" s="230"/>
      <c r="D57" s="220"/>
      <c r="E57" s="231">
        <f>C56*1425*0.95</f>
        <v>0</v>
      </c>
      <c r="F57" s="231"/>
      <c r="G57" s="230"/>
      <c r="H57" s="232">
        <f>C56*1425*0.05</f>
        <v>0</v>
      </c>
      <c r="I57" s="230"/>
      <c r="J57" s="230"/>
      <c r="K57" s="230"/>
      <c r="L57" s="233"/>
      <c r="M57" s="226"/>
      <c r="N57" s="208"/>
    </row>
    <row r="58" spans="1:14">
      <c r="A58" s="228"/>
      <c r="B58" s="229" t="s">
        <v>140</v>
      </c>
      <c r="C58" s="230"/>
      <c r="D58" s="220"/>
      <c r="E58" s="231">
        <f>C56*180</f>
        <v>0</v>
      </c>
      <c r="F58" s="231">
        <f>C56*70</f>
        <v>0</v>
      </c>
      <c r="G58" s="230"/>
      <c r="H58" s="231"/>
      <c r="I58" s="230"/>
      <c r="J58" s="230"/>
      <c r="K58" s="230"/>
      <c r="L58" s="233"/>
      <c r="M58" s="226"/>
      <c r="N58" s="208"/>
    </row>
    <row r="59" spans="1:14">
      <c r="A59" s="234"/>
      <c r="B59" s="235" t="s">
        <v>141</v>
      </c>
      <c r="C59" s="236"/>
      <c r="D59" s="237"/>
      <c r="E59" s="238">
        <f>SUM(E57:E58)*0.201</f>
        <v>0</v>
      </c>
      <c r="F59" s="238">
        <f>SUM(F57:F58)*0.201</f>
        <v>0</v>
      </c>
      <c r="G59" s="236"/>
      <c r="H59" s="238">
        <f>SUM(H57:H58)*0.201</f>
        <v>0</v>
      </c>
      <c r="I59" s="236"/>
      <c r="J59" s="236"/>
      <c r="K59" s="236"/>
      <c r="L59" s="239"/>
      <c r="M59" s="208"/>
      <c r="N59" s="208"/>
    </row>
    <row r="60" spans="1:14" ht="63.75">
      <c r="A60" s="222" t="s">
        <v>212</v>
      </c>
      <c r="B60" s="223" t="s">
        <v>213</v>
      </c>
      <c r="C60" s="219">
        <v>67</v>
      </c>
      <c r="D60" s="220">
        <f>580703.1-G60</f>
        <v>552754.18148699997</v>
      </c>
      <c r="E60" s="219"/>
      <c r="F60" s="219"/>
      <c r="G60" s="219">
        <v>27948.918513000001</v>
      </c>
      <c r="H60" s="219"/>
      <c r="I60" s="219"/>
      <c r="J60" s="219"/>
      <c r="K60" s="219"/>
      <c r="L60" s="221"/>
      <c r="M60" s="226"/>
      <c r="N60" s="227"/>
    </row>
    <row r="61" spans="1:14">
      <c r="A61" s="228"/>
      <c r="B61" s="229" t="s">
        <v>139</v>
      </c>
      <c r="C61" s="230"/>
      <c r="D61" s="220"/>
      <c r="E61" s="231">
        <f>C60*1425*0.95</f>
        <v>90701.25</v>
      </c>
      <c r="F61" s="231"/>
      <c r="G61" s="230"/>
      <c r="H61" s="232">
        <f>C60*1425*0.05</f>
        <v>4773.75</v>
      </c>
      <c r="I61" s="230"/>
      <c r="J61" s="230"/>
      <c r="K61" s="230"/>
      <c r="L61" s="233"/>
      <c r="M61" s="226"/>
      <c r="N61" s="208"/>
    </row>
    <row r="62" spans="1:14">
      <c r="A62" s="228"/>
      <c r="B62" s="229" t="s">
        <v>140</v>
      </c>
      <c r="C62" s="230"/>
      <c r="D62" s="220"/>
      <c r="E62" s="231">
        <f>C60*180</f>
        <v>12060</v>
      </c>
      <c r="F62" s="231">
        <f>C60*70</f>
        <v>4690</v>
      </c>
      <c r="G62" s="230"/>
      <c r="H62" s="231"/>
      <c r="I62" s="230"/>
      <c r="J62" s="230"/>
      <c r="K62" s="230"/>
      <c r="L62" s="233"/>
      <c r="M62" s="226"/>
      <c r="N62" s="208"/>
    </row>
    <row r="63" spans="1:14">
      <c r="A63" s="234"/>
      <c r="B63" s="235" t="s">
        <v>141</v>
      </c>
      <c r="C63" s="236"/>
      <c r="D63" s="237"/>
      <c r="E63" s="238">
        <f>SUM(E61:E62)*0.201</f>
        <v>20655.01125</v>
      </c>
      <c r="F63" s="238">
        <f>SUM(F61:F62)*0.201</f>
        <v>942.69</v>
      </c>
      <c r="G63" s="236"/>
      <c r="H63" s="238">
        <f>SUM(H61:H62)*0.201</f>
        <v>959.52375000000006</v>
      </c>
      <c r="I63" s="236"/>
      <c r="J63" s="236"/>
      <c r="K63" s="236"/>
      <c r="L63" s="239"/>
      <c r="M63" s="208"/>
      <c r="N63" s="208"/>
    </row>
    <row r="64" spans="1:14" ht="38.25">
      <c r="A64" s="222" t="s">
        <v>214</v>
      </c>
      <c r="B64" s="223" t="s">
        <v>215</v>
      </c>
      <c r="C64" s="219">
        <v>112</v>
      </c>
      <c r="D64" s="220">
        <f>563364.35-G64</f>
        <v>535742.26850349992</v>
      </c>
      <c r="E64" s="219"/>
      <c r="F64" s="219"/>
      <c r="G64" s="219">
        <v>27622.081496500003</v>
      </c>
      <c r="H64" s="219"/>
      <c r="I64" s="219"/>
      <c r="J64" s="219"/>
      <c r="K64" s="219"/>
      <c r="L64" s="221"/>
      <c r="M64" s="226"/>
      <c r="N64" s="227"/>
    </row>
    <row r="65" spans="1:14">
      <c r="A65" s="228"/>
      <c r="B65" s="229" t="s">
        <v>139</v>
      </c>
      <c r="C65" s="230"/>
      <c r="D65" s="220"/>
      <c r="E65" s="231">
        <f>C64*1425*0.95</f>
        <v>151620</v>
      </c>
      <c r="F65" s="231"/>
      <c r="G65" s="230"/>
      <c r="H65" s="232">
        <f>C64*1425*0.05</f>
        <v>7980</v>
      </c>
      <c r="I65" s="230"/>
      <c r="J65" s="230"/>
      <c r="K65" s="230"/>
      <c r="L65" s="233"/>
      <c r="M65" s="226"/>
      <c r="N65" s="208"/>
    </row>
    <row r="66" spans="1:14">
      <c r="A66" s="228"/>
      <c r="B66" s="229" t="s">
        <v>140</v>
      </c>
      <c r="C66" s="230"/>
      <c r="D66" s="220"/>
      <c r="E66" s="231">
        <f>C64*180</f>
        <v>20160</v>
      </c>
      <c r="F66" s="231">
        <f>C64*70</f>
        <v>7840</v>
      </c>
      <c r="G66" s="230"/>
      <c r="H66" s="231"/>
      <c r="I66" s="230"/>
      <c r="J66" s="230"/>
      <c r="K66" s="230"/>
      <c r="L66" s="233"/>
      <c r="M66" s="226"/>
      <c r="N66" s="208"/>
    </row>
    <row r="67" spans="1:14">
      <c r="A67" s="234"/>
      <c r="B67" s="235" t="s">
        <v>141</v>
      </c>
      <c r="C67" s="236"/>
      <c r="D67" s="237"/>
      <c r="E67" s="238">
        <f>SUM(E65:E66)*0.201</f>
        <v>34527.78</v>
      </c>
      <c r="F67" s="238">
        <f>SUM(F65:F66)*0.201</f>
        <v>1575.8400000000001</v>
      </c>
      <c r="G67" s="236"/>
      <c r="H67" s="238">
        <f>SUM(H65:H66)*0.201</f>
        <v>1603.98</v>
      </c>
      <c r="I67" s="236"/>
      <c r="J67" s="236"/>
      <c r="K67" s="236"/>
      <c r="L67" s="239"/>
      <c r="M67" s="208"/>
      <c r="N67" s="208"/>
    </row>
    <row r="68" spans="1:14" ht="25.5">
      <c r="A68" s="222" t="s">
        <v>216</v>
      </c>
      <c r="B68" s="223" t="s">
        <v>217</v>
      </c>
      <c r="C68" s="219">
        <v>7</v>
      </c>
      <c r="D68" s="220">
        <f>115631.33-G68</f>
        <v>109896.5863365</v>
      </c>
      <c r="E68" s="219"/>
      <c r="F68" s="219"/>
      <c r="G68" s="219">
        <v>5734.7436635000013</v>
      </c>
      <c r="H68" s="219"/>
      <c r="I68" s="219"/>
      <c r="J68" s="219"/>
      <c r="K68" s="219"/>
      <c r="L68" s="221"/>
      <c r="M68" s="226"/>
      <c r="N68" s="227"/>
    </row>
    <row r="69" spans="1:14">
      <c r="A69" s="228"/>
      <c r="B69" s="229" t="s">
        <v>139</v>
      </c>
      <c r="C69" s="230"/>
      <c r="D69" s="220"/>
      <c r="E69" s="231">
        <f>C68*1425*0.95</f>
        <v>9476.25</v>
      </c>
      <c r="F69" s="231"/>
      <c r="G69" s="230"/>
      <c r="H69" s="232">
        <f>C68*1425*0.05</f>
        <v>498.75</v>
      </c>
      <c r="I69" s="230"/>
      <c r="J69" s="230"/>
      <c r="K69" s="230"/>
      <c r="L69" s="233"/>
      <c r="M69" s="208"/>
      <c r="N69" s="208"/>
    </row>
    <row r="70" spans="1:14">
      <c r="A70" s="228"/>
      <c r="B70" s="229" t="s">
        <v>140</v>
      </c>
      <c r="C70" s="230"/>
      <c r="D70" s="220"/>
      <c r="E70" s="231">
        <f>C68*180</f>
        <v>1260</v>
      </c>
      <c r="F70" s="231">
        <f>C68*70</f>
        <v>490</v>
      </c>
      <c r="G70" s="230"/>
      <c r="H70" s="231"/>
      <c r="I70" s="230"/>
      <c r="J70" s="230"/>
      <c r="K70" s="230"/>
      <c r="L70" s="233"/>
      <c r="M70" s="208"/>
      <c r="N70" s="208"/>
    </row>
    <row r="71" spans="1:14">
      <c r="A71" s="234"/>
      <c r="B71" s="235" t="s">
        <v>141</v>
      </c>
      <c r="C71" s="236"/>
      <c r="D71" s="237"/>
      <c r="E71" s="238">
        <f>SUM(E69:E70)*0.201</f>
        <v>2157.9862499999999</v>
      </c>
      <c r="F71" s="238">
        <f>SUM(F69:F70)*0.201</f>
        <v>98.490000000000009</v>
      </c>
      <c r="G71" s="236"/>
      <c r="H71" s="238">
        <f>SUM(H69:H70)*0.201</f>
        <v>100.24875</v>
      </c>
      <c r="I71" s="236"/>
      <c r="J71" s="236"/>
      <c r="K71" s="236"/>
      <c r="L71" s="239"/>
      <c r="M71" s="208"/>
      <c r="N71" s="208"/>
    </row>
    <row r="72" spans="1:14" ht="38.25">
      <c r="A72" s="222" t="s">
        <v>218</v>
      </c>
      <c r="B72" s="223" t="s">
        <v>219</v>
      </c>
      <c r="C72" s="219">
        <v>67</v>
      </c>
      <c r="D72" s="220">
        <f>370005.38-G72</f>
        <v>352087.66928450001</v>
      </c>
      <c r="E72" s="219"/>
      <c r="F72" s="219"/>
      <c r="G72" s="219">
        <v>17917.710715500001</v>
      </c>
      <c r="H72" s="219"/>
      <c r="I72" s="219"/>
      <c r="J72" s="219"/>
      <c r="K72" s="219"/>
      <c r="L72" s="221"/>
      <c r="M72" s="226"/>
      <c r="N72" s="227"/>
    </row>
    <row r="73" spans="1:14">
      <c r="A73" s="228"/>
      <c r="B73" s="229" t="s">
        <v>139</v>
      </c>
      <c r="C73" s="230"/>
      <c r="D73" s="220"/>
      <c r="E73" s="231">
        <f>C72*1425*0.95</f>
        <v>90701.25</v>
      </c>
      <c r="F73" s="231"/>
      <c r="G73" s="230"/>
      <c r="H73" s="232">
        <f>C72*1425*0.05</f>
        <v>4773.75</v>
      </c>
      <c r="I73" s="230"/>
      <c r="J73" s="230"/>
      <c r="K73" s="230"/>
      <c r="L73" s="233"/>
      <c r="M73" s="208"/>
      <c r="N73" s="208"/>
    </row>
    <row r="74" spans="1:14">
      <c r="A74" s="228"/>
      <c r="B74" s="229" t="s">
        <v>140</v>
      </c>
      <c r="C74" s="230"/>
      <c r="D74" s="220"/>
      <c r="E74" s="231">
        <f>C72*180</f>
        <v>12060</v>
      </c>
      <c r="F74" s="231">
        <f>C72*70</f>
        <v>4690</v>
      </c>
      <c r="G74" s="230"/>
      <c r="H74" s="231"/>
      <c r="I74" s="230"/>
      <c r="J74" s="230"/>
      <c r="K74" s="230"/>
      <c r="L74" s="233"/>
      <c r="M74" s="208"/>
      <c r="N74" s="208"/>
    </row>
    <row r="75" spans="1:14">
      <c r="A75" s="234"/>
      <c r="B75" s="235" t="s">
        <v>141</v>
      </c>
      <c r="C75" s="236"/>
      <c r="D75" s="237"/>
      <c r="E75" s="238">
        <f>SUM(E73:E74)*0.201</f>
        <v>20655.01125</v>
      </c>
      <c r="F75" s="238">
        <f>SUM(F73:F74)*0.201</f>
        <v>942.69</v>
      </c>
      <c r="G75" s="236"/>
      <c r="H75" s="238">
        <f>SUM(H73:H74)*0.201</f>
        <v>959.52375000000006</v>
      </c>
      <c r="I75" s="236"/>
      <c r="J75" s="236"/>
      <c r="K75" s="236"/>
      <c r="L75" s="239"/>
      <c r="M75" s="208"/>
      <c r="N75" s="208"/>
    </row>
    <row r="76" spans="1:14" ht="38.25">
      <c r="A76" s="222" t="s">
        <v>220</v>
      </c>
      <c r="B76" s="223" t="s">
        <v>221</v>
      </c>
      <c r="C76" s="219">
        <v>36</v>
      </c>
      <c r="D76" s="220">
        <f>64872.25-G76</f>
        <v>61762.997568500003</v>
      </c>
      <c r="E76" s="219"/>
      <c r="F76" s="219"/>
      <c r="G76" s="219">
        <v>3109.2524315000005</v>
      </c>
      <c r="H76" s="219"/>
      <c r="I76" s="219"/>
      <c r="J76" s="219"/>
      <c r="K76" s="219"/>
      <c r="L76" s="221"/>
      <c r="M76" s="226"/>
      <c r="N76" s="227"/>
    </row>
    <row r="77" spans="1:14">
      <c r="A77" s="228"/>
      <c r="B77" s="229" t="s">
        <v>139</v>
      </c>
      <c r="C77" s="230"/>
      <c r="D77" s="220"/>
      <c r="E77" s="231">
        <f>C76*1425*0.95</f>
        <v>48735</v>
      </c>
      <c r="F77" s="231"/>
      <c r="G77" s="230"/>
      <c r="H77" s="232">
        <f>C76*1425*0.05</f>
        <v>2565</v>
      </c>
      <c r="I77" s="230"/>
      <c r="J77" s="230"/>
      <c r="K77" s="230"/>
      <c r="L77" s="233"/>
      <c r="M77" s="208"/>
      <c r="N77" s="208"/>
    </row>
    <row r="78" spans="1:14">
      <c r="A78" s="228"/>
      <c r="B78" s="229" t="s">
        <v>140</v>
      </c>
      <c r="C78" s="230"/>
      <c r="D78" s="220"/>
      <c r="E78" s="231">
        <f>C76*180</f>
        <v>6480</v>
      </c>
      <c r="F78" s="231">
        <f>C76*70</f>
        <v>2520</v>
      </c>
      <c r="G78" s="230"/>
      <c r="H78" s="231"/>
      <c r="I78" s="230"/>
      <c r="J78" s="230"/>
      <c r="K78" s="230"/>
      <c r="L78" s="233"/>
      <c r="M78" s="208"/>
      <c r="N78" s="208"/>
    </row>
    <row r="79" spans="1:14">
      <c r="A79" s="234"/>
      <c r="B79" s="235" t="s">
        <v>141</v>
      </c>
      <c r="C79" s="236"/>
      <c r="D79" s="237"/>
      <c r="E79" s="238">
        <f>SUM(E77:E78)*0.201</f>
        <v>11098.215</v>
      </c>
      <c r="F79" s="238">
        <f>SUM(F77:F78)*0.201</f>
        <v>506.52000000000004</v>
      </c>
      <c r="G79" s="236"/>
      <c r="H79" s="238">
        <f>SUM(H77:H78)*0.201</f>
        <v>515.56500000000005</v>
      </c>
      <c r="I79" s="236"/>
      <c r="J79" s="236"/>
      <c r="K79" s="236"/>
      <c r="L79" s="239"/>
      <c r="M79" s="208"/>
      <c r="N79" s="208"/>
    </row>
    <row r="80" spans="1:14" ht="25.5">
      <c r="A80" s="222" t="s">
        <v>222</v>
      </c>
      <c r="B80" s="223" t="s">
        <v>223</v>
      </c>
      <c r="C80" s="219">
        <v>4</v>
      </c>
      <c r="D80" s="220">
        <f>20950.33-G80</f>
        <v>19928.605156500002</v>
      </c>
      <c r="E80" s="219"/>
      <c r="F80" s="219"/>
      <c r="G80" s="219">
        <v>1021.7248435</v>
      </c>
      <c r="H80" s="219"/>
      <c r="I80" s="219"/>
      <c r="J80" s="219"/>
      <c r="K80" s="219"/>
      <c r="L80" s="221"/>
      <c r="M80" s="226"/>
      <c r="N80" s="227"/>
    </row>
    <row r="81" spans="1:14">
      <c r="A81" s="228"/>
      <c r="B81" s="229" t="s">
        <v>139</v>
      </c>
      <c r="C81" s="230"/>
      <c r="D81" s="220"/>
      <c r="E81" s="231">
        <f>C80*1425*0.95</f>
        <v>5415</v>
      </c>
      <c r="F81" s="231"/>
      <c r="G81" s="230"/>
      <c r="H81" s="232">
        <f>C80*1425*0.05</f>
        <v>285</v>
      </c>
      <c r="I81" s="230"/>
      <c r="J81" s="230"/>
      <c r="K81" s="230"/>
      <c r="L81" s="233"/>
      <c r="M81" s="208"/>
      <c r="N81" s="208"/>
    </row>
    <row r="82" spans="1:14">
      <c r="A82" s="228"/>
      <c r="B82" s="229" t="s">
        <v>140</v>
      </c>
      <c r="C82" s="230"/>
      <c r="D82" s="220"/>
      <c r="E82" s="231">
        <f>C80*180</f>
        <v>720</v>
      </c>
      <c r="F82" s="231">
        <f>C80*70</f>
        <v>280</v>
      </c>
      <c r="G82" s="230"/>
      <c r="H82" s="231"/>
      <c r="I82" s="230"/>
      <c r="J82" s="230"/>
      <c r="K82" s="230"/>
      <c r="L82" s="233"/>
      <c r="M82" s="208"/>
      <c r="N82" s="208"/>
    </row>
    <row r="83" spans="1:14">
      <c r="A83" s="234"/>
      <c r="B83" s="235" t="s">
        <v>141</v>
      </c>
      <c r="C83" s="236"/>
      <c r="D83" s="237"/>
      <c r="E83" s="238">
        <f>SUM(E81:E82)*0.201</f>
        <v>1233.135</v>
      </c>
      <c r="F83" s="238">
        <f>SUM(F81:F82)*0.201</f>
        <v>56.28</v>
      </c>
      <c r="G83" s="236"/>
      <c r="H83" s="238">
        <f>SUM(H81:H82)*0.201</f>
        <v>57.285000000000004</v>
      </c>
      <c r="I83" s="236"/>
      <c r="J83" s="236"/>
      <c r="K83" s="236"/>
      <c r="L83" s="239"/>
      <c r="M83" s="208"/>
      <c r="N83" s="208"/>
    </row>
    <row r="84" spans="1:14" ht="38.25">
      <c r="A84" s="222" t="s">
        <v>224</v>
      </c>
      <c r="B84" s="223" t="s">
        <v>225</v>
      </c>
      <c r="C84" s="219">
        <v>97</v>
      </c>
      <c r="D84" s="220">
        <f>730564.35-G84</f>
        <v>695588.47447649995</v>
      </c>
      <c r="E84" s="219"/>
      <c r="F84" s="219"/>
      <c r="G84" s="219">
        <v>34975.875523500006</v>
      </c>
      <c r="H84" s="219"/>
      <c r="I84" s="219"/>
      <c r="J84" s="219"/>
      <c r="K84" s="219"/>
      <c r="L84" s="221"/>
      <c r="M84" s="226"/>
      <c r="N84" s="227"/>
    </row>
    <row r="85" spans="1:14">
      <c r="A85" s="228"/>
      <c r="B85" s="229" t="s">
        <v>139</v>
      </c>
      <c r="C85" s="230"/>
      <c r="D85" s="220"/>
      <c r="E85" s="231">
        <f>C84*1425*0.95</f>
        <v>131313.75</v>
      </c>
      <c r="F85" s="231"/>
      <c r="G85" s="230"/>
      <c r="H85" s="232">
        <f>C84*1425*0.05</f>
        <v>6911.25</v>
      </c>
      <c r="I85" s="230"/>
      <c r="J85" s="230"/>
      <c r="K85" s="230"/>
      <c r="L85" s="233"/>
      <c r="M85" s="208"/>
      <c r="N85" s="208"/>
    </row>
    <row r="86" spans="1:14">
      <c r="A86" s="228"/>
      <c r="B86" s="229" t="s">
        <v>140</v>
      </c>
      <c r="C86" s="230"/>
      <c r="D86" s="220"/>
      <c r="E86" s="231">
        <f>C84*180</f>
        <v>17460</v>
      </c>
      <c r="F86" s="231">
        <f>C84*70</f>
        <v>6790</v>
      </c>
      <c r="G86" s="230"/>
      <c r="H86" s="231"/>
      <c r="I86" s="230"/>
      <c r="J86" s="230"/>
      <c r="K86" s="230"/>
      <c r="L86" s="233"/>
      <c r="M86" s="208"/>
      <c r="N86" s="208"/>
    </row>
    <row r="87" spans="1:14">
      <c r="A87" s="234"/>
      <c r="B87" s="235" t="s">
        <v>141</v>
      </c>
      <c r="C87" s="236"/>
      <c r="D87" s="237"/>
      <c r="E87" s="238">
        <f>SUM(E85:E86)*0.201</f>
        <v>29903.52375</v>
      </c>
      <c r="F87" s="238">
        <f>SUM(F85:F86)*0.201</f>
        <v>1364.7900000000002</v>
      </c>
      <c r="G87" s="236"/>
      <c r="H87" s="238">
        <f>SUM(H85:H86)*0.201</f>
        <v>1389.1612500000001</v>
      </c>
      <c r="I87" s="236"/>
      <c r="J87" s="236"/>
      <c r="K87" s="236"/>
      <c r="L87" s="239"/>
      <c r="M87" s="208"/>
      <c r="N87" s="208"/>
    </row>
    <row r="88" spans="1:14" ht="38.25">
      <c r="A88" s="222" t="s">
        <v>226</v>
      </c>
      <c r="B88" s="223" t="s">
        <v>227</v>
      </c>
      <c r="C88" s="219">
        <v>60</v>
      </c>
      <c r="D88" s="220">
        <f>490447.06-G88</f>
        <v>467258.20757299999</v>
      </c>
      <c r="E88" s="219"/>
      <c r="F88" s="219"/>
      <c r="G88" s="219">
        <v>23188.852427000002</v>
      </c>
      <c r="H88" s="219"/>
      <c r="I88" s="219"/>
      <c r="J88" s="219"/>
      <c r="K88" s="219"/>
      <c r="L88" s="221"/>
      <c r="M88" s="208"/>
      <c r="N88" s="227"/>
    </row>
    <row r="89" spans="1:14">
      <c r="A89" s="228"/>
      <c r="B89" s="229" t="s">
        <v>139</v>
      </c>
      <c r="C89" s="230"/>
      <c r="D89" s="220"/>
      <c r="E89" s="231">
        <f>C88*1425*0.95</f>
        <v>81225</v>
      </c>
      <c r="F89" s="231"/>
      <c r="G89" s="230"/>
      <c r="H89" s="232">
        <f>C88*1425*0.05</f>
        <v>4275</v>
      </c>
      <c r="I89" s="230"/>
      <c r="J89" s="230"/>
      <c r="K89" s="230"/>
      <c r="L89" s="233"/>
      <c r="M89" s="208"/>
      <c r="N89" s="208"/>
    </row>
    <row r="90" spans="1:14">
      <c r="A90" s="228"/>
      <c r="B90" s="229" t="s">
        <v>140</v>
      </c>
      <c r="C90" s="230"/>
      <c r="D90" s="220"/>
      <c r="E90" s="231">
        <f>C88*180</f>
        <v>10800</v>
      </c>
      <c r="F90" s="231">
        <f>C88*70</f>
        <v>4200</v>
      </c>
      <c r="G90" s="230"/>
      <c r="H90" s="231"/>
      <c r="I90" s="230"/>
      <c r="J90" s="230"/>
      <c r="K90" s="230"/>
      <c r="L90" s="233"/>
      <c r="M90" s="208"/>
      <c r="N90" s="208"/>
    </row>
    <row r="91" spans="1:14">
      <c r="A91" s="234"/>
      <c r="B91" s="235" t="s">
        <v>141</v>
      </c>
      <c r="C91" s="236"/>
      <c r="D91" s="237"/>
      <c r="E91" s="238">
        <f>SUM(E89:E90)*0.201</f>
        <v>18497.025000000001</v>
      </c>
      <c r="F91" s="238">
        <f>SUM(F89:F90)*0.201</f>
        <v>844.2</v>
      </c>
      <c r="G91" s="236"/>
      <c r="H91" s="238">
        <f>SUM(H89:H90)*0.201</f>
        <v>859.27500000000009</v>
      </c>
      <c r="I91" s="236"/>
      <c r="J91" s="236"/>
      <c r="K91" s="236"/>
      <c r="L91" s="239"/>
      <c r="M91" s="208"/>
      <c r="N91" s="208"/>
    </row>
    <row r="92" spans="1:14" ht="25.5">
      <c r="A92" s="222" t="s">
        <v>228</v>
      </c>
      <c r="B92" s="223" t="s">
        <v>229</v>
      </c>
      <c r="C92" s="219">
        <v>9</v>
      </c>
      <c r="D92" s="220">
        <f>25204.6-G92</f>
        <v>24007.909882</v>
      </c>
      <c r="E92" s="219"/>
      <c r="F92" s="219"/>
      <c r="G92" s="219">
        <v>1196.6901180000002</v>
      </c>
      <c r="H92" s="219"/>
      <c r="I92" s="219"/>
      <c r="J92" s="219"/>
      <c r="K92" s="219"/>
      <c r="L92" s="221"/>
      <c r="M92" s="208"/>
      <c r="N92" s="227"/>
    </row>
    <row r="93" spans="1:14">
      <c r="A93" s="228"/>
      <c r="B93" s="229" t="s">
        <v>139</v>
      </c>
      <c r="C93" s="230"/>
      <c r="D93" s="220"/>
      <c r="E93" s="231">
        <f>C92*1425*0.95</f>
        <v>12183.75</v>
      </c>
      <c r="F93" s="231"/>
      <c r="G93" s="230"/>
      <c r="H93" s="232">
        <f>C92*1425*0.05</f>
        <v>641.25</v>
      </c>
      <c r="I93" s="230"/>
      <c r="J93" s="230"/>
      <c r="K93" s="230"/>
      <c r="L93" s="233"/>
      <c r="M93" s="208"/>
      <c r="N93" s="208"/>
    </row>
    <row r="94" spans="1:14">
      <c r="A94" s="228"/>
      <c r="B94" s="229" t="s">
        <v>140</v>
      </c>
      <c r="C94" s="230"/>
      <c r="D94" s="220"/>
      <c r="E94" s="231">
        <f>C92*180</f>
        <v>1620</v>
      </c>
      <c r="F94" s="231">
        <f>C92*70</f>
        <v>630</v>
      </c>
      <c r="G94" s="230"/>
      <c r="H94" s="231"/>
      <c r="I94" s="230"/>
      <c r="J94" s="230"/>
      <c r="K94" s="230"/>
      <c r="L94" s="233"/>
      <c r="M94" s="208"/>
      <c r="N94" s="208"/>
    </row>
    <row r="95" spans="1:14">
      <c r="A95" s="234"/>
      <c r="B95" s="235" t="s">
        <v>141</v>
      </c>
      <c r="C95" s="236"/>
      <c r="D95" s="237"/>
      <c r="E95" s="238">
        <f>SUM(E93:E94)*0.201</f>
        <v>2774.55375</v>
      </c>
      <c r="F95" s="238">
        <f>SUM(F93:F94)*0.201</f>
        <v>126.63000000000001</v>
      </c>
      <c r="G95" s="236"/>
      <c r="H95" s="238">
        <f>SUM(H93:H94)*0.201</f>
        <v>128.89125000000001</v>
      </c>
      <c r="I95" s="236"/>
      <c r="J95" s="236"/>
      <c r="K95" s="236"/>
      <c r="L95" s="239"/>
      <c r="M95" s="208"/>
      <c r="N95" s="208"/>
    </row>
    <row r="96" spans="1:14" ht="25.5">
      <c r="A96" s="222" t="s">
        <v>230</v>
      </c>
      <c r="B96" s="223" t="s">
        <v>231</v>
      </c>
      <c r="C96" s="219">
        <v>12</v>
      </c>
      <c r="D96" s="220">
        <f>19143.68-G96</f>
        <v>18241.8313265</v>
      </c>
      <c r="E96" s="219"/>
      <c r="F96" s="219"/>
      <c r="G96" s="219">
        <v>901.84867350000013</v>
      </c>
      <c r="H96" s="219"/>
      <c r="I96" s="219"/>
      <c r="J96" s="219"/>
      <c r="K96" s="219"/>
      <c r="L96" s="221"/>
      <c r="M96" s="208"/>
      <c r="N96" s="227"/>
    </row>
    <row r="97" spans="1:14">
      <c r="A97" s="228"/>
      <c r="B97" s="229" t="s">
        <v>139</v>
      </c>
      <c r="C97" s="230"/>
      <c r="D97" s="220"/>
      <c r="E97" s="231">
        <f>C96*1425*0.95</f>
        <v>16245</v>
      </c>
      <c r="F97" s="231"/>
      <c r="G97" s="230"/>
      <c r="H97" s="232">
        <f>C96*1425*0.05</f>
        <v>855</v>
      </c>
      <c r="I97" s="230"/>
      <c r="J97" s="230"/>
      <c r="K97" s="230"/>
      <c r="L97" s="233"/>
      <c r="M97" s="208"/>
      <c r="N97" s="208"/>
    </row>
    <row r="98" spans="1:14">
      <c r="A98" s="228"/>
      <c r="B98" s="229" t="s">
        <v>140</v>
      </c>
      <c r="C98" s="230"/>
      <c r="D98" s="220"/>
      <c r="E98" s="231">
        <f>C96*180</f>
        <v>2160</v>
      </c>
      <c r="F98" s="231">
        <f>C96*70</f>
        <v>840</v>
      </c>
      <c r="G98" s="230"/>
      <c r="H98" s="231"/>
      <c r="I98" s="230"/>
      <c r="J98" s="230"/>
      <c r="K98" s="230"/>
      <c r="L98" s="233"/>
      <c r="M98" s="208"/>
      <c r="N98" s="208"/>
    </row>
    <row r="99" spans="1:14">
      <c r="A99" s="234"/>
      <c r="B99" s="235" t="s">
        <v>141</v>
      </c>
      <c r="C99" s="236"/>
      <c r="D99" s="237"/>
      <c r="E99" s="238">
        <f>SUM(E97:E98)*0.201</f>
        <v>3699.4050000000002</v>
      </c>
      <c r="F99" s="238">
        <f>SUM(F97:F98)*0.201</f>
        <v>168.84</v>
      </c>
      <c r="G99" s="236"/>
      <c r="H99" s="238">
        <f>SUM(H97:H98)*0.201</f>
        <v>171.85500000000002</v>
      </c>
      <c r="I99" s="236"/>
      <c r="J99" s="236"/>
      <c r="K99" s="236"/>
      <c r="L99" s="239"/>
      <c r="M99" s="208"/>
      <c r="N99" s="208"/>
    </row>
    <row r="100" spans="1:14" ht="25.5">
      <c r="A100" s="222" t="s">
        <v>232</v>
      </c>
      <c r="B100" s="223" t="s">
        <v>233</v>
      </c>
      <c r="C100" s="219">
        <v>32</v>
      </c>
      <c r="D100" s="220">
        <f>48967.73-G100</f>
        <v>46706.745990000003</v>
      </c>
      <c r="E100" s="219"/>
      <c r="F100" s="219"/>
      <c r="G100" s="219">
        <v>2260.9840099999997</v>
      </c>
      <c r="H100" s="219"/>
      <c r="I100" s="219"/>
      <c r="J100" s="219"/>
      <c r="K100" s="219"/>
      <c r="L100" s="221"/>
      <c r="M100" s="208"/>
      <c r="N100" s="227"/>
    </row>
    <row r="101" spans="1:14">
      <c r="A101" s="228"/>
      <c r="B101" s="229" t="s">
        <v>139</v>
      </c>
      <c r="C101" s="230"/>
      <c r="D101" s="220"/>
      <c r="E101" s="231">
        <f>C100*1425*0.95</f>
        <v>43320</v>
      </c>
      <c r="F101" s="231"/>
      <c r="G101" s="230"/>
      <c r="H101" s="232">
        <f>C100*1425*0.05</f>
        <v>2280</v>
      </c>
      <c r="I101" s="230"/>
      <c r="J101" s="230"/>
      <c r="K101" s="230"/>
      <c r="L101" s="233"/>
      <c r="M101" s="208"/>
      <c r="N101" s="208"/>
    </row>
    <row r="102" spans="1:14">
      <c r="A102" s="228"/>
      <c r="B102" s="229" t="s">
        <v>140</v>
      </c>
      <c r="C102" s="230"/>
      <c r="D102" s="220"/>
      <c r="E102" s="231">
        <f>C100*180</f>
        <v>5760</v>
      </c>
      <c r="F102" s="231">
        <f>C100*70</f>
        <v>2240</v>
      </c>
      <c r="G102" s="230"/>
      <c r="H102" s="231"/>
      <c r="I102" s="230"/>
      <c r="J102" s="230"/>
      <c r="K102" s="230"/>
      <c r="L102" s="233"/>
      <c r="M102" s="208"/>
      <c r="N102" s="208"/>
    </row>
    <row r="103" spans="1:14">
      <c r="A103" s="234"/>
      <c r="B103" s="235" t="s">
        <v>141</v>
      </c>
      <c r="C103" s="236"/>
      <c r="D103" s="237"/>
      <c r="E103" s="238">
        <f>SUM(E101:E102)*0.201</f>
        <v>9865.08</v>
      </c>
      <c r="F103" s="238">
        <f>SUM(F101:F102)*0.201</f>
        <v>450.24</v>
      </c>
      <c r="G103" s="236"/>
      <c r="H103" s="238">
        <f>SUM(H101:H102)*0.201</f>
        <v>458.28000000000003</v>
      </c>
      <c r="I103" s="236"/>
      <c r="J103" s="236"/>
      <c r="K103" s="236"/>
      <c r="L103" s="239"/>
      <c r="M103" s="208"/>
      <c r="N103" s="208"/>
    </row>
    <row r="104" spans="1:14" ht="63.75">
      <c r="A104" s="222" t="s">
        <v>234</v>
      </c>
      <c r="B104" s="223" t="s">
        <v>235</v>
      </c>
      <c r="C104" s="219">
        <v>108</v>
      </c>
      <c r="D104" s="220">
        <f>423591.07-G104</f>
        <v>404444.12755650003</v>
      </c>
      <c r="E104" s="219"/>
      <c r="F104" s="219"/>
      <c r="G104" s="219">
        <v>19146.942443500007</v>
      </c>
      <c r="H104" s="219"/>
      <c r="I104" s="219"/>
      <c r="J104" s="219"/>
      <c r="K104" s="219"/>
      <c r="L104" s="221"/>
      <c r="M104" s="208"/>
      <c r="N104" s="227"/>
    </row>
    <row r="105" spans="1:14">
      <c r="A105" s="228"/>
      <c r="B105" s="229" t="s">
        <v>139</v>
      </c>
      <c r="C105" s="230"/>
      <c r="D105" s="220"/>
      <c r="E105" s="231">
        <f>C104*1425*0.95</f>
        <v>146205</v>
      </c>
      <c r="F105" s="231"/>
      <c r="G105" s="230"/>
      <c r="H105" s="232">
        <f>C104*1425*0.05</f>
        <v>7695</v>
      </c>
      <c r="I105" s="230"/>
      <c r="J105" s="230"/>
      <c r="K105" s="230"/>
      <c r="L105" s="233"/>
      <c r="M105" s="208"/>
      <c r="N105" s="208"/>
    </row>
    <row r="106" spans="1:14">
      <c r="A106" s="228"/>
      <c r="B106" s="229" t="s">
        <v>140</v>
      </c>
      <c r="C106" s="230"/>
      <c r="D106" s="220"/>
      <c r="E106" s="231">
        <f>C104*180</f>
        <v>19440</v>
      </c>
      <c r="F106" s="231">
        <f>C104*70</f>
        <v>7560</v>
      </c>
      <c r="G106" s="230"/>
      <c r="H106" s="231"/>
      <c r="I106" s="230"/>
      <c r="J106" s="230"/>
      <c r="K106" s="230"/>
      <c r="L106" s="233"/>
      <c r="M106" s="208"/>
      <c r="N106" s="208"/>
    </row>
    <row r="107" spans="1:14">
      <c r="A107" s="234"/>
      <c r="B107" s="235" t="s">
        <v>141</v>
      </c>
      <c r="C107" s="236"/>
      <c r="D107" s="237"/>
      <c r="E107" s="238">
        <f>SUM(E105:E106)*0.201</f>
        <v>33294.645000000004</v>
      </c>
      <c r="F107" s="238">
        <f>SUM(F105:F106)*0.201</f>
        <v>1519.5600000000002</v>
      </c>
      <c r="G107" s="236"/>
      <c r="H107" s="238">
        <f>SUM(H105:H106)*0.201</f>
        <v>1546.6950000000002</v>
      </c>
      <c r="I107" s="236"/>
      <c r="J107" s="236"/>
      <c r="K107" s="236"/>
      <c r="L107" s="239"/>
      <c r="M107" s="208"/>
      <c r="N107" s="208"/>
    </row>
    <row r="108" spans="1:14" ht="38.25">
      <c r="A108" s="222" t="s">
        <v>236</v>
      </c>
      <c r="B108" s="223" t="s">
        <v>237</v>
      </c>
      <c r="C108" s="219">
        <v>70</v>
      </c>
      <c r="D108" s="220">
        <f>382884.29-G108</f>
        <v>365592.3840045</v>
      </c>
      <c r="E108" s="219"/>
      <c r="F108" s="219"/>
      <c r="G108" s="219">
        <v>17291.905995500001</v>
      </c>
      <c r="H108" s="219"/>
      <c r="I108" s="219"/>
      <c r="J108" s="219"/>
      <c r="K108" s="219"/>
      <c r="L108" s="221"/>
      <c r="M108" s="208"/>
      <c r="N108" s="227"/>
    </row>
    <row r="109" spans="1:14">
      <c r="A109" s="228"/>
      <c r="B109" s="229" t="s">
        <v>139</v>
      </c>
      <c r="C109" s="230"/>
      <c r="D109" s="220"/>
      <c r="E109" s="231">
        <f>C108*1425*0.95</f>
        <v>94762.5</v>
      </c>
      <c r="F109" s="231"/>
      <c r="G109" s="230"/>
      <c r="H109" s="232">
        <f>C108*1425*0.05</f>
        <v>4987.5</v>
      </c>
      <c r="I109" s="230"/>
      <c r="J109" s="230"/>
      <c r="K109" s="230"/>
      <c r="L109" s="233"/>
      <c r="M109" s="208"/>
      <c r="N109" s="208"/>
    </row>
    <row r="110" spans="1:14">
      <c r="A110" s="228"/>
      <c r="B110" s="229" t="s">
        <v>140</v>
      </c>
      <c r="C110" s="230"/>
      <c r="D110" s="220"/>
      <c r="E110" s="231">
        <f>C108*180</f>
        <v>12600</v>
      </c>
      <c r="F110" s="231">
        <f>C108*70</f>
        <v>4900</v>
      </c>
      <c r="G110" s="230"/>
      <c r="H110" s="231"/>
      <c r="I110" s="230"/>
      <c r="J110" s="230"/>
      <c r="K110" s="230"/>
      <c r="L110" s="233"/>
      <c r="M110" s="208"/>
      <c r="N110" s="208"/>
    </row>
    <row r="111" spans="1:14">
      <c r="A111" s="234"/>
      <c r="B111" s="235" t="s">
        <v>141</v>
      </c>
      <c r="C111" s="236"/>
      <c r="D111" s="237"/>
      <c r="E111" s="238">
        <f>SUM(E109:E110)*0.201</f>
        <v>21579.862500000003</v>
      </c>
      <c r="F111" s="238">
        <f>SUM(F109:F110)*0.201</f>
        <v>984.90000000000009</v>
      </c>
      <c r="G111" s="236"/>
      <c r="H111" s="238">
        <f>SUM(H109:H110)*0.201</f>
        <v>1002.4875000000001</v>
      </c>
      <c r="I111" s="236"/>
      <c r="J111" s="236"/>
      <c r="K111" s="236"/>
      <c r="L111" s="239"/>
      <c r="M111" s="208"/>
      <c r="N111" s="208"/>
    </row>
    <row r="112" spans="1:14" ht="38.25">
      <c r="A112" s="222" t="s">
        <v>238</v>
      </c>
      <c r="B112" s="223" t="s">
        <v>239</v>
      </c>
      <c r="C112" s="219">
        <v>52</v>
      </c>
      <c r="D112" s="220">
        <f>200291.47-G112</f>
        <v>190804.336656</v>
      </c>
      <c r="E112" s="219"/>
      <c r="F112" s="219"/>
      <c r="G112" s="219">
        <v>9487.1333440000035</v>
      </c>
      <c r="H112" s="219"/>
      <c r="I112" s="219"/>
      <c r="J112" s="219"/>
      <c r="K112" s="219"/>
      <c r="L112" s="221"/>
      <c r="M112" s="208"/>
      <c r="N112" s="227"/>
    </row>
    <row r="113" spans="1:14">
      <c r="A113" s="228"/>
      <c r="B113" s="229" t="s">
        <v>139</v>
      </c>
      <c r="C113" s="230"/>
      <c r="D113" s="220"/>
      <c r="E113" s="231">
        <f>C112*1425*0.95</f>
        <v>70395</v>
      </c>
      <c r="F113" s="231"/>
      <c r="G113" s="230"/>
      <c r="H113" s="232">
        <f>C112*1425*0.05</f>
        <v>3705</v>
      </c>
      <c r="I113" s="230"/>
      <c r="J113" s="230"/>
      <c r="K113" s="230"/>
      <c r="L113" s="233"/>
      <c r="M113" s="208"/>
      <c r="N113" s="208"/>
    </row>
    <row r="114" spans="1:14">
      <c r="A114" s="228"/>
      <c r="B114" s="229" t="s">
        <v>140</v>
      </c>
      <c r="C114" s="230"/>
      <c r="D114" s="220"/>
      <c r="E114" s="231">
        <f>C112*180</f>
        <v>9360</v>
      </c>
      <c r="F114" s="231">
        <f>C112*70</f>
        <v>3640</v>
      </c>
      <c r="G114" s="230"/>
      <c r="H114" s="231"/>
      <c r="I114" s="230"/>
      <c r="J114" s="230"/>
      <c r="K114" s="230"/>
      <c r="L114" s="233"/>
      <c r="M114" s="208"/>
      <c r="N114" s="208"/>
    </row>
    <row r="115" spans="1:14">
      <c r="A115" s="234"/>
      <c r="B115" s="235" t="s">
        <v>141</v>
      </c>
      <c r="C115" s="236"/>
      <c r="D115" s="237"/>
      <c r="E115" s="238">
        <f>SUM(E113:E114)*0.201</f>
        <v>16030.755000000001</v>
      </c>
      <c r="F115" s="238">
        <f>SUM(F113:F114)*0.201</f>
        <v>731.6400000000001</v>
      </c>
      <c r="G115" s="236"/>
      <c r="H115" s="238">
        <f>SUM(H113:H114)*0.201</f>
        <v>744.70500000000004</v>
      </c>
      <c r="I115" s="236"/>
      <c r="J115" s="236"/>
      <c r="K115" s="236"/>
      <c r="L115" s="239"/>
      <c r="M115" s="208"/>
      <c r="N115" s="208"/>
    </row>
    <row r="116" spans="1:14" ht="51">
      <c r="A116" s="222" t="s">
        <v>240</v>
      </c>
      <c r="B116" s="223" t="s">
        <v>241</v>
      </c>
      <c r="C116" s="219">
        <v>273</v>
      </c>
      <c r="D116" s="220">
        <f>873198.42-G116</f>
        <v>832180.86795400002</v>
      </c>
      <c r="E116" s="219"/>
      <c r="F116" s="219"/>
      <c r="G116" s="219">
        <v>41017.552046000004</v>
      </c>
      <c r="H116" s="219"/>
      <c r="I116" s="219"/>
      <c r="J116" s="219"/>
      <c r="K116" s="219"/>
      <c r="L116" s="221"/>
      <c r="M116" s="208"/>
      <c r="N116" s="227"/>
    </row>
    <row r="117" spans="1:14">
      <c r="A117" s="228"/>
      <c r="B117" s="229" t="s">
        <v>139</v>
      </c>
      <c r="C117" s="230"/>
      <c r="D117" s="220"/>
      <c r="E117" s="231">
        <f>C116*1425*0.95</f>
        <v>369573.75</v>
      </c>
      <c r="F117" s="231"/>
      <c r="G117" s="230"/>
      <c r="H117" s="232">
        <f>C116*1425*0.05</f>
        <v>19451.25</v>
      </c>
      <c r="I117" s="230"/>
      <c r="J117" s="230"/>
      <c r="K117" s="230"/>
      <c r="L117" s="233"/>
      <c r="M117" s="208"/>
      <c r="N117" s="208"/>
    </row>
    <row r="118" spans="1:14">
      <c r="A118" s="228"/>
      <c r="B118" s="229" t="s">
        <v>140</v>
      </c>
      <c r="C118" s="230"/>
      <c r="D118" s="220"/>
      <c r="E118" s="231">
        <f>C116*180</f>
        <v>49140</v>
      </c>
      <c r="F118" s="231">
        <f>C116*70</f>
        <v>19110</v>
      </c>
      <c r="G118" s="230"/>
      <c r="H118" s="231"/>
      <c r="I118" s="230"/>
      <c r="J118" s="230"/>
      <c r="K118" s="230"/>
      <c r="L118" s="233"/>
      <c r="M118" s="208"/>
      <c r="N118" s="208"/>
    </row>
    <row r="119" spans="1:14">
      <c r="A119" s="234"/>
      <c r="B119" s="235" t="s">
        <v>141</v>
      </c>
      <c r="C119" s="236"/>
      <c r="D119" s="237"/>
      <c r="E119" s="238">
        <f>SUM(E117:E118)*0.201</f>
        <v>84161.46375000001</v>
      </c>
      <c r="F119" s="238">
        <f>SUM(F117:F118)*0.201</f>
        <v>3841.11</v>
      </c>
      <c r="G119" s="236"/>
      <c r="H119" s="238">
        <f>SUM(H117:H118)*0.201</f>
        <v>3909.7012500000001</v>
      </c>
      <c r="I119" s="236"/>
      <c r="J119" s="236"/>
      <c r="K119" s="236"/>
      <c r="L119" s="239"/>
      <c r="M119" s="208"/>
      <c r="N119" s="208"/>
    </row>
    <row r="120" spans="1:14" ht="76.5">
      <c r="A120" s="222" t="s">
        <v>242</v>
      </c>
      <c r="B120" s="223" t="s">
        <v>243</v>
      </c>
      <c r="C120" s="219">
        <v>25</v>
      </c>
      <c r="D120" s="220">
        <f>4511729.53-G120</f>
        <v>4337155.7022219999</v>
      </c>
      <c r="E120" s="219"/>
      <c r="F120" s="219"/>
      <c r="G120" s="219">
        <v>174573.82777800004</v>
      </c>
      <c r="H120" s="219"/>
      <c r="I120" s="219"/>
      <c r="J120" s="219"/>
      <c r="K120" s="219"/>
      <c r="L120" s="221"/>
      <c r="M120" s="208"/>
      <c r="N120" s="227"/>
    </row>
    <row r="121" spans="1:14">
      <c r="A121" s="228"/>
      <c r="B121" s="229" t="s">
        <v>139</v>
      </c>
      <c r="C121" s="230"/>
      <c r="D121" s="220"/>
      <c r="E121" s="231">
        <f>C120*1425*0.95</f>
        <v>33843.75</v>
      </c>
      <c r="F121" s="231"/>
      <c r="G121" s="230"/>
      <c r="H121" s="232">
        <f>C120*1425*0.05</f>
        <v>1781.25</v>
      </c>
      <c r="I121" s="230"/>
      <c r="J121" s="230"/>
      <c r="K121" s="230"/>
      <c r="L121" s="233"/>
      <c r="M121" s="208"/>
      <c r="N121" s="208"/>
    </row>
    <row r="122" spans="1:14">
      <c r="A122" s="228"/>
      <c r="B122" s="229" t="s">
        <v>140</v>
      </c>
      <c r="C122" s="230"/>
      <c r="D122" s="220"/>
      <c r="E122" s="231">
        <f>C120*180</f>
        <v>4500</v>
      </c>
      <c r="F122" s="231">
        <f>C120*70</f>
        <v>1750</v>
      </c>
      <c r="G122" s="230"/>
      <c r="H122" s="231"/>
      <c r="I122" s="230"/>
      <c r="J122" s="230"/>
      <c r="K122" s="230"/>
      <c r="L122" s="233"/>
      <c r="M122" s="208"/>
      <c r="N122" s="208"/>
    </row>
    <row r="123" spans="1:14">
      <c r="A123" s="234"/>
      <c r="B123" s="235" t="s">
        <v>141</v>
      </c>
      <c r="C123" s="236"/>
      <c r="D123" s="237"/>
      <c r="E123" s="238">
        <f>SUM(E121:E122)*0.201</f>
        <v>7707.0937500000009</v>
      </c>
      <c r="F123" s="238">
        <f>SUM(F121:F122)*0.201</f>
        <v>351.75</v>
      </c>
      <c r="G123" s="236"/>
      <c r="H123" s="238">
        <f>SUM(H121:H122)*0.201</f>
        <v>358.03125</v>
      </c>
      <c r="I123" s="236"/>
      <c r="J123" s="236"/>
      <c r="K123" s="236"/>
      <c r="L123" s="239"/>
      <c r="M123" s="208"/>
      <c r="N123" s="208"/>
    </row>
    <row r="124" spans="1:14" ht="63.75">
      <c r="A124" s="222" t="s">
        <v>244</v>
      </c>
      <c r="B124" s="223" t="s">
        <v>245</v>
      </c>
      <c r="C124" s="219">
        <v>40</v>
      </c>
      <c r="D124" s="220">
        <f>464849.03-G124</f>
        <v>450724.09214400005</v>
      </c>
      <c r="E124" s="219"/>
      <c r="F124" s="219"/>
      <c r="G124" s="219">
        <v>14124.937856000002</v>
      </c>
      <c r="H124" s="219"/>
      <c r="I124" s="219"/>
      <c r="J124" s="219"/>
      <c r="K124" s="219"/>
      <c r="L124" s="221"/>
      <c r="M124" s="208"/>
      <c r="N124" s="227"/>
    </row>
    <row r="125" spans="1:14">
      <c r="A125" s="228"/>
      <c r="B125" s="229" t="s">
        <v>139</v>
      </c>
      <c r="C125" s="230"/>
      <c r="D125" s="220"/>
      <c r="E125" s="231">
        <f>C124*1425*0.95</f>
        <v>54150</v>
      </c>
      <c r="F125" s="231"/>
      <c r="G125" s="230"/>
      <c r="H125" s="232">
        <f>C124*1425*0.05</f>
        <v>2850</v>
      </c>
      <c r="I125" s="230"/>
      <c r="J125" s="230"/>
      <c r="K125" s="230"/>
      <c r="L125" s="233"/>
      <c r="M125" s="208"/>
      <c r="N125" s="208"/>
    </row>
    <row r="126" spans="1:14">
      <c r="A126" s="228"/>
      <c r="B126" s="229" t="s">
        <v>140</v>
      </c>
      <c r="C126" s="230"/>
      <c r="D126" s="220"/>
      <c r="E126" s="231">
        <f>C124*180</f>
        <v>7200</v>
      </c>
      <c r="F126" s="231">
        <f>C124*70</f>
        <v>2800</v>
      </c>
      <c r="G126" s="230"/>
      <c r="H126" s="231"/>
      <c r="I126" s="230"/>
      <c r="J126" s="230"/>
      <c r="K126" s="230"/>
      <c r="L126" s="233"/>
      <c r="M126" s="208"/>
      <c r="N126" s="208"/>
    </row>
    <row r="127" spans="1:14">
      <c r="A127" s="234"/>
      <c r="B127" s="235" t="s">
        <v>141</v>
      </c>
      <c r="C127" s="236"/>
      <c r="D127" s="237"/>
      <c r="E127" s="238">
        <f>SUM(E125:E126)*0.201</f>
        <v>12331.35</v>
      </c>
      <c r="F127" s="238">
        <f>SUM(F125:F126)*0.201</f>
        <v>562.80000000000007</v>
      </c>
      <c r="G127" s="236"/>
      <c r="H127" s="238">
        <f>SUM(H125:H126)*0.201</f>
        <v>572.85</v>
      </c>
      <c r="I127" s="236"/>
      <c r="J127" s="236"/>
      <c r="K127" s="236"/>
      <c r="L127" s="239"/>
      <c r="M127" s="208"/>
      <c r="N127" s="208"/>
    </row>
    <row r="128" spans="1:14" ht="51">
      <c r="A128" s="222" t="s">
        <v>246</v>
      </c>
      <c r="B128" s="223" t="s">
        <v>247</v>
      </c>
      <c r="C128" s="219">
        <v>75</v>
      </c>
      <c r="D128" s="220">
        <f>578746.02-G128</f>
        <v>552798.93823800003</v>
      </c>
      <c r="E128" s="219"/>
      <c r="F128" s="219"/>
      <c r="G128" s="219">
        <v>25947.081762000002</v>
      </c>
      <c r="H128" s="219"/>
      <c r="I128" s="219"/>
      <c r="J128" s="219"/>
      <c r="K128" s="219"/>
      <c r="L128" s="221"/>
      <c r="M128" s="208"/>
      <c r="N128" s="227"/>
    </row>
    <row r="129" spans="1:14">
      <c r="A129" s="228"/>
      <c r="B129" s="229" t="s">
        <v>139</v>
      </c>
      <c r="C129" s="230"/>
      <c r="D129" s="220"/>
      <c r="E129" s="231">
        <f>C128*1425*0.95</f>
        <v>101531.25</v>
      </c>
      <c r="F129" s="231"/>
      <c r="G129" s="230"/>
      <c r="H129" s="232">
        <f>C128*1425*0.05</f>
        <v>5343.75</v>
      </c>
      <c r="I129" s="230"/>
      <c r="J129" s="230"/>
      <c r="K129" s="230"/>
      <c r="L129" s="233"/>
      <c r="M129" s="208"/>
      <c r="N129" s="208"/>
    </row>
    <row r="130" spans="1:14">
      <c r="A130" s="228"/>
      <c r="B130" s="229" t="s">
        <v>140</v>
      </c>
      <c r="C130" s="230"/>
      <c r="D130" s="220"/>
      <c r="E130" s="231">
        <f>C128*180</f>
        <v>13500</v>
      </c>
      <c r="F130" s="231">
        <f>C128*70</f>
        <v>5250</v>
      </c>
      <c r="G130" s="230"/>
      <c r="H130" s="231"/>
      <c r="I130" s="230"/>
      <c r="J130" s="230"/>
      <c r="K130" s="230"/>
      <c r="L130" s="233"/>
      <c r="M130" s="208"/>
      <c r="N130" s="208"/>
    </row>
    <row r="131" spans="1:14">
      <c r="A131" s="234"/>
      <c r="B131" s="235" t="s">
        <v>141</v>
      </c>
      <c r="C131" s="236"/>
      <c r="D131" s="237"/>
      <c r="E131" s="238">
        <f>SUM(E129:E130)*0.201</f>
        <v>23121.28125</v>
      </c>
      <c r="F131" s="238">
        <f>SUM(F129:F130)*0.201</f>
        <v>1055.25</v>
      </c>
      <c r="G131" s="236"/>
      <c r="H131" s="238">
        <f>SUM(H129:H130)*0.201</f>
        <v>1074.09375</v>
      </c>
      <c r="I131" s="236"/>
      <c r="J131" s="236"/>
      <c r="K131" s="236"/>
      <c r="L131" s="239"/>
      <c r="M131" s="208"/>
      <c r="N131" s="208"/>
    </row>
    <row r="132" spans="1:14" ht="51">
      <c r="A132" s="222" t="s">
        <v>248</v>
      </c>
      <c r="B132" s="223" t="s">
        <v>249</v>
      </c>
      <c r="C132" s="219">
        <v>150</v>
      </c>
      <c r="D132" s="220">
        <f>616866.12-G132</f>
        <v>587147.86044700001</v>
      </c>
      <c r="E132" s="219"/>
      <c r="F132" s="219"/>
      <c r="G132" s="219">
        <v>29718.259553000007</v>
      </c>
      <c r="H132" s="219"/>
      <c r="I132" s="219"/>
      <c r="J132" s="219"/>
      <c r="K132" s="219"/>
      <c r="L132" s="221"/>
      <c r="M132" s="208"/>
      <c r="N132" s="227"/>
    </row>
    <row r="133" spans="1:14">
      <c r="A133" s="228"/>
      <c r="B133" s="229" t="s">
        <v>139</v>
      </c>
      <c r="C133" s="230"/>
      <c r="D133" s="220"/>
      <c r="E133" s="231">
        <f>C132*1425*0.95</f>
        <v>203062.5</v>
      </c>
      <c r="F133" s="231"/>
      <c r="G133" s="230"/>
      <c r="H133" s="232">
        <f>C132*1425*0.05</f>
        <v>10687.5</v>
      </c>
      <c r="I133" s="230"/>
      <c r="J133" s="230"/>
      <c r="K133" s="230"/>
      <c r="L133" s="233"/>
      <c r="M133" s="208"/>
      <c r="N133" s="208"/>
    </row>
    <row r="134" spans="1:14">
      <c r="A134" s="228"/>
      <c r="B134" s="229" t="s">
        <v>140</v>
      </c>
      <c r="C134" s="230"/>
      <c r="D134" s="220"/>
      <c r="E134" s="231">
        <f>C132*180</f>
        <v>27000</v>
      </c>
      <c r="F134" s="231">
        <f>C132*70</f>
        <v>10500</v>
      </c>
      <c r="G134" s="230"/>
      <c r="H134" s="231"/>
      <c r="I134" s="230"/>
      <c r="J134" s="230"/>
      <c r="K134" s="230"/>
      <c r="L134" s="233"/>
      <c r="M134" s="208"/>
      <c r="N134" s="208"/>
    </row>
    <row r="135" spans="1:14">
      <c r="A135" s="234"/>
      <c r="B135" s="235" t="s">
        <v>141</v>
      </c>
      <c r="C135" s="236"/>
      <c r="D135" s="237"/>
      <c r="E135" s="238">
        <f>SUM(E133:E134)*0.201</f>
        <v>46242.5625</v>
      </c>
      <c r="F135" s="238">
        <f>SUM(F133:F134)*0.201</f>
        <v>2110.5</v>
      </c>
      <c r="G135" s="236"/>
      <c r="H135" s="238">
        <f>SUM(H133:H134)*0.201</f>
        <v>2148.1875</v>
      </c>
      <c r="I135" s="236"/>
      <c r="J135" s="236"/>
      <c r="K135" s="236"/>
      <c r="L135" s="239"/>
      <c r="M135" s="208"/>
      <c r="N135" s="208"/>
    </row>
    <row r="136" spans="1:14" ht="25.5">
      <c r="A136" s="222" t="s">
        <v>250</v>
      </c>
      <c r="B136" s="223" t="s">
        <v>251</v>
      </c>
      <c r="C136" s="219">
        <v>8</v>
      </c>
      <c r="D136" s="220">
        <f>59809.15-G136</f>
        <v>57076.155991500003</v>
      </c>
      <c r="E136" s="219"/>
      <c r="F136" s="219"/>
      <c r="G136" s="219">
        <v>2732.9940084999998</v>
      </c>
      <c r="H136" s="219"/>
      <c r="I136" s="219"/>
      <c r="J136" s="219"/>
      <c r="K136" s="219"/>
      <c r="L136" s="221"/>
      <c r="M136" s="208"/>
      <c r="N136" s="227"/>
    </row>
    <row r="137" spans="1:14">
      <c r="A137" s="228"/>
      <c r="B137" s="229" t="s">
        <v>139</v>
      </c>
      <c r="C137" s="230"/>
      <c r="D137" s="220"/>
      <c r="E137" s="231">
        <f>C136*1425*0.95</f>
        <v>10830</v>
      </c>
      <c r="F137" s="231"/>
      <c r="G137" s="230"/>
      <c r="H137" s="232">
        <f>C136*1425*0.05</f>
        <v>570</v>
      </c>
      <c r="I137" s="230"/>
      <c r="J137" s="230"/>
      <c r="K137" s="230"/>
      <c r="L137" s="233"/>
      <c r="M137" s="208"/>
      <c r="N137" s="208"/>
    </row>
    <row r="138" spans="1:14">
      <c r="A138" s="228"/>
      <c r="B138" s="229" t="s">
        <v>140</v>
      </c>
      <c r="C138" s="230"/>
      <c r="D138" s="220"/>
      <c r="E138" s="231">
        <f>C136*180</f>
        <v>1440</v>
      </c>
      <c r="F138" s="231">
        <f>C136*70</f>
        <v>560</v>
      </c>
      <c r="G138" s="230"/>
      <c r="H138" s="231"/>
      <c r="I138" s="230"/>
      <c r="J138" s="230"/>
      <c r="K138" s="230"/>
      <c r="L138" s="233"/>
      <c r="M138" s="208"/>
      <c r="N138" s="208"/>
    </row>
    <row r="139" spans="1:14">
      <c r="A139" s="234"/>
      <c r="B139" s="235" t="s">
        <v>141</v>
      </c>
      <c r="C139" s="236"/>
      <c r="D139" s="237"/>
      <c r="E139" s="238">
        <f>SUM(E137:E138)*0.201</f>
        <v>2466.27</v>
      </c>
      <c r="F139" s="238">
        <f>SUM(F137:F138)*0.201</f>
        <v>112.56</v>
      </c>
      <c r="G139" s="236"/>
      <c r="H139" s="238">
        <f>SUM(H137:H138)*0.201</f>
        <v>114.57000000000001</v>
      </c>
      <c r="I139" s="236"/>
      <c r="J139" s="236"/>
      <c r="K139" s="236"/>
      <c r="L139" s="239"/>
      <c r="M139" s="208"/>
      <c r="N139" s="208"/>
    </row>
    <row r="140" spans="1:14" ht="25.5">
      <c r="A140" s="222" t="s">
        <v>252</v>
      </c>
      <c r="B140" s="223" t="s">
        <v>253</v>
      </c>
      <c r="C140" s="219">
        <v>39</v>
      </c>
      <c r="D140" s="220">
        <f>348182.58-G140</f>
        <v>331681.68838400004</v>
      </c>
      <c r="E140" s="219"/>
      <c r="F140" s="219"/>
      <c r="G140" s="219">
        <v>16500.891616000001</v>
      </c>
      <c r="H140" s="219"/>
      <c r="I140" s="219"/>
      <c r="J140" s="219"/>
      <c r="K140" s="219"/>
      <c r="L140" s="221"/>
      <c r="M140" s="208"/>
      <c r="N140" s="227"/>
    </row>
    <row r="141" spans="1:14">
      <c r="A141" s="228"/>
      <c r="B141" s="229" t="s">
        <v>139</v>
      </c>
      <c r="C141" s="230"/>
      <c r="D141" s="220"/>
      <c r="E141" s="231"/>
      <c r="F141" s="231"/>
      <c r="G141" s="230"/>
      <c r="H141" s="231"/>
      <c r="I141" s="230"/>
      <c r="J141" s="230"/>
      <c r="K141" s="230"/>
      <c r="L141" s="233"/>
      <c r="M141" s="208"/>
      <c r="N141" s="208"/>
    </row>
    <row r="142" spans="1:14">
      <c r="A142" s="228"/>
      <c r="B142" s="229" t="s">
        <v>140</v>
      </c>
      <c r="C142" s="230"/>
      <c r="D142" s="220"/>
      <c r="E142" s="231"/>
      <c r="F142" s="231"/>
      <c r="G142" s="230"/>
      <c r="H142" s="231"/>
      <c r="I142" s="230"/>
      <c r="J142" s="230"/>
      <c r="K142" s="230"/>
      <c r="L142" s="233"/>
      <c r="M142" s="208"/>
      <c r="N142" s="208"/>
    </row>
    <row r="143" spans="1:14">
      <c r="A143" s="234"/>
      <c r="B143" s="235" t="s">
        <v>141</v>
      </c>
      <c r="C143" s="236"/>
      <c r="D143" s="237"/>
      <c r="E143" s="238"/>
      <c r="F143" s="238"/>
      <c r="G143" s="236"/>
      <c r="H143" s="238"/>
      <c r="I143" s="236"/>
      <c r="J143" s="236"/>
      <c r="K143" s="236"/>
      <c r="L143" s="239"/>
      <c r="M143" s="208"/>
      <c r="N143" s="208"/>
    </row>
    <row r="144" spans="1:14" ht="25.5">
      <c r="A144" s="222" t="s">
        <v>254</v>
      </c>
      <c r="B144" s="223" t="s">
        <v>255</v>
      </c>
      <c r="C144" s="219">
        <v>16</v>
      </c>
      <c r="D144" s="220">
        <f>73941.28-G144</f>
        <v>70456.915519500006</v>
      </c>
      <c r="E144" s="219"/>
      <c r="F144" s="219"/>
      <c r="G144" s="219">
        <v>3484.3644805000004</v>
      </c>
      <c r="H144" s="219"/>
      <c r="I144" s="219"/>
      <c r="J144" s="219"/>
      <c r="K144" s="219"/>
      <c r="L144" s="221"/>
      <c r="M144" s="208"/>
      <c r="N144" s="227"/>
    </row>
    <row r="145" spans="1:14">
      <c r="A145" s="228"/>
      <c r="B145" s="229" t="s">
        <v>139</v>
      </c>
      <c r="C145" s="230"/>
      <c r="D145" s="220"/>
      <c r="E145" s="231">
        <f>C144*1425*0.95</f>
        <v>21660</v>
      </c>
      <c r="F145" s="231"/>
      <c r="G145" s="230"/>
      <c r="H145" s="232">
        <f>C144*1425*0.05</f>
        <v>1140</v>
      </c>
      <c r="I145" s="230"/>
      <c r="J145" s="230"/>
      <c r="K145" s="230"/>
      <c r="L145" s="233"/>
      <c r="M145" s="208"/>
      <c r="N145" s="208"/>
    </row>
    <row r="146" spans="1:14">
      <c r="A146" s="228"/>
      <c r="B146" s="229" t="s">
        <v>140</v>
      </c>
      <c r="C146" s="230"/>
      <c r="D146" s="220"/>
      <c r="E146" s="231">
        <f>C144*180</f>
        <v>2880</v>
      </c>
      <c r="F146" s="231">
        <f>C144*70</f>
        <v>1120</v>
      </c>
      <c r="G146" s="230"/>
      <c r="H146" s="231"/>
      <c r="I146" s="230"/>
      <c r="J146" s="230"/>
      <c r="K146" s="230"/>
      <c r="L146" s="233"/>
      <c r="M146" s="208"/>
      <c r="N146" s="208"/>
    </row>
    <row r="147" spans="1:14">
      <c r="A147" s="234"/>
      <c r="B147" s="235" t="s">
        <v>141</v>
      </c>
      <c r="C147" s="236"/>
      <c r="D147" s="237"/>
      <c r="E147" s="238">
        <f>SUM(E145:E146)*0.201</f>
        <v>4932.54</v>
      </c>
      <c r="F147" s="238">
        <f>SUM(F145:F146)*0.201</f>
        <v>225.12</v>
      </c>
      <c r="G147" s="236"/>
      <c r="H147" s="238">
        <f>SUM(H145:H146)*0.201</f>
        <v>229.14000000000001</v>
      </c>
      <c r="I147" s="236"/>
      <c r="J147" s="236"/>
      <c r="K147" s="236"/>
      <c r="L147" s="239"/>
      <c r="M147" s="208"/>
      <c r="N147" s="208"/>
    </row>
    <row r="148" spans="1:14" ht="25.5">
      <c r="A148" s="222" t="s">
        <v>256</v>
      </c>
      <c r="B148" s="223" t="s">
        <v>257</v>
      </c>
      <c r="C148" s="225">
        <v>44</v>
      </c>
      <c r="D148" s="220">
        <f>451445.53-G148</f>
        <v>430362.47688850004</v>
      </c>
      <c r="E148" s="219"/>
      <c r="F148" s="219"/>
      <c r="G148" s="219">
        <v>21083.053111499998</v>
      </c>
      <c r="H148" s="219"/>
      <c r="I148" s="219"/>
      <c r="J148" s="219"/>
      <c r="K148" s="219"/>
      <c r="L148" s="221"/>
      <c r="M148" s="208"/>
      <c r="N148" s="227"/>
    </row>
    <row r="149" spans="1:14">
      <c r="A149" s="228"/>
      <c r="B149" s="229" t="s">
        <v>139</v>
      </c>
      <c r="C149" s="230"/>
      <c r="D149" s="220"/>
      <c r="E149" s="231">
        <f>C148*1425*0.95</f>
        <v>59565</v>
      </c>
      <c r="F149" s="231"/>
      <c r="G149" s="230"/>
      <c r="H149" s="232">
        <f>C148*1425*0.05</f>
        <v>3135</v>
      </c>
      <c r="I149" s="230"/>
      <c r="J149" s="230"/>
      <c r="K149" s="230"/>
      <c r="L149" s="233"/>
      <c r="M149" s="208"/>
      <c r="N149" s="208"/>
    </row>
    <row r="150" spans="1:14">
      <c r="A150" s="228"/>
      <c r="B150" s="229" t="s">
        <v>140</v>
      </c>
      <c r="C150" s="230"/>
      <c r="D150" s="220"/>
      <c r="E150" s="231">
        <f>C148*180</f>
        <v>7920</v>
      </c>
      <c r="F150" s="231">
        <f>C148*70</f>
        <v>3080</v>
      </c>
      <c r="G150" s="230"/>
      <c r="H150" s="231"/>
      <c r="I150" s="230"/>
      <c r="J150" s="230"/>
      <c r="K150" s="230"/>
      <c r="L150" s="233"/>
      <c r="M150" s="208"/>
      <c r="N150" s="208"/>
    </row>
    <row r="151" spans="1:14">
      <c r="A151" s="234"/>
      <c r="B151" s="235" t="s">
        <v>141</v>
      </c>
      <c r="C151" s="236"/>
      <c r="D151" s="237"/>
      <c r="E151" s="238">
        <f>SUM(E149:E150)*0.201</f>
        <v>13564.485000000001</v>
      </c>
      <c r="F151" s="238">
        <f>SUM(F149:F150)*0.201</f>
        <v>619.08000000000004</v>
      </c>
      <c r="G151" s="236"/>
      <c r="H151" s="238">
        <f>SUM(H149:H150)*0.201</f>
        <v>630.13499999999999</v>
      </c>
      <c r="I151" s="236"/>
      <c r="J151" s="236"/>
      <c r="K151" s="236"/>
      <c r="L151" s="239"/>
      <c r="M151" s="208"/>
      <c r="N151" s="208"/>
    </row>
    <row r="152" spans="1:14" ht="38.25">
      <c r="A152" s="222" t="s">
        <v>258</v>
      </c>
      <c r="B152" s="223" t="s">
        <v>259</v>
      </c>
      <c r="C152" s="219">
        <v>85</v>
      </c>
      <c r="D152" s="220">
        <f>989254.57-G152</f>
        <v>941587.35871199996</v>
      </c>
      <c r="E152" s="219"/>
      <c r="F152" s="219"/>
      <c r="G152" s="219">
        <v>47667.211287999999</v>
      </c>
      <c r="H152" s="219"/>
      <c r="I152" s="219"/>
      <c r="J152" s="219"/>
      <c r="K152" s="219"/>
      <c r="L152" s="221"/>
      <c r="M152" s="208"/>
      <c r="N152" s="227"/>
    </row>
    <row r="153" spans="1:14">
      <c r="A153" s="228"/>
      <c r="B153" s="229" t="s">
        <v>139</v>
      </c>
      <c r="C153" s="230"/>
      <c r="D153" s="220"/>
      <c r="E153" s="231">
        <f>C152*1425*0.95</f>
        <v>115068.75</v>
      </c>
      <c r="F153" s="231"/>
      <c r="G153" s="230"/>
      <c r="H153" s="232">
        <f>C152*1425*0.05</f>
        <v>6056.25</v>
      </c>
      <c r="I153" s="230"/>
      <c r="J153" s="230"/>
      <c r="K153" s="230"/>
      <c r="L153" s="233"/>
      <c r="M153" s="208"/>
      <c r="N153" s="208"/>
    </row>
    <row r="154" spans="1:14">
      <c r="A154" s="228"/>
      <c r="B154" s="229" t="s">
        <v>140</v>
      </c>
      <c r="C154" s="230"/>
      <c r="D154" s="220"/>
      <c r="E154" s="231">
        <f>C152*180</f>
        <v>15300</v>
      </c>
      <c r="F154" s="231">
        <f>C152*70</f>
        <v>5950</v>
      </c>
      <c r="G154" s="230"/>
      <c r="H154" s="231"/>
      <c r="I154" s="230"/>
      <c r="J154" s="230"/>
      <c r="K154" s="230"/>
      <c r="L154" s="233"/>
      <c r="M154" s="208"/>
      <c r="N154" s="208"/>
    </row>
    <row r="155" spans="1:14">
      <c r="A155" s="234"/>
      <c r="B155" s="235" t="s">
        <v>141</v>
      </c>
      <c r="C155" s="236"/>
      <c r="D155" s="237"/>
      <c r="E155" s="238">
        <f>SUM(E153:E154)*0.201</f>
        <v>26204.118750000001</v>
      </c>
      <c r="F155" s="238">
        <f>SUM(F153:F154)*0.201</f>
        <v>1195.95</v>
      </c>
      <c r="G155" s="236"/>
      <c r="H155" s="238">
        <f>SUM(H153:H154)*0.201</f>
        <v>1217.3062500000001</v>
      </c>
      <c r="I155" s="236"/>
      <c r="J155" s="236"/>
      <c r="K155" s="236"/>
      <c r="L155" s="239"/>
      <c r="M155" s="208"/>
      <c r="N155" s="208"/>
    </row>
    <row r="156" spans="1:14" ht="38.25">
      <c r="A156" s="222" t="s">
        <v>260</v>
      </c>
      <c r="B156" s="223" t="s">
        <v>261</v>
      </c>
      <c r="C156" s="219">
        <v>33</v>
      </c>
      <c r="D156" s="220">
        <f>271121.88-G156</f>
        <v>257730.36198450002</v>
      </c>
      <c r="E156" s="219"/>
      <c r="F156" s="219"/>
      <c r="G156" s="219">
        <v>13391.518015499998</v>
      </c>
      <c r="H156" s="219"/>
      <c r="I156" s="219"/>
      <c r="J156" s="219"/>
      <c r="K156" s="219"/>
      <c r="L156" s="221"/>
      <c r="M156" s="208"/>
      <c r="N156" s="227"/>
    </row>
    <row r="157" spans="1:14">
      <c r="A157" s="228"/>
      <c r="B157" s="229" t="s">
        <v>139</v>
      </c>
      <c r="C157" s="230"/>
      <c r="D157" s="220"/>
      <c r="E157" s="231">
        <f>C156*1425*0.95</f>
        <v>44673.75</v>
      </c>
      <c r="F157" s="231"/>
      <c r="G157" s="230"/>
      <c r="H157" s="232">
        <f>C156*1425*0.05</f>
        <v>2351.25</v>
      </c>
      <c r="I157" s="230"/>
      <c r="J157" s="230"/>
      <c r="K157" s="230"/>
      <c r="L157" s="233"/>
      <c r="M157" s="208"/>
      <c r="N157" s="208"/>
    </row>
    <row r="158" spans="1:14">
      <c r="A158" s="228"/>
      <c r="B158" s="229" t="s">
        <v>140</v>
      </c>
      <c r="C158" s="230"/>
      <c r="D158" s="220"/>
      <c r="E158" s="231">
        <f>C156*180</f>
        <v>5940</v>
      </c>
      <c r="F158" s="231">
        <f>C156*70</f>
        <v>2310</v>
      </c>
      <c r="G158" s="230"/>
      <c r="H158" s="231"/>
      <c r="I158" s="230"/>
      <c r="J158" s="230"/>
      <c r="K158" s="230"/>
      <c r="L158" s="233"/>
      <c r="M158" s="208"/>
      <c r="N158" s="208"/>
    </row>
    <row r="159" spans="1:14">
      <c r="A159" s="234"/>
      <c r="B159" s="235" t="s">
        <v>141</v>
      </c>
      <c r="C159" s="236"/>
      <c r="D159" s="237"/>
      <c r="E159" s="238">
        <f>SUM(E157:E158)*0.201</f>
        <v>10173.36375</v>
      </c>
      <c r="F159" s="238">
        <f>SUM(F157:F158)*0.201</f>
        <v>464.31</v>
      </c>
      <c r="G159" s="236"/>
      <c r="H159" s="238">
        <f>SUM(H157:H158)*0.201</f>
        <v>472.60125000000005</v>
      </c>
      <c r="I159" s="236"/>
      <c r="J159" s="236"/>
      <c r="K159" s="236"/>
      <c r="L159" s="239"/>
      <c r="M159" s="208"/>
      <c r="N159" s="208"/>
    </row>
    <row r="160" spans="1:14" ht="63.75">
      <c r="A160" s="222" t="s">
        <v>262</v>
      </c>
      <c r="B160" s="240" t="s">
        <v>263</v>
      </c>
      <c r="C160" s="219">
        <v>263</v>
      </c>
      <c r="D160" s="220">
        <f>1357518.02-G160</f>
        <v>1293003.3014135</v>
      </c>
      <c r="E160" s="219"/>
      <c r="F160" s="219"/>
      <c r="G160" s="219">
        <v>64514.718586500006</v>
      </c>
      <c r="H160" s="219"/>
      <c r="I160" s="219"/>
      <c r="J160" s="219"/>
      <c r="K160" s="219"/>
      <c r="L160" s="221"/>
      <c r="M160" s="208"/>
      <c r="N160" s="227"/>
    </row>
    <row r="161" spans="1:14">
      <c r="A161" s="228"/>
      <c r="B161" s="229" t="s">
        <v>139</v>
      </c>
      <c r="C161" s="230"/>
      <c r="D161" s="220"/>
      <c r="E161" s="231">
        <f>C160*1425*0.95</f>
        <v>356036.25</v>
      </c>
      <c r="F161" s="231"/>
      <c r="G161" s="230"/>
      <c r="H161" s="232">
        <f>C160*1425*0.05</f>
        <v>18738.75</v>
      </c>
      <c r="I161" s="230"/>
      <c r="J161" s="230"/>
      <c r="K161" s="230"/>
      <c r="L161" s="233"/>
      <c r="M161" s="208"/>
      <c r="N161" s="208"/>
    </row>
    <row r="162" spans="1:14">
      <c r="A162" s="228"/>
      <c r="B162" s="229" t="s">
        <v>140</v>
      </c>
      <c r="C162" s="230"/>
      <c r="D162" s="220"/>
      <c r="E162" s="231">
        <f>C160*180</f>
        <v>47340</v>
      </c>
      <c r="F162" s="231">
        <f>C160*70</f>
        <v>18410</v>
      </c>
      <c r="G162" s="230"/>
      <c r="H162" s="231"/>
      <c r="I162" s="230"/>
      <c r="J162" s="230"/>
      <c r="K162" s="230"/>
      <c r="L162" s="233"/>
      <c r="M162" s="208"/>
      <c r="N162" s="208"/>
    </row>
    <row r="163" spans="1:14">
      <c r="A163" s="234"/>
      <c r="B163" s="235" t="s">
        <v>141</v>
      </c>
      <c r="C163" s="236"/>
      <c r="D163" s="237"/>
      <c r="E163" s="238">
        <f>SUM(E161:E162)*0.201</f>
        <v>81078.626250000001</v>
      </c>
      <c r="F163" s="238">
        <f>SUM(F161:F162)*0.201</f>
        <v>3700.4100000000003</v>
      </c>
      <c r="G163" s="236"/>
      <c r="H163" s="238">
        <f>SUM(H161:H162)*0.201</f>
        <v>3766.4887500000004</v>
      </c>
      <c r="I163" s="236"/>
      <c r="J163" s="236"/>
      <c r="K163" s="236"/>
      <c r="L163" s="239"/>
      <c r="M163" s="208"/>
      <c r="N163" s="208"/>
    </row>
    <row r="164" spans="1:14" ht="38.25">
      <c r="A164" s="222" t="s">
        <v>264</v>
      </c>
      <c r="B164" s="223" t="s">
        <v>265</v>
      </c>
      <c r="C164" s="219">
        <v>50</v>
      </c>
      <c r="D164" s="220">
        <f>516230.07-G164</f>
        <v>491126.42774650001</v>
      </c>
      <c r="E164" s="219"/>
      <c r="F164" s="219"/>
      <c r="G164" s="219">
        <v>25103.642253500002</v>
      </c>
      <c r="H164" s="219"/>
      <c r="I164" s="219"/>
      <c r="J164" s="219"/>
      <c r="K164" s="219"/>
      <c r="L164" s="221"/>
      <c r="M164" s="208"/>
      <c r="N164" s="227"/>
    </row>
    <row r="165" spans="1:14">
      <c r="A165" s="228"/>
      <c r="B165" s="229" t="s">
        <v>139</v>
      </c>
      <c r="C165" s="230"/>
      <c r="D165" s="220"/>
      <c r="E165" s="231">
        <f>C164*1425*0.95</f>
        <v>67687.5</v>
      </c>
      <c r="F165" s="231"/>
      <c r="G165" s="230"/>
      <c r="H165" s="232">
        <f>C164*1425*0.05</f>
        <v>3562.5</v>
      </c>
      <c r="I165" s="230"/>
      <c r="J165" s="230"/>
      <c r="K165" s="230"/>
      <c r="L165" s="233"/>
      <c r="M165" s="208"/>
      <c r="N165" s="208"/>
    </row>
    <row r="166" spans="1:14">
      <c r="A166" s="228"/>
      <c r="B166" s="229" t="s">
        <v>140</v>
      </c>
      <c r="C166" s="230"/>
      <c r="D166" s="220"/>
      <c r="E166" s="231">
        <f>C164*180</f>
        <v>9000</v>
      </c>
      <c r="F166" s="231">
        <f>C164*70</f>
        <v>3500</v>
      </c>
      <c r="G166" s="230"/>
      <c r="H166" s="231"/>
      <c r="I166" s="230"/>
      <c r="J166" s="230"/>
      <c r="K166" s="230"/>
      <c r="L166" s="233"/>
      <c r="M166" s="208"/>
      <c r="N166" s="208"/>
    </row>
    <row r="167" spans="1:14">
      <c r="A167" s="234"/>
      <c r="B167" s="235" t="s">
        <v>141</v>
      </c>
      <c r="C167" s="236"/>
      <c r="D167" s="237"/>
      <c r="E167" s="238">
        <f>SUM(E165:E166)*0.201</f>
        <v>15414.187500000002</v>
      </c>
      <c r="F167" s="238">
        <f>SUM(F165:F166)*0.201</f>
        <v>703.5</v>
      </c>
      <c r="G167" s="236"/>
      <c r="H167" s="238">
        <f>SUM(H165:H166)*0.201</f>
        <v>716.0625</v>
      </c>
      <c r="I167" s="236"/>
      <c r="J167" s="236"/>
      <c r="K167" s="236"/>
      <c r="L167" s="239"/>
      <c r="M167" s="208"/>
      <c r="N167" s="208"/>
    </row>
    <row r="168" spans="1:14" ht="38.25">
      <c r="A168" s="222" t="s">
        <v>266</v>
      </c>
      <c r="B168" s="223" t="s">
        <v>267</v>
      </c>
      <c r="C168" s="219">
        <v>12</v>
      </c>
      <c r="D168" s="220">
        <f>949318.02-G168</f>
        <v>908839.16613550007</v>
      </c>
      <c r="E168" s="219"/>
      <c r="F168" s="219"/>
      <c r="G168" s="225">
        <v>40478.853864500001</v>
      </c>
      <c r="H168" s="219"/>
      <c r="I168" s="219"/>
      <c r="J168" s="219"/>
      <c r="K168" s="219"/>
      <c r="L168" s="221"/>
      <c r="M168" s="208"/>
      <c r="N168" s="227"/>
    </row>
    <row r="169" spans="1:14">
      <c r="A169" s="228"/>
      <c r="B169" s="229" t="s">
        <v>139</v>
      </c>
      <c r="C169" s="230"/>
      <c r="D169" s="220"/>
      <c r="E169" s="231">
        <f>C168*1425*0.95</f>
        <v>16245</v>
      </c>
      <c r="F169" s="231"/>
      <c r="G169" s="230"/>
      <c r="H169" s="232">
        <f>C168*1425*0.05</f>
        <v>855</v>
      </c>
      <c r="I169" s="230"/>
      <c r="J169" s="230"/>
      <c r="K169" s="230"/>
      <c r="L169" s="233"/>
      <c r="M169" s="208"/>
      <c r="N169" s="208"/>
    </row>
    <row r="170" spans="1:14">
      <c r="A170" s="228"/>
      <c r="B170" s="229" t="s">
        <v>140</v>
      </c>
      <c r="C170" s="230"/>
      <c r="D170" s="220"/>
      <c r="E170" s="231">
        <f>C168*180</f>
        <v>2160</v>
      </c>
      <c r="F170" s="231">
        <f>C168*70</f>
        <v>840</v>
      </c>
      <c r="G170" s="230"/>
      <c r="H170" s="231"/>
      <c r="I170" s="230"/>
      <c r="J170" s="230"/>
      <c r="K170" s="230"/>
      <c r="L170" s="233"/>
      <c r="M170" s="208"/>
      <c r="N170" s="208"/>
    </row>
    <row r="171" spans="1:14">
      <c r="A171" s="234"/>
      <c r="B171" s="235" t="s">
        <v>141</v>
      </c>
      <c r="C171" s="236"/>
      <c r="D171" s="237"/>
      <c r="E171" s="238">
        <f>SUM(E169:E170)*0.201</f>
        <v>3699.4050000000002</v>
      </c>
      <c r="F171" s="238">
        <f>SUM(F169:F170)*0.201</f>
        <v>168.84</v>
      </c>
      <c r="G171" s="236"/>
      <c r="H171" s="238">
        <f>SUM(H169:H170)*0.201</f>
        <v>171.85500000000002</v>
      </c>
      <c r="I171" s="236"/>
      <c r="J171" s="236"/>
      <c r="K171" s="236"/>
      <c r="L171" s="239"/>
      <c r="M171" s="208"/>
      <c r="N171" s="208"/>
    </row>
    <row r="172" spans="1:14">
      <c r="A172" s="222"/>
      <c r="B172" s="223"/>
      <c r="C172" s="219"/>
      <c r="D172" s="220">
        <v>0</v>
      </c>
      <c r="E172" s="219"/>
      <c r="F172" s="219"/>
      <c r="G172" s="219">
        <v>0</v>
      </c>
      <c r="H172" s="219"/>
      <c r="I172" s="219"/>
      <c r="J172" s="219"/>
      <c r="K172" s="219"/>
      <c r="L172" s="221"/>
      <c r="M172" s="208"/>
      <c r="N172" s="227"/>
    </row>
    <row r="173" spans="1:14">
      <c r="A173" s="228"/>
      <c r="B173" s="229" t="s">
        <v>139</v>
      </c>
      <c r="C173" s="230"/>
      <c r="D173" s="220"/>
      <c r="E173" s="231"/>
      <c r="F173" s="231"/>
      <c r="G173" s="230"/>
      <c r="H173" s="231"/>
      <c r="I173" s="230"/>
      <c r="J173" s="230"/>
      <c r="K173" s="230"/>
      <c r="L173" s="233"/>
      <c r="M173" s="208"/>
      <c r="N173" s="208"/>
    </row>
    <row r="174" spans="1:14">
      <c r="A174" s="228"/>
      <c r="B174" s="229" t="s">
        <v>140</v>
      </c>
      <c r="C174" s="230"/>
      <c r="D174" s="220"/>
      <c r="E174" s="231"/>
      <c r="F174" s="231"/>
      <c r="G174" s="230"/>
      <c r="H174" s="231"/>
      <c r="I174" s="230"/>
      <c r="J174" s="230"/>
      <c r="K174" s="230"/>
      <c r="L174" s="233"/>
      <c r="M174" s="208"/>
      <c r="N174" s="208"/>
    </row>
    <row r="175" spans="1:14">
      <c r="A175" s="234"/>
      <c r="B175" s="235" t="s">
        <v>141</v>
      </c>
      <c r="C175" s="236"/>
      <c r="D175" s="237"/>
      <c r="E175" s="238"/>
      <c r="F175" s="238"/>
      <c r="G175" s="236"/>
      <c r="H175" s="238"/>
      <c r="I175" s="236"/>
      <c r="J175" s="236"/>
      <c r="K175" s="236"/>
      <c r="L175" s="239"/>
      <c r="M175" s="208"/>
      <c r="N175" s="208"/>
    </row>
    <row r="176" spans="1:14">
      <c r="A176" s="222"/>
      <c r="B176" s="223"/>
      <c r="C176" s="219"/>
      <c r="D176" s="220">
        <v>0</v>
      </c>
      <c r="E176" s="219"/>
      <c r="F176" s="219"/>
      <c r="G176" s="219">
        <v>0</v>
      </c>
      <c r="H176" s="219"/>
      <c r="I176" s="219"/>
      <c r="J176" s="219"/>
      <c r="K176" s="219"/>
      <c r="L176" s="221"/>
      <c r="M176" s="208"/>
      <c r="N176" s="227"/>
    </row>
    <row r="177" spans="1:14">
      <c r="A177" s="228"/>
      <c r="B177" s="229" t="s">
        <v>139</v>
      </c>
      <c r="C177" s="230"/>
      <c r="D177" s="220"/>
      <c r="E177" s="231"/>
      <c r="F177" s="231"/>
      <c r="G177" s="230"/>
      <c r="H177" s="231"/>
      <c r="I177" s="230"/>
      <c r="J177" s="230"/>
      <c r="K177" s="230"/>
      <c r="L177" s="233"/>
      <c r="M177" s="208"/>
      <c r="N177" s="208"/>
    </row>
    <row r="178" spans="1:14">
      <c r="A178" s="228"/>
      <c r="B178" s="229" t="s">
        <v>140</v>
      </c>
      <c r="C178" s="230"/>
      <c r="D178" s="220"/>
      <c r="E178" s="231"/>
      <c r="F178" s="231"/>
      <c r="G178" s="230"/>
      <c r="H178" s="231"/>
      <c r="I178" s="230"/>
      <c r="J178" s="230"/>
      <c r="K178" s="230"/>
      <c r="L178" s="233"/>
      <c r="M178" s="208"/>
      <c r="N178" s="208"/>
    </row>
    <row r="179" spans="1:14">
      <c r="A179" s="234"/>
      <c r="B179" s="235" t="s">
        <v>141</v>
      </c>
      <c r="C179" s="236"/>
      <c r="D179" s="237"/>
      <c r="E179" s="238"/>
      <c r="F179" s="238"/>
      <c r="G179" s="236"/>
      <c r="H179" s="238"/>
      <c r="I179" s="236"/>
      <c r="J179" s="236"/>
      <c r="K179" s="236"/>
      <c r="L179" s="239"/>
      <c r="M179" s="208"/>
      <c r="N179" s="208"/>
    </row>
    <row r="180" spans="1:14">
      <c r="A180" s="222"/>
      <c r="B180" s="223"/>
      <c r="C180" s="225">
        <v>0</v>
      </c>
      <c r="D180" s="220">
        <v>0</v>
      </c>
      <c r="E180" s="219"/>
      <c r="F180" s="219"/>
      <c r="G180" s="219">
        <v>0</v>
      </c>
      <c r="H180" s="219"/>
      <c r="I180" s="219"/>
      <c r="J180" s="219"/>
      <c r="K180" s="219"/>
      <c r="L180" s="221"/>
      <c r="M180" s="208"/>
      <c r="N180" s="227"/>
    </row>
    <row r="181" spans="1:14">
      <c r="A181" s="228"/>
      <c r="B181" s="229" t="s">
        <v>139</v>
      </c>
      <c r="C181" s="230"/>
      <c r="D181" s="220"/>
      <c r="E181" s="231"/>
      <c r="F181" s="231"/>
      <c r="G181" s="230"/>
      <c r="H181" s="231"/>
      <c r="I181" s="230"/>
      <c r="J181" s="230"/>
      <c r="K181" s="230"/>
      <c r="L181" s="233"/>
      <c r="M181" s="208"/>
      <c r="N181" s="208"/>
    </row>
    <row r="182" spans="1:14">
      <c r="A182" s="228"/>
      <c r="B182" s="229" t="s">
        <v>140</v>
      </c>
      <c r="C182" s="230"/>
      <c r="D182" s="220"/>
      <c r="E182" s="231"/>
      <c r="F182" s="231"/>
      <c r="G182" s="230"/>
      <c r="H182" s="231"/>
      <c r="I182" s="230"/>
      <c r="J182" s="230"/>
      <c r="K182" s="230"/>
      <c r="L182" s="233"/>
      <c r="M182" s="208"/>
      <c r="N182" s="208"/>
    </row>
    <row r="183" spans="1:14">
      <c r="A183" s="234"/>
      <c r="B183" s="235" t="s">
        <v>141</v>
      </c>
      <c r="C183" s="236"/>
      <c r="D183" s="237"/>
      <c r="E183" s="238"/>
      <c r="F183" s="238"/>
      <c r="G183" s="236"/>
      <c r="H183" s="238"/>
      <c r="I183" s="236"/>
      <c r="J183" s="236"/>
      <c r="K183" s="236"/>
      <c r="L183" s="239"/>
      <c r="M183" s="208"/>
      <c r="N183" s="208"/>
    </row>
    <row r="184" spans="1:14">
      <c r="A184" s="222"/>
      <c r="B184" s="223"/>
      <c r="C184" s="219"/>
      <c r="D184" s="220"/>
      <c r="E184" s="219"/>
      <c r="F184" s="219"/>
      <c r="G184" s="219"/>
      <c r="H184" s="219"/>
      <c r="I184" s="219"/>
      <c r="J184" s="219"/>
      <c r="K184" s="219"/>
      <c r="L184" s="221"/>
      <c r="M184" s="208"/>
      <c r="N184" s="208"/>
    </row>
    <row r="185" spans="1:14">
      <c r="A185" s="228"/>
      <c r="B185" s="229" t="s">
        <v>139</v>
      </c>
      <c r="C185" s="230"/>
      <c r="D185" s="220"/>
      <c r="E185" s="231"/>
      <c r="F185" s="231"/>
      <c r="G185" s="230"/>
      <c r="H185" s="231"/>
      <c r="I185" s="230"/>
      <c r="J185" s="230"/>
      <c r="K185" s="230"/>
      <c r="L185" s="233"/>
      <c r="M185" s="208"/>
      <c r="N185" s="208"/>
    </row>
    <row r="186" spans="1:14">
      <c r="A186" s="228"/>
      <c r="B186" s="229" t="s">
        <v>140</v>
      </c>
      <c r="C186" s="230"/>
      <c r="D186" s="220"/>
      <c r="E186" s="231"/>
      <c r="F186" s="231"/>
      <c r="G186" s="230"/>
      <c r="H186" s="231"/>
      <c r="I186" s="230"/>
      <c r="J186" s="230"/>
      <c r="K186" s="230"/>
      <c r="L186" s="233"/>
      <c r="M186" s="208"/>
      <c r="N186" s="208"/>
    </row>
    <row r="187" spans="1:14">
      <c r="A187" s="234"/>
      <c r="B187" s="235" t="s">
        <v>141</v>
      </c>
      <c r="C187" s="236"/>
      <c r="D187" s="237"/>
      <c r="E187" s="238"/>
      <c r="F187" s="238"/>
      <c r="G187" s="236"/>
      <c r="H187" s="238"/>
      <c r="I187" s="236"/>
      <c r="J187" s="236"/>
      <c r="K187" s="236"/>
      <c r="L187" s="239"/>
      <c r="M187" s="208"/>
      <c r="N187" s="208"/>
    </row>
    <row r="188" spans="1:14">
      <c r="A188" s="222"/>
      <c r="B188" s="223"/>
      <c r="C188" s="219"/>
      <c r="D188" s="220"/>
      <c r="E188" s="219"/>
      <c r="F188" s="219"/>
      <c r="G188" s="219"/>
      <c r="H188" s="219"/>
      <c r="I188" s="219"/>
      <c r="J188" s="219"/>
      <c r="K188" s="219"/>
      <c r="L188" s="221"/>
      <c r="M188" s="208"/>
      <c r="N188" s="208"/>
    </row>
    <row r="189" spans="1:14">
      <c r="A189" s="228"/>
      <c r="B189" s="229" t="s">
        <v>139</v>
      </c>
      <c r="C189" s="230"/>
      <c r="D189" s="220"/>
      <c r="E189" s="231"/>
      <c r="F189" s="231"/>
      <c r="G189" s="230"/>
      <c r="H189" s="231"/>
      <c r="I189" s="230"/>
      <c r="J189" s="230"/>
      <c r="K189" s="230"/>
      <c r="L189" s="233"/>
      <c r="M189" s="210"/>
      <c r="N189" s="210"/>
    </row>
    <row r="190" spans="1:14">
      <c r="A190" s="228"/>
      <c r="B190" s="229" t="s">
        <v>140</v>
      </c>
      <c r="C190" s="230"/>
      <c r="D190" s="220"/>
      <c r="E190" s="231"/>
      <c r="F190" s="231"/>
      <c r="G190" s="230"/>
      <c r="H190" s="231"/>
      <c r="I190" s="230"/>
      <c r="J190" s="230"/>
      <c r="K190" s="230"/>
      <c r="L190" s="233"/>
      <c r="M190" s="210"/>
      <c r="N190" s="210"/>
    </row>
    <row r="191" spans="1:14">
      <c r="A191" s="234"/>
      <c r="B191" s="235" t="s">
        <v>141</v>
      </c>
      <c r="C191" s="236"/>
      <c r="D191" s="237"/>
      <c r="E191" s="238"/>
      <c r="F191" s="238"/>
      <c r="G191" s="236"/>
      <c r="H191" s="238">
        <v>0</v>
      </c>
      <c r="I191" s="236"/>
      <c r="J191" s="236"/>
      <c r="K191" s="236"/>
      <c r="L191" s="239"/>
      <c r="M191" s="210"/>
      <c r="N191" s="210"/>
    </row>
    <row r="192" spans="1:14">
      <c r="A192" s="229"/>
      <c r="B192" s="241"/>
      <c r="C192" s="230"/>
      <c r="D192" s="230"/>
      <c r="E192" s="230"/>
      <c r="F192" s="230"/>
      <c r="G192" s="230"/>
      <c r="H192" s="230"/>
      <c r="I192" s="230"/>
      <c r="J192" s="230"/>
      <c r="K192" s="230"/>
      <c r="L192" s="230"/>
      <c r="M192" s="210"/>
      <c r="N192" s="210"/>
    </row>
    <row r="193" spans="1:14">
      <c r="A193" s="208"/>
      <c r="B193" s="242" t="s">
        <v>142</v>
      </c>
      <c r="C193" s="226"/>
      <c r="D193" s="243">
        <f>SUM(D10:D191)</f>
        <v>31905306.282166</v>
      </c>
      <c r="E193" s="243">
        <f>SUM(E10:E191)</f>
        <v>4920072.1462499993</v>
      </c>
      <c r="F193" s="243">
        <f>SUM(F10:F191)</f>
        <v>224550.96999999997</v>
      </c>
      <c r="G193" s="243">
        <f>SUM(G10:G191)</f>
        <v>1330669.9078340004</v>
      </c>
      <c r="H193" s="243">
        <f>SUM(H10:H191)</f>
        <v>228560.80875000003</v>
      </c>
      <c r="I193" s="226"/>
      <c r="J193" s="226"/>
      <c r="K193" s="226"/>
      <c r="L193" s="226"/>
      <c r="M193" s="210"/>
      <c r="N193" s="210"/>
    </row>
    <row r="194" spans="1:14">
      <c r="A194" s="208"/>
      <c r="B194" s="244"/>
      <c r="C194" s="226"/>
      <c r="D194" s="226"/>
      <c r="E194" s="226"/>
      <c r="F194" s="226"/>
      <c r="G194" s="226"/>
      <c r="H194" s="226"/>
      <c r="I194" s="226"/>
      <c r="J194" s="226"/>
      <c r="K194" s="226"/>
      <c r="L194" s="226"/>
      <c r="M194" s="210"/>
      <c r="N194" s="210"/>
    </row>
    <row r="195" spans="1:14">
      <c r="A195" s="208"/>
      <c r="B195" s="244" t="s">
        <v>143</v>
      </c>
      <c r="C195" s="226"/>
      <c r="D195" s="226"/>
      <c r="E195" s="245">
        <v>1028972.01</v>
      </c>
      <c r="F195" s="226">
        <v>46962.05</v>
      </c>
      <c r="G195" s="226"/>
      <c r="H195" s="226">
        <v>47800.66</v>
      </c>
      <c r="I195" s="226"/>
      <c r="J195" s="226"/>
      <c r="K195" s="226"/>
      <c r="L195" s="226"/>
      <c r="M195" s="210"/>
      <c r="N195" s="210"/>
    </row>
    <row r="196" spans="1:14">
      <c r="A196" s="208"/>
      <c r="B196" s="244"/>
      <c r="C196" s="226"/>
      <c r="D196" s="226"/>
      <c r="E196" s="226"/>
      <c r="F196" s="226"/>
      <c r="G196" s="226"/>
      <c r="H196" s="226"/>
      <c r="I196" s="226"/>
      <c r="J196" s="226"/>
      <c r="K196" s="226"/>
      <c r="L196" s="226"/>
      <c r="M196" s="210"/>
      <c r="N196" s="210"/>
    </row>
    <row r="197" spans="1:14" ht="15.75" thickBot="1">
      <c r="A197" s="208"/>
      <c r="B197" s="246" t="s">
        <v>268</v>
      </c>
      <c r="C197" s="226"/>
      <c r="D197" s="247">
        <f>SUM(D193:D195)</f>
        <v>31905306.282166</v>
      </c>
      <c r="E197" s="247">
        <f>SUM(E193:E195)</f>
        <v>5949044.1562499991</v>
      </c>
      <c r="F197" s="247">
        <f>SUM(F193:F195)</f>
        <v>271513.01999999996</v>
      </c>
      <c r="G197" s="247">
        <f>SUM(G193:G195)</f>
        <v>1330669.9078340004</v>
      </c>
      <c r="H197" s="247">
        <f>SUM(H193:H195)</f>
        <v>276361.46875</v>
      </c>
      <c r="I197" s="247"/>
      <c r="J197" s="248">
        <v>1284082.4780593719</v>
      </c>
      <c r="K197" s="249">
        <v>2197532.3438846823</v>
      </c>
      <c r="L197" s="249">
        <v>172245.45600480342</v>
      </c>
      <c r="M197" s="210"/>
      <c r="N197" s="210"/>
    </row>
    <row r="198" spans="1:14" ht="15.75" thickTop="1">
      <c r="A198" s="208"/>
      <c r="B198" s="208"/>
      <c r="C198" s="208"/>
      <c r="D198" s="245"/>
      <c r="E198" s="245"/>
      <c r="F198" s="245"/>
      <c r="G198" s="245"/>
      <c r="H198" s="245"/>
      <c r="I198" s="245"/>
      <c r="J198" s="245"/>
      <c r="K198" s="245"/>
      <c r="L198" s="245"/>
      <c r="M198" s="210"/>
      <c r="N198" s="210"/>
    </row>
    <row r="310" spans="4:8">
      <c r="D310" s="250">
        <f>E193+F193+H193</f>
        <v>5373183.9249999989</v>
      </c>
      <c r="E310" s="251">
        <f>E193/D310</f>
        <v>0.91567164179104488</v>
      </c>
      <c r="F310" s="251">
        <f>F193/D310</f>
        <v>4.1791044776119404E-2</v>
      </c>
      <c r="G310" s="251"/>
      <c r="H310" s="251">
        <f>H193/D310</f>
        <v>4.2537313432835837E-2</v>
      </c>
    </row>
    <row r="311" spans="4:8">
      <c r="D311" s="250">
        <v>6496918.6383600002</v>
      </c>
      <c r="E311" s="252"/>
      <c r="F311" s="252"/>
      <c r="G311" s="252"/>
      <c r="H311" s="252"/>
    </row>
    <row r="312" spans="4:8">
      <c r="D312" s="250">
        <f>D311-D310</f>
        <v>1123734.7133600013</v>
      </c>
      <c r="E312" s="253">
        <f>D312*E310</f>
        <v>1028972.0099199417</v>
      </c>
      <c r="F312" s="253">
        <f>D312*F310</f>
        <v>46962.047722507523</v>
      </c>
      <c r="G312" s="253"/>
      <c r="H312" s="253">
        <f>D312*H310</f>
        <v>47800.655717552312</v>
      </c>
    </row>
  </sheetData>
  <mergeCells count="8">
    <mergeCell ref="D8:F8"/>
    <mergeCell ref="G8:I8"/>
    <mergeCell ref="J8:L8"/>
    <mergeCell ref="A1:L1"/>
    <mergeCell ref="A2:L2"/>
    <mergeCell ref="A3:L3"/>
    <mergeCell ref="A4:L4"/>
    <mergeCell ref="A5:L5"/>
  </mergeCells>
  <pageMargins left="0.7" right="0.7" top="0.75" bottom="0.75" header="0.3" footer="0.3"/>
  <pageSetup scale="38" orientation="portrait" r:id="rId1"/>
  <headerFooter>
    <oddHeader>&amp;R&amp;18Exhbiit K</oddHeader>
  </headerFooter>
  <rowBreaks count="4" manualBreakCount="4">
    <brk id="51" max="16383" man="1"/>
    <brk id="91" max="16383" man="1"/>
    <brk id="135" max="16383" man="1"/>
    <brk id="15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view="pageBreakPreview" zoomScale="80" zoomScaleNormal="100" zoomScaleSheetLayoutView="80" workbookViewId="0">
      <selection activeCell="G38" sqref="G38"/>
    </sheetView>
  </sheetViews>
  <sheetFormatPr defaultRowHeight="12.75"/>
  <cols>
    <col min="1" max="1" width="9.140625" style="6" customWidth="1"/>
    <col min="2" max="2" width="46.28515625" customWidth="1"/>
    <col min="3" max="3" width="13.5703125" customWidth="1"/>
    <col min="4" max="4" width="14" bestFit="1" customWidth="1"/>
    <col min="5" max="5" width="10.140625" customWidth="1"/>
    <col min="7" max="7" width="10.5703125" customWidth="1"/>
  </cols>
  <sheetData>
    <row r="1" spans="1:5">
      <c r="A1" s="288" t="s">
        <v>0</v>
      </c>
      <c r="B1" s="288"/>
      <c r="C1" s="288"/>
      <c r="D1" s="7"/>
    </row>
    <row r="2" spans="1:5">
      <c r="A2" s="288" t="s">
        <v>1</v>
      </c>
      <c r="B2" s="288"/>
      <c r="C2" s="288"/>
      <c r="D2" s="7"/>
    </row>
    <row r="3" spans="1:5">
      <c r="A3" s="288" t="s">
        <v>181</v>
      </c>
      <c r="B3" s="288"/>
      <c r="C3" s="288"/>
      <c r="D3" s="7"/>
    </row>
    <row r="4" spans="1:5">
      <c r="A4" s="288" t="str">
        <f>'Exhibit A'!A4:E4</f>
        <v>AS OF OCTOBER 2016 THROUGH SEPTEMBER 2017</v>
      </c>
      <c r="B4" s="288"/>
      <c r="C4" s="288"/>
      <c r="D4" s="7"/>
    </row>
    <row r="5" spans="1:5">
      <c r="A5" s="288" t="s">
        <v>19</v>
      </c>
      <c r="B5" s="288"/>
      <c r="C5" s="288"/>
      <c r="D5" s="7"/>
    </row>
    <row r="8" spans="1:5" s="6" customFormat="1">
      <c r="A8" s="6" t="s">
        <v>12</v>
      </c>
    </row>
    <row r="9" spans="1:5" s="6" customFormat="1">
      <c r="A9" s="13" t="s">
        <v>13</v>
      </c>
      <c r="B9" s="13" t="s">
        <v>6</v>
      </c>
      <c r="C9" s="13" t="s">
        <v>8</v>
      </c>
    </row>
    <row r="11" spans="1:5">
      <c r="A11" s="6">
        <v>1</v>
      </c>
      <c r="B11" t="s">
        <v>20</v>
      </c>
      <c r="C11" s="113">
        <f>'Exhibit C'!F13</f>
        <v>38125863.458416</v>
      </c>
      <c r="D11" s="121"/>
    </row>
    <row r="12" spans="1:5">
      <c r="A12" s="6">
        <f>+A11+1</f>
        <v>2</v>
      </c>
      <c r="B12" t="s">
        <v>21</v>
      </c>
      <c r="C12" s="114">
        <f>-'Exhibit D'!F13</f>
        <v>-3653860.2779488578</v>
      </c>
      <c r="D12" s="121"/>
    </row>
    <row r="13" spans="1:5">
      <c r="A13" s="6">
        <f>+A12+1</f>
        <v>3</v>
      </c>
      <c r="B13" s="19" t="s">
        <v>15</v>
      </c>
      <c r="C13" s="115">
        <f>SUM(C11:C12)</f>
        <v>34472003.180467144</v>
      </c>
    </row>
    <row r="14" spans="1:5">
      <c r="A14" s="6">
        <f t="shared" ref="A14:A44" si="0">+A13+1</f>
        <v>4</v>
      </c>
      <c r="C14" s="85"/>
    </row>
    <row r="15" spans="1:5">
      <c r="A15" s="6">
        <f t="shared" si="0"/>
        <v>5</v>
      </c>
      <c r="B15" t="s">
        <v>25</v>
      </c>
      <c r="C15" s="113">
        <f>'Exhibit K'!G197+'Exhibit K'!H197</f>
        <v>1607031.3765840004</v>
      </c>
      <c r="D15" s="121"/>
      <c r="E15" s="119"/>
    </row>
    <row r="16" spans="1:5">
      <c r="A16" s="6">
        <f t="shared" si="0"/>
        <v>6</v>
      </c>
      <c r="B16" t="s">
        <v>26</v>
      </c>
      <c r="C16" s="116">
        <f>-C12</f>
        <v>3653860.2779488578</v>
      </c>
      <c r="D16" s="121"/>
    </row>
    <row r="17" spans="1:4">
      <c r="A17" s="6">
        <f t="shared" si="0"/>
        <v>7</v>
      </c>
      <c r="B17" t="s">
        <v>27</v>
      </c>
      <c r="C17" s="117">
        <f>-'Exhibit E'!F23</f>
        <v>-389200.12260325323</v>
      </c>
      <c r="D17" s="121"/>
    </row>
    <row r="18" spans="1:4">
      <c r="A18" s="6">
        <f t="shared" si="0"/>
        <v>8</v>
      </c>
      <c r="B18" s="19" t="s">
        <v>28</v>
      </c>
      <c r="C18" s="79">
        <f>SUM(C15:C17)</f>
        <v>4871691.5319296047</v>
      </c>
    </row>
    <row r="19" spans="1:4">
      <c r="A19" s="6">
        <f t="shared" si="0"/>
        <v>9</v>
      </c>
      <c r="C19" s="85"/>
    </row>
    <row r="20" spans="1:4">
      <c r="A20" s="6">
        <f t="shared" si="0"/>
        <v>10</v>
      </c>
      <c r="B20" s="19" t="s">
        <v>29</v>
      </c>
      <c r="C20" s="113">
        <f>+C13+C18</f>
        <v>39343694.712396748</v>
      </c>
    </row>
    <row r="21" spans="1:4">
      <c r="A21" s="6">
        <f t="shared" si="0"/>
        <v>11</v>
      </c>
      <c r="C21" s="85"/>
    </row>
    <row r="22" spans="1:4">
      <c r="A22" s="6">
        <f t="shared" si="0"/>
        <v>12</v>
      </c>
      <c r="B22" t="s">
        <v>32</v>
      </c>
      <c r="C22" s="114">
        <f>'Exhibit F'!R33</f>
        <v>-1170848.9702104591</v>
      </c>
    </row>
    <row r="23" spans="1:4">
      <c r="A23" s="6">
        <f t="shared" si="0"/>
        <v>13</v>
      </c>
      <c r="B23" s="19" t="s">
        <v>33</v>
      </c>
      <c r="C23" s="115">
        <f>SUM(C20:C22)</f>
        <v>38172845.742186293</v>
      </c>
    </row>
    <row r="24" spans="1:4">
      <c r="A24" s="6">
        <f t="shared" si="0"/>
        <v>14</v>
      </c>
      <c r="C24" s="85"/>
    </row>
    <row r="25" spans="1:4">
      <c r="A25" s="6">
        <f t="shared" si="0"/>
        <v>15</v>
      </c>
      <c r="B25" t="s">
        <v>44</v>
      </c>
      <c r="C25" s="88">
        <f>'Exhibit G'!H14</f>
        <v>7.7097719999999995E-2</v>
      </c>
    </row>
    <row r="26" spans="1:4">
      <c r="A26" s="6">
        <f t="shared" si="0"/>
        <v>16</v>
      </c>
      <c r="B26" s="19" t="s">
        <v>45</v>
      </c>
      <c r="C26" s="113">
        <f>+C23*C25</f>
        <v>2943039.3726342707</v>
      </c>
    </row>
    <row r="27" spans="1:4">
      <c r="A27" s="6">
        <f t="shared" si="0"/>
        <v>17</v>
      </c>
      <c r="C27" s="85"/>
    </row>
    <row r="28" spans="1:4">
      <c r="A28" s="6">
        <f t="shared" si="0"/>
        <v>18</v>
      </c>
      <c r="B28" t="s">
        <v>49</v>
      </c>
      <c r="C28" s="118">
        <f>SUM('Exhibit E'!F20:F21)</f>
        <v>389200.12260325323</v>
      </c>
    </row>
    <row r="29" spans="1:4">
      <c r="A29" s="6">
        <f t="shared" si="0"/>
        <v>19</v>
      </c>
      <c r="B29" t="s">
        <v>50</v>
      </c>
      <c r="C29" s="118">
        <f>-'Exhibit H'!D11</f>
        <v>-22954.415534564392</v>
      </c>
    </row>
    <row r="30" spans="1:4">
      <c r="A30" s="6">
        <f t="shared" si="0"/>
        <v>20</v>
      </c>
      <c r="B30" t="s">
        <v>51</v>
      </c>
      <c r="C30" s="29">
        <f>C13*'Exhibit F-1'!C42</f>
        <v>338063.30284887098</v>
      </c>
    </row>
    <row r="31" spans="1:4">
      <c r="A31" s="6">
        <f t="shared" si="0"/>
        <v>21</v>
      </c>
      <c r="B31" t="s">
        <v>52</v>
      </c>
      <c r="C31" s="29">
        <f>-SUM(C28:C30)*'Exhibit F-1'!C43</f>
        <v>-273976.20485793072</v>
      </c>
    </row>
    <row r="32" spans="1:4">
      <c r="A32" s="6">
        <f t="shared" si="0"/>
        <v>22</v>
      </c>
      <c r="B32" t="s">
        <v>53</v>
      </c>
      <c r="C32" s="30">
        <f>-(C23*('Exhibit G'!H11+'Exhibit G'!H12))*'Exhibit F-1'!C43</f>
        <v>-429453.5951561408</v>
      </c>
    </row>
    <row r="33" spans="1:7">
      <c r="A33" s="6">
        <f t="shared" si="0"/>
        <v>23</v>
      </c>
      <c r="B33" s="19" t="s">
        <v>54</v>
      </c>
      <c r="C33" s="31">
        <f>SUM(C28:C32)</f>
        <v>879.20990348828491</v>
      </c>
    </row>
    <row r="34" spans="1:7">
      <c r="A34" s="6">
        <f t="shared" si="0"/>
        <v>24</v>
      </c>
    </row>
    <row r="35" spans="1:7">
      <c r="A35" s="6">
        <f t="shared" si="0"/>
        <v>25</v>
      </c>
      <c r="B35" t="s">
        <v>55</v>
      </c>
      <c r="C35" s="195">
        <f>+C26+C33</f>
        <v>2943918.5825377591</v>
      </c>
    </row>
    <row r="36" spans="1:7">
      <c r="A36" s="6">
        <f t="shared" si="0"/>
        <v>26</v>
      </c>
      <c r="B36" t="s">
        <v>56</v>
      </c>
      <c r="C36" s="154">
        <f>1/'Exhibit F-1'!C48</f>
        <v>0.60678348900000001</v>
      </c>
    </row>
    <row r="37" spans="1:7">
      <c r="A37" s="6">
        <f t="shared" si="0"/>
        <v>27</v>
      </c>
      <c r="B37" s="19" t="s">
        <v>57</v>
      </c>
      <c r="C37" s="84">
        <f>+C35/C36</f>
        <v>4851678.7880788213</v>
      </c>
      <c r="D37" s="119"/>
      <c r="E37" s="86"/>
    </row>
    <row r="38" spans="1:7">
      <c r="A38" s="121">
        <f t="shared" si="0"/>
        <v>28</v>
      </c>
      <c r="B38" s="19"/>
      <c r="C38" s="82"/>
    </row>
    <row r="39" spans="1:7">
      <c r="A39" s="121">
        <f t="shared" si="0"/>
        <v>29</v>
      </c>
      <c r="B39" t="s">
        <v>144</v>
      </c>
      <c r="C39" s="82">
        <f>'Exhibit B-1'!E41</f>
        <v>-22318.197505831718</v>
      </c>
      <c r="G39" s="168"/>
    </row>
    <row r="40" spans="1:7">
      <c r="A40" s="121">
        <f t="shared" si="0"/>
        <v>30</v>
      </c>
      <c r="B40" t="s">
        <v>145</v>
      </c>
      <c r="C40" s="122">
        <f>-'Exhibit B-2'!I11</f>
        <v>151990.68082026916</v>
      </c>
      <c r="G40" s="168"/>
    </row>
    <row r="41" spans="1:7">
      <c r="A41" s="121">
        <f t="shared" si="0"/>
        <v>31</v>
      </c>
      <c r="B41" s="19" t="s">
        <v>146</v>
      </c>
      <c r="C41" s="82">
        <f>SUM(C39:C40)</f>
        <v>129672.48331443744</v>
      </c>
      <c r="G41" s="168"/>
    </row>
    <row r="42" spans="1:7">
      <c r="A42" s="121">
        <f t="shared" si="0"/>
        <v>32</v>
      </c>
      <c r="B42" s="2"/>
      <c r="C42" s="82"/>
    </row>
    <row r="43" spans="1:7">
      <c r="A43" s="121">
        <f t="shared" si="0"/>
        <v>33</v>
      </c>
      <c r="B43" s="167" t="s">
        <v>170</v>
      </c>
      <c r="C43" s="82">
        <f>C37+C41</f>
        <v>4981351.2713932591</v>
      </c>
    </row>
    <row r="44" spans="1:7">
      <c r="A44" s="121">
        <f t="shared" si="0"/>
        <v>34</v>
      </c>
      <c r="C44" s="119"/>
    </row>
    <row r="46" spans="1:7">
      <c r="A46" s="85"/>
      <c r="B46" s="85"/>
      <c r="C46" s="85"/>
      <c r="D46" s="85"/>
    </row>
  </sheetData>
  <mergeCells count="5">
    <mergeCell ref="A5:C5"/>
    <mergeCell ref="A1:C1"/>
    <mergeCell ref="A2:C2"/>
    <mergeCell ref="A3:C3"/>
    <mergeCell ref="A4:C4"/>
  </mergeCells>
  <phoneticPr fontId="9" type="noConversion"/>
  <pageMargins left="0.75" right="0.75" top="1" bottom="1" header="0.5" footer="0.5"/>
  <pageSetup orientation="portrait" r:id="rId1"/>
  <headerFooter alignWithMargins="0">
    <oddHeader>&amp;RExhibit 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3"/>
  <sheetViews>
    <sheetView view="pageBreakPreview" zoomScale="90" zoomScaleNormal="100" zoomScaleSheetLayoutView="90" workbookViewId="0">
      <selection activeCell="G36" sqref="G36"/>
    </sheetView>
  </sheetViews>
  <sheetFormatPr defaultRowHeight="12.75"/>
  <cols>
    <col min="1" max="1" width="9.140625" style="121" customWidth="1"/>
    <col min="2" max="2" width="46.28515625" customWidth="1"/>
    <col min="3" max="3" width="15" customWidth="1"/>
    <col min="4" max="4" width="14" bestFit="1" customWidth="1"/>
    <col min="5" max="5" width="12.28515625" bestFit="1" customWidth="1"/>
    <col min="257" max="257" width="9.140625" customWidth="1"/>
    <col min="258" max="258" width="46.28515625" customWidth="1"/>
    <col min="259" max="259" width="13.5703125" customWidth="1"/>
    <col min="260" max="260" width="14" bestFit="1" customWidth="1"/>
    <col min="261" max="261" width="10.5703125" bestFit="1" customWidth="1"/>
    <col min="513" max="513" width="9.140625" customWidth="1"/>
    <col min="514" max="514" width="46.28515625" customWidth="1"/>
    <col min="515" max="515" width="13.5703125" customWidth="1"/>
    <col min="516" max="516" width="14" bestFit="1" customWidth="1"/>
    <col min="517" max="517" width="10.5703125" bestFit="1" customWidth="1"/>
    <col min="769" max="769" width="9.140625" customWidth="1"/>
    <col min="770" max="770" width="46.28515625" customWidth="1"/>
    <col min="771" max="771" width="13.5703125" customWidth="1"/>
    <col min="772" max="772" width="14" bestFit="1" customWidth="1"/>
    <col min="773" max="773" width="10.5703125" bestFit="1" customWidth="1"/>
    <col min="1025" max="1025" width="9.140625" customWidth="1"/>
    <col min="1026" max="1026" width="46.28515625" customWidth="1"/>
    <col min="1027" max="1027" width="13.5703125" customWidth="1"/>
    <col min="1028" max="1028" width="14" bestFit="1" customWidth="1"/>
    <col min="1029" max="1029" width="10.5703125" bestFit="1" customWidth="1"/>
    <col min="1281" max="1281" width="9.140625" customWidth="1"/>
    <col min="1282" max="1282" width="46.28515625" customWidth="1"/>
    <col min="1283" max="1283" width="13.5703125" customWidth="1"/>
    <col min="1284" max="1284" width="14" bestFit="1" customWidth="1"/>
    <col min="1285" max="1285" width="10.5703125" bestFit="1" customWidth="1"/>
    <col min="1537" max="1537" width="9.140625" customWidth="1"/>
    <col min="1538" max="1538" width="46.28515625" customWidth="1"/>
    <col min="1539" max="1539" width="13.5703125" customWidth="1"/>
    <col min="1540" max="1540" width="14" bestFit="1" customWidth="1"/>
    <col min="1541" max="1541" width="10.5703125" bestFit="1" customWidth="1"/>
    <col min="1793" max="1793" width="9.140625" customWidth="1"/>
    <col min="1794" max="1794" width="46.28515625" customWidth="1"/>
    <col min="1795" max="1795" width="13.5703125" customWidth="1"/>
    <col min="1796" max="1796" width="14" bestFit="1" customWidth="1"/>
    <col min="1797" max="1797" width="10.5703125" bestFit="1" customWidth="1"/>
    <col min="2049" max="2049" width="9.140625" customWidth="1"/>
    <col min="2050" max="2050" width="46.28515625" customWidth="1"/>
    <col min="2051" max="2051" width="13.5703125" customWidth="1"/>
    <col min="2052" max="2052" width="14" bestFit="1" customWidth="1"/>
    <col min="2053" max="2053" width="10.5703125" bestFit="1" customWidth="1"/>
    <col min="2305" max="2305" width="9.140625" customWidth="1"/>
    <col min="2306" max="2306" width="46.28515625" customWidth="1"/>
    <col min="2307" max="2307" width="13.5703125" customWidth="1"/>
    <col min="2308" max="2308" width="14" bestFit="1" customWidth="1"/>
    <col min="2309" max="2309" width="10.5703125" bestFit="1" customWidth="1"/>
    <col min="2561" max="2561" width="9.140625" customWidth="1"/>
    <col min="2562" max="2562" width="46.28515625" customWidth="1"/>
    <col min="2563" max="2563" width="13.5703125" customWidth="1"/>
    <col min="2564" max="2564" width="14" bestFit="1" customWidth="1"/>
    <col min="2565" max="2565" width="10.5703125" bestFit="1" customWidth="1"/>
    <col min="2817" max="2817" width="9.140625" customWidth="1"/>
    <col min="2818" max="2818" width="46.28515625" customWidth="1"/>
    <col min="2819" max="2819" width="13.5703125" customWidth="1"/>
    <col min="2820" max="2820" width="14" bestFit="1" customWidth="1"/>
    <col min="2821" max="2821" width="10.5703125" bestFit="1" customWidth="1"/>
    <col min="3073" max="3073" width="9.140625" customWidth="1"/>
    <col min="3074" max="3074" width="46.28515625" customWidth="1"/>
    <col min="3075" max="3075" width="13.5703125" customWidth="1"/>
    <col min="3076" max="3076" width="14" bestFit="1" customWidth="1"/>
    <col min="3077" max="3077" width="10.5703125" bestFit="1" customWidth="1"/>
    <col min="3329" max="3329" width="9.140625" customWidth="1"/>
    <col min="3330" max="3330" width="46.28515625" customWidth="1"/>
    <col min="3331" max="3331" width="13.5703125" customWidth="1"/>
    <col min="3332" max="3332" width="14" bestFit="1" customWidth="1"/>
    <col min="3333" max="3333" width="10.5703125" bestFit="1" customWidth="1"/>
    <col min="3585" max="3585" width="9.140625" customWidth="1"/>
    <col min="3586" max="3586" width="46.28515625" customWidth="1"/>
    <col min="3587" max="3587" width="13.5703125" customWidth="1"/>
    <col min="3588" max="3588" width="14" bestFit="1" customWidth="1"/>
    <col min="3589" max="3589" width="10.5703125" bestFit="1" customWidth="1"/>
    <col min="3841" max="3841" width="9.140625" customWidth="1"/>
    <col min="3842" max="3842" width="46.28515625" customWidth="1"/>
    <col min="3843" max="3843" width="13.5703125" customWidth="1"/>
    <col min="3844" max="3844" width="14" bestFit="1" customWidth="1"/>
    <col min="3845" max="3845" width="10.5703125" bestFit="1" customWidth="1"/>
    <col min="4097" max="4097" width="9.140625" customWidth="1"/>
    <col min="4098" max="4098" width="46.28515625" customWidth="1"/>
    <col min="4099" max="4099" width="13.5703125" customWidth="1"/>
    <col min="4100" max="4100" width="14" bestFit="1" customWidth="1"/>
    <col min="4101" max="4101" width="10.5703125" bestFit="1" customWidth="1"/>
    <col min="4353" max="4353" width="9.140625" customWidth="1"/>
    <col min="4354" max="4354" width="46.28515625" customWidth="1"/>
    <col min="4355" max="4355" width="13.5703125" customWidth="1"/>
    <col min="4356" max="4356" width="14" bestFit="1" customWidth="1"/>
    <col min="4357" max="4357" width="10.5703125" bestFit="1" customWidth="1"/>
    <col min="4609" max="4609" width="9.140625" customWidth="1"/>
    <col min="4610" max="4610" width="46.28515625" customWidth="1"/>
    <col min="4611" max="4611" width="13.5703125" customWidth="1"/>
    <col min="4612" max="4612" width="14" bestFit="1" customWidth="1"/>
    <col min="4613" max="4613" width="10.5703125" bestFit="1" customWidth="1"/>
    <col min="4865" max="4865" width="9.140625" customWidth="1"/>
    <col min="4866" max="4866" width="46.28515625" customWidth="1"/>
    <col min="4867" max="4867" width="13.5703125" customWidth="1"/>
    <col min="4868" max="4868" width="14" bestFit="1" customWidth="1"/>
    <col min="4869" max="4869" width="10.5703125" bestFit="1" customWidth="1"/>
    <col min="5121" max="5121" width="9.140625" customWidth="1"/>
    <col min="5122" max="5122" width="46.28515625" customWidth="1"/>
    <col min="5123" max="5123" width="13.5703125" customWidth="1"/>
    <col min="5124" max="5124" width="14" bestFit="1" customWidth="1"/>
    <col min="5125" max="5125" width="10.5703125" bestFit="1" customWidth="1"/>
    <col min="5377" max="5377" width="9.140625" customWidth="1"/>
    <col min="5378" max="5378" width="46.28515625" customWidth="1"/>
    <col min="5379" max="5379" width="13.5703125" customWidth="1"/>
    <col min="5380" max="5380" width="14" bestFit="1" customWidth="1"/>
    <col min="5381" max="5381" width="10.5703125" bestFit="1" customWidth="1"/>
    <col min="5633" max="5633" width="9.140625" customWidth="1"/>
    <col min="5634" max="5634" width="46.28515625" customWidth="1"/>
    <col min="5635" max="5635" width="13.5703125" customWidth="1"/>
    <col min="5636" max="5636" width="14" bestFit="1" customWidth="1"/>
    <col min="5637" max="5637" width="10.5703125" bestFit="1" customWidth="1"/>
    <col min="5889" max="5889" width="9.140625" customWidth="1"/>
    <col min="5890" max="5890" width="46.28515625" customWidth="1"/>
    <col min="5891" max="5891" width="13.5703125" customWidth="1"/>
    <col min="5892" max="5892" width="14" bestFit="1" customWidth="1"/>
    <col min="5893" max="5893" width="10.5703125" bestFit="1" customWidth="1"/>
    <col min="6145" max="6145" width="9.140625" customWidth="1"/>
    <col min="6146" max="6146" width="46.28515625" customWidth="1"/>
    <col min="6147" max="6147" width="13.5703125" customWidth="1"/>
    <col min="6148" max="6148" width="14" bestFit="1" customWidth="1"/>
    <col min="6149" max="6149" width="10.5703125" bestFit="1" customWidth="1"/>
    <col min="6401" max="6401" width="9.140625" customWidth="1"/>
    <col min="6402" max="6402" width="46.28515625" customWidth="1"/>
    <col min="6403" max="6403" width="13.5703125" customWidth="1"/>
    <col min="6404" max="6404" width="14" bestFit="1" customWidth="1"/>
    <col min="6405" max="6405" width="10.5703125" bestFit="1" customWidth="1"/>
    <col min="6657" max="6657" width="9.140625" customWidth="1"/>
    <col min="6658" max="6658" width="46.28515625" customWidth="1"/>
    <col min="6659" max="6659" width="13.5703125" customWidth="1"/>
    <col min="6660" max="6660" width="14" bestFit="1" customWidth="1"/>
    <col min="6661" max="6661" width="10.5703125" bestFit="1" customWidth="1"/>
    <col min="6913" max="6913" width="9.140625" customWidth="1"/>
    <col min="6914" max="6914" width="46.28515625" customWidth="1"/>
    <col min="6915" max="6915" width="13.5703125" customWidth="1"/>
    <col min="6916" max="6916" width="14" bestFit="1" customWidth="1"/>
    <col min="6917" max="6917" width="10.5703125" bestFit="1" customWidth="1"/>
    <col min="7169" max="7169" width="9.140625" customWidth="1"/>
    <col min="7170" max="7170" width="46.28515625" customWidth="1"/>
    <col min="7171" max="7171" width="13.5703125" customWidth="1"/>
    <col min="7172" max="7172" width="14" bestFit="1" customWidth="1"/>
    <col min="7173" max="7173" width="10.5703125" bestFit="1" customWidth="1"/>
    <col min="7425" max="7425" width="9.140625" customWidth="1"/>
    <col min="7426" max="7426" width="46.28515625" customWidth="1"/>
    <col min="7427" max="7427" width="13.5703125" customWidth="1"/>
    <col min="7428" max="7428" width="14" bestFit="1" customWidth="1"/>
    <col min="7429" max="7429" width="10.5703125" bestFit="1" customWidth="1"/>
    <col min="7681" max="7681" width="9.140625" customWidth="1"/>
    <col min="7682" max="7682" width="46.28515625" customWidth="1"/>
    <col min="7683" max="7683" width="13.5703125" customWidth="1"/>
    <col min="7684" max="7684" width="14" bestFit="1" customWidth="1"/>
    <col min="7685" max="7685" width="10.5703125" bestFit="1" customWidth="1"/>
    <col min="7937" max="7937" width="9.140625" customWidth="1"/>
    <col min="7938" max="7938" width="46.28515625" customWidth="1"/>
    <col min="7939" max="7939" width="13.5703125" customWidth="1"/>
    <col min="7940" max="7940" width="14" bestFit="1" customWidth="1"/>
    <col min="7941" max="7941" width="10.5703125" bestFit="1" customWidth="1"/>
    <col min="8193" max="8193" width="9.140625" customWidth="1"/>
    <col min="8194" max="8194" width="46.28515625" customWidth="1"/>
    <col min="8195" max="8195" width="13.5703125" customWidth="1"/>
    <col min="8196" max="8196" width="14" bestFit="1" customWidth="1"/>
    <col min="8197" max="8197" width="10.5703125" bestFit="1" customWidth="1"/>
    <col min="8449" max="8449" width="9.140625" customWidth="1"/>
    <col min="8450" max="8450" width="46.28515625" customWidth="1"/>
    <col min="8451" max="8451" width="13.5703125" customWidth="1"/>
    <col min="8452" max="8452" width="14" bestFit="1" customWidth="1"/>
    <col min="8453" max="8453" width="10.5703125" bestFit="1" customWidth="1"/>
    <col min="8705" max="8705" width="9.140625" customWidth="1"/>
    <col min="8706" max="8706" width="46.28515625" customWidth="1"/>
    <col min="8707" max="8707" width="13.5703125" customWidth="1"/>
    <col min="8708" max="8708" width="14" bestFit="1" customWidth="1"/>
    <col min="8709" max="8709" width="10.5703125" bestFit="1" customWidth="1"/>
    <col min="8961" max="8961" width="9.140625" customWidth="1"/>
    <col min="8962" max="8962" width="46.28515625" customWidth="1"/>
    <col min="8963" max="8963" width="13.5703125" customWidth="1"/>
    <col min="8964" max="8964" width="14" bestFit="1" customWidth="1"/>
    <col min="8965" max="8965" width="10.5703125" bestFit="1" customWidth="1"/>
    <col min="9217" max="9217" width="9.140625" customWidth="1"/>
    <col min="9218" max="9218" width="46.28515625" customWidth="1"/>
    <col min="9219" max="9219" width="13.5703125" customWidth="1"/>
    <col min="9220" max="9220" width="14" bestFit="1" customWidth="1"/>
    <col min="9221" max="9221" width="10.5703125" bestFit="1" customWidth="1"/>
    <col min="9473" max="9473" width="9.140625" customWidth="1"/>
    <col min="9474" max="9474" width="46.28515625" customWidth="1"/>
    <col min="9475" max="9475" width="13.5703125" customWidth="1"/>
    <col min="9476" max="9476" width="14" bestFit="1" customWidth="1"/>
    <col min="9477" max="9477" width="10.5703125" bestFit="1" customWidth="1"/>
    <col min="9729" max="9729" width="9.140625" customWidth="1"/>
    <col min="9730" max="9730" width="46.28515625" customWidth="1"/>
    <col min="9731" max="9731" width="13.5703125" customWidth="1"/>
    <col min="9732" max="9732" width="14" bestFit="1" customWidth="1"/>
    <col min="9733" max="9733" width="10.5703125" bestFit="1" customWidth="1"/>
    <col min="9985" max="9985" width="9.140625" customWidth="1"/>
    <col min="9986" max="9986" width="46.28515625" customWidth="1"/>
    <col min="9987" max="9987" width="13.5703125" customWidth="1"/>
    <col min="9988" max="9988" width="14" bestFit="1" customWidth="1"/>
    <col min="9989" max="9989" width="10.5703125" bestFit="1" customWidth="1"/>
    <col min="10241" max="10241" width="9.140625" customWidth="1"/>
    <col min="10242" max="10242" width="46.28515625" customWidth="1"/>
    <col min="10243" max="10243" width="13.5703125" customWidth="1"/>
    <col min="10244" max="10244" width="14" bestFit="1" customWidth="1"/>
    <col min="10245" max="10245" width="10.5703125" bestFit="1" customWidth="1"/>
    <col min="10497" max="10497" width="9.140625" customWidth="1"/>
    <col min="10498" max="10498" width="46.28515625" customWidth="1"/>
    <col min="10499" max="10499" width="13.5703125" customWidth="1"/>
    <col min="10500" max="10500" width="14" bestFit="1" customWidth="1"/>
    <col min="10501" max="10501" width="10.5703125" bestFit="1" customWidth="1"/>
    <col min="10753" max="10753" width="9.140625" customWidth="1"/>
    <col min="10754" max="10754" width="46.28515625" customWidth="1"/>
    <col min="10755" max="10755" width="13.5703125" customWidth="1"/>
    <col min="10756" max="10756" width="14" bestFit="1" customWidth="1"/>
    <col min="10757" max="10757" width="10.5703125" bestFit="1" customWidth="1"/>
    <col min="11009" max="11009" width="9.140625" customWidth="1"/>
    <col min="11010" max="11010" width="46.28515625" customWidth="1"/>
    <col min="11011" max="11011" width="13.5703125" customWidth="1"/>
    <col min="11012" max="11012" width="14" bestFit="1" customWidth="1"/>
    <col min="11013" max="11013" width="10.5703125" bestFit="1" customWidth="1"/>
    <col min="11265" max="11265" width="9.140625" customWidth="1"/>
    <col min="11266" max="11266" width="46.28515625" customWidth="1"/>
    <col min="11267" max="11267" width="13.5703125" customWidth="1"/>
    <col min="11268" max="11268" width="14" bestFit="1" customWidth="1"/>
    <col min="11269" max="11269" width="10.5703125" bestFit="1" customWidth="1"/>
    <col min="11521" max="11521" width="9.140625" customWidth="1"/>
    <col min="11522" max="11522" width="46.28515625" customWidth="1"/>
    <col min="11523" max="11523" width="13.5703125" customWidth="1"/>
    <col min="11524" max="11524" width="14" bestFit="1" customWidth="1"/>
    <col min="11525" max="11525" width="10.5703125" bestFit="1" customWidth="1"/>
    <col min="11777" max="11777" width="9.140625" customWidth="1"/>
    <col min="11778" max="11778" width="46.28515625" customWidth="1"/>
    <col min="11779" max="11779" width="13.5703125" customWidth="1"/>
    <col min="11780" max="11780" width="14" bestFit="1" customWidth="1"/>
    <col min="11781" max="11781" width="10.5703125" bestFit="1" customWidth="1"/>
    <col min="12033" max="12033" width="9.140625" customWidth="1"/>
    <col min="12034" max="12034" width="46.28515625" customWidth="1"/>
    <col min="12035" max="12035" width="13.5703125" customWidth="1"/>
    <col min="12036" max="12036" width="14" bestFit="1" customWidth="1"/>
    <col min="12037" max="12037" width="10.5703125" bestFit="1" customWidth="1"/>
    <col min="12289" max="12289" width="9.140625" customWidth="1"/>
    <col min="12290" max="12290" width="46.28515625" customWidth="1"/>
    <col min="12291" max="12291" width="13.5703125" customWidth="1"/>
    <col min="12292" max="12292" width="14" bestFit="1" customWidth="1"/>
    <col min="12293" max="12293" width="10.5703125" bestFit="1" customWidth="1"/>
    <col min="12545" max="12545" width="9.140625" customWidth="1"/>
    <col min="12546" max="12546" width="46.28515625" customWidth="1"/>
    <col min="12547" max="12547" width="13.5703125" customWidth="1"/>
    <col min="12548" max="12548" width="14" bestFit="1" customWidth="1"/>
    <col min="12549" max="12549" width="10.5703125" bestFit="1" customWidth="1"/>
    <col min="12801" max="12801" width="9.140625" customWidth="1"/>
    <col min="12802" max="12802" width="46.28515625" customWidth="1"/>
    <col min="12803" max="12803" width="13.5703125" customWidth="1"/>
    <col min="12804" max="12804" width="14" bestFit="1" customWidth="1"/>
    <col min="12805" max="12805" width="10.5703125" bestFit="1" customWidth="1"/>
    <col min="13057" max="13057" width="9.140625" customWidth="1"/>
    <col min="13058" max="13058" width="46.28515625" customWidth="1"/>
    <col min="13059" max="13059" width="13.5703125" customWidth="1"/>
    <col min="13060" max="13060" width="14" bestFit="1" customWidth="1"/>
    <col min="13061" max="13061" width="10.5703125" bestFit="1" customWidth="1"/>
    <col min="13313" max="13313" width="9.140625" customWidth="1"/>
    <col min="13314" max="13314" width="46.28515625" customWidth="1"/>
    <col min="13315" max="13315" width="13.5703125" customWidth="1"/>
    <col min="13316" max="13316" width="14" bestFit="1" customWidth="1"/>
    <col min="13317" max="13317" width="10.5703125" bestFit="1" customWidth="1"/>
    <col min="13569" max="13569" width="9.140625" customWidth="1"/>
    <col min="13570" max="13570" width="46.28515625" customWidth="1"/>
    <col min="13571" max="13571" width="13.5703125" customWidth="1"/>
    <col min="13572" max="13572" width="14" bestFit="1" customWidth="1"/>
    <col min="13573" max="13573" width="10.5703125" bestFit="1" customWidth="1"/>
    <col min="13825" max="13825" width="9.140625" customWidth="1"/>
    <col min="13826" max="13826" width="46.28515625" customWidth="1"/>
    <col min="13827" max="13827" width="13.5703125" customWidth="1"/>
    <col min="13828" max="13828" width="14" bestFit="1" customWidth="1"/>
    <col min="13829" max="13829" width="10.5703125" bestFit="1" customWidth="1"/>
    <col min="14081" max="14081" width="9.140625" customWidth="1"/>
    <col min="14082" max="14082" width="46.28515625" customWidth="1"/>
    <col min="14083" max="14083" width="13.5703125" customWidth="1"/>
    <col min="14084" max="14084" width="14" bestFit="1" customWidth="1"/>
    <col min="14085" max="14085" width="10.5703125" bestFit="1" customWidth="1"/>
    <col min="14337" max="14337" width="9.140625" customWidth="1"/>
    <col min="14338" max="14338" width="46.28515625" customWidth="1"/>
    <col min="14339" max="14339" width="13.5703125" customWidth="1"/>
    <col min="14340" max="14340" width="14" bestFit="1" customWidth="1"/>
    <col min="14341" max="14341" width="10.5703125" bestFit="1" customWidth="1"/>
    <col min="14593" max="14593" width="9.140625" customWidth="1"/>
    <col min="14594" max="14594" width="46.28515625" customWidth="1"/>
    <col min="14595" max="14595" width="13.5703125" customWidth="1"/>
    <col min="14596" max="14596" width="14" bestFit="1" customWidth="1"/>
    <col min="14597" max="14597" width="10.5703125" bestFit="1" customWidth="1"/>
    <col min="14849" max="14849" width="9.140625" customWidth="1"/>
    <col min="14850" max="14850" width="46.28515625" customWidth="1"/>
    <col min="14851" max="14851" width="13.5703125" customWidth="1"/>
    <col min="14852" max="14852" width="14" bestFit="1" customWidth="1"/>
    <col min="14853" max="14853" width="10.5703125" bestFit="1" customWidth="1"/>
    <col min="15105" max="15105" width="9.140625" customWidth="1"/>
    <col min="15106" max="15106" width="46.28515625" customWidth="1"/>
    <col min="15107" max="15107" width="13.5703125" customWidth="1"/>
    <col min="15108" max="15108" width="14" bestFit="1" customWidth="1"/>
    <col min="15109" max="15109" width="10.5703125" bestFit="1" customWidth="1"/>
    <col min="15361" max="15361" width="9.140625" customWidth="1"/>
    <col min="15362" max="15362" width="46.28515625" customWidth="1"/>
    <col min="15363" max="15363" width="13.5703125" customWidth="1"/>
    <col min="15364" max="15364" width="14" bestFit="1" customWidth="1"/>
    <col min="15365" max="15365" width="10.5703125" bestFit="1" customWidth="1"/>
    <col min="15617" max="15617" width="9.140625" customWidth="1"/>
    <col min="15618" max="15618" width="46.28515625" customWidth="1"/>
    <col min="15619" max="15619" width="13.5703125" customWidth="1"/>
    <col min="15620" max="15620" width="14" bestFit="1" customWidth="1"/>
    <col min="15621" max="15621" width="10.5703125" bestFit="1" customWidth="1"/>
    <col min="15873" max="15873" width="9.140625" customWidth="1"/>
    <col min="15874" max="15874" width="46.28515625" customWidth="1"/>
    <col min="15875" max="15875" width="13.5703125" customWidth="1"/>
    <col min="15876" max="15876" width="14" bestFit="1" customWidth="1"/>
    <col min="15877" max="15877" width="10.5703125" bestFit="1" customWidth="1"/>
    <col min="16129" max="16129" width="9.140625" customWidth="1"/>
    <col min="16130" max="16130" width="46.28515625" customWidth="1"/>
    <col min="16131" max="16131" width="13.5703125" customWidth="1"/>
    <col min="16132" max="16132" width="14" bestFit="1" customWidth="1"/>
    <col min="16133" max="16133" width="10.5703125" bestFit="1" customWidth="1"/>
  </cols>
  <sheetData>
    <row r="1" spans="1:5">
      <c r="A1" s="288" t="s">
        <v>0</v>
      </c>
      <c r="B1" s="288"/>
      <c r="C1" s="288"/>
      <c r="D1" s="7"/>
    </row>
    <row r="2" spans="1:5">
      <c r="A2" s="288" t="s">
        <v>1</v>
      </c>
      <c r="B2" s="288"/>
      <c r="C2" s="288"/>
      <c r="D2" s="7"/>
    </row>
    <row r="3" spans="1:5">
      <c r="A3" s="288" t="s">
        <v>181</v>
      </c>
      <c r="B3" s="288"/>
      <c r="C3" s="288"/>
      <c r="D3" s="7"/>
    </row>
    <row r="4" spans="1:5">
      <c r="A4" s="288" t="s">
        <v>185</v>
      </c>
      <c r="B4" s="288"/>
      <c r="C4" s="288"/>
      <c r="D4" s="288"/>
      <c r="E4" s="288"/>
    </row>
    <row r="5" spans="1:5">
      <c r="A5" s="288" t="s">
        <v>19</v>
      </c>
      <c r="B5" s="288"/>
      <c r="C5" s="288"/>
      <c r="D5" s="7"/>
    </row>
    <row r="8" spans="1:5" s="121" customFormat="1">
      <c r="A8" s="121" t="s">
        <v>12</v>
      </c>
    </row>
    <row r="9" spans="1:5" s="121" customFormat="1">
      <c r="A9" s="13" t="s">
        <v>13</v>
      </c>
      <c r="B9" s="13" t="s">
        <v>6</v>
      </c>
      <c r="C9" s="13" t="s">
        <v>167</v>
      </c>
      <c r="D9" s="13" t="s">
        <v>168</v>
      </c>
    </row>
    <row r="11" spans="1:5">
      <c r="A11" s="121">
        <v>1</v>
      </c>
      <c r="B11" t="s">
        <v>20</v>
      </c>
      <c r="C11" s="9">
        <v>36157898.639999986</v>
      </c>
      <c r="D11" s="9">
        <v>36024875.547360003</v>
      </c>
    </row>
    <row r="12" spans="1:5">
      <c r="A12" s="121">
        <f>+A11+1</f>
        <v>2</v>
      </c>
      <c r="B12" t="s">
        <v>21</v>
      </c>
      <c r="C12" s="15">
        <v>-5350183</v>
      </c>
      <c r="D12" s="150">
        <v>-3770848.1043432457</v>
      </c>
    </row>
    <row r="13" spans="1:5">
      <c r="A13" s="121">
        <f>+A12+1</f>
        <v>3</v>
      </c>
      <c r="B13" s="19" t="s">
        <v>15</v>
      </c>
      <c r="C13" s="16">
        <f>SUM(C11:C12)</f>
        <v>30807715.639999986</v>
      </c>
      <c r="D13" s="16">
        <f>SUM(D11:D12)</f>
        <v>32254027.443016756</v>
      </c>
    </row>
    <row r="14" spans="1:5">
      <c r="A14" s="121">
        <f t="shared" ref="A14:A41" si="0">+A13+1</f>
        <v>4</v>
      </c>
    </row>
    <row r="15" spans="1:5">
      <c r="A15" s="121">
        <f t="shared" si="0"/>
        <v>5</v>
      </c>
      <c r="B15" t="s">
        <v>25</v>
      </c>
      <c r="C15" s="196">
        <v>768541.92000000074</v>
      </c>
      <c r="D15" s="182">
        <v>234919.82874999999</v>
      </c>
    </row>
    <row r="16" spans="1:5">
      <c r="A16" s="121">
        <f t="shared" si="0"/>
        <v>6</v>
      </c>
      <c r="B16" t="s">
        <v>26</v>
      </c>
      <c r="C16" s="20">
        <v>5350183</v>
      </c>
      <c r="D16" s="20">
        <v>3770848.1043432457</v>
      </c>
    </row>
    <row r="17" spans="1:4">
      <c r="A17" s="121">
        <f t="shared" si="0"/>
        <v>7</v>
      </c>
      <c r="B17" t="s">
        <v>27</v>
      </c>
      <c r="C17" s="151">
        <v>-415608.58381099993</v>
      </c>
      <c r="D17" s="151">
        <v>-445498.55938658223</v>
      </c>
    </row>
    <row r="18" spans="1:4">
      <c r="A18" s="121">
        <f t="shared" si="0"/>
        <v>8</v>
      </c>
      <c r="B18" s="19" t="s">
        <v>28</v>
      </c>
      <c r="C18" s="152">
        <f>SUM(C15:C17)</f>
        <v>5703116.3361890009</v>
      </c>
      <c r="D18" s="152">
        <f>SUM(D15:D17)</f>
        <v>3560269.3737066635</v>
      </c>
    </row>
    <row r="19" spans="1:4">
      <c r="A19" s="121">
        <f t="shared" si="0"/>
        <v>9</v>
      </c>
    </row>
    <row r="20" spans="1:4">
      <c r="A20" s="121">
        <f t="shared" si="0"/>
        <v>10</v>
      </c>
      <c r="B20" s="19" t="s">
        <v>29</v>
      </c>
      <c r="C20" s="9">
        <f>+C13+C18</f>
        <v>36510831.976188987</v>
      </c>
      <c r="D20" s="9">
        <f>+D13+D18</f>
        <v>35814296.816723421</v>
      </c>
    </row>
    <row r="21" spans="1:4">
      <c r="A21" s="121">
        <f t="shared" si="0"/>
        <v>11</v>
      </c>
    </row>
    <row r="22" spans="1:4">
      <c r="A22" s="121">
        <f t="shared" si="0"/>
        <v>12</v>
      </c>
      <c r="B22" t="s">
        <v>32</v>
      </c>
      <c r="C22" s="15">
        <v>-1100652.7014889857</v>
      </c>
      <c r="D22" s="150">
        <v>-431865.04072277463</v>
      </c>
    </row>
    <row r="23" spans="1:4">
      <c r="A23" s="121">
        <f t="shared" si="0"/>
        <v>13</v>
      </c>
      <c r="B23" s="19" t="s">
        <v>33</v>
      </c>
      <c r="C23" s="16">
        <f>SUM(C20:C22)</f>
        <v>35410179.274700001</v>
      </c>
      <c r="D23" s="16">
        <f>SUM(D20:D22)</f>
        <v>35382431.776000649</v>
      </c>
    </row>
    <row r="24" spans="1:4">
      <c r="A24" s="121">
        <f t="shared" si="0"/>
        <v>14</v>
      </c>
    </row>
    <row r="25" spans="1:4">
      <c r="A25" s="121">
        <f t="shared" si="0"/>
        <v>15</v>
      </c>
      <c r="B25" t="s">
        <v>44</v>
      </c>
      <c r="C25" s="153">
        <v>7.7097719999999995E-2</v>
      </c>
      <c r="D25" s="153">
        <v>7.7097719999999995E-2</v>
      </c>
    </row>
    <row r="26" spans="1:4">
      <c r="A26" s="121">
        <f t="shared" si="0"/>
        <v>16</v>
      </c>
      <c r="B26" s="19" t="s">
        <v>45</v>
      </c>
      <c r="C26" s="9">
        <f>+C23*C25</f>
        <v>2730044.0868706238</v>
      </c>
      <c r="D26" s="9">
        <f>+D23*D25</f>
        <v>2727904.8179852003</v>
      </c>
    </row>
    <row r="27" spans="1:4">
      <c r="A27" s="121">
        <f t="shared" si="0"/>
        <v>17</v>
      </c>
    </row>
    <row r="28" spans="1:4">
      <c r="A28" s="121">
        <f t="shared" si="0"/>
        <v>18</v>
      </c>
      <c r="B28" t="s">
        <v>49</v>
      </c>
      <c r="C28" s="29">
        <v>415608.58381099993</v>
      </c>
      <c r="D28" s="29">
        <v>445498.55938658223</v>
      </c>
    </row>
    <row r="29" spans="1:4">
      <c r="A29" s="121">
        <f t="shared" si="0"/>
        <v>19</v>
      </c>
      <c r="B29" t="s">
        <v>50</v>
      </c>
      <c r="C29" s="197">
        <v>-18144.857156912876</v>
      </c>
      <c r="D29" s="197">
        <v>-18144.857156912876</v>
      </c>
    </row>
    <row r="30" spans="1:4">
      <c r="A30" s="121">
        <f t="shared" si="0"/>
        <v>20</v>
      </c>
      <c r="B30" t="s">
        <v>51</v>
      </c>
      <c r="C30" s="29">
        <v>235771.20041721369</v>
      </c>
      <c r="D30" s="29">
        <v>246839.81303229849</v>
      </c>
    </row>
    <row r="31" spans="1:4">
      <c r="A31" s="121">
        <f t="shared" si="0"/>
        <v>21</v>
      </c>
      <c r="B31" t="s">
        <v>52</v>
      </c>
      <c r="C31" s="29">
        <v>-246328.386630736</v>
      </c>
      <c r="D31" s="29">
        <v>-262261.27743690548</v>
      </c>
    </row>
    <row r="32" spans="1:4">
      <c r="A32" s="121">
        <f t="shared" si="0"/>
        <v>22</v>
      </c>
      <c r="B32" t="s">
        <v>53</v>
      </c>
      <c r="C32" s="30">
        <v>-389488.34918290214</v>
      </c>
      <c r="D32" s="30">
        <v>-398060.77425287809</v>
      </c>
    </row>
    <row r="33" spans="1:5">
      <c r="A33" s="121">
        <f t="shared" si="0"/>
        <v>23</v>
      </c>
      <c r="B33" s="19" t="s">
        <v>54</v>
      </c>
      <c r="C33" s="31">
        <f>SUM(C28:C32)</f>
        <v>-2581.8087423373363</v>
      </c>
      <c r="D33" s="31">
        <f>SUM(D28:D32)</f>
        <v>13871.463572184322</v>
      </c>
    </row>
    <row r="34" spans="1:5">
      <c r="A34" s="121">
        <f t="shared" si="0"/>
        <v>24</v>
      </c>
    </row>
    <row r="35" spans="1:5">
      <c r="A35" s="121">
        <f t="shared" si="0"/>
        <v>25</v>
      </c>
      <c r="B35" t="s">
        <v>55</v>
      </c>
      <c r="C35" s="195">
        <f>+C26+C33</f>
        <v>2727462.2781282864</v>
      </c>
      <c r="D35" s="195">
        <f>+D26+D33</f>
        <v>2741776.2815573849</v>
      </c>
    </row>
    <row r="36" spans="1:5">
      <c r="A36" s="121">
        <f t="shared" si="0"/>
        <v>26</v>
      </c>
      <c r="B36" t="s">
        <v>56</v>
      </c>
      <c r="C36" s="183">
        <f>1/'Exhibit F-1'!C48</f>
        <v>0.60678348900000001</v>
      </c>
      <c r="D36" s="183">
        <v>0.60695432000000005</v>
      </c>
    </row>
    <row r="37" spans="1:5">
      <c r="A37" s="121">
        <f t="shared" si="0"/>
        <v>27</v>
      </c>
      <c r="B37" s="19" t="s">
        <v>57</v>
      </c>
      <c r="C37" s="84">
        <f>+C35/C36</f>
        <v>4494951.374868881</v>
      </c>
      <c r="D37" s="84">
        <f>+D35/D36</f>
        <v>4517269.5723747127</v>
      </c>
    </row>
    <row r="38" spans="1:5">
      <c r="A38" s="121">
        <f t="shared" si="0"/>
        <v>28</v>
      </c>
      <c r="B38" s="19"/>
      <c r="C38" s="82"/>
      <c r="D38" s="82"/>
    </row>
    <row r="39" spans="1:5">
      <c r="A39" s="121">
        <f t="shared" si="0"/>
        <v>29</v>
      </c>
      <c r="B39" t="s">
        <v>184</v>
      </c>
      <c r="C39" s="113">
        <v>4381785.2608202696</v>
      </c>
      <c r="D39" s="113">
        <v>4381785.2608202696</v>
      </c>
    </row>
    <row r="40" spans="1:5">
      <c r="A40" s="121">
        <f t="shared" si="0"/>
        <v>30</v>
      </c>
      <c r="C40" s="113"/>
      <c r="D40" s="113"/>
    </row>
    <row r="41" spans="1:5">
      <c r="A41" s="121">
        <f t="shared" si="0"/>
        <v>31</v>
      </c>
      <c r="B41" t="s">
        <v>147</v>
      </c>
      <c r="C41" s="115">
        <f>C37-C39</f>
        <v>113166.11404861137</v>
      </c>
      <c r="D41" s="115">
        <f>D37-D39</f>
        <v>135484.31155444309</v>
      </c>
      <c r="E41" s="16">
        <f>C41-D41</f>
        <v>-22318.197505831718</v>
      </c>
    </row>
    <row r="43" spans="1:5">
      <c r="C43" s="86"/>
      <c r="D43" s="168"/>
    </row>
  </sheetData>
  <mergeCells count="6">
    <mergeCell ref="D4:E4"/>
    <mergeCell ref="A5:C5"/>
    <mergeCell ref="A1:C1"/>
    <mergeCell ref="A2:C2"/>
    <mergeCell ref="A3:C3"/>
    <mergeCell ref="A4:C4"/>
  </mergeCells>
  <pageMargins left="0.75" right="0.75" top="1" bottom="1" header="0.5" footer="0.5"/>
  <pageSetup scale="94" orientation="portrait" r:id="rId1"/>
  <headerFooter alignWithMargins="0">
    <oddHeader>&amp;RExhibit B-1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1"/>
  <sheetViews>
    <sheetView view="pageBreakPreview" zoomScaleNormal="100" zoomScaleSheetLayoutView="100" workbookViewId="0">
      <selection sqref="A1:F1"/>
    </sheetView>
  </sheetViews>
  <sheetFormatPr defaultColWidth="9.140625" defaultRowHeight="12.75"/>
  <cols>
    <col min="1" max="1" width="4.42578125" style="123" customWidth="1"/>
    <col min="2" max="2" width="10.7109375" style="123" customWidth="1"/>
    <col min="3" max="3" width="10.85546875" style="123" customWidth="1"/>
    <col min="4" max="4" width="11.140625" style="123" customWidth="1"/>
    <col min="5" max="5" width="14.140625" style="123" bestFit="1" customWidth="1"/>
    <col min="6" max="7" width="14" style="123" customWidth="1"/>
    <col min="8" max="8" width="11.5703125" style="123" customWidth="1"/>
    <col min="9" max="9" width="13.5703125" style="123" bestFit="1" customWidth="1"/>
    <col min="10" max="10" width="13.42578125" style="123" customWidth="1"/>
    <col min="11" max="11" width="4.7109375" style="123" customWidth="1"/>
    <col min="12" max="12" width="12.5703125" style="123" customWidth="1"/>
    <col min="13" max="13" width="11.140625" style="123" bestFit="1" customWidth="1"/>
    <col min="14" max="14" width="10.42578125" style="123" customWidth="1"/>
    <col min="15" max="15" width="9.140625" style="123"/>
    <col min="16" max="16" width="9.28515625" style="123" bestFit="1" customWidth="1"/>
    <col min="17" max="17" width="12.42578125" style="123" bestFit="1" customWidth="1"/>
    <col min="18" max="19" width="12.85546875" style="123" bestFit="1" customWidth="1"/>
    <col min="20" max="20" width="11.85546875" style="123" bestFit="1" customWidth="1"/>
    <col min="21" max="256" width="9.140625" style="123"/>
    <col min="257" max="257" width="4.42578125" style="123" customWidth="1"/>
    <col min="258" max="258" width="10.7109375" style="123" customWidth="1"/>
    <col min="259" max="259" width="10.85546875" style="123" customWidth="1"/>
    <col min="260" max="260" width="11.140625" style="123" customWidth="1"/>
    <col min="261" max="261" width="12.5703125" style="123" bestFit="1" customWidth="1"/>
    <col min="262" max="263" width="14" style="123" customWidth="1"/>
    <col min="264" max="264" width="11.5703125" style="123" customWidth="1"/>
    <col min="265" max="265" width="13.5703125" style="123" bestFit="1" customWidth="1"/>
    <col min="266" max="266" width="13.42578125" style="123" customWidth="1"/>
    <col min="267" max="267" width="4.7109375" style="123" customWidth="1"/>
    <col min="268" max="268" width="12.5703125" style="123" customWidth="1"/>
    <col min="269" max="269" width="11.140625" style="123" bestFit="1" customWidth="1"/>
    <col min="270" max="270" width="10.42578125" style="123" customWidth="1"/>
    <col min="271" max="271" width="9.140625" style="123"/>
    <col min="272" max="272" width="9.28515625" style="123" bestFit="1" customWidth="1"/>
    <col min="273" max="273" width="12.42578125" style="123" bestFit="1" customWidth="1"/>
    <col min="274" max="275" width="12.85546875" style="123" bestFit="1" customWidth="1"/>
    <col min="276" max="276" width="11.85546875" style="123" bestFit="1" customWidth="1"/>
    <col min="277" max="512" width="9.140625" style="123"/>
    <col min="513" max="513" width="4.42578125" style="123" customWidth="1"/>
    <col min="514" max="514" width="10.7109375" style="123" customWidth="1"/>
    <col min="515" max="515" width="10.85546875" style="123" customWidth="1"/>
    <col min="516" max="516" width="11.140625" style="123" customWidth="1"/>
    <col min="517" max="517" width="12.5703125" style="123" bestFit="1" customWidth="1"/>
    <col min="518" max="519" width="14" style="123" customWidth="1"/>
    <col min="520" max="520" width="11.5703125" style="123" customWidth="1"/>
    <col min="521" max="521" width="13.5703125" style="123" bestFit="1" customWidth="1"/>
    <col min="522" max="522" width="13.42578125" style="123" customWidth="1"/>
    <col min="523" max="523" width="4.7109375" style="123" customWidth="1"/>
    <col min="524" max="524" width="12.5703125" style="123" customWidth="1"/>
    <col min="525" max="525" width="11.140625" style="123" bestFit="1" customWidth="1"/>
    <col min="526" max="526" width="10.42578125" style="123" customWidth="1"/>
    <col min="527" max="527" width="9.140625" style="123"/>
    <col min="528" max="528" width="9.28515625" style="123" bestFit="1" customWidth="1"/>
    <col min="529" max="529" width="12.42578125" style="123" bestFit="1" customWidth="1"/>
    <col min="530" max="531" width="12.85546875" style="123" bestFit="1" customWidth="1"/>
    <col min="532" max="532" width="11.85546875" style="123" bestFit="1" customWidth="1"/>
    <col min="533" max="768" width="9.140625" style="123"/>
    <col min="769" max="769" width="4.42578125" style="123" customWidth="1"/>
    <col min="770" max="770" width="10.7109375" style="123" customWidth="1"/>
    <col min="771" max="771" width="10.85546875" style="123" customWidth="1"/>
    <col min="772" max="772" width="11.140625" style="123" customWidth="1"/>
    <col min="773" max="773" width="12.5703125" style="123" bestFit="1" customWidth="1"/>
    <col min="774" max="775" width="14" style="123" customWidth="1"/>
    <col min="776" max="776" width="11.5703125" style="123" customWidth="1"/>
    <col min="777" max="777" width="13.5703125" style="123" bestFit="1" customWidth="1"/>
    <col min="778" max="778" width="13.42578125" style="123" customWidth="1"/>
    <col min="779" max="779" width="4.7109375" style="123" customWidth="1"/>
    <col min="780" max="780" width="12.5703125" style="123" customWidth="1"/>
    <col min="781" max="781" width="11.140625" style="123" bestFit="1" customWidth="1"/>
    <col min="782" max="782" width="10.42578125" style="123" customWidth="1"/>
    <col min="783" max="783" width="9.140625" style="123"/>
    <col min="784" max="784" width="9.28515625" style="123" bestFit="1" customWidth="1"/>
    <col min="785" max="785" width="12.42578125" style="123" bestFit="1" customWidth="1"/>
    <col min="786" max="787" width="12.85546875" style="123" bestFit="1" customWidth="1"/>
    <col min="788" max="788" width="11.85546875" style="123" bestFit="1" customWidth="1"/>
    <col min="789" max="1024" width="9.140625" style="123"/>
    <col min="1025" max="1025" width="4.42578125" style="123" customWidth="1"/>
    <col min="1026" max="1026" width="10.7109375" style="123" customWidth="1"/>
    <col min="1027" max="1027" width="10.85546875" style="123" customWidth="1"/>
    <col min="1028" max="1028" width="11.140625" style="123" customWidth="1"/>
    <col min="1029" max="1029" width="12.5703125" style="123" bestFit="1" customWidth="1"/>
    <col min="1030" max="1031" width="14" style="123" customWidth="1"/>
    <col min="1032" max="1032" width="11.5703125" style="123" customWidth="1"/>
    <col min="1033" max="1033" width="13.5703125" style="123" bestFit="1" customWidth="1"/>
    <col min="1034" max="1034" width="13.42578125" style="123" customWidth="1"/>
    <col min="1035" max="1035" width="4.7109375" style="123" customWidth="1"/>
    <col min="1036" max="1036" width="12.5703125" style="123" customWidth="1"/>
    <col min="1037" max="1037" width="11.140625" style="123" bestFit="1" customWidth="1"/>
    <col min="1038" max="1038" width="10.42578125" style="123" customWidth="1"/>
    <col min="1039" max="1039" width="9.140625" style="123"/>
    <col min="1040" max="1040" width="9.28515625" style="123" bestFit="1" customWidth="1"/>
    <col min="1041" max="1041" width="12.42578125" style="123" bestFit="1" customWidth="1"/>
    <col min="1042" max="1043" width="12.85546875" style="123" bestFit="1" customWidth="1"/>
    <col min="1044" max="1044" width="11.85546875" style="123" bestFit="1" customWidth="1"/>
    <col min="1045" max="1280" width="9.140625" style="123"/>
    <col min="1281" max="1281" width="4.42578125" style="123" customWidth="1"/>
    <col min="1282" max="1282" width="10.7109375" style="123" customWidth="1"/>
    <col min="1283" max="1283" width="10.85546875" style="123" customWidth="1"/>
    <col min="1284" max="1284" width="11.140625" style="123" customWidth="1"/>
    <col min="1285" max="1285" width="12.5703125" style="123" bestFit="1" customWidth="1"/>
    <col min="1286" max="1287" width="14" style="123" customWidth="1"/>
    <col min="1288" max="1288" width="11.5703125" style="123" customWidth="1"/>
    <col min="1289" max="1289" width="13.5703125" style="123" bestFit="1" customWidth="1"/>
    <col min="1290" max="1290" width="13.42578125" style="123" customWidth="1"/>
    <col min="1291" max="1291" width="4.7109375" style="123" customWidth="1"/>
    <col min="1292" max="1292" width="12.5703125" style="123" customWidth="1"/>
    <col min="1293" max="1293" width="11.140625" style="123" bestFit="1" customWidth="1"/>
    <col min="1294" max="1294" width="10.42578125" style="123" customWidth="1"/>
    <col min="1295" max="1295" width="9.140625" style="123"/>
    <col min="1296" max="1296" width="9.28515625" style="123" bestFit="1" customWidth="1"/>
    <col min="1297" max="1297" width="12.42578125" style="123" bestFit="1" customWidth="1"/>
    <col min="1298" max="1299" width="12.85546875" style="123" bestFit="1" customWidth="1"/>
    <col min="1300" max="1300" width="11.85546875" style="123" bestFit="1" customWidth="1"/>
    <col min="1301" max="1536" width="9.140625" style="123"/>
    <col min="1537" max="1537" width="4.42578125" style="123" customWidth="1"/>
    <col min="1538" max="1538" width="10.7109375" style="123" customWidth="1"/>
    <col min="1539" max="1539" width="10.85546875" style="123" customWidth="1"/>
    <col min="1540" max="1540" width="11.140625" style="123" customWidth="1"/>
    <col min="1541" max="1541" width="12.5703125" style="123" bestFit="1" customWidth="1"/>
    <col min="1542" max="1543" width="14" style="123" customWidth="1"/>
    <col min="1544" max="1544" width="11.5703125" style="123" customWidth="1"/>
    <col min="1545" max="1545" width="13.5703125" style="123" bestFit="1" customWidth="1"/>
    <col min="1546" max="1546" width="13.42578125" style="123" customWidth="1"/>
    <col min="1547" max="1547" width="4.7109375" style="123" customWidth="1"/>
    <col min="1548" max="1548" width="12.5703125" style="123" customWidth="1"/>
    <col min="1549" max="1549" width="11.140625" style="123" bestFit="1" customWidth="1"/>
    <col min="1550" max="1550" width="10.42578125" style="123" customWidth="1"/>
    <col min="1551" max="1551" width="9.140625" style="123"/>
    <col min="1552" max="1552" width="9.28515625" style="123" bestFit="1" customWidth="1"/>
    <col min="1553" max="1553" width="12.42578125" style="123" bestFit="1" customWidth="1"/>
    <col min="1554" max="1555" width="12.85546875" style="123" bestFit="1" customWidth="1"/>
    <col min="1556" max="1556" width="11.85546875" style="123" bestFit="1" customWidth="1"/>
    <col min="1557" max="1792" width="9.140625" style="123"/>
    <col min="1793" max="1793" width="4.42578125" style="123" customWidth="1"/>
    <col min="1794" max="1794" width="10.7109375" style="123" customWidth="1"/>
    <col min="1795" max="1795" width="10.85546875" style="123" customWidth="1"/>
    <col min="1796" max="1796" width="11.140625" style="123" customWidth="1"/>
    <col min="1797" max="1797" width="12.5703125" style="123" bestFit="1" customWidth="1"/>
    <col min="1798" max="1799" width="14" style="123" customWidth="1"/>
    <col min="1800" max="1800" width="11.5703125" style="123" customWidth="1"/>
    <col min="1801" max="1801" width="13.5703125" style="123" bestFit="1" customWidth="1"/>
    <col min="1802" max="1802" width="13.42578125" style="123" customWidth="1"/>
    <col min="1803" max="1803" width="4.7109375" style="123" customWidth="1"/>
    <col min="1804" max="1804" width="12.5703125" style="123" customWidth="1"/>
    <col min="1805" max="1805" width="11.140625" style="123" bestFit="1" customWidth="1"/>
    <col min="1806" max="1806" width="10.42578125" style="123" customWidth="1"/>
    <col min="1807" max="1807" width="9.140625" style="123"/>
    <col min="1808" max="1808" width="9.28515625" style="123" bestFit="1" customWidth="1"/>
    <col min="1809" max="1809" width="12.42578125" style="123" bestFit="1" customWidth="1"/>
    <col min="1810" max="1811" width="12.85546875" style="123" bestFit="1" customWidth="1"/>
    <col min="1812" max="1812" width="11.85546875" style="123" bestFit="1" customWidth="1"/>
    <col min="1813" max="2048" width="9.140625" style="123"/>
    <col min="2049" max="2049" width="4.42578125" style="123" customWidth="1"/>
    <col min="2050" max="2050" width="10.7109375" style="123" customWidth="1"/>
    <col min="2051" max="2051" width="10.85546875" style="123" customWidth="1"/>
    <col min="2052" max="2052" width="11.140625" style="123" customWidth="1"/>
    <col min="2053" max="2053" width="12.5703125" style="123" bestFit="1" customWidth="1"/>
    <col min="2054" max="2055" width="14" style="123" customWidth="1"/>
    <col min="2056" max="2056" width="11.5703125" style="123" customWidth="1"/>
    <col min="2057" max="2057" width="13.5703125" style="123" bestFit="1" customWidth="1"/>
    <col min="2058" max="2058" width="13.42578125" style="123" customWidth="1"/>
    <col min="2059" max="2059" width="4.7109375" style="123" customWidth="1"/>
    <col min="2060" max="2060" width="12.5703125" style="123" customWidth="1"/>
    <col min="2061" max="2061" width="11.140625" style="123" bestFit="1" customWidth="1"/>
    <col min="2062" max="2062" width="10.42578125" style="123" customWidth="1"/>
    <col min="2063" max="2063" width="9.140625" style="123"/>
    <col min="2064" max="2064" width="9.28515625" style="123" bestFit="1" customWidth="1"/>
    <col min="2065" max="2065" width="12.42578125" style="123" bestFit="1" customWidth="1"/>
    <col min="2066" max="2067" width="12.85546875" style="123" bestFit="1" customWidth="1"/>
    <col min="2068" max="2068" width="11.85546875" style="123" bestFit="1" customWidth="1"/>
    <col min="2069" max="2304" width="9.140625" style="123"/>
    <col min="2305" max="2305" width="4.42578125" style="123" customWidth="1"/>
    <col min="2306" max="2306" width="10.7109375" style="123" customWidth="1"/>
    <col min="2307" max="2307" width="10.85546875" style="123" customWidth="1"/>
    <col min="2308" max="2308" width="11.140625" style="123" customWidth="1"/>
    <col min="2309" max="2309" width="12.5703125" style="123" bestFit="1" customWidth="1"/>
    <col min="2310" max="2311" width="14" style="123" customWidth="1"/>
    <col min="2312" max="2312" width="11.5703125" style="123" customWidth="1"/>
    <col min="2313" max="2313" width="13.5703125" style="123" bestFit="1" customWidth="1"/>
    <col min="2314" max="2314" width="13.42578125" style="123" customWidth="1"/>
    <col min="2315" max="2315" width="4.7109375" style="123" customWidth="1"/>
    <col min="2316" max="2316" width="12.5703125" style="123" customWidth="1"/>
    <col min="2317" max="2317" width="11.140625" style="123" bestFit="1" customWidth="1"/>
    <col min="2318" max="2318" width="10.42578125" style="123" customWidth="1"/>
    <col min="2319" max="2319" width="9.140625" style="123"/>
    <col min="2320" max="2320" width="9.28515625" style="123" bestFit="1" customWidth="1"/>
    <col min="2321" max="2321" width="12.42578125" style="123" bestFit="1" customWidth="1"/>
    <col min="2322" max="2323" width="12.85546875" style="123" bestFit="1" customWidth="1"/>
    <col min="2324" max="2324" width="11.85546875" style="123" bestFit="1" customWidth="1"/>
    <col min="2325" max="2560" width="9.140625" style="123"/>
    <col min="2561" max="2561" width="4.42578125" style="123" customWidth="1"/>
    <col min="2562" max="2562" width="10.7109375" style="123" customWidth="1"/>
    <col min="2563" max="2563" width="10.85546875" style="123" customWidth="1"/>
    <col min="2564" max="2564" width="11.140625" style="123" customWidth="1"/>
    <col min="2565" max="2565" width="12.5703125" style="123" bestFit="1" customWidth="1"/>
    <col min="2566" max="2567" width="14" style="123" customWidth="1"/>
    <col min="2568" max="2568" width="11.5703125" style="123" customWidth="1"/>
    <col min="2569" max="2569" width="13.5703125" style="123" bestFit="1" customWidth="1"/>
    <col min="2570" max="2570" width="13.42578125" style="123" customWidth="1"/>
    <col min="2571" max="2571" width="4.7109375" style="123" customWidth="1"/>
    <col min="2572" max="2572" width="12.5703125" style="123" customWidth="1"/>
    <col min="2573" max="2573" width="11.140625" style="123" bestFit="1" customWidth="1"/>
    <col min="2574" max="2574" width="10.42578125" style="123" customWidth="1"/>
    <col min="2575" max="2575" width="9.140625" style="123"/>
    <col min="2576" max="2576" width="9.28515625" style="123" bestFit="1" customWidth="1"/>
    <col min="2577" max="2577" width="12.42578125" style="123" bestFit="1" customWidth="1"/>
    <col min="2578" max="2579" width="12.85546875" style="123" bestFit="1" customWidth="1"/>
    <col min="2580" max="2580" width="11.85546875" style="123" bestFit="1" customWidth="1"/>
    <col min="2581" max="2816" width="9.140625" style="123"/>
    <col min="2817" max="2817" width="4.42578125" style="123" customWidth="1"/>
    <col min="2818" max="2818" width="10.7109375" style="123" customWidth="1"/>
    <col min="2819" max="2819" width="10.85546875" style="123" customWidth="1"/>
    <col min="2820" max="2820" width="11.140625" style="123" customWidth="1"/>
    <col min="2821" max="2821" width="12.5703125" style="123" bestFit="1" customWidth="1"/>
    <col min="2822" max="2823" width="14" style="123" customWidth="1"/>
    <col min="2824" max="2824" width="11.5703125" style="123" customWidth="1"/>
    <col min="2825" max="2825" width="13.5703125" style="123" bestFit="1" customWidth="1"/>
    <col min="2826" max="2826" width="13.42578125" style="123" customWidth="1"/>
    <col min="2827" max="2827" width="4.7109375" style="123" customWidth="1"/>
    <col min="2828" max="2828" width="12.5703125" style="123" customWidth="1"/>
    <col min="2829" max="2829" width="11.140625" style="123" bestFit="1" customWidth="1"/>
    <col min="2830" max="2830" width="10.42578125" style="123" customWidth="1"/>
    <col min="2831" max="2831" width="9.140625" style="123"/>
    <col min="2832" max="2832" width="9.28515625" style="123" bestFit="1" customWidth="1"/>
    <col min="2833" max="2833" width="12.42578125" style="123" bestFit="1" customWidth="1"/>
    <col min="2834" max="2835" width="12.85546875" style="123" bestFit="1" customWidth="1"/>
    <col min="2836" max="2836" width="11.85546875" style="123" bestFit="1" customWidth="1"/>
    <col min="2837" max="3072" width="9.140625" style="123"/>
    <col min="3073" max="3073" width="4.42578125" style="123" customWidth="1"/>
    <col min="3074" max="3074" width="10.7109375" style="123" customWidth="1"/>
    <col min="3075" max="3075" width="10.85546875" style="123" customWidth="1"/>
    <col min="3076" max="3076" width="11.140625" style="123" customWidth="1"/>
    <col min="3077" max="3077" width="12.5703125" style="123" bestFit="1" customWidth="1"/>
    <col min="3078" max="3079" width="14" style="123" customWidth="1"/>
    <col min="3080" max="3080" width="11.5703125" style="123" customWidth="1"/>
    <col min="3081" max="3081" width="13.5703125" style="123" bestFit="1" customWidth="1"/>
    <col min="3082" max="3082" width="13.42578125" style="123" customWidth="1"/>
    <col min="3083" max="3083" width="4.7109375" style="123" customWidth="1"/>
    <col min="3084" max="3084" width="12.5703125" style="123" customWidth="1"/>
    <col min="3085" max="3085" width="11.140625" style="123" bestFit="1" customWidth="1"/>
    <col min="3086" max="3086" width="10.42578125" style="123" customWidth="1"/>
    <col min="3087" max="3087" width="9.140625" style="123"/>
    <col min="3088" max="3088" width="9.28515625" style="123" bestFit="1" customWidth="1"/>
    <col min="3089" max="3089" width="12.42578125" style="123" bestFit="1" customWidth="1"/>
    <col min="3090" max="3091" width="12.85546875" style="123" bestFit="1" customWidth="1"/>
    <col min="3092" max="3092" width="11.85546875" style="123" bestFit="1" customWidth="1"/>
    <col min="3093" max="3328" width="9.140625" style="123"/>
    <col min="3329" max="3329" width="4.42578125" style="123" customWidth="1"/>
    <col min="3330" max="3330" width="10.7109375" style="123" customWidth="1"/>
    <col min="3331" max="3331" width="10.85546875" style="123" customWidth="1"/>
    <col min="3332" max="3332" width="11.140625" style="123" customWidth="1"/>
    <col min="3333" max="3333" width="12.5703125" style="123" bestFit="1" customWidth="1"/>
    <col min="3334" max="3335" width="14" style="123" customWidth="1"/>
    <col min="3336" max="3336" width="11.5703125" style="123" customWidth="1"/>
    <col min="3337" max="3337" width="13.5703125" style="123" bestFit="1" customWidth="1"/>
    <col min="3338" max="3338" width="13.42578125" style="123" customWidth="1"/>
    <col min="3339" max="3339" width="4.7109375" style="123" customWidth="1"/>
    <col min="3340" max="3340" width="12.5703125" style="123" customWidth="1"/>
    <col min="3341" max="3341" width="11.140625" style="123" bestFit="1" customWidth="1"/>
    <col min="3342" max="3342" width="10.42578125" style="123" customWidth="1"/>
    <col min="3343" max="3343" width="9.140625" style="123"/>
    <col min="3344" max="3344" width="9.28515625" style="123" bestFit="1" customWidth="1"/>
    <col min="3345" max="3345" width="12.42578125" style="123" bestFit="1" customWidth="1"/>
    <col min="3346" max="3347" width="12.85546875" style="123" bestFit="1" customWidth="1"/>
    <col min="3348" max="3348" width="11.85546875" style="123" bestFit="1" customWidth="1"/>
    <col min="3349" max="3584" width="9.140625" style="123"/>
    <col min="3585" max="3585" width="4.42578125" style="123" customWidth="1"/>
    <col min="3586" max="3586" width="10.7109375" style="123" customWidth="1"/>
    <col min="3587" max="3587" width="10.85546875" style="123" customWidth="1"/>
    <col min="3588" max="3588" width="11.140625" style="123" customWidth="1"/>
    <col min="3589" max="3589" width="12.5703125" style="123" bestFit="1" customWidth="1"/>
    <col min="3590" max="3591" width="14" style="123" customWidth="1"/>
    <col min="3592" max="3592" width="11.5703125" style="123" customWidth="1"/>
    <col min="3593" max="3593" width="13.5703125" style="123" bestFit="1" customWidth="1"/>
    <col min="3594" max="3594" width="13.42578125" style="123" customWidth="1"/>
    <col min="3595" max="3595" width="4.7109375" style="123" customWidth="1"/>
    <col min="3596" max="3596" width="12.5703125" style="123" customWidth="1"/>
    <col min="3597" max="3597" width="11.140625" style="123" bestFit="1" customWidth="1"/>
    <col min="3598" max="3598" width="10.42578125" style="123" customWidth="1"/>
    <col min="3599" max="3599" width="9.140625" style="123"/>
    <col min="3600" max="3600" width="9.28515625" style="123" bestFit="1" customWidth="1"/>
    <col min="3601" max="3601" width="12.42578125" style="123" bestFit="1" customWidth="1"/>
    <col min="3602" max="3603" width="12.85546875" style="123" bestFit="1" customWidth="1"/>
    <col min="3604" max="3604" width="11.85546875" style="123" bestFit="1" customWidth="1"/>
    <col min="3605" max="3840" width="9.140625" style="123"/>
    <col min="3841" max="3841" width="4.42578125" style="123" customWidth="1"/>
    <col min="3842" max="3842" width="10.7109375" style="123" customWidth="1"/>
    <col min="3843" max="3843" width="10.85546875" style="123" customWidth="1"/>
    <col min="3844" max="3844" width="11.140625" style="123" customWidth="1"/>
    <col min="3845" max="3845" width="12.5703125" style="123" bestFit="1" customWidth="1"/>
    <col min="3846" max="3847" width="14" style="123" customWidth="1"/>
    <col min="3848" max="3848" width="11.5703125" style="123" customWidth="1"/>
    <col min="3849" max="3849" width="13.5703125" style="123" bestFit="1" customWidth="1"/>
    <col min="3850" max="3850" width="13.42578125" style="123" customWidth="1"/>
    <col min="3851" max="3851" width="4.7109375" style="123" customWidth="1"/>
    <col min="3852" max="3852" width="12.5703125" style="123" customWidth="1"/>
    <col min="3853" max="3853" width="11.140625" style="123" bestFit="1" customWidth="1"/>
    <col min="3854" max="3854" width="10.42578125" style="123" customWidth="1"/>
    <col min="3855" max="3855" width="9.140625" style="123"/>
    <col min="3856" max="3856" width="9.28515625" style="123" bestFit="1" customWidth="1"/>
    <col min="3857" max="3857" width="12.42578125" style="123" bestFit="1" customWidth="1"/>
    <col min="3858" max="3859" width="12.85546875" style="123" bestFit="1" customWidth="1"/>
    <col min="3860" max="3860" width="11.85546875" style="123" bestFit="1" customWidth="1"/>
    <col min="3861" max="4096" width="9.140625" style="123"/>
    <col min="4097" max="4097" width="4.42578125" style="123" customWidth="1"/>
    <col min="4098" max="4098" width="10.7109375" style="123" customWidth="1"/>
    <col min="4099" max="4099" width="10.85546875" style="123" customWidth="1"/>
    <col min="4100" max="4100" width="11.140625" style="123" customWidth="1"/>
    <col min="4101" max="4101" width="12.5703125" style="123" bestFit="1" customWidth="1"/>
    <col min="4102" max="4103" width="14" style="123" customWidth="1"/>
    <col min="4104" max="4104" width="11.5703125" style="123" customWidth="1"/>
    <col min="4105" max="4105" width="13.5703125" style="123" bestFit="1" customWidth="1"/>
    <col min="4106" max="4106" width="13.42578125" style="123" customWidth="1"/>
    <col min="4107" max="4107" width="4.7109375" style="123" customWidth="1"/>
    <col min="4108" max="4108" width="12.5703125" style="123" customWidth="1"/>
    <col min="4109" max="4109" width="11.140625" style="123" bestFit="1" customWidth="1"/>
    <col min="4110" max="4110" width="10.42578125" style="123" customWidth="1"/>
    <col min="4111" max="4111" width="9.140625" style="123"/>
    <col min="4112" max="4112" width="9.28515625" style="123" bestFit="1" customWidth="1"/>
    <col min="4113" max="4113" width="12.42578125" style="123" bestFit="1" customWidth="1"/>
    <col min="4114" max="4115" width="12.85546875" style="123" bestFit="1" customWidth="1"/>
    <col min="4116" max="4116" width="11.85546875" style="123" bestFit="1" customWidth="1"/>
    <col min="4117" max="4352" width="9.140625" style="123"/>
    <col min="4353" max="4353" width="4.42578125" style="123" customWidth="1"/>
    <col min="4354" max="4354" width="10.7109375" style="123" customWidth="1"/>
    <col min="4355" max="4355" width="10.85546875" style="123" customWidth="1"/>
    <col min="4356" max="4356" width="11.140625" style="123" customWidth="1"/>
    <col min="4357" max="4357" width="12.5703125" style="123" bestFit="1" customWidth="1"/>
    <col min="4358" max="4359" width="14" style="123" customWidth="1"/>
    <col min="4360" max="4360" width="11.5703125" style="123" customWidth="1"/>
    <col min="4361" max="4361" width="13.5703125" style="123" bestFit="1" customWidth="1"/>
    <col min="4362" max="4362" width="13.42578125" style="123" customWidth="1"/>
    <col min="4363" max="4363" width="4.7109375" style="123" customWidth="1"/>
    <col min="4364" max="4364" width="12.5703125" style="123" customWidth="1"/>
    <col min="4365" max="4365" width="11.140625" style="123" bestFit="1" customWidth="1"/>
    <col min="4366" max="4366" width="10.42578125" style="123" customWidth="1"/>
    <col min="4367" max="4367" width="9.140625" style="123"/>
    <col min="4368" max="4368" width="9.28515625" style="123" bestFit="1" customWidth="1"/>
    <col min="4369" max="4369" width="12.42578125" style="123" bestFit="1" customWidth="1"/>
    <col min="4370" max="4371" width="12.85546875" style="123" bestFit="1" customWidth="1"/>
    <col min="4372" max="4372" width="11.85546875" style="123" bestFit="1" customWidth="1"/>
    <col min="4373" max="4608" width="9.140625" style="123"/>
    <col min="4609" max="4609" width="4.42578125" style="123" customWidth="1"/>
    <col min="4610" max="4610" width="10.7109375" style="123" customWidth="1"/>
    <col min="4611" max="4611" width="10.85546875" style="123" customWidth="1"/>
    <col min="4612" max="4612" width="11.140625" style="123" customWidth="1"/>
    <col min="4613" max="4613" width="12.5703125" style="123" bestFit="1" customWidth="1"/>
    <col min="4614" max="4615" width="14" style="123" customWidth="1"/>
    <col min="4616" max="4616" width="11.5703125" style="123" customWidth="1"/>
    <col min="4617" max="4617" width="13.5703125" style="123" bestFit="1" customWidth="1"/>
    <col min="4618" max="4618" width="13.42578125" style="123" customWidth="1"/>
    <col min="4619" max="4619" width="4.7109375" style="123" customWidth="1"/>
    <col min="4620" max="4620" width="12.5703125" style="123" customWidth="1"/>
    <col min="4621" max="4621" width="11.140625" style="123" bestFit="1" customWidth="1"/>
    <col min="4622" max="4622" width="10.42578125" style="123" customWidth="1"/>
    <col min="4623" max="4623" width="9.140625" style="123"/>
    <col min="4624" max="4624" width="9.28515625" style="123" bestFit="1" customWidth="1"/>
    <col min="4625" max="4625" width="12.42578125" style="123" bestFit="1" customWidth="1"/>
    <col min="4626" max="4627" width="12.85546875" style="123" bestFit="1" customWidth="1"/>
    <col min="4628" max="4628" width="11.85546875" style="123" bestFit="1" customWidth="1"/>
    <col min="4629" max="4864" width="9.140625" style="123"/>
    <col min="4865" max="4865" width="4.42578125" style="123" customWidth="1"/>
    <col min="4866" max="4866" width="10.7109375" style="123" customWidth="1"/>
    <col min="4867" max="4867" width="10.85546875" style="123" customWidth="1"/>
    <col min="4868" max="4868" width="11.140625" style="123" customWidth="1"/>
    <col min="4869" max="4869" width="12.5703125" style="123" bestFit="1" customWidth="1"/>
    <col min="4870" max="4871" width="14" style="123" customWidth="1"/>
    <col min="4872" max="4872" width="11.5703125" style="123" customWidth="1"/>
    <col min="4873" max="4873" width="13.5703125" style="123" bestFit="1" customWidth="1"/>
    <col min="4874" max="4874" width="13.42578125" style="123" customWidth="1"/>
    <col min="4875" max="4875" width="4.7109375" style="123" customWidth="1"/>
    <col min="4876" max="4876" width="12.5703125" style="123" customWidth="1"/>
    <col min="4877" max="4877" width="11.140625" style="123" bestFit="1" customWidth="1"/>
    <col min="4878" max="4878" width="10.42578125" style="123" customWidth="1"/>
    <col min="4879" max="4879" width="9.140625" style="123"/>
    <col min="4880" max="4880" width="9.28515625" style="123" bestFit="1" customWidth="1"/>
    <col min="4881" max="4881" width="12.42578125" style="123" bestFit="1" customWidth="1"/>
    <col min="4882" max="4883" width="12.85546875" style="123" bestFit="1" customWidth="1"/>
    <col min="4884" max="4884" width="11.85546875" style="123" bestFit="1" customWidth="1"/>
    <col min="4885" max="5120" width="9.140625" style="123"/>
    <col min="5121" max="5121" width="4.42578125" style="123" customWidth="1"/>
    <col min="5122" max="5122" width="10.7109375" style="123" customWidth="1"/>
    <col min="5123" max="5123" width="10.85546875" style="123" customWidth="1"/>
    <col min="5124" max="5124" width="11.140625" style="123" customWidth="1"/>
    <col min="5125" max="5125" width="12.5703125" style="123" bestFit="1" customWidth="1"/>
    <col min="5126" max="5127" width="14" style="123" customWidth="1"/>
    <col min="5128" max="5128" width="11.5703125" style="123" customWidth="1"/>
    <col min="5129" max="5129" width="13.5703125" style="123" bestFit="1" customWidth="1"/>
    <col min="5130" max="5130" width="13.42578125" style="123" customWidth="1"/>
    <col min="5131" max="5131" width="4.7109375" style="123" customWidth="1"/>
    <col min="5132" max="5132" width="12.5703125" style="123" customWidth="1"/>
    <col min="5133" max="5133" width="11.140625" style="123" bestFit="1" customWidth="1"/>
    <col min="5134" max="5134" width="10.42578125" style="123" customWidth="1"/>
    <col min="5135" max="5135" width="9.140625" style="123"/>
    <col min="5136" max="5136" width="9.28515625" style="123" bestFit="1" customWidth="1"/>
    <col min="5137" max="5137" width="12.42578125" style="123" bestFit="1" customWidth="1"/>
    <col min="5138" max="5139" width="12.85546875" style="123" bestFit="1" customWidth="1"/>
    <col min="5140" max="5140" width="11.85546875" style="123" bestFit="1" customWidth="1"/>
    <col min="5141" max="5376" width="9.140625" style="123"/>
    <col min="5377" max="5377" width="4.42578125" style="123" customWidth="1"/>
    <col min="5378" max="5378" width="10.7109375" style="123" customWidth="1"/>
    <col min="5379" max="5379" width="10.85546875" style="123" customWidth="1"/>
    <col min="5380" max="5380" width="11.140625" style="123" customWidth="1"/>
    <col min="5381" max="5381" width="12.5703125" style="123" bestFit="1" customWidth="1"/>
    <col min="5382" max="5383" width="14" style="123" customWidth="1"/>
    <col min="5384" max="5384" width="11.5703125" style="123" customWidth="1"/>
    <col min="5385" max="5385" width="13.5703125" style="123" bestFit="1" customWidth="1"/>
    <col min="5386" max="5386" width="13.42578125" style="123" customWidth="1"/>
    <col min="5387" max="5387" width="4.7109375" style="123" customWidth="1"/>
    <col min="5388" max="5388" width="12.5703125" style="123" customWidth="1"/>
    <col min="5389" max="5389" width="11.140625" style="123" bestFit="1" customWidth="1"/>
    <col min="5390" max="5390" width="10.42578125" style="123" customWidth="1"/>
    <col min="5391" max="5391" width="9.140625" style="123"/>
    <col min="5392" max="5392" width="9.28515625" style="123" bestFit="1" customWidth="1"/>
    <col min="5393" max="5393" width="12.42578125" style="123" bestFit="1" customWidth="1"/>
    <col min="5394" max="5395" width="12.85546875" style="123" bestFit="1" customWidth="1"/>
    <col min="5396" max="5396" width="11.85546875" style="123" bestFit="1" customWidth="1"/>
    <col min="5397" max="5632" width="9.140625" style="123"/>
    <col min="5633" max="5633" width="4.42578125" style="123" customWidth="1"/>
    <col min="5634" max="5634" width="10.7109375" style="123" customWidth="1"/>
    <col min="5635" max="5635" width="10.85546875" style="123" customWidth="1"/>
    <col min="5636" max="5636" width="11.140625" style="123" customWidth="1"/>
    <col min="5637" max="5637" width="12.5703125" style="123" bestFit="1" customWidth="1"/>
    <col min="5638" max="5639" width="14" style="123" customWidth="1"/>
    <col min="5640" max="5640" width="11.5703125" style="123" customWidth="1"/>
    <col min="5641" max="5641" width="13.5703125" style="123" bestFit="1" customWidth="1"/>
    <col min="5642" max="5642" width="13.42578125" style="123" customWidth="1"/>
    <col min="5643" max="5643" width="4.7109375" style="123" customWidth="1"/>
    <col min="5644" max="5644" width="12.5703125" style="123" customWidth="1"/>
    <col min="5645" max="5645" width="11.140625" style="123" bestFit="1" customWidth="1"/>
    <col min="5646" max="5646" width="10.42578125" style="123" customWidth="1"/>
    <col min="5647" max="5647" width="9.140625" style="123"/>
    <col min="5648" max="5648" width="9.28515625" style="123" bestFit="1" customWidth="1"/>
    <col min="5649" max="5649" width="12.42578125" style="123" bestFit="1" customWidth="1"/>
    <col min="5650" max="5651" width="12.85546875" style="123" bestFit="1" customWidth="1"/>
    <col min="5652" max="5652" width="11.85546875" style="123" bestFit="1" customWidth="1"/>
    <col min="5653" max="5888" width="9.140625" style="123"/>
    <col min="5889" max="5889" width="4.42578125" style="123" customWidth="1"/>
    <col min="5890" max="5890" width="10.7109375" style="123" customWidth="1"/>
    <col min="5891" max="5891" width="10.85546875" style="123" customWidth="1"/>
    <col min="5892" max="5892" width="11.140625" style="123" customWidth="1"/>
    <col min="5893" max="5893" width="12.5703125" style="123" bestFit="1" customWidth="1"/>
    <col min="5894" max="5895" width="14" style="123" customWidth="1"/>
    <col min="5896" max="5896" width="11.5703125" style="123" customWidth="1"/>
    <col min="5897" max="5897" width="13.5703125" style="123" bestFit="1" customWidth="1"/>
    <col min="5898" max="5898" width="13.42578125" style="123" customWidth="1"/>
    <col min="5899" max="5899" width="4.7109375" style="123" customWidth="1"/>
    <col min="5900" max="5900" width="12.5703125" style="123" customWidth="1"/>
    <col min="5901" max="5901" width="11.140625" style="123" bestFit="1" customWidth="1"/>
    <col min="5902" max="5902" width="10.42578125" style="123" customWidth="1"/>
    <col min="5903" max="5903" width="9.140625" style="123"/>
    <col min="5904" max="5904" width="9.28515625" style="123" bestFit="1" customWidth="1"/>
    <col min="5905" max="5905" width="12.42578125" style="123" bestFit="1" customWidth="1"/>
    <col min="5906" max="5907" width="12.85546875" style="123" bestFit="1" customWidth="1"/>
    <col min="5908" max="5908" width="11.85546875" style="123" bestFit="1" customWidth="1"/>
    <col min="5909" max="6144" width="9.140625" style="123"/>
    <col min="6145" max="6145" width="4.42578125" style="123" customWidth="1"/>
    <col min="6146" max="6146" width="10.7109375" style="123" customWidth="1"/>
    <col min="6147" max="6147" width="10.85546875" style="123" customWidth="1"/>
    <col min="6148" max="6148" width="11.140625" style="123" customWidth="1"/>
    <col min="6149" max="6149" width="12.5703125" style="123" bestFit="1" customWidth="1"/>
    <col min="6150" max="6151" width="14" style="123" customWidth="1"/>
    <col min="6152" max="6152" width="11.5703125" style="123" customWidth="1"/>
    <col min="6153" max="6153" width="13.5703125" style="123" bestFit="1" customWidth="1"/>
    <col min="6154" max="6154" width="13.42578125" style="123" customWidth="1"/>
    <col min="6155" max="6155" width="4.7109375" style="123" customWidth="1"/>
    <col min="6156" max="6156" width="12.5703125" style="123" customWidth="1"/>
    <col min="6157" max="6157" width="11.140625" style="123" bestFit="1" customWidth="1"/>
    <col min="6158" max="6158" width="10.42578125" style="123" customWidth="1"/>
    <col min="6159" max="6159" width="9.140625" style="123"/>
    <col min="6160" max="6160" width="9.28515625" style="123" bestFit="1" customWidth="1"/>
    <col min="6161" max="6161" width="12.42578125" style="123" bestFit="1" customWidth="1"/>
    <col min="6162" max="6163" width="12.85546875" style="123" bestFit="1" customWidth="1"/>
    <col min="6164" max="6164" width="11.85546875" style="123" bestFit="1" customWidth="1"/>
    <col min="6165" max="6400" width="9.140625" style="123"/>
    <col min="6401" max="6401" width="4.42578125" style="123" customWidth="1"/>
    <col min="6402" max="6402" width="10.7109375" style="123" customWidth="1"/>
    <col min="6403" max="6403" width="10.85546875" style="123" customWidth="1"/>
    <col min="6404" max="6404" width="11.140625" style="123" customWidth="1"/>
    <col min="6405" max="6405" width="12.5703125" style="123" bestFit="1" customWidth="1"/>
    <col min="6406" max="6407" width="14" style="123" customWidth="1"/>
    <col min="6408" max="6408" width="11.5703125" style="123" customWidth="1"/>
    <col min="6409" max="6409" width="13.5703125" style="123" bestFit="1" customWidth="1"/>
    <col min="6410" max="6410" width="13.42578125" style="123" customWidth="1"/>
    <col min="6411" max="6411" width="4.7109375" style="123" customWidth="1"/>
    <col min="6412" max="6412" width="12.5703125" style="123" customWidth="1"/>
    <col min="6413" max="6413" width="11.140625" style="123" bestFit="1" customWidth="1"/>
    <col min="6414" max="6414" width="10.42578125" style="123" customWidth="1"/>
    <col min="6415" max="6415" width="9.140625" style="123"/>
    <col min="6416" max="6416" width="9.28515625" style="123" bestFit="1" customWidth="1"/>
    <col min="6417" max="6417" width="12.42578125" style="123" bestFit="1" customWidth="1"/>
    <col min="6418" max="6419" width="12.85546875" style="123" bestFit="1" customWidth="1"/>
    <col min="6420" max="6420" width="11.85546875" style="123" bestFit="1" customWidth="1"/>
    <col min="6421" max="6656" width="9.140625" style="123"/>
    <col min="6657" max="6657" width="4.42578125" style="123" customWidth="1"/>
    <col min="6658" max="6658" width="10.7109375" style="123" customWidth="1"/>
    <col min="6659" max="6659" width="10.85546875" style="123" customWidth="1"/>
    <col min="6660" max="6660" width="11.140625" style="123" customWidth="1"/>
    <col min="6661" max="6661" width="12.5703125" style="123" bestFit="1" customWidth="1"/>
    <col min="6662" max="6663" width="14" style="123" customWidth="1"/>
    <col min="6664" max="6664" width="11.5703125" style="123" customWidth="1"/>
    <col min="6665" max="6665" width="13.5703125" style="123" bestFit="1" customWidth="1"/>
    <col min="6666" max="6666" width="13.42578125" style="123" customWidth="1"/>
    <col min="6667" max="6667" width="4.7109375" style="123" customWidth="1"/>
    <col min="6668" max="6668" width="12.5703125" style="123" customWidth="1"/>
    <col min="6669" max="6669" width="11.140625" style="123" bestFit="1" customWidth="1"/>
    <col min="6670" max="6670" width="10.42578125" style="123" customWidth="1"/>
    <col min="6671" max="6671" width="9.140625" style="123"/>
    <col min="6672" max="6672" width="9.28515625" style="123" bestFit="1" customWidth="1"/>
    <col min="6673" max="6673" width="12.42578125" style="123" bestFit="1" customWidth="1"/>
    <col min="6674" max="6675" width="12.85546875" style="123" bestFit="1" customWidth="1"/>
    <col min="6676" max="6676" width="11.85546875" style="123" bestFit="1" customWidth="1"/>
    <col min="6677" max="6912" width="9.140625" style="123"/>
    <col min="6913" max="6913" width="4.42578125" style="123" customWidth="1"/>
    <col min="6914" max="6914" width="10.7109375" style="123" customWidth="1"/>
    <col min="6915" max="6915" width="10.85546875" style="123" customWidth="1"/>
    <col min="6916" max="6916" width="11.140625" style="123" customWidth="1"/>
    <col min="6917" max="6917" width="12.5703125" style="123" bestFit="1" customWidth="1"/>
    <col min="6918" max="6919" width="14" style="123" customWidth="1"/>
    <col min="6920" max="6920" width="11.5703125" style="123" customWidth="1"/>
    <col min="6921" max="6921" width="13.5703125" style="123" bestFit="1" customWidth="1"/>
    <col min="6922" max="6922" width="13.42578125" style="123" customWidth="1"/>
    <col min="6923" max="6923" width="4.7109375" style="123" customWidth="1"/>
    <col min="6924" max="6924" width="12.5703125" style="123" customWidth="1"/>
    <col min="6925" max="6925" width="11.140625" style="123" bestFit="1" customWidth="1"/>
    <col min="6926" max="6926" width="10.42578125" style="123" customWidth="1"/>
    <col min="6927" max="6927" width="9.140625" style="123"/>
    <col min="6928" max="6928" width="9.28515625" style="123" bestFit="1" customWidth="1"/>
    <col min="6929" max="6929" width="12.42578125" style="123" bestFit="1" customWidth="1"/>
    <col min="6930" max="6931" width="12.85546875" style="123" bestFit="1" customWidth="1"/>
    <col min="6932" max="6932" width="11.85546875" style="123" bestFit="1" customWidth="1"/>
    <col min="6933" max="7168" width="9.140625" style="123"/>
    <col min="7169" max="7169" width="4.42578125" style="123" customWidth="1"/>
    <col min="7170" max="7170" width="10.7109375" style="123" customWidth="1"/>
    <col min="7171" max="7171" width="10.85546875" style="123" customWidth="1"/>
    <col min="7172" max="7172" width="11.140625" style="123" customWidth="1"/>
    <col min="7173" max="7173" width="12.5703125" style="123" bestFit="1" customWidth="1"/>
    <col min="7174" max="7175" width="14" style="123" customWidth="1"/>
    <col min="7176" max="7176" width="11.5703125" style="123" customWidth="1"/>
    <col min="7177" max="7177" width="13.5703125" style="123" bestFit="1" customWidth="1"/>
    <col min="7178" max="7178" width="13.42578125" style="123" customWidth="1"/>
    <col min="7179" max="7179" width="4.7109375" style="123" customWidth="1"/>
    <col min="7180" max="7180" width="12.5703125" style="123" customWidth="1"/>
    <col min="7181" max="7181" width="11.140625" style="123" bestFit="1" customWidth="1"/>
    <col min="7182" max="7182" width="10.42578125" style="123" customWidth="1"/>
    <col min="7183" max="7183" width="9.140625" style="123"/>
    <col min="7184" max="7184" width="9.28515625" style="123" bestFit="1" customWidth="1"/>
    <col min="7185" max="7185" width="12.42578125" style="123" bestFit="1" customWidth="1"/>
    <col min="7186" max="7187" width="12.85546875" style="123" bestFit="1" customWidth="1"/>
    <col min="7188" max="7188" width="11.85546875" style="123" bestFit="1" customWidth="1"/>
    <col min="7189" max="7424" width="9.140625" style="123"/>
    <col min="7425" max="7425" width="4.42578125" style="123" customWidth="1"/>
    <col min="7426" max="7426" width="10.7109375" style="123" customWidth="1"/>
    <col min="7427" max="7427" width="10.85546875" style="123" customWidth="1"/>
    <col min="7428" max="7428" width="11.140625" style="123" customWidth="1"/>
    <col min="7429" max="7429" width="12.5703125" style="123" bestFit="1" customWidth="1"/>
    <col min="7430" max="7431" width="14" style="123" customWidth="1"/>
    <col min="7432" max="7432" width="11.5703125" style="123" customWidth="1"/>
    <col min="7433" max="7433" width="13.5703125" style="123" bestFit="1" customWidth="1"/>
    <col min="7434" max="7434" width="13.42578125" style="123" customWidth="1"/>
    <col min="7435" max="7435" width="4.7109375" style="123" customWidth="1"/>
    <col min="7436" max="7436" width="12.5703125" style="123" customWidth="1"/>
    <col min="7437" max="7437" width="11.140625" style="123" bestFit="1" customWidth="1"/>
    <col min="7438" max="7438" width="10.42578125" style="123" customWidth="1"/>
    <col min="7439" max="7439" width="9.140625" style="123"/>
    <col min="7440" max="7440" width="9.28515625" style="123" bestFit="1" customWidth="1"/>
    <col min="7441" max="7441" width="12.42578125" style="123" bestFit="1" customWidth="1"/>
    <col min="7442" max="7443" width="12.85546875" style="123" bestFit="1" customWidth="1"/>
    <col min="7444" max="7444" width="11.85546875" style="123" bestFit="1" customWidth="1"/>
    <col min="7445" max="7680" width="9.140625" style="123"/>
    <col min="7681" max="7681" width="4.42578125" style="123" customWidth="1"/>
    <col min="7682" max="7682" width="10.7109375" style="123" customWidth="1"/>
    <col min="7683" max="7683" width="10.85546875" style="123" customWidth="1"/>
    <col min="7684" max="7684" width="11.140625" style="123" customWidth="1"/>
    <col min="7685" max="7685" width="12.5703125" style="123" bestFit="1" customWidth="1"/>
    <col min="7686" max="7687" width="14" style="123" customWidth="1"/>
    <col min="7688" max="7688" width="11.5703125" style="123" customWidth="1"/>
    <col min="7689" max="7689" width="13.5703125" style="123" bestFit="1" customWidth="1"/>
    <col min="7690" max="7690" width="13.42578125" style="123" customWidth="1"/>
    <col min="7691" max="7691" width="4.7109375" style="123" customWidth="1"/>
    <col min="7692" max="7692" width="12.5703125" style="123" customWidth="1"/>
    <col min="7693" max="7693" width="11.140625" style="123" bestFit="1" customWidth="1"/>
    <col min="7694" max="7694" width="10.42578125" style="123" customWidth="1"/>
    <col min="7695" max="7695" width="9.140625" style="123"/>
    <col min="7696" max="7696" width="9.28515625" style="123" bestFit="1" customWidth="1"/>
    <col min="7697" max="7697" width="12.42578125" style="123" bestFit="1" customWidth="1"/>
    <col min="7698" max="7699" width="12.85546875" style="123" bestFit="1" customWidth="1"/>
    <col min="7700" max="7700" width="11.85546875" style="123" bestFit="1" customWidth="1"/>
    <col min="7701" max="7936" width="9.140625" style="123"/>
    <col min="7937" max="7937" width="4.42578125" style="123" customWidth="1"/>
    <col min="7938" max="7938" width="10.7109375" style="123" customWidth="1"/>
    <col min="7939" max="7939" width="10.85546875" style="123" customWidth="1"/>
    <col min="7940" max="7940" width="11.140625" style="123" customWidth="1"/>
    <col min="7941" max="7941" width="12.5703125" style="123" bestFit="1" customWidth="1"/>
    <col min="7942" max="7943" width="14" style="123" customWidth="1"/>
    <col min="7944" max="7944" width="11.5703125" style="123" customWidth="1"/>
    <col min="7945" max="7945" width="13.5703125" style="123" bestFit="1" customWidth="1"/>
    <col min="7946" max="7946" width="13.42578125" style="123" customWidth="1"/>
    <col min="7947" max="7947" width="4.7109375" style="123" customWidth="1"/>
    <col min="7948" max="7948" width="12.5703125" style="123" customWidth="1"/>
    <col min="7949" max="7949" width="11.140625" style="123" bestFit="1" customWidth="1"/>
    <col min="7950" max="7950" width="10.42578125" style="123" customWidth="1"/>
    <col min="7951" max="7951" width="9.140625" style="123"/>
    <col min="7952" max="7952" width="9.28515625" style="123" bestFit="1" customWidth="1"/>
    <col min="7953" max="7953" width="12.42578125" style="123" bestFit="1" customWidth="1"/>
    <col min="7954" max="7955" width="12.85546875" style="123" bestFit="1" customWidth="1"/>
    <col min="7956" max="7956" width="11.85546875" style="123" bestFit="1" customWidth="1"/>
    <col min="7957" max="8192" width="9.140625" style="123"/>
    <col min="8193" max="8193" width="4.42578125" style="123" customWidth="1"/>
    <col min="8194" max="8194" width="10.7109375" style="123" customWidth="1"/>
    <col min="8195" max="8195" width="10.85546875" style="123" customWidth="1"/>
    <col min="8196" max="8196" width="11.140625" style="123" customWidth="1"/>
    <col min="8197" max="8197" width="12.5703125" style="123" bestFit="1" customWidth="1"/>
    <col min="8198" max="8199" width="14" style="123" customWidth="1"/>
    <col min="8200" max="8200" width="11.5703125" style="123" customWidth="1"/>
    <col min="8201" max="8201" width="13.5703125" style="123" bestFit="1" customWidth="1"/>
    <col min="8202" max="8202" width="13.42578125" style="123" customWidth="1"/>
    <col min="8203" max="8203" width="4.7109375" style="123" customWidth="1"/>
    <col min="8204" max="8204" width="12.5703125" style="123" customWidth="1"/>
    <col min="8205" max="8205" width="11.140625" style="123" bestFit="1" customWidth="1"/>
    <col min="8206" max="8206" width="10.42578125" style="123" customWidth="1"/>
    <col min="8207" max="8207" width="9.140625" style="123"/>
    <col min="8208" max="8208" width="9.28515625" style="123" bestFit="1" customWidth="1"/>
    <col min="8209" max="8209" width="12.42578125" style="123" bestFit="1" customWidth="1"/>
    <col min="8210" max="8211" width="12.85546875" style="123" bestFit="1" customWidth="1"/>
    <col min="8212" max="8212" width="11.85546875" style="123" bestFit="1" customWidth="1"/>
    <col min="8213" max="8448" width="9.140625" style="123"/>
    <col min="8449" max="8449" width="4.42578125" style="123" customWidth="1"/>
    <col min="8450" max="8450" width="10.7109375" style="123" customWidth="1"/>
    <col min="8451" max="8451" width="10.85546875" style="123" customWidth="1"/>
    <col min="8452" max="8452" width="11.140625" style="123" customWidth="1"/>
    <col min="8453" max="8453" width="12.5703125" style="123" bestFit="1" customWidth="1"/>
    <col min="8454" max="8455" width="14" style="123" customWidth="1"/>
    <col min="8456" max="8456" width="11.5703125" style="123" customWidth="1"/>
    <col min="8457" max="8457" width="13.5703125" style="123" bestFit="1" customWidth="1"/>
    <col min="8458" max="8458" width="13.42578125" style="123" customWidth="1"/>
    <col min="8459" max="8459" width="4.7109375" style="123" customWidth="1"/>
    <col min="8460" max="8460" width="12.5703125" style="123" customWidth="1"/>
    <col min="8461" max="8461" width="11.140625" style="123" bestFit="1" customWidth="1"/>
    <col min="8462" max="8462" width="10.42578125" style="123" customWidth="1"/>
    <col min="8463" max="8463" width="9.140625" style="123"/>
    <col min="8464" max="8464" width="9.28515625" style="123" bestFit="1" customWidth="1"/>
    <col min="8465" max="8465" width="12.42578125" style="123" bestFit="1" customWidth="1"/>
    <col min="8466" max="8467" width="12.85546875" style="123" bestFit="1" customWidth="1"/>
    <col min="8468" max="8468" width="11.85546875" style="123" bestFit="1" customWidth="1"/>
    <col min="8469" max="8704" width="9.140625" style="123"/>
    <col min="8705" max="8705" width="4.42578125" style="123" customWidth="1"/>
    <col min="8706" max="8706" width="10.7109375" style="123" customWidth="1"/>
    <col min="8707" max="8707" width="10.85546875" style="123" customWidth="1"/>
    <col min="8708" max="8708" width="11.140625" style="123" customWidth="1"/>
    <col min="8709" max="8709" width="12.5703125" style="123" bestFit="1" customWidth="1"/>
    <col min="8710" max="8711" width="14" style="123" customWidth="1"/>
    <col min="8712" max="8712" width="11.5703125" style="123" customWidth="1"/>
    <col min="8713" max="8713" width="13.5703125" style="123" bestFit="1" customWidth="1"/>
    <col min="8714" max="8714" width="13.42578125" style="123" customWidth="1"/>
    <col min="8715" max="8715" width="4.7109375" style="123" customWidth="1"/>
    <col min="8716" max="8716" width="12.5703125" style="123" customWidth="1"/>
    <col min="8717" max="8717" width="11.140625" style="123" bestFit="1" customWidth="1"/>
    <col min="8718" max="8718" width="10.42578125" style="123" customWidth="1"/>
    <col min="8719" max="8719" width="9.140625" style="123"/>
    <col min="8720" max="8720" width="9.28515625" style="123" bestFit="1" customWidth="1"/>
    <col min="8721" max="8721" width="12.42578125" style="123" bestFit="1" customWidth="1"/>
    <col min="8722" max="8723" width="12.85546875" style="123" bestFit="1" customWidth="1"/>
    <col min="8724" max="8724" width="11.85546875" style="123" bestFit="1" customWidth="1"/>
    <col min="8725" max="8960" width="9.140625" style="123"/>
    <col min="8961" max="8961" width="4.42578125" style="123" customWidth="1"/>
    <col min="8962" max="8962" width="10.7109375" style="123" customWidth="1"/>
    <col min="8963" max="8963" width="10.85546875" style="123" customWidth="1"/>
    <col min="8964" max="8964" width="11.140625" style="123" customWidth="1"/>
    <col min="8965" max="8965" width="12.5703125" style="123" bestFit="1" customWidth="1"/>
    <col min="8966" max="8967" width="14" style="123" customWidth="1"/>
    <col min="8968" max="8968" width="11.5703125" style="123" customWidth="1"/>
    <col min="8969" max="8969" width="13.5703125" style="123" bestFit="1" customWidth="1"/>
    <col min="8970" max="8970" width="13.42578125" style="123" customWidth="1"/>
    <col min="8971" max="8971" width="4.7109375" style="123" customWidth="1"/>
    <col min="8972" max="8972" width="12.5703125" style="123" customWidth="1"/>
    <col min="8973" max="8973" width="11.140625" style="123" bestFit="1" customWidth="1"/>
    <col min="8974" max="8974" width="10.42578125" style="123" customWidth="1"/>
    <col min="8975" max="8975" width="9.140625" style="123"/>
    <col min="8976" max="8976" width="9.28515625" style="123" bestFit="1" customWidth="1"/>
    <col min="8977" max="8977" width="12.42578125" style="123" bestFit="1" customWidth="1"/>
    <col min="8978" max="8979" width="12.85546875" style="123" bestFit="1" customWidth="1"/>
    <col min="8980" max="8980" width="11.85546875" style="123" bestFit="1" customWidth="1"/>
    <col min="8981" max="9216" width="9.140625" style="123"/>
    <col min="9217" max="9217" width="4.42578125" style="123" customWidth="1"/>
    <col min="9218" max="9218" width="10.7109375" style="123" customWidth="1"/>
    <col min="9219" max="9219" width="10.85546875" style="123" customWidth="1"/>
    <col min="9220" max="9220" width="11.140625" style="123" customWidth="1"/>
    <col min="9221" max="9221" width="12.5703125" style="123" bestFit="1" customWidth="1"/>
    <col min="9222" max="9223" width="14" style="123" customWidth="1"/>
    <col min="9224" max="9224" width="11.5703125" style="123" customWidth="1"/>
    <col min="9225" max="9225" width="13.5703125" style="123" bestFit="1" customWidth="1"/>
    <col min="9226" max="9226" width="13.42578125" style="123" customWidth="1"/>
    <col min="9227" max="9227" width="4.7109375" style="123" customWidth="1"/>
    <col min="9228" max="9228" width="12.5703125" style="123" customWidth="1"/>
    <col min="9229" max="9229" width="11.140625" style="123" bestFit="1" customWidth="1"/>
    <col min="9230" max="9230" width="10.42578125" style="123" customWidth="1"/>
    <col min="9231" max="9231" width="9.140625" style="123"/>
    <col min="9232" max="9232" width="9.28515625" style="123" bestFit="1" customWidth="1"/>
    <col min="9233" max="9233" width="12.42578125" style="123" bestFit="1" customWidth="1"/>
    <col min="9234" max="9235" width="12.85546875" style="123" bestFit="1" customWidth="1"/>
    <col min="9236" max="9236" width="11.85546875" style="123" bestFit="1" customWidth="1"/>
    <col min="9237" max="9472" width="9.140625" style="123"/>
    <col min="9473" max="9473" width="4.42578125" style="123" customWidth="1"/>
    <col min="9474" max="9474" width="10.7109375" style="123" customWidth="1"/>
    <col min="9475" max="9475" width="10.85546875" style="123" customWidth="1"/>
    <col min="9476" max="9476" width="11.140625" style="123" customWidth="1"/>
    <col min="9477" max="9477" width="12.5703125" style="123" bestFit="1" customWidth="1"/>
    <col min="9478" max="9479" width="14" style="123" customWidth="1"/>
    <col min="9480" max="9480" width="11.5703125" style="123" customWidth="1"/>
    <col min="9481" max="9481" width="13.5703125" style="123" bestFit="1" customWidth="1"/>
    <col min="9482" max="9482" width="13.42578125" style="123" customWidth="1"/>
    <col min="9483" max="9483" width="4.7109375" style="123" customWidth="1"/>
    <col min="9484" max="9484" width="12.5703125" style="123" customWidth="1"/>
    <col min="9485" max="9485" width="11.140625" style="123" bestFit="1" customWidth="1"/>
    <col min="9486" max="9486" width="10.42578125" style="123" customWidth="1"/>
    <col min="9487" max="9487" width="9.140625" style="123"/>
    <col min="9488" max="9488" width="9.28515625" style="123" bestFit="1" customWidth="1"/>
    <col min="9489" max="9489" width="12.42578125" style="123" bestFit="1" customWidth="1"/>
    <col min="9490" max="9491" width="12.85546875" style="123" bestFit="1" customWidth="1"/>
    <col min="9492" max="9492" width="11.85546875" style="123" bestFit="1" customWidth="1"/>
    <col min="9493" max="9728" width="9.140625" style="123"/>
    <col min="9729" max="9729" width="4.42578125" style="123" customWidth="1"/>
    <col min="9730" max="9730" width="10.7109375" style="123" customWidth="1"/>
    <col min="9731" max="9731" width="10.85546875" style="123" customWidth="1"/>
    <col min="9732" max="9732" width="11.140625" style="123" customWidth="1"/>
    <col min="9733" max="9733" width="12.5703125" style="123" bestFit="1" customWidth="1"/>
    <col min="9734" max="9735" width="14" style="123" customWidth="1"/>
    <col min="9736" max="9736" width="11.5703125" style="123" customWidth="1"/>
    <col min="9737" max="9737" width="13.5703125" style="123" bestFit="1" customWidth="1"/>
    <col min="9738" max="9738" width="13.42578125" style="123" customWidth="1"/>
    <col min="9739" max="9739" width="4.7109375" style="123" customWidth="1"/>
    <col min="9740" max="9740" width="12.5703125" style="123" customWidth="1"/>
    <col min="9741" max="9741" width="11.140625" style="123" bestFit="1" customWidth="1"/>
    <col min="9742" max="9742" width="10.42578125" style="123" customWidth="1"/>
    <col min="9743" max="9743" width="9.140625" style="123"/>
    <col min="9744" max="9744" width="9.28515625" style="123" bestFit="1" customWidth="1"/>
    <col min="9745" max="9745" width="12.42578125" style="123" bestFit="1" customWidth="1"/>
    <col min="9746" max="9747" width="12.85546875" style="123" bestFit="1" customWidth="1"/>
    <col min="9748" max="9748" width="11.85546875" style="123" bestFit="1" customWidth="1"/>
    <col min="9749" max="9984" width="9.140625" style="123"/>
    <col min="9985" max="9985" width="4.42578125" style="123" customWidth="1"/>
    <col min="9986" max="9986" width="10.7109375" style="123" customWidth="1"/>
    <col min="9987" max="9987" width="10.85546875" style="123" customWidth="1"/>
    <col min="9988" max="9988" width="11.140625" style="123" customWidth="1"/>
    <col min="9989" max="9989" width="12.5703125" style="123" bestFit="1" customWidth="1"/>
    <col min="9990" max="9991" width="14" style="123" customWidth="1"/>
    <col min="9992" max="9992" width="11.5703125" style="123" customWidth="1"/>
    <col min="9993" max="9993" width="13.5703125" style="123" bestFit="1" customWidth="1"/>
    <col min="9994" max="9994" width="13.42578125" style="123" customWidth="1"/>
    <col min="9995" max="9995" width="4.7109375" style="123" customWidth="1"/>
    <col min="9996" max="9996" width="12.5703125" style="123" customWidth="1"/>
    <col min="9997" max="9997" width="11.140625" style="123" bestFit="1" customWidth="1"/>
    <col min="9998" max="9998" width="10.42578125" style="123" customWidth="1"/>
    <col min="9999" max="9999" width="9.140625" style="123"/>
    <col min="10000" max="10000" width="9.28515625" style="123" bestFit="1" customWidth="1"/>
    <col min="10001" max="10001" width="12.42578125" style="123" bestFit="1" customWidth="1"/>
    <col min="10002" max="10003" width="12.85546875" style="123" bestFit="1" customWidth="1"/>
    <col min="10004" max="10004" width="11.85546875" style="123" bestFit="1" customWidth="1"/>
    <col min="10005" max="10240" width="9.140625" style="123"/>
    <col min="10241" max="10241" width="4.42578125" style="123" customWidth="1"/>
    <col min="10242" max="10242" width="10.7109375" style="123" customWidth="1"/>
    <col min="10243" max="10243" width="10.85546875" style="123" customWidth="1"/>
    <col min="10244" max="10244" width="11.140625" style="123" customWidth="1"/>
    <col min="10245" max="10245" width="12.5703125" style="123" bestFit="1" customWidth="1"/>
    <col min="10246" max="10247" width="14" style="123" customWidth="1"/>
    <col min="10248" max="10248" width="11.5703125" style="123" customWidth="1"/>
    <col min="10249" max="10249" width="13.5703125" style="123" bestFit="1" customWidth="1"/>
    <col min="10250" max="10250" width="13.42578125" style="123" customWidth="1"/>
    <col min="10251" max="10251" width="4.7109375" style="123" customWidth="1"/>
    <col min="10252" max="10252" width="12.5703125" style="123" customWidth="1"/>
    <col min="10253" max="10253" width="11.140625" style="123" bestFit="1" customWidth="1"/>
    <col min="10254" max="10254" width="10.42578125" style="123" customWidth="1"/>
    <col min="10255" max="10255" width="9.140625" style="123"/>
    <col min="10256" max="10256" width="9.28515625" style="123" bestFit="1" customWidth="1"/>
    <col min="10257" max="10257" width="12.42578125" style="123" bestFit="1" customWidth="1"/>
    <col min="10258" max="10259" width="12.85546875" style="123" bestFit="1" customWidth="1"/>
    <col min="10260" max="10260" width="11.85546875" style="123" bestFit="1" customWidth="1"/>
    <col min="10261" max="10496" width="9.140625" style="123"/>
    <col min="10497" max="10497" width="4.42578125" style="123" customWidth="1"/>
    <col min="10498" max="10498" width="10.7109375" style="123" customWidth="1"/>
    <col min="10499" max="10499" width="10.85546875" style="123" customWidth="1"/>
    <col min="10500" max="10500" width="11.140625" style="123" customWidth="1"/>
    <col min="10501" max="10501" width="12.5703125" style="123" bestFit="1" customWidth="1"/>
    <col min="10502" max="10503" width="14" style="123" customWidth="1"/>
    <col min="10504" max="10504" width="11.5703125" style="123" customWidth="1"/>
    <col min="10505" max="10505" width="13.5703125" style="123" bestFit="1" customWidth="1"/>
    <col min="10506" max="10506" width="13.42578125" style="123" customWidth="1"/>
    <col min="10507" max="10507" width="4.7109375" style="123" customWidth="1"/>
    <col min="10508" max="10508" width="12.5703125" style="123" customWidth="1"/>
    <col min="10509" max="10509" width="11.140625" style="123" bestFit="1" customWidth="1"/>
    <col min="10510" max="10510" width="10.42578125" style="123" customWidth="1"/>
    <col min="10511" max="10511" width="9.140625" style="123"/>
    <col min="10512" max="10512" width="9.28515625" style="123" bestFit="1" customWidth="1"/>
    <col min="10513" max="10513" width="12.42578125" style="123" bestFit="1" customWidth="1"/>
    <col min="10514" max="10515" width="12.85546875" style="123" bestFit="1" customWidth="1"/>
    <col min="10516" max="10516" width="11.85546875" style="123" bestFit="1" customWidth="1"/>
    <col min="10517" max="10752" width="9.140625" style="123"/>
    <col min="10753" max="10753" width="4.42578125" style="123" customWidth="1"/>
    <col min="10754" max="10754" width="10.7109375" style="123" customWidth="1"/>
    <col min="10755" max="10755" width="10.85546875" style="123" customWidth="1"/>
    <col min="10756" max="10756" width="11.140625" style="123" customWidth="1"/>
    <col min="10757" max="10757" width="12.5703125" style="123" bestFit="1" customWidth="1"/>
    <col min="10758" max="10759" width="14" style="123" customWidth="1"/>
    <col min="10760" max="10760" width="11.5703125" style="123" customWidth="1"/>
    <col min="10761" max="10761" width="13.5703125" style="123" bestFit="1" customWidth="1"/>
    <col min="10762" max="10762" width="13.42578125" style="123" customWidth="1"/>
    <col min="10763" max="10763" width="4.7109375" style="123" customWidth="1"/>
    <col min="10764" max="10764" width="12.5703125" style="123" customWidth="1"/>
    <col min="10765" max="10765" width="11.140625" style="123" bestFit="1" customWidth="1"/>
    <col min="10766" max="10766" width="10.42578125" style="123" customWidth="1"/>
    <col min="10767" max="10767" width="9.140625" style="123"/>
    <col min="10768" max="10768" width="9.28515625" style="123" bestFit="1" customWidth="1"/>
    <col min="10769" max="10769" width="12.42578125" style="123" bestFit="1" customWidth="1"/>
    <col min="10770" max="10771" width="12.85546875" style="123" bestFit="1" customWidth="1"/>
    <col min="10772" max="10772" width="11.85546875" style="123" bestFit="1" customWidth="1"/>
    <col min="10773" max="11008" width="9.140625" style="123"/>
    <col min="11009" max="11009" width="4.42578125" style="123" customWidth="1"/>
    <col min="11010" max="11010" width="10.7109375" style="123" customWidth="1"/>
    <col min="11011" max="11011" width="10.85546875" style="123" customWidth="1"/>
    <col min="11012" max="11012" width="11.140625" style="123" customWidth="1"/>
    <col min="11013" max="11013" width="12.5703125" style="123" bestFit="1" customWidth="1"/>
    <col min="11014" max="11015" width="14" style="123" customWidth="1"/>
    <col min="11016" max="11016" width="11.5703125" style="123" customWidth="1"/>
    <col min="11017" max="11017" width="13.5703125" style="123" bestFit="1" customWidth="1"/>
    <col min="11018" max="11018" width="13.42578125" style="123" customWidth="1"/>
    <col min="11019" max="11019" width="4.7109375" style="123" customWidth="1"/>
    <col min="11020" max="11020" width="12.5703125" style="123" customWidth="1"/>
    <col min="11021" max="11021" width="11.140625" style="123" bestFit="1" customWidth="1"/>
    <col min="11022" max="11022" width="10.42578125" style="123" customWidth="1"/>
    <col min="11023" max="11023" width="9.140625" style="123"/>
    <col min="11024" max="11024" width="9.28515625" style="123" bestFit="1" customWidth="1"/>
    <col min="11025" max="11025" width="12.42578125" style="123" bestFit="1" customWidth="1"/>
    <col min="11026" max="11027" width="12.85546875" style="123" bestFit="1" customWidth="1"/>
    <col min="11028" max="11028" width="11.85546875" style="123" bestFit="1" customWidth="1"/>
    <col min="11029" max="11264" width="9.140625" style="123"/>
    <col min="11265" max="11265" width="4.42578125" style="123" customWidth="1"/>
    <col min="11266" max="11266" width="10.7109375" style="123" customWidth="1"/>
    <col min="11267" max="11267" width="10.85546875" style="123" customWidth="1"/>
    <col min="11268" max="11268" width="11.140625" style="123" customWidth="1"/>
    <col min="11269" max="11269" width="12.5703125" style="123" bestFit="1" customWidth="1"/>
    <col min="11270" max="11271" width="14" style="123" customWidth="1"/>
    <col min="11272" max="11272" width="11.5703125" style="123" customWidth="1"/>
    <col min="11273" max="11273" width="13.5703125" style="123" bestFit="1" customWidth="1"/>
    <col min="11274" max="11274" width="13.42578125" style="123" customWidth="1"/>
    <col min="11275" max="11275" width="4.7109375" style="123" customWidth="1"/>
    <col min="11276" max="11276" width="12.5703125" style="123" customWidth="1"/>
    <col min="11277" max="11277" width="11.140625" style="123" bestFit="1" customWidth="1"/>
    <col min="11278" max="11278" width="10.42578125" style="123" customWidth="1"/>
    <col min="11279" max="11279" width="9.140625" style="123"/>
    <col min="11280" max="11280" width="9.28515625" style="123" bestFit="1" customWidth="1"/>
    <col min="11281" max="11281" width="12.42578125" style="123" bestFit="1" customWidth="1"/>
    <col min="11282" max="11283" width="12.85546875" style="123" bestFit="1" customWidth="1"/>
    <col min="11284" max="11284" width="11.85546875" style="123" bestFit="1" customWidth="1"/>
    <col min="11285" max="11520" width="9.140625" style="123"/>
    <col min="11521" max="11521" width="4.42578125" style="123" customWidth="1"/>
    <col min="11522" max="11522" width="10.7109375" style="123" customWidth="1"/>
    <col min="11523" max="11523" width="10.85546875" style="123" customWidth="1"/>
    <col min="11524" max="11524" width="11.140625" style="123" customWidth="1"/>
    <col min="11525" max="11525" width="12.5703125" style="123" bestFit="1" customWidth="1"/>
    <col min="11526" max="11527" width="14" style="123" customWidth="1"/>
    <col min="11528" max="11528" width="11.5703125" style="123" customWidth="1"/>
    <col min="11529" max="11529" width="13.5703125" style="123" bestFit="1" customWidth="1"/>
    <col min="11530" max="11530" width="13.42578125" style="123" customWidth="1"/>
    <col min="11531" max="11531" width="4.7109375" style="123" customWidth="1"/>
    <col min="11532" max="11532" width="12.5703125" style="123" customWidth="1"/>
    <col min="11533" max="11533" width="11.140625" style="123" bestFit="1" customWidth="1"/>
    <col min="11534" max="11534" width="10.42578125" style="123" customWidth="1"/>
    <col min="11535" max="11535" width="9.140625" style="123"/>
    <col min="11536" max="11536" width="9.28515625" style="123" bestFit="1" customWidth="1"/>
    <col min="11537" max="11537" width="12.42578125" style="123" bestFit="1" customWidth="1"/>
    <col min="11538" max="11539" width="12.85546875" style="123" bestFit="1" customWidth="1"/>
    <col min="11540" max="11540" width="11.85546875" style="123" bestFit="1" customWidth="1"/>
    <col min="11541" max="11776" width="9.140625" style="123"/>
    <col min="11777" max="11777" width="4.42578125" style="123" customWidth="1"/>
    <col min="11778" max="11778" width="10.7109375" style="123" customWidth="1"/>
    <col min="11779" max="11779" width="10.85546875" style="123" customWidth="1"/>
    <col min="11780" max="11780" width="11.140625" style="123" customWidth="1"/>
    <col min="11781" max="11781" width="12.5703125" style="123" bestFit="1" customWidth="1"/>
    <col min="11782" max="11783" width="14" style="123" customWidth="1"/>
    <col min="11784" max="11784" width="11.5703125" style="123" customWidth="1"/>
    <col min="11785" max="11785" width="13.5703125" style="123" bestFit="1" customWidth="1"/>
    <col min="11786" max="11786" width="13.42578125" style="123" customWidth="1"/>
    <col min="11787" max="11787" width="4.7109375" style="123" customWidth="1"/>
    <col min="11788" max="11788" width="12.5703125" style="123" customWidth="1"/>
    <col min="11789" max="11789" width="11.140625" style="123" bestFit="1" customWidth="1"/>
    <col min="11790" max="11790" width="10.42578125" style="123" customWidth="1"/>
    <col min="11791" max="11791" width="9.140625" style="123"/>
    <col min="11792" max="11792" width="9.28515625" style="123" bestFit="1" customWidth="1"/>
    <col min="11793" max="11793" width="12.42578125" style="123" bestFit="1" customWidth="1"/>
    <col min="11794" max="11795" width="12.85546875" style="123" bestFit="1" customWidth="1"/>
    <col min="11796" max="11796" width="11.85546875" style="123" bestFit="1" customWidth="1"/>
    <col min="11797" max="12032" width="9.140625" style="123"/>
    <col min="12033" max="12033" width="4.42578125" style="123" customWidth="1"/>
    <col min="12034" max="12034" width="10.7109375" style="123" customWidth="1"/>
    <col min="12035" max="12035" width="10.85546875" style="123" customWidth="1"/>
    <col min="12036" max="12036" width="11.140625" style="123" customWidth="1"/>
    <col min="12037" max="12037" width="12.5703125" style="123" bestFit="1" customWidth="1"/>
    <col min="12038" max="12039" width="14" style="123" customWidth="1"/>
    <col min="12040" max="12040" width="11.5703125" style="123" customWidth="1"/>
    <col min="12041" max="12041" width="13.5703125" style="123" bestFit="1" customWidth="1"/>
    <col min="12042" max="12042" width="13.42578125" style="123" customWidth="1"/>
    <col min="12043" max="12043" width="4.7109375" style="123" customWidth="1"/>
    <col min="12044" max="12044" width="12.5703125" style="123" customWidth="1"/>
    <col min="12045" max="12045" width="11.140625" style="123" bestFit="1" customWidth="1"/>
    <col min="12046" max="12046" width="10.42578125" style="123" customWidth="1"/>
    <col min="12047" max="12047" width="9.140625" style="123"/>
    <col min="12048" max="12048" width="9.28515625" style="123" bestFit="1" customWidth="1"/>
    <col min="12049" max="12049" width="12.42578125" style="123" bestFit="1" customWidth="1"/>
    <col min="12050" max="12051" width="12.85546875" style="123" bestFit="1" customWidth="1"/>
    <col min="12052" max="12052" width="11.85546875" style="123" bestFit="1" customWidth="1"/>
    <col min="12053" max="12288" width="9.140625" style="123"/>
    <col min="12289" max="12289" width="4.42578125" style="123" customWidth="1"/>
    <col min="12290" max="12290" width="10.7109375" style="123" customWidth="1"/>
    <col min="12291" max="12291" width="10.85546875" style="123" customWidth="1"/>
    <col min="12292" max="12292" width="11.140625" style="123" customWidth="1"/>
    <col min="12293" max="12293" width="12.5703125" style="123" bestFit="1" customWidth="1"/>
    <col min="12294" max="12295" width="14" style="123" customWidth="1"/>
    <col min="12296" max="12296" width="11.5703125" style="123" customWidth="1"/>
    <col min="12297" max="12297" width="13.5703125" style="123" bestFit="1" customWidth="1"/>
    <col min="12298" max="12298" width="13.42578125" style="123" customWidth="1"/>
    <col min="12299" max="12299" width="4.7109375" style="123" customWidth="1"/>
    <col min="12300" max="12300" width="12.5703125" style="123" customWidth="1"/>
    <col min="12301" max="12301" width="11.140625" style="123" bestFit="1" customWidth="1"/>
    <col min="12302" max="12302" width="10.42578125" style="123" customWidth="1"/>
    <col min="12303" max="12303" width="9.140625" style="123"/>
    <col min="12304" max="12304" width="9.28515625" style="123" bestFit="1" customWidth="1"/>
    <col min="12305" max="12305" width="12.42578125" style="123" bestFit="1" customWidth="1"/>
    <col min="12306" max="12307" width="12.85546875" style="123" bestFit="1" customWidth="1"/>
    <col min="12308" max="12308" width="11.85546875" style="123" bestFit="1" customWidth="1"/>
    <col min="12309" max="12544" width="9.140625" style="123"/>
    <col min="12545" max="12545" width="4.42578125" style="123" customWidth="1"/>
    <col min="12546" max="12546" width="10.7109375" style="123" customWidth="1"/>
    <col min="12547" max="12547" width="10.85546875" style="123" customWidth="1"/>
    <col min="12548" max="12548" width="11.140625" style="123" customWidth="1"/>
    <col min="12549" max="12549" width="12.5703125" style="123" bestFit="1" customWidth="1"/>
    <col min="12550" max="12551" width="14" style="123" customWidth="1"/>
    <col min="12552" max="12552" width="11.5703125" style="123" customWidth="1"/>
    <col min="12553" max="12553" width="13.5703125" style="123" bestFit="1" customWidth="1"/>
    <col min="12554" max="12554" width="13.42578125" style="123" customWidth="1"/>
    <col min="12555" max="12555" width="4.7109375" style="123" customWidth="1"/>
    <col min="12556" max="12556" width="12.5703125" style="123" customWidth="1"/>
    <col min="12557" max="12557" width="11.140625" style="123" bestFit="1" customWidth="1"/>
    <col min="12558" max="12558" width="10.42578125" style="123" customWidth="1"/>
    <col min="12559" max="12559" width="9.140625" style="123"/>
    <col min="12560" max="12560" width="9.28515625" style="123" bestFit="1" customWidth="1"/>
    <col min="12561" max="12561" width="12.42578125" style="123" bestFit="1" customWidth="1"/>
    <col min="12562" max="12563" width="12.85546875" style="123" bestFit="1" customWidth="1"/>
    <col min="12564" max="12564" width="11.85546875" style="123" bestFit="1" customWidth="1"/>
    <col min="12565" max="12800" width="9.140625" style="123"/>
    <col min="12801" max="12801" width="4.42578125" style="123" customWidth="1"/>
    <col min="12802" max="12802" width="10.7109375" style="123" customWidth="1"/>
    <col min="12803" max="12803" width="10.85546875" style="123" customWidth="1"/>
    <col min="12804" max="12804" width="11.140625" style="123" customWidth="1"/>
    <col min="12805" max="12805" width="12.5703125" style="123" bestFit="1" customWidth="1"/>
    <col min="12806" max="12807" width="14" style="123" customWidth="1"/>
    <col min="12808" max="12808" width="11.5703125" style="123" customWidth="1"/>
    <col min="12809" max="12809" width="13.5703125" style="123" bestFit="1" customWidth="1"/>
    <col min="12810" max="12810" width="13.42578125" style="123" customWidth="1"/>
    <col min="12811" max="12811" width="4.7109375" style="123" customWidth="1"/>
    <col min="12812" max="12812" width="12.5703125" style="123" customWidth="1"/>
    <col min="12813" max="12813" width="11.140625" style="123" bestFit="1" customWidth="1"/>
    <col min="12814" max="12814" width="10.42578125" style="123" customWidth="1"/>
    <col min="12815" max="12815" width="9.140625" style="123"/>
    <col min="12816" max="12816" width="9.28515625" style="123" bestFit="1" customWidth="1"/>
    <col min="12817" max="12817" width="12.42578125" style="123" bestFit="1" customWidth="1"/>
    <col min="12818" max="12819" width="12.85546875" style="123" bestFit="1" customWidth="1"/>
    <col min="12820" max="12820" width="11.85546875" style="123" bestFit="1" customWidth="1"/>
    <col min="12821" max="13056" width="9.140625" style="123"/>
    <col min="13057" max="13057" width="4.42578125" style="123" customWidth="1"/>
    <col min="13058" max="13058" width="10.7109375" style="123" customWidth="1"/>
    <col min="13059" max="13059" width="10.85546875" style="123" customWidth="1"/>
    <col min="13060" max="13060" width="11.140625" style="123" customWidth="1"/>
    <col min="13061" max="13061" width="12.5703125" style="123" bestFit="1" customWidth="1"/>
    <col min="13062" max="13063" width="14" style="123" customWidth="1"/>
    <col min="13064" max="13064" width="11.5703125" style="123" customWidth="1"/>
    <col min="13065" max="13065" width="13.5703125" style="123" bestFit="1" customWidth="1"/>
    <col min="13066" max="13066" width="13.42578125" style="123" customWidth="1"/>
    <col min="13067" max="13067" width="4.7109375" style="123" customWidth="1"/>
    <col min="13068" max="13068" width="12.5703125" style="123" customWidth="1"/>
    <col min="13069" max="13069" width="11.140625" style="123" bestFit="1" customWidth="1"/>
    <col min="13070" max="13070" width="10.42578125" style="123" customWidth="1"/>
    <col min="13071" max="13071" width="9.140625" style="123"/>
    <col min="13072" max="13072" width="9.28515625" style="123" bestFit="1" customWidth="1"/>
    <col min="13073" max="13073" width="12.42578125" style="123" bestFit="1" customWidth="1"/>
    <col min="13074" max="13075" width="12.85546875" style="123" bestFit="1" customWidth="1"/>
    <col min="13076" max="13076" width="11.85546875" style="123" bestFit="1" customWidth="1"/>
    <col min="13077" max="13312" width="9.140625" style="123"/>
    <col min="13313" max="13313" width="4.42578125" style="123" customWidth="1"/>
    <col min="13314" max="13314" width="10.7109375" style="123" customWidth="1"/>
    <col min="13315" max="13315" width="10.85546875" style="123" customWidth="1"/>
    <col min="13316" max="13316" width="11.140625" style="123" customWidth="1"/>
    <col min="13317" max="13317" width="12.5703125" style="123" bestFit="1" customWidth="1"/>
    <col min="13318" max="13319" width="14" style="123" customWidth="1"/>
    <col min="13320" max="13320" width="11.5703125" style="123" customWidth="1"/>
    <col min="13321" max="13321" width="13.5703125" style="123" bestFit="1" customWidth="1"/>
    <col min="13322" max="13322" width="13.42578125" style="123" customWidth="1"/>
    <col min="13323" max="13323" width="4.7109375" style="123" customWidth="1"/>
    <col min="13324" max="13324" width="12.5703125" style="123" customWidth="1"/>
    <col min="13325" max="13325" width="11.140625" style="123" bestFit="1" customWidth="1"/>
    <col min="13326" max="13326" width="10.42578125" style="123" customWidth="1"/>
    <col min="13327" max="13327" width="9.140625" style="123"/>
    <col min="13328" max="13328" width="9.28515625" style="123" bestFit="1" customWidth="1"/>
    <col min="13329" max="13329" width="12.42578125" style="123" bestFit="1" customWidth="1"/>
    <col min="13330" max="13331" width="12.85546875" style="123" bestFit="1" customWidth="1"/>
    <col min="13332" max="13332" width="11.85546875" style="123" bestFit="1" customWidth="1"/>
    <col min="13333" max="13568" width="9.140625" style="123"/>
    <col min="13569" max="13569" width="4.42578125" style="123" customWidth="1"/>
    <col min="13570" max="13570" width="10.7109375" style="123" customWidth="1"/>
    <col min="13571" max="13571" width="10.85546875" style="123" customWidth="1"/>
    <col min="13572" max="13572" width="11.140625" style="123" customWidth="1"/>
    <col min="13573" max="13573" width="12.5703125" style="123" bestFit="1" customWidth="1"/>
    <col min="13574" max="13575" width="14" style="123" customWidth="1"/>
    <col min="13576" max="13576" width="11.5703125" style="123" customWidth="1"/>
    <col min="13577" max="13577" width="13.5703125" style="123" bestFit="1" customWidth="1"/>
    <col min="13578" max="13578" width="13.42578125" style="123" customWidth="1"/>
    <col min="13579" max="13579" width="4.7109375" style="123" customWidth="1"/>
    <col min="13580" max="13580" width="12.5703125" style="123" customWidth="1"/>
    <col min="13581" max="13581" width="11.140625" style="123" bestFit="1" customWidth="1"/>
    <col min="13582" max="13582" width="10.42578125" style="123" customWidth="1"/>
    <col min="13583" max="13583" width="9.140625" style="123"/>
    <col min="13584" max="13584" width="9.28515625" style="123" bestFit="1" customWidth="1"/>
    <col min="13585" max="13585" width="12.42578125" style="123" bestFit="1" customWidth="1"/>
    <col min="13586" max="13587" width="12.85546875" style="123" bestFit="1" customWidth="1"/>
    <col min="13588" max="13588" width="11.85546875" style="123" bestFit="1" customWidth="1"/>
    <col min="13589" max="13824" width="9.140625" style="123"/>
    <col min="13825" max="13825" width="4.42578125" style="123" customWidth="1"/>
    <col min="13826" max="13826" width="10.7109375" style="123" customWidth="1"/>
    <col min="13827" max="13827" width="10.85546875" style="123" customWidth="1"/>
    <col min="13828" max="13828" width="11.140625" style="123" customWidth="1"/>
    <col min="13829" max="13829" width="12.5703125" style="123" bestFit="1" customWidth="1"/>
    <col min="13830" max="13831" width="14" style="123" customWidth="1"/>
    <col min="13832" max="13832" width="11.5703125" style="123" customWidth="1"/>
    <col min="13833" max="13833" width="13.5703125" style="123" bestFit="1" customWidth="1"/>
    <col min="13834" max="13834" width="13.42578125" style="123" customWidth="1"/>
    <col min="13835" max="13835" width="4.7109375" style="123" customWidth="1"/>
    <col min="13836" max="13836" width="12.5703125" style="123" customWidth="1"/>
    <col min="13837" max="13837" width="11.140625" style="123" bestFit="1" customWidth="1"/>
    <col min="13838" max="13838" width="10.42578125" style="123" customWidth="1"/>
    <col min="13839" max="13839" width="9.140625" style="123"/>
    <col min="13840" max="13840" width="9.28515625" style="123" bestFit="1" customWidth="1"/>
    <col min="13841" max="13841" width="12.42578125" style="123" bestFit="1" customWidth="1"/>
    <col min="13842" max="13843" width="12.85546875" style="123" bestFit="1" customWidth="1"/>
    <col min="13844" max="13844" width="11.85546875" style="123" bestFit="1" customWidth="1"/>
    <col min="13845" max="14080" width="9.140625" style="123"/>
    <col min="14081" max="14081" width="4.42578125" style="123" customWidth="1"/>
    <col min="14082" max="14082" width="10.7109375" style="123" customWidth="1"/>
    <col min="14083" max="14083" width="10.85546875" style="123" customWidth="1"/>
    <col min="14084" max="14084" width="11.140625" style="123" customWidth="1"/>
    <col min="14085" max="14085" width="12.5703125" style="123" bestFit="1" customWidth="1"/>
    <col min="14086" max="14087" width="14" style="123" customWidth="1"/>
    <col min="14088" max="14088" width="11.5703125" style="123" customWidth="1"/>
    <col min="14089" max="14089" width="13.5703125" style="123" bestFit="1" customWidth="1"/>
    <col min="14090" max="14090" width="13.42578125" style="123" customWidth="1"/>
    <col min="14091" max="14091" width="4.7109375" style="123" customWidth="1"/>
    <col min="14092" max="14092" width="12.5703125" style="123" customWidth="1"/>
    <col min="14093" max="14093" width="11.140625" style="123" bestFit="1" customWidth="1"/>
    <col min="14094" max="14094" width="10.42578125" style="123" customWidth="1"/>
    <col min="14095" max="14095" width="9.140625" style="123"/>
    <col min="14096" max="14096" width="9.28515625" style="123" bestFit="1" customWidth="1"/>
    <col min="14097" max="14097" width="12.42578125" style="123" bestFit="1" customWidth="1"/>
    <col min="14098" max="14099" width="12.85546875" style="123" bestFit="1" customWidth="1"/>
    <col min="14100" max="14100" width="11.85546875" style="123" bestFit="1" customWidth="1"/>
    <col min="14101" max="14336" width="9.140625" style="123"/>
    <col min="14337" max="14337" width="4.42578125" style="123" customWidth="1"/>
    <col min="14338" max="14338" width="10.7109375" style="123" customWidth="1"/>
    <col min="14339" max="14339" width="10.85546875" style="123" customWidth="1"/>
    <col min="14340" max="14340" width="11.140625" style="123" customWidth="1"/>
    <col min="14341" max="14341" width="12.5703125" style="123" bestFit="1" customWidth="1"/>
    <col min="14342" max="14343" width="14" style="123" customWidth="1"/>
    <col min="14344" max="14344" width="11.5703125" style="123" customWidth="1"/>
    <col min="14345" max="14345" width="13.5703125" style="123" bestFit="1" customWidth="1"/>
    <col min="14346" max="14346" width="13.42578125" style="123" customWidth="1"/>
    <col min="14347" max="14347" width="4.7109375" style="123" customWidth="1"/>
    <col min="14348" max="14348" width="12.5703125" style="123" customWidth="1"/>
    <col min="14349" max="14349" width="11.140625" style="123" bestFit="1" customWidth="1"/>
    <col min="14350" max="14350" width="10.42578125" style="123" customWidth="1"/>
    <col min="14351" max="14351" width="9.140625" style="123"/>
    <col min="14352" max="14352" width="9.28515625" style="123" bestFit="1" customWidth="1"/>
    <col min="14353" max="14353" width="12.42578125" style="123" bestFit="1" customWidth="1"/>
    <col min="14354" max="14355" width="12.85546875" style="123" bestFit="1" customWidth="1"/>
    <col min="14356" max="14356" width="11.85546875" style="123" bestFit="1" customWidth="1"/>
    <col min="14357" max="14592" width="9.140625" style="123"/>
    <col min="14593" max="14593" width="4.42578125" style="123" customWidth="1"/>
    <col min="14594" max="14594" width="10.7109375" style="123" customWidth="1"/>
    <col min="14595" max="14595" width="10.85546875" style="123" customWidth="1"/>
    <col min="14596" max="14596" width="11.140625" style="123" customWidth="1"/>
    <col min="14597" max="14597" width="12.5703125" style="123" bestFit="1" customWidth="1"/>
    <col min="14598" max="14599" width="14" style="123" customWidth="1"/>
    <col min="14600" max="14600" width="11.5703125" style="123" customWidth="1"/>
    <col min="14601" max="14601" width="13.5703125" style="123" bestFit="1" customWidth="1"/>
    <col min="14602" max="14602" width="13.42578125" style="123" customWidth="1"/>
    <col min="14603" max="14603" width="4.7109375" style="123" customWidth="1"/>
    <col min="14604" max="14604" width="12.5703125" style="123" customWidth="1"/>
    <col min="14605" max="14605" width="11.140625" style="123" bestFit="1" customWidth="1"/>
    <col min="14606" max="14606" width="10.42578125" style="123" customWidth="1"/>
    <col min="14607" max="14607" width="9.140625" style="123"/>
    <col min="14608" max="14608" width="9.28515625" style="123" bestFit="1" customWidth="1"/>
    <col min="14609" max="14609" width="12.42578125" style="123" bestFit="1" customWidth="1"/>
    <col min="14610" max="14611" width="12.85546875" style="123" bestFit="1" customWidth="1"/>
    <col min="14612" max="14612" width="11.85546875" style="123" bestFit="1" customWidth="1"/>
    <col min="14613" max="14848" width="9.140625" style="123"/>
    <col min="14849" max="14849" width="4.42578125" style="123" customWidth="1"/>
    <col min="14850" max="14850" width="10.7109375" style="123" customWidth="1"/>
    <col min="14851" max="14851" width="10.85546875" style="123" customWidth="1"/>
    <col min="14852" max="14852" width="11.140625" style="123" customWidth="1"/>
    <col min="14853" max="14853" width="12.5703125" style="123" bestFit="1" customWidth="1"/>
    <col min="14854" max="14855" width="14" style="123" customWidth="1"/>
    <col min="14856" max="14856" width="11.5703125" style="123" customWidth="1"/>
    <col min="14857" max="14857" width="13.5703125" style="123" bestFit="1" customWidth="1"/>
    <col min="14858" max="14858" width="13.42578125" style="123" customWidth="1"/>
    <col min="14859" max="14859" width="4.7109375" style="123" customWidth="1"/>
    <col min="14860" max="14860" width="12.5703125" style="123" customWidth="1"/>
    <col min="14861" max="14861" width="11.140625" style="123" bestFit="1" customWidth="1"/>
    <col min="14862" max="14862" width="10.42578125" style="123" customWidth="1"/>
    <col min="14863" max="14863" width="9.140625" style="123"/>
    <col min="14864" max="14864" width="9.28515625" style="123" bestFit="1" customWidth="1"/>
    <col min="14865" max="14865" width="12.42578125" style="123" bestFit="1" customWidth="1"/>
    <col min="14866" max="14867" width="12.85546875" style="123" bestFit="1" customWidth="1"/>
    <col min="14868" max="14868" width="11.85546875" style="123" bestFit="1" customWidth="1"/>
    <col min="14869" max="15104" width="9.140625" style="123"/>
    <col min="15105" max="15105" width="4.42578125" style="123" customWidth="1"/>
    <col min="15106" max="15106" width="10.7109375" style="123" customWidth="1"/>
    <col min="15107" max="15107" width="10.85546875" style="123" customWidth="1"/>
    <col min="15108" max="15108" width="11.140625" style="123" customWidth="1"/>
    <col min="15109" max="15109" width="12.5703125" style="123" bestFit="1" customWidth="1"/>
    <col min="15110" max="15111" width="14" style="123" customWidth="1"/>
    <col min="15112" max="15112" width="11.5703125" style="123" customWidth="1"/>
    <col min="15113" max="15113" width="13.5703125" style="123" bestFit="1" customWidth="1"/>
    <col min="15114" max="15114" width="13.42578125" style="123" customWidth="1"/>
    <col min="15115" max="15115" width="4.7109375" style="123" customWidth="1"/>
    <col min="15116" max="15116" width="12.5703125" style="123" customWidth="1"/>
    <col min="15117" max="15117" width="11.140625" style="123" bestFit="1" customWidth="1"/>
    <col min="15118" max="15118" width="10.42578125" style="123" customWidth="1"/>
    <col min="15119" max="15119" width="9.140625" style="123"/>
    <col min="15120" max="15120" width="9.28515625" style="123" bestFit="1" customWidth="1"/>
    <col min="15121" max="15121" width="12.42578125" style="123" bestFit="1" customWidth="1"/>
    <col min="15122" max="15123" width="12.85546875" style="123" bestFit="1" customWidth="1"/>
    <col min="15124" max="15124" width="11.85546875" style="123" bestFit="1" customWidth="1"/>
    <col min="15125" max="15360" width="9.140625" style="123"/>
    <col min="15361" max="15361" width="4.42578125" style="123" customWidth="1"/>
    <col min="15362" max="15362" width="10.7109375" style="123" customWidth="1"/>
    <col min="15363" max="15363" width="10.85546875" style="123" customWidth="1"/>
    <col min="15364" max="15364" width="11.140625" style="123" customWidth="1"/>
    <col min="15365" max="15365" width="12.5703125" style="123" bestFit="1" customWidth="1"/>
    <col min="15366" max="15367" width="14" style="123" customWidth="1"/>
    <col min="15368" max="15368" width="11.5703125" style="123" customWidth="1"/>
    <col min="15369" max="15369" width="13.5703125" style="123" bestFit="1" customWidth="1"/>
    <col min="15370" max="15370" width="13.42578125" style="123" customWidth="1"/>
    <col min="15371" max="15371" width="4.7109375" style="123" customWidth="1"/>
    <col min="15372" max="15372" width="12.5703125" style="123" customWidth="1"/>
    <col min="15373" max="15373" width="11.140625" style="123" bestFit="1" customWidth="1"/>
    <col min="15374" max="15374" width="10.42578125" style="123" customWidth="1"/>
    <col min="15375" max="15375" width="9.140625" style="123"/>
    <col min="15376" max="15376" width="9.28515625" style="123" bestFit="1" customWidth="1"/>
    <col min="15377" max="15377" width="12.42578125" style="123" bestFit="1" customWidth="1"/>
    <col min="15378" max="15379" width="12.85546875" style="123" bestFit="1" customWidth="1"/>
    <col min="15380" max="15380" width="11.85546875" style="123" bestFit="1" customWidth="1"/>
    <col min="15381" max="15616" width="9.140625" style="123"/>
    <col min="15617" max="15617" width="4.42578125" style="123" customWidth="1"/>
    <col min="15618" max="15618" width="10.7109375" style="123" customWidth="1"/>
    <col min="15619" max="15619" width="10.85546875" style="123" customWidth="1"/>
    <col min="15620" max="15620" width="11.140625" style="123" customWidth="1"/>
    <col min="15621" max="15621" width="12.5703125" style="123" bestFit="1" customWidth="1"/>
    <col min="15622" max="15623" width="14" style="123" customWidth="1"/>
    <col min="15624" max="15624" width="11.5703125" style="123" customWidth="1"/>
    <col min="15625" max="15625" width="13.5703125" style="123" bestFit="1" customWidth="1"/>
    <col min="15626" max="15626" width="13.42578125" style="123" customWidth="1"/>
    <col min="15627" max="15627" width="4.7109375" style="123" customWidth="1"/>
    <col min="15628" max="15628" width="12.5703125" style="123" customWidth="1"/>
    <col min="15629" max="15629" width="11.140625" style="123" bestFit="1" customWidth="1"/>
    <col min="15630" max="15630" width="10.42578125" style="123" customWidth="1"/>
    <col min="15631" max="15631" width="9.140625" style="123"/>
    <col min="15632" max="15632" width="9.28515625" style="123" bestFit="1" customWidth="1"/>
    <col min="15633" max="15633" width="12.42578125" style="123" bestFit="1" customWidth="1"/>
    <col min="15634" max="15635" width="12.85546875" style="123" bestFit="1" customWidth="1"/>
    <col min="15636" max="15636" width="11.85546875" style="123" bestFit="1" customWidth="1"/>
    <col min="15637" max="15872" width="9.140625" style="123"/>
    <col min="15873" max="15873" width="4.42578125" style="123" customWidth="1"/>
    <col min="15874" max="15874" width="10.7109375" style="123" customWidth="1"/>
    <col min="15875" max="15875" width="10.85546875" style="123" customWidth="1"/>
    <col min="15876" max="15876" width="11.140625" style="123" customWidth="1"/>
    <col min="15877" max="15877" width="12.5703125" style="123" bestFit="1" customWidth="1"/>
    <col min="15878" max="15879" width="14" style="123" customWidth="1"/>
    <col min="15880" max="15880" width="11.5703125" style="123" customWidth="1"/>
    <col min="15881" max="15881" width="13.5703125" style="123" bestFit="1" customWidth="1"/>
    <col min="15882" max="15882" width="13.42578125" style="123" customWidth="1"/>
    <col min="15883" max="15883" width="4.7109375" style="123" customWidth="1"/>
    <col min="15884" max="15884" width="12.5703125" style="123" customWidth="1"/>
    <col min="15885" max="15885" width="11.140625" style="123" bestFit="1" customWidth="1"/>
    <col min="15886" max="15886" width="10.42578125" style="123" customWidth="1"/>
    <col min="15887" max="15887" width="9.140625" style="123"/>
    <col min="15888" max="15888" width="9.28515625" style="123" bestFit="1" customWidth="1"/>
    <col min="15889" max="15889" width="12.42578125" style="123" bestFit="1" customWidth="1"/>
    <col min="15890" max="15891" width="12.85546875" style="123" bestFit="1" customWidth="1"/>
    <col min="15892" max="15892" width="11.85546875" style="123" bestFit="1" customWidth="1"/>
    <col min="15893" max="16128" width="9.140625" style="123"/>
    <col min="16129" max="16129" width="4.42578125" style="123" customWidth="1"/>
    <col min="16130" max="16130" width="10.7109375" style="123" customWidth="1"/>
    <col min="16131" max="16131" width="10.85546875" style="123" customWidth="1"/>
    <col min="16132" max="16132" width="11.140625" style="123" customWidth="1"/>
    <col min="16133" max="16133" width="12.5703125" style="123" bestFit="1" customWidth="1"/>
    <col min="16134" max="16135" width="14" style="123" customWidth="1"/>
    <col min="16136" max="16136" width="11.5703125" style="123" customWidth="1"/>
    <col min="16137" max="16137" width="13.5703125" style="123" bestFit="1" customWidth="1"/>
    <col min="16138" max="16138" width="13.42578125" style="123" customWidth="1"/>
    <col min="16139" max="16139" width="4.7109375" style="123" customWidth="1"/>
    <col min="16140" max="16140" width="12.5703125" style="123" customWidth="1"/>
    <col min="16141" max="16141" width="11.140625" style="123" bestFit="1" customWidth="1"/>
    <col min="16142" max="16142" width="10.42578125" style="123" customWidth="1"/>
    <col min="16143" max="16143" width="9.140625" style="123"/>
    <col min="16144" max="16144" width="9.28515625" style="123" bestFit="1" customWidth="1"/>
    <col min="16145" max="16145" width="12.42578125" style="123" bestFit="1" customWidth="1"/>
    <col min="16146" max="16147" width="12.85546875" style="123" bestFit="1" customWidth="1"/>
    <col min="16148" max="16148" width="11.85546875" style="123" bestFit="1" customWidth="1"/>
    <col min="16149" max="16384" width="9.140625" style="123"/>
  </cols>
  <sheetData>
    <row r="1" spans="1:20">
      <c r="A1" s="288" t="s">
        <v>0</v>
      </c>
      <c r="B1" s="288"/>
      <c r="C1" s="288"/>
      <c r="D1" s="288"/>
      <c r="E1" s="288"/>
      <c r="F1" s="288"/>
    </row>
    <row r="2" spans="1:20">
      <c r="A2" s="288" t="s">
        <v>1</v>
      </c>
      <c r="B2" s="288"/>
      <c r="C2" s="288"/>
      <c r="D2" s="288"/>
      <c r="E2" s="288"/>
      <c r="F2" s="288"/>
    </row>
    <row r="3" spans="1:20">
      <c r="A3" s="288" t="s">
        <v>2</v>
      </c>
      <c r="B3" s="288"/>
      <c r="C3" s="288"/>
      <c r="D3" s="288"/>
      <c r="E3" s="288"/>
      <c r="F3" s="288"/>
      <c r="M3" s="126">
        <f ca="1">NOW()</f>
        <v>42646.645829745372</v>
      </c>
    </row>
    <row r="4" spans="1:20">
      <c r="A4" s="288"/>
      <c r="B4" s="288"/>
      <c r="C4" s="288"/>
      <c r="D4" s="288"/>
      <c r="E4" s="288"/>
      <c r="F4" s="288"/>
      <c r="M4" s="127"/>
      <c r="N4" s="127"/>
      <c r="O4" s="127"/>
      <c r="P4" s="127"/>
      <c r="Q4" s="127"/>
      <c r="R4" s="127"/>
      <c r="S4" s="127"/>
      <c r="T4" s="127"/>
    </row>
    <row r="5" spans="1:20">
      <c r="A5" s="288" t="s">
        <v>177</v>
      </c>
      <c r="B5" s="288"/>
      <c r="C5" s="288"/>
      <c r="D5" s="288"/>
      <c r="E5" s="288"/>
      <c r="F5" s="288"/>
      <c r="M5" s="127"/>
      <c r="N5" s="127"/>
      <c r="O5" s="127"/>
      <c r="P5" s="127"/>
      <c r="Q5" s="127"/>
      <c r="R5" s="127"/>
      <c r="S5" s="127"/>
      <c r="T5" s="127"/>
    </row>
    <row r="6" spans="1:20">
      <c r="M6" s="127"/>
      <c r="N6" s="127"/>
      <c r="O6" s="127"/>
      <c r="P6" s="127"/>
      <c r="Q6" s="127"/>
      <c r="R6" s="127"/>
      <c r="S6" s="127"/>
      <c r="T6" s="127"/>
    </row>
    <row r="7" spans="1:20">
      <c r="J7" s="128"/>
      <c r="M7" s="289"/>
      <c r="N7" s="290"/>
      <c r="O7" s="290"/>
      <c r="P7" s="127"/>
      <c r="Q7" s="127"/>
      <c r="R7" s="127"/>
      <c r="S7" s="127"/>
      <c r="T7" s="127"/>
    </row>
    <row r="8" spans="1:20">
      <c r="A8" s="128"/>
      <c r="B8" s="128"/>
      <c r="C8" s="291"/>
      <c r="D8" s="291"/>
      <c r="E8" s="128"/>
      <c r="F8" s="128"/>
      <c r="G8" s="128"/>
      <c r="H8" s="128"/>
      <c r="I8" s="128"/>
      <c r="J8" s="128"/>
      <c r="K8" s="129"/>
      <c r="L8" s="129"/>
      <c r="M8" s="130"/>
      <c r="N8" s="130"/>
      <c r="O8" s="130"/>
      <c r="P8" s="127"/>
      <c r="Q8" s="127"/>
      <c r="R8" s="127"/>
      <c r="S8" s="127"/>
      <c r="T8" s="127"/>
    </row>
    <row r="9" spans="1:20" ht="38.25">
      <c r="A9" s="131" t="s">
        <v>148</v>
      </c>
      <c r="B9" s="131" t="s">
        <v>149</v>
      </c>
      <c r="C9" s="292" t="s">
        <v>150</v>
      </c>
      <c r="D9" s="292"/>
      <c r="E9" s="131" t="s">
        <v>151</v>
      </c>
      <c r="F9" s="131" t="s">
        <v>152</v>
      </c>
      <c r="G9" s="131" t="s">
        <v>153</v>
      </c>
      <c r="H9" s="131" t="s">
        <v>154</v>
      </c>
      <c r="I9" s="131" t="s">
        <v>155</v>
      </c>
      <c r="J9" s="131" t="s">
        <v>156</v>
      </c>
      <c r="M9" s="132"/>
      <c r="N9" s="133"/>
      <c r="O9" s="133"/>
      <c r="P9" s="127"/>
      <c r="Q9" s="127"/>
      <c r="R9" s="127"/>
      <c r="S9" s="127"/>
      <c r="T9" s="127"/>
    </row>
    <row r="10" spans="1:20">
      <c r="A10" s="200">
        <v>1</v>
      </c>
      <c r="B10" s="200">
        <v>2015</v>
      </c>
      <c r="C10" s="134">
        <v>41913</v>
      </c>
      <c r="D10" s="134">
        <v>42262</v>
      </c>
      <c r="E10" s="114">
        <v>4381785.2608202696</v>
      </c>
      <c r="F10" s="15">
        <v>4240673.9400000004</v>
      </c>
      <c r="G10" s="15">
        <f>IF(F10=0,0,F10-E10)</f>
        <v>-141111.32082026917</v>
      </c>
      <c r="H10" s="15">
        <f>ROUND(G10*J10,2)</f>
        <v>-10879.36</v>
      </c>
      <c r="I10" s="15">
        <f>SUM(G10:H10)</f>
        <v>-151990.68082026916</v>
      </c>
      <c r="J10" s="156">
        <v>7.7097719999999995E-2</v>
      </c>
      <c r="K10" s="125"/>
      <c r="L10" s="125"/>
      <c r="M10" s="132"/>
      <c r="N10" s="136"/>
      <c r="O10" s="136"/>
      <c r="P10" s="127"/>
      <c r="Q10" s="199"/>
      <c r="R10" s="199"/>
      <c r="S10" s="199"/>
      <c r="T10" s="199"/>
    </row>
    <row r="11" spans="1:20">
      <c r="A11" s="155">
        <v>2</v>
      </c>
      <c r="B11" s="128"/>
      <c r="E11" s="120">
        <f>SUM(E10:E10)</f>
        <v>4381785.2608202696</v>
      </c>
      <c r="F11" s="120">
        <f>SUM(F10:F10)</f>
        <v>4240673.9400000004</v>
      </c>
      <c r="G11" s="120">
        <f>SUM(G10:G10)</f>
        <v>-141111.32082026917</v>
      </c>
      <c r="H11" s="120">
        <f>SUM(H10:H10)</f>
        <v>-10879.36</v>
      </c>
      <c r="I11" s="120">
        <f>SUM(I10:I10)</f>
        <v>-151990.68082026916</v>
      </c>
      <c r="J11" s="140"/>
      <c r="K11" s="125"/>
      <c r="L11" s="125"/>
      <c r="M11" s="132"/>
      <c r="N11" s="127"/>
      <c r="O11" s="127"/>
      <c r="P11" s="127"/>
      <c r="Q11" s="130"/>
      <c r="R11" s="141"/>
      <c r="S11" s="132"/>
      <c r="T11" s="141"/>
    </row>
    <row r="12" spans="1:20">
      <c r="A12" s="128"/>
      <c r="B12" s="128"/>
      <c r="E12" s="125"/>
      <c r="F12" s="125"/>
      <c r="G12" s="138"/>
      <c r="H12" s="139"/>
      <c r="I12" s="125"/>
      <c r="J12" s="140"/>
      <c r="K12" s="125"/>
      <c r="L12" s="125"/>
      <c r="M12" s="132"/>
      <c r="N12" s="127"/>
      <c r="O12" s="127"/>
      <c r="P12" s="127"/>
      <c r="Q12" s="130"/>
      <c r="R12" s="142"/>
      <c r="S12" s="142"/>
      <c r="T12" s="142"/>
    </row>
    <row r="13" spans="1:20">
      <c r="A13" s="128"/>
      <c r="B13" s="128"/>
      <c r="E13" s="125"/>
      <c r="F13" s="135"/>
      <c r="G13" s="138"/>
      <c r="H13" s="139"/>
      <c r="I13" s="125"/>
      <c r="J13" s="140"/>
      <c r="M13" s="125"/>
      <c r="Q13" s="128"/>
      <c r="R13" s="137"/>
      <c r="S13" s="137"/>
      <c r="T13" s="137"/>
    </row>
    <row r="14" spans="1:20">
      <c r="A14" s="128"/>
      <c r="B14" s="128"/>
      <c r="E14" s="143"/>
      <c r="F14" s="125"/>
      <c r="G14" s="138"/>
      <c r="H14" s="139"/>
      <c r="I14" s="125"/>
      <c r="J14" s="140"/>
      <c r="M14" s="125"/>
      <c r="Q14" s="128"/>
      <c r="R14" s="125"/>
      <c r="S14" s="125"/>
      <c r="T14" s="125"/>
    </row>
    <row r="15" spans="1:20">
      <c r="A15" s="128"/>
      <c r="B15" s="128"/>
      <c r="E15" s="125"/>
      <c r="F15" s="143"/>
      <c r="G15" s="138"/>
      <c r="H15" s="139"/>
      <c r="I15" s="125"/>
      <c r="J15" s="140"/>
      <c r="M15" s="125"/>
      <c r="Q15" s="128"/>
      <c r="R15" s="125"/>
      <c r="S15" s="125"/>
      <c r="T15" s="125"/>
    </row>
    <row r="16" spans="1:20">
      <c r="A16" s="128"/>
      <c r="B16" s="128"/>
      <c r="E16" s="125"/>
      <c r="F16" s="125"/>
      <c r="G16" s="138"/>
      <c r="H16" s="139"/>
      <c r="I16" s="125"/>
      <c r="J16" s="140"/>
      <c r="M16" s="125"/>
      <c r="Q16" s="128"/>
      <c r="R16" s="125"/>
      <c r="S16" s="125"/>
      <c r="T16" s="125"/>
    </row>
    <row r="17" spans="1:20">
      <c r="A17" s="128"/>
      <c r="B17" s="128"/>
      <c r="E17" s="125"/>
      <c r="F17" s="125"/>
      <c r="G17" s="138"/>
      <c r="H17" s="139"/>
      <c r="I17" s="125"/>
      <c r="J17" s="140"/>
      <c r="M17" s="125"/>
      <c r="Q17" s="128"/>
      <c r="R17" s="125"/>
      <c r="S17" s="125"/>
      <c r="T17" s="125"/>
    </row>
    <row r="18" spans="1:20">
      <c r="A18" s="128"/>
      <c r="B18" s="128"/>
      <c r="E18" s="125"/>
      <c r="F18" s="125"/>
      <c r="G18" s="138"/>
      <c r="H18" s="139"/>
      <c r="I18" s="125"/>
      <c r="J18" s="140"/>
      <c r="M18" s="125"/>
      <c r="Q18" s="128"/>
      <c r="R18" s="125"/>
      <c r="S18" s="125"/>
      <c r="T18" s="125"/>
    </row>
    <row r="19" spans="1:20">
      <c r="A19" s="128"/>
      <c r="B19" s="128"/>
      <c r="E19" s="125"/>
      <c r="F19" s="125"/>
      <c r="G19" s="138"/>
      <c r="H19" s="139"/>
      <c r="I19" s="125"/>
      <c r="J19" s="140"/>
      <c r="M19" s="125"/>
    </row>
    <row r="20" spans="1:20">
      <c r="A20" s="128"/>
      <c r="B20" s="128"/>
      <c r="E20" s="125"/>
      <c r="F20" s="125"/>
      <c r="G20" s="138"/>
      <c r="H20" s="139"/>
      <c r="I20" s="125"/>
      <c r="J20" s="140"/>
      <c r="M20" s="125"/>
    </row>
    <row r="21" spans="1:20">
      <c r="A21" s="128"/>
      <c r="B21" s="128"/>
      <c r="E21" s="125"/>
      <c r="F21" s="125"/>
      <c r="G21" s="138"/>
      <c r="H21" s="139"/>
      <c r="I21" s="125"/>
      <c r="J21" s="140"/>
      <c r="M21" s="125"/>
    </row>
    <row r="22" spans="1:20">
      <c r="A22" s="128"/>
      <c r="B22" s="128"/>
      <c r="E22" s="125"/>
      <c r="F22" s="125"/>
      <c r="G22" s="138"/>
      <c r="H22" s="139"/>
      <c r="I22" s="125"/>
      <c r="J22" s="140"/>
      <c r="M22" s="125"/>
    </row>
    <row r="23" spans="1:20">
      <c r="A23" s="128"/>
      <c r="B23" s="128"/>
      <c r="E23" s="125"/>
      <c r="F23" s="125"/>
      <c r="G23" s="138"/>
      <c r="H23" s="139"/>
      <c r="I23" s="125"/>
      <c r="J23" s="140"/>
      <c r="M23" s="125"/>
    </row>
    <row r="24" spans="1:20">
      <c r="A24" s="128"/>
      <c r="B24" s="128"/>
      <c r="E24" s="125"/>
      <c r="F24" s="125"/>
      <c r="G24" s="138"/>
      <c r="H24" s="139"/>
      <c r="I24" s="125"/>
      <c r="J24" s="140"/>
      <c r="M24" s="125"/>
    </row>
    <row r="25" spans="1:20">
      <c r="A25" s="128"/>
      <c r="B25" s="128"/>
      <c r="E25" s="125"/>
      <c r="F25" s="125"/>
      <c r="G25" s="138"/>
      <c r="H25" s="139"/>
      <c r="I25" s="125"/>
      <c r="J25" s="140"/>
      <c r="M25" s="125"/>
    </row>
    <row r="26" spans="1:20">
      <c r="A26" s="128"/>
      <c r="B26" s="128"/>
      <c r="E26" s="125"/>
      <c r="F26" s="125"/>
      <c r="G26" s="138"/>
      <c r="H26" s="139"/>
      <c r="I26" s="125"/>
      <c r="J26" s="140"/>
      <c r="M26" s="125"/>
    </row>
    <row r="27" spans="1:20">
      <c r="A27" s="128"/>
      <c r="B27" s="128"/>
      <c r="E27" s="125"/>
      <c r="F27" s="125"/>
      <c r="G27" s="138"/>
      <c r="H27" s="139"/>
      <c r="I27" s="125"/>
      <c r="J27" s="140"/>
      <c r="M27" s="125"/>
    </row>
    <row r="28" spans="1:20">
      <c r="M28" s="125"/>
    </row>
    <row r="29" spans="1:20">
      <c r="E29" s="144"/>
      <c r="F29" s="125"/>
    </row>
    <row r="30" spans="1:20">
      <c r="A30" s="145"/>
      <c r="B30" s="145"/>
      <c r="F30" s="125"/>
    </row>
    <row r="34" spans="3:3">
      <c r="C34" s="124" t="s">
        <v>157</v>
      </c>
    </row>
    <row r="35" spans="3:3">
      <c r="C35" s="123" t="s">
        <v>158</v>
      </c>
    </row>
    <row r="36" spans="3:3">
      <c r="C36" s="146" t="s">
        <v>159</v>
      </c>
    </row>
    <row r="37" spans="3:3">
      <c r="C37" s="147" t="s">
        <v>160</v>
      </c>
    </row>
    <row r="38" spans="3:3">
      <c r="C38" s="148" t="s">
        <v>161</v>
      </c>
    </row>
    <row r="39" spans="3:3">
      <c r="C39" s="148" t="s">
        <v>162</v>
      </c>
    </row>
    <row r="40" spans="3:3">
      <c r="C40" s="149" t="s">
        <v>163</v>
      </c>
    </row>
    <row r="41" spans="3:3">
      <c r="C41" s="149" t="s">
        <v>164</v>
      </c>
    </row>
  </sheetData>
  <mergeCells count="8">
    <mergeCell ref="M7:O7"/>
    <mergeCell ref="C8:D8"/>
    <mergeCell ref="C9:D9"/>
    <mergeCell ref="A1:F1"/>
    <mergeCell ref="A2:F2"/>
    <mergeCell ref="A3:F3"/>
    <mergeCell ref="A4:F4"/>
    <mergeCell ref="A5:F5"/>
  </mergeCells>
  <printOptions horizontalCentered="1"/>
  <pageMargins left="0" right="0" top="1" bottom="1" header="0.5" footer="0.5"/>
  <pageSetup orientation="landscape" r:id="rId1"/>
  <headerFooter alignWithMargins="0">
    <oddHeader>&amp;R&amp;"Times New Roman,Regular"&amp;12Exhibit B-2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5.140625" bestFit="1" customWidth="1"/>
    <col min="4" max="4" width="14.140625" bestFit="1" customWidth="1"/>
    <col min="5" max="5" width="12.42578125" bestFit="1" customWidth="1"/>
    <col min="6" max="6" width="15.140625" bestFit="1" customWidth="1"/>
    <col min="7" max="7" width="12.28515625" bestFit="1" customWidth="1"/>
  </cols>
  <sheetData>
    <row r="1" spans="1:13">
      <c r="A1" s="288" t="s">
        <v>0</v>
      </c>
      <c r="B1" s="288"/>
      <c r="C1" s="288"/>
      <c r="D1" s="288"/>
      <c r="E1" s="288"/>
      <c r="F1" s="288"/>
      <c r="G1" s="7"/>
      <c r="H1" s="7"/>
      <c r="I1" s="7"/>
      <c r="J1" s="7"/>
      <c r="K1" s="7"/>
      <c r="L1" s="7"/>
      <c r="M1" s="7"/>
    </row>
    <row r="2" spans="1:13">
      <c r="A2" s="288" t="s">
        <v>1</v>
      </c>
      <c r="B2" s="288"/>
      <c r="C2" s="288"/>
      <c r="D2" s="288"/>
      <c r="E2" s="288"/>
      <c r="F2" s="288"/>
      <c r="G2" s="7"/>
      <c r="H2" s="7"/>
      <c r="I2" s="7"/>
      <c r="J2" s="7"/>
      <c r="K2" s="7"/>
      <c r="L2" s="7"/>
      <c r="M2" s="7"/>
    </row>
    <row r="3" spans="1:13">
      <c r="A3" s="288" t="s">
        <v>181</v>
      </c>
      <c r="B3" s="288"/>
      <c r="C3" s="288"/>
      <c r="D3" s="288"/>
      <c r="E3" s="288"/>
      <c r="F3" s="288"/>
      <c r="G3" s="7"/>
      <c r="H3" s="7"/>
      <c r="I3" s="7"/>
      <c r="J3" s="7"/>
      <c r="K3" s="7"/>
      <c r="L3" s="7"/>
      <c r="M3" s="7"/>
    </row>
    <row r="4" spans="1:13">
      <c r="A4" s="288" t="str">
        <f>'Exhibit A'!A4:E4</f>
        <v>AS OF OCTOBER 2016 THROUGH SEPTEMBER 2017</v>
      </c>
      <c r="B4" s="288"/>
      <c r="C4" s="288"/>
      <c r="D4" s="288"/>
      <c r="E4" s="288"/>
      <c r="F4" s="288"/>
      <c r="G4" s="7"/>
      <c r="H4" s="7"/>
      <c r="I4" s="7"/>
      <c r="J4" s="7"/>
      <c r="K4" s="7"/>
      <c r="L4" s="7"/>
      <c r="M4" s="7"/>
    </row>
    <row r="5" spans="1:13">
      <c r="A5" s="288" t="s">
        <v>5</v>
      </c>
      <c r="B5" s="288"/>
      <c r="C5" s="288"/>
      <c r="D5" s="288"/>
      <c r="E5" s="288"/>
      <c r="F5" s="288"/>
      <c r="G5" s="7"/>
      <c r="H5" s="7"/>
      <c r="I5" s="7"/>
      <c r="J5" s="7"/>
      <c r="K5" s="7"/>
      <c r="L5" s="7"/>
      <c r="M5" s="7"/>
    </row>
    <row r="8" spans="1:13">
      <c r="A8" s="6" t="s">
        <v>12</v>
      </c>
    </row>
    <row r="9" spans="1:13">
      <c r="A9" s="8" t="s">
        <v>13</v>
      </c>
      <c r="B9" s="8" t="s">
        <v>6</v>
      </c>
      <c r="C9" s="8" t="s">
        <v>7</v>
      </c>
      <c r="D9" s="8" t="s">
        <v>3</v>
      </c>
      <c r="E9" s="8" t="s">
        <v>4</v>
      </c>
      <c r="F9" s="8" t="s">
        <v>8</v>
      </c>
    </row>
    <row r="11" spans="1:13">
      <c r="A11" s="6">
        <v>1</v>
      </c>
      <c r="B11" t="s">
        <v>269</v>
      </c>
      <c r="C11" s="83">
        <f>'Exhibit K'!D197</f>
        <v>31905306.282166</v>
      </c>
      <c r="D11" s="83">
        <f>'Exhibit K'!E197</f>
        <v>5949044.1562499991</v>
      </c>
      <c r="E11" s="83">
        <f>'Exhibit K'!F197</f>
        <v>271513.01999999996</v>
      </c>
      <c r="F11" s="83">
        <f>SUM(C11:E11)</f>
        <v>38125863.458416</v>
      </c>
      <c r="G11" s="16"/>
    </row>
    <row r="12" spans="1:13">
      <c r="A12" s="6">
        <v>4</v>
      </c>
      <c r="C12" s="9"/>
      <c r="D12" s="9"/>
      <c r="E12" s="9"/>
      <c r="F12" s="9"/>
    </row>
    <row r="13" spans="1:13">
      <c r="A13" s="6">
        <v>5</v>
      </c>
      <c r="B13" t="s">
        <v>9</v>
      </c>
      <c r="C13" s="10">
        <f>SUM(C11:C11)</f>
        <v>31905306.282166</v>
      </c>
      <c r="D13" s="10">
        <f>SUM(D11:D11)</f>
        <v>5949044.1562499991</v>
      </c>
      <c r="E13" s="10">
        <f>SUM(E11:E11)</f>
        <v>271513.01999999996</v>
      </c>
      <c r="F13" s="10">
        <f>SUM(F11:F11)</f>
        <v>38125863.458416</v>
      </c>
    </row>
  </sheetData>
  <mergeCells count="5">
    <mergeCell ref="A5:F5"/>
    <mergeCell ref="A1:F1"/>
    <mergeCell ref="A2:F2"/>
    <mergeCell ref="A3:F3"/>
    <mergeCell ref="A4:F4"/>
  </mergeCells>
  <phoneticPr fontId="9" type="noConversion"/>
  <pageMargins left="0.75" right="0.75" top="1" bottom="1" header="0.5" footer="0.5"/>
  <pageSetup scale="95" orientation="portrait" r:id="rId1"/>
  <headerFooter alignWithMargins="0">
    <oddHeader>&amp;RExhibit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4" bestFit="1" customWidth="1"/>
    <col min="4" max="4" width="12.28515625" bestFit="1" customWidth="1"/>
    <col min="5" max="5" width="11.28515625" bestFit="1" customWidth="1"/>
    <col min="6" max="6" width="14" bestFit="1" customWidth="1"/>
  </cols>
  <sheetData>
    <row r="1" spans="1:6">
      <c r="A1" s="288" t="s">
        <v>0</v>
      </c>
      <c r="B1" s="288"/>
      <c r="C1" s="288"/>
      <c r="D1" s="288"/>
      <c r="E1" s="288"/>
      <c r="F1" s="288"/>
    </row>
    <row r="2" spans="1:6">
      <c r="A2" s="288" t="s">
        <v>1</v>
      </c>
      <c r="B2" s="288"/>
      <c r="C2" s="288"/>
      <c r="D2" s="288"/>
      <c r="E2" s="288"/>
      <c r="F2" s="288"/>
    </row>
    <row r="3" spans="1:6">
      <c r="A3" s="288" t="s">
        <v>181</v>
      </c>
      <c r="B3" s="288"/>
      <c r="C3" s="288"/>
      <c r="D3" s="288"/>
      <c r="E3" s="288"/>
      <c r="F3" s="288"/>
    </row>
    <row r="4" spans="1:6">
      <c r="A4" s="288" t="str">
        <f>'Exhibit A'!A4:E4</f>
        <v>AS OF OCTOBER 2016 THROUGH SEPTEMBER 2017</v>
      </c>
      <c r="B4" s="288"/>
      <c r="C4" s="288"/>
      <c r="D4" s="288"/>
      <c r="E4" s="288"/>
      <c r="F4" s="288"/>
    </row>
    <row r="5" spans="1:6">
      <c r="A5" s="288" t="s">
        <v>10</v>
      </c>
      <c r="B5" s="288"/>
      <c r="C5" s="288"/>
      <c r="D5" s="288"/>
      <c r="E5" s="288"/>
      <c r="F5" s="288"/>
    </row>
    <row r="6" spans="1:6">
      <c r="A6" s="1"/>
      <c r="B6" s="1"/>
      <c r="C6" s="1"/>
      <c r="D6" s="1"/>
      <c r="E6" s="1"/>
      <c r="F6" s="1"/>
    </row>
    <row r="8" spans="1:6">
      <c r="A8" s="6" t="s">
        <v>12</v>
      </c>
    </row>
    <row r="9" spans="1:6">
      <c r="A9" s="8" t="s">
        <v>13</v>
      </c>
      <c r="B9" s="8" t="s">
        <v>6</v>
      </c>
      <c r="C9" s="8" t="s">
        <v>7</v>
      </c>
      <c r="D9" s="8" t="s">
        <v>3</v>
      </c>
      <c r="E9" s="8" t="s">
        <v>4</v>
      </c>
      <c r="F9" s="8" t="s">
        <v>8</v>
      </c>
    </row>
    <row r="11" spans="1:6">
      <c r="A11" s="6">
        <v>1</v>
      </c>
      <c r="B11" t="s">
        <v>269</v>
      </c>
      <c r="C11" s="111">
        <f>'Exhibit K'!J197</f>
        <v>1284082.4780593719</v>
      </c>
      <c r="D11" s="79">
        <f>'Exhibit K'!K197</f>
        <v>2197532.3438846823</v>
      </c>
      <c r="E11" s="79">
        <f>'Exhibit K'!L197</f>
        <v>172245.45600480342</v>
      </c>
      <c r="F11" s="79">
        <f>SUM(C11:E11)</f>
        <v>3653860.2779488578</v>
      </c>
    </row>
    <row r="12" spans="1:6">
      <c r="A12" s="6">
        <v>4</v>
      </c>
    </row>
    <row r="13" spans="1:6">
      <c r="A13" s="6">
        <v>5</v>
      </c>
      <c r="B13" t="s">
        <v>14</v>
      </c>
      <c r="C13" s="10">
        <f>SUM(C11:C11)</f>
        <v>1284082.4780593719</v>
      </c>
      <c r="D13" s="10">
        <f>SUM(D11:D11)</f>
        <v>2197532.3438846823</v>
      </c>
      <c r="E13" s="10">
        <f>SUM(E11:E11)</f>
        <v>172245.45600480342</v>
      </c>
      <c r="F13" s="10">
        <f>SUM(F11:F11)</f>
        <v>3653860.2779488578</v>
      </c>
    </row>
  </sheetData>
  <mergeCells count="5">
    <mergeCell ref="A5:F5"/>
    <mergeCell ref="A1:F1"/>
    <mergeCell ref="A2:F2"/>
    <mergeCell ref="A3:F3"/>
    <mergeCell ref="A4:F4"/>
  </mergeCells>
  <phoneticPr fontId="9" type="noConversion"/>
  <pageMargins left="0.75" right="0.75" top="1" bottom="1" header="0.5" footer="0.5"/>
  <pageSetup orientation="portrait" r:id="rId1"/>
  <headerFooter alignWithMargins="0">
    <oddHeader>&amp;RExhibit 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24"/>
  <sheetViews>
    <sheetView view="pageBreakPreview" zoomScale="110" zoomScaleNormal="100" zoomScaleSheetLayoutView="110" workbookViewId="0">
      <selection sqref="A1:F1"/>
    </sheetView>
  </sheetViews>
  <sheetFormatPr defaultRowHeight="12.75"/>
  <cols>
    <col min="1" max="1" width="9.28515625" style="6" bestFit="1" customWidth="1"/>
    <col min="2" max="2" width="36.5703125" customWidth="1"/>
    <col min="3" max="3" width="13.140625" bestFit="1" customWidth="1"/>
    <col min="4" max="4" width="14.42578125" customWidth="1"/>
    <col min="5" max="5" width="11.7109375" customWidth="1"/>
    <col min="6" max="6" width="12.85546875" customWidth="1"/>
  </cols>
  <sheetData>
    <row r="1" spans="1:6">
      <c r="A1" s="288" t="s">
        <v>0</v>
      </c>
      <c r="B1" s="288"/>
      <c r="C1" s="288"/>
      <c r="D1" s="288"/>
      <c r="E1" s="288"/>
      <c r="F1" s="288"/>
    </row>
    <row r="2" spans="1:6">
      <c r="A2" s="288" t="s">
        <v>1</v>
      </c>
      <c r="B2" s="288"/>
      <c r="C2" s="288"/>
      <c r="D2" s="288"/>
      <c r="E2" s="288"/>
      <c r="F2" s="288"/>
    </row>
    <row r="3" spans="1:6">
      <c r="A3" s="288" t="s">
        <v>181</v>
      </c>
      <c r="B3" s="288"/>
      <c r="C3" s="288"/>
      <c r="D3" s="288"/>
      <c r="E3" s="288"/>
      <c r="F3" s="288"/>
    </row>
    <row r="4" spans="1:6">
      <c r="A4" s="288" t="str">
        <f>'Exhibit A'!A4:E4</f>
        <v>AS OF OCTOBER 2016 THROUGH SEPTEMBER 2017</v>
      </c>
      <c r="B4" s="288"/>
      <c r="C4" s="288"/>
      <c r="D4" s="288"/>
      <c r="E4" s="288"/>
      <c r="F4" s="288"/>
    </row>
    <row r="5" spans="1:6">
      <c r="A5" s="288" t="s">
        <v>11</v>
      </c>
      <c r="B5" s="288"/>
      <c r="C5" s="288"/>
      <c r="D5" s="288"/>
      <c r="E5" s="288"/>
      <c r="F5" s="288"/>
    </row>
    <row r="8" spans="1:6">
      <c r="A8" s="6" t="s">
        <v>12</v>
      </c>
    </row>
    <row r="9" spans="1:6">
      <c r="A9" s="80" t="s">
        <v>13</v>
      </c>
      <c r="B9" s="80" t="s">
        <v>6</v>
      </c>
      <c r="C9" s="80" t="s">
        <v>7</v>
      </c>
      <c r="D9" s="80" t="s">
        <v>3</v>
      </c>
      <c r="E9" s="80" t="s">
        <v>4</v>
      </c>
      <c r="F9" s="80" t="s">
        <v>8</v>
      </c>
    </row>
    <row r="11" spans="1:6">
      <c r="A11" s="6">
        <v>1</v>
      </c>
      <c r="B11" t="s">
        <v>15</v>
      </c>
      <c r="C11" s="9">
        <f>'Exhibit C'!C13-'Exhibit D'!C13</f>
        <v>30621223.80410663</v>
      </c>
      <c r="D11" s="9">
        <f>'Exhibit C'!D13-'Exhibit D'!D13</f>
        <v>3751511.8123653168</v>
      </c>
      <c r="E11" s="9">
        <f>'Exhibit C'!E13-'Exhibit D'!E13</f>
        <v>99267.563995196542</v>
      </c>
      <c r="F11" s="9"/>
    </row>
    <row r="12" spans="1:6">
      <c r="A12" s="6">
        <f>+A11+1</f>
        <v>2</v>
      </c>
      <c r="B12" t="s">
        <v>16</v>
      </c>
      <c r="C12" s="87">
        <v>2.0899999999999998E-2</v>
      </c>
      <c r="D12" s="87">
        <v>3.4700000000000002E-2</v>
      </c>
      <c r="E12" s="87">
        <v>8.3000000000000004E-2</v>
      </c>
      <c r="F12" s="12"/>
    </row>
    <row r="13" spans="1:6">
      <c r="A13" s="6">
        <f t="shared" ref="A13:A23" si="0">+A12+1</f>
        <v>3</v>
      </c>
      <c r="B13" t="s">
        <v>17</v>
      </c>
      <c r="C13" s="9">
        <f>+C11*C12</f>
        <v>639983.57750582858</v>
      </c>
      <c r="D13" s="9">
        <f>+D11*D12</f>
        <v>130177.4598890765</v>
      </c>
      <c r="E13" s="9">
        <f>+E11*E12</f>
        <v>8239.2078116013126</v>
      </c>
      <c r="F13" s="9">
        <f>SUM(C13:E13)</f>
        <v>778400.24520650646</v>
      </c>
    </row>
    <row r="14" spans="1:6">
      <c r="A14" s="6">
        <f t="shared" si="0"/>
        <v>4</v>
      </c>
    </row>
    <row r="15" spans="1:6">
      <c r="A15" s="6">
        <f t="shared" si="0"/>
        <v>5</v>
      </c>
      <c r="B15" t="s">
        <v>18</v>
      </c>
      <c r="C15" s="81">
        <f>'Exhibit C'!C11-'Exhibit D'!C11</f>
        <v>30621223.80410663</v>
      </c>
      <c r="D15" s="81">
        <f>'Exhibit C'!D11-'Exhibit D'!D11</f>
        <v>3751511.8123653168</v>
      </c>
      <c r="E15" s="81">
        <f>'Exhibit C'!E11-'Exhibit D'!E11</f>
        <v>99267.563995196542</v>
      </c>
    </row>
    <row r="16" spans="1:6">
      <c r="A16" s="6">
        <f t="shared" si="0"/>
        <v>6</v>
      </c>
      <c r="B16" t="s">
        <v>16</v>
      </c>
      <c r="C16" s="88">
        <f>C12</f>
        <v>2.0899999999999998E-2</v>
      </c>
      <c r="D16" s="88">
        <f>D12</f>
        <v>3.4700000000000002E-2</v>
      </c>
      <c r="E16" s="88">
        <f>E12</f>
        <v>8.3000000000000004E-2</v>
      </c>
      <c r="F16" s="11"/>
    </row>
    <row r="17" spans="1:8">
      <c r="A17" s="6">
        <f t="shared" si="0"/>
        <v>7</v>
      </c>
      <c r="B17" t="s">
        <v>17</v>
      </c>
      <c r="C17" s="9">
        <f>+C15*C16</f>
        <v>639983.57750582858</v>
      </c>
      <c r="D17" s="9">
        <f>+D15*D16</f>
        <v>130177.4598890765</v>
      </c>
      <c r="E17" s="9">
        <f>+E15*E16</f>
        <v>8239.2078116013126</v>
      </c>
      <c r="F17" s="9">
        <f>SUM(C17:E17)</f>
        <v>778400.24520650646</v>
      </c>
    </row>
    <row r="18" spans="1:8">
      <c r="A18" s="6">
        <f t="shared" si="0"/>
        <v>8</v>
      </c>
    </row>
    <row r="19" spans="1:8">
      <c r="A19" s="6">
        <f t="shared" si="0"/>
        <v>9</v>
      </c>
      <c r="B19" t="s">
        <v>30</v>
      </c>
      <c r="F19" s="198">
        <v>0</v>
      </c>
      <c r="G19" s="16"/>
      <c r="H19" t="s">
        <v>58</v>
      </c>
    </row>
    <row r="20" spans="1:8">
      <c r="A20" s="6">
        <f t="shared" si="0"/>
        <v>10</v>
      </c>
      <c r="B20" t="s">
        <v>22</v>
      </c>
      <c r="F20" s="14">
        <f>F13-F17</f>
        <v>0</v>
      </c>
    </row>
    <row r="21" spans="1:8">
      <c r="A21" s="6">
        <f t="shared" si="0"/>
        <v>11</v>
      </c>
      <c r="B21" t="s">
        <v>23</v>
      </c>
      <c r="F21" s="15">
        <f>F17/2</f>
        <v>389200.12260325323</v>
      </c>
    </row>
    <row r="22" spans="1:8">
      <c r="A22" s="6">
        <f t="shared" si="0"/>
        <v>12</v>
      </c>
      <c r="F22" s="17"/>
    </row>
    <row r="23" spans="1:8" ht="13.5" thickBot="1">
      <c r="A23" s="6">
        <f t="shared" si="0"/>
        <v>13</v>
      </c>
      <c r="B23" t="s">
        <v>24</v>
      </c>
      <c r="F23" s="18">
        <f>SUM(F19:F21)</f>
        <v>389200.12260325323</v>
      </c>
    </row>
    <row r="24" spans="1:8" ht="13.5" thickTop="1"/>
  </sheetData>
  <mergeCells count="5">
    <mergeCell ref="A5:F5"/>
    <mergeCell ref="A1:F1"/>
    <mergeCell ref="A2:F2"/>
    <mergeCell ref="A3:F3"/>
    <mergeCell ref="A4:F4"/>
  </mergeCells>
  <phoneticPr fontId="9" type="noConversion"/>
  <pageMargins left="0.75" right="0.75" top="1" bottom="1" header="0.5" footer="0.5"/>
  <pageSetup scale="92" orientation="portrait" r:id="rId1"/>
  <headerFooter alignWithMargins="0">
    <oddHeader>&amp;RExhibit E</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72"/>
  <sheetViews>
    <sheetView view="pageBreakPreview" topLeftCell="A13" zoomScale="70" zoomScaleNormal="60" zoomScaleSheetLayoutView="70" workbookViewId="0">
      <selection activeCell="I59" sqref="I59"/>
    </sheetView>
  </sheetViews>
  <sheetFormatPr defaultRowHeight="12.75"/>
  <cols>
    <col min="1" max="1" width="8.28515625" customWidth="1"/>
    <col min="2" max="2" width="5.140625" customWidth="1"/>
    <col min="3" max="3" width="46.28515625" customWidth="1"/>
    <col min="4" max="4" width="19.28515625" customWidth="1"/>
    <col min="5" max="5" width="22.5703125" customWidth="1"/>
    <col min="6" max="18" width="15" customWidth="1"/>
  </cols>
  <sheetData>
    <row r="1" spans="1:19" ht="25.5">
      <c r="C1" t="s">
        <v>289</v>
      </c>
      <c r="R1" s="287" t="s">
        <v>319</v>
      </c>
    </row>
    <row r="2" spans="1:19">
      <c r="C2" t="s">
        <v>290</v>
      </c>
    </row>
    <row r="5" spans="1:19">
      <c r="S5">
        <v>365</v>
      </c>
    </row>
    <row r="6" spans="1:19">
      <c r="A6" t="s">
        <v>292</v>
      </c>
      <c r="F6" s="62" t="s">
        <v>110</v>
      </c>
      <c r="G6" s="62" t="s">
        <v>111</v>
      </c>
      <c r="H6" s="62" t="s">
        <v>112</v>
      </c>
      <c r="I6" s="62" t="s">
        <v>113</v>
      </c>
      <c r="J6" s="62" t="s">
        <v>114</v>
      </c>
      <c r="K6" s="62" t="s">
        <v>115</v>
      </c>
      <c r="L6" s="62" t="s">
        <v>116</v>
      </c>
      <c r="M6" s="62" t="s">
        <v>117</v>
      </c>
      <c r="N6" s="62" t="s">
        <v>91</v>
      </c>
      <c r="O6" s="62" t="s">
        <v>92</v>
      </c>
      <c r="P6" s="62" t="s">
        <v>93</v>
      </c>
      <c r="Q6" s="62" t="s">
        <v>94</v>
      </c>
      <c r="R6" s="62" t="s">
        <v>8</v>
      </c>
    </row>
    <row r="8" spans="1:19">
      <c r="A8">
        <v>1</v>
      </c>
      <c r="C8" t="s">
        <v>171</v>
      </c>
      <c r="F8" s="83">
        <f>'Exhibit F-1'!$F$11/12</f>
        <v>2872666.9317055955</v>
      </c>
      <c r="G8" s="83">
        <f>'Exhibit F-1'!$F$11/12</f>
        <v>2872666.9317055955</v>
      </c>
      <c r="H8" s="83">
        <f>'Exhibit F-1'!$F$11/12</f>
        <v>2872666.9317055955</v>
      </c>
      <c r="I8" s="83">
        <f>'Exhibit F-1'!$F$11/12</f>
        <v>2872666.9317055955</v>
      </c>
      <c r="J8" s="83">
        <f>'Exhibit F-1'!$F$11/12</f>
        <v>2872666.9317055955</v>
      </c>
      <c r="K8" s="83">
        <f>'Exhibit F-1'!$F$11/12</f>
        <v>2872666.9317055955</v>
      </c>
      <c r="L8" s="83">
        <f>'Exhibit F-1'!$F$11/12</f>
        <v>2872666.9317055955</v>
      </c>
      <c r="M8" s="83">
        <f>'Exhibit F-1'!$F$11/12</f>
        <v>2872666.9317055955</v>
      </c>
      <c r="N8" s="83">
        <f>'Exhibit F-1'!$F$11/12</f>
        <v>2872666.9317055955</v>
      </c>
      <c r="O8" s="83">
        <f>'Exhibit F-1'!$F$11/12</f>
        <v>2872666.9317055955</v>
      </c>
      <c r="P8" s="83">
        <f>'Exhibit F-1'!$F$11/12</f>
        <v>2872666.9317055955</v>
      </c>
      <c r="Q8" s="83">
        <f>'Exhibit F-1'!$F$11/12</f>
        <v>2872666.9317055955</v>
      </c>
      <c r="R8" s="20">
        <f>SUM(F8:Q8)</f>
        <v>34472003.180467136</v>
      </c>
    </row>
    <row r="9" spans="1:19">
      <c r="A9">
        <v>2</v>
      </c>
      <c r="C9" t="s">
        <v>172</v>
      </c>
      <c r="F9" s="83">
        <f>'Exhibit F-1'!$F$17/12</f>
        <v>1280153.6164829172</v>
      </c>
      <c r="G9" s="83">
        <f>'Exhibit F-1'!$F$17/12</f>
        <v>1280153.6164829172</v>
      </c>
      <c r="H9" s="83">
        <f>'Exhibit F-1'!$F$17/12</f>
        <v>1280153.6164829172</v>
      </c>
      <c r="I9" s="83">
        <f>'Exhibit F-1'!$F$17/12</f>
        <v>1280153.6164829172</v>
      </c>
      <c r="J9" s="83">
        <f>'Exhibit F-1'!$F$17/12</f>
        <v>1280153.6164829172</v>
      </c>
      <c r="K9" s="83">
        <f>'Exhibit F-1'!$F$17/12</f>
        <v>1280153.6164829172</v>
      </c>
      <c r="L9" s="83">
        <f>'Exhibit F-1'!$F$17/12</f>
        <v>1280153.6164829172</v>
      </c>
      <c r="M9" s="83">
        <f>'Exhibit F-1'!$F$17/12</f>
        <v>1280153.6164829172</v>
      </c>
      <c r="N9" s="83">
        <f>'Exhibit F-1'!$F$17/12</f>
        <v>1280153.6164829172</v>
      </c>
      <c r="O9" s="83">
        <f>'Exhibit F-1'!$F$17/12</f>
        <v>1280153.6164829172</v>
      </c>
      <c r="P9" s="83">
        <f>'Exhibit F-1'!$F$17/12</f>
        <v>1280153.6164829172</v>
      </c>
      <c r="Q9" s="83">
        <f>'Exhibit F-1'!$F$17/12</f>
        <v>1280153.6164829172</v>
      </c>
      <c r="R9" s="20">
        <f t="shared" ref="R9:R10" si="0">SUM(F9:Q9)</f>
        <v>15361843.397795007</v>
      </c>
    </row>
    <row r="10" spans="1:19" ht="13.5" thickBot="1">
      <c r="A10">
        <v>3</v>
      </c>
      <c r="C10" t="s">
        <v>283</v>
      </c>
      <c r="F10" s="194">
        <f>F9-F8</f>
        <v>-1592513.3152226782</v>
      </c>
      <c r="G10" s="194">
        <f t="shared" ref="G10:Q10" si="1">G9-G8</f>
        <v>-1592513.3152226782</v>
      </c>
      <c r="H10" s="194">
        <f t="shared" si="1"/>
        <v>-1592513.3152226782</v>
      </c>
      <c r="I10" s="194">
        <f t="shared" si="1"/>
        <v>-1592513.3152226782</v>
      </c>
      <c r="J10" s="194">
        <f t="shared" si="1"/>
        <v>-1592513.3152226782</v>
      </c>
      <c r="K10" s="194">
        <f t="shared" si="1"/>
        <v>-1592513.3152226782</v>
      </c>
      <c r="L10" s="194">
        <f t="shared" si="1"/>
        <v>-1592513.3152226782</v>
      </c>
      <c r="M10" s="194">
        <f t="shared" si="1"/>
        <v>-1592513.3152226782</v>
      </c>
      <c r="N10" s="194">
        <f t="shared" si="1"/>
        <v>-1592513.3152226782</v>
      </c>
      <c r="O10" s="194">
        <f t="shared" si="1"/>
        <v>-1592513.3152226782</v>
      </c>
      <c r="P10" s="194">
        <f t="shared" si="1"/>
        <v>-1592513.3152226782</v>
      </c>
      <c r="Q10" s="194">
        <f t="shared" si="1"/>
        <v>-1592513.3152226782</v>
      </c>
      <c r="R10" s="194">
        <f t="shared" si="0"/>
        <v>-19110159.782672141</v>
      </c>
    </row>
    <row r="11" spans="1:19" hidden="1">
      <c r="A11">
        <v>4</v>
      </c>
      <c r="F11">
        <f>365-31</f>
        <v>334</v>
      </c>
      <c r="G11">
        <f>F11-30</f>
        <v>304</v>
      </c>
      <c r="H11">
        <f>G11-31</f>
        <v>273</v>
      </c>
      <c r="I11">
        <f>H11-31</f>
        <v>242</v>
      </c>
      <c r="J11">
        <f>I11-28</f>
        <v>214</v>
      </c>
      <c r="K11">
        <f>J11-31</f>
        <v>183</v>
      </c>
      <c r="L11">
        <f t="shared" ref="L11:N11" si="2">K11-30</f>
        <v>153</v>
      </c>
      <c r="M11">
        <f>L11-31</f>
        <v>122</v>
      </c>
      <c r="N11">
        <f t="shared" si="2"/>
        <v>92</v>
      </c>
      <c r="O11">
        <f t="shared" ref="O11:P11" si="3">N11-31</f>
        <v>61</v>
      </c>
      <c r="P11">
        <f t="shared" si="3"/>
        <v>30</v>
      </c>
      <c r="Q11">
        <f>P11-30</f>
        <v>0</v>
      </c>
    </row>
    <row r="12" spans="1:19" ht="13.5" thickTop="1">
      <c r="A12">
        <v>5</v>
      </c>
    </row>
    <row r="13" spans="1:19">
      <c r="A13">
        <v>6</v>
      </c>
      <c r="C13" t="s">
        <v>284</v>
      </c>
      <c r="F13" s="20">
        <f>(F11/$S$5)*F10</f>
        <v>-1457258.7596832179</v>
      </c>
      <c r="G13" s="20">
        <f t="shared" ref="G13:Q13" si="4">(G11/$S$5)*G10</f>
        <v>-1326367.2543224499</v>
      </c>
      <c r="H13" s="20">
        <f t="shared" si="4"/>
        <v>-1191112.6987829895</v>
      </c>
      <c r="I13" s="20">
        <f t="shared" si="4"/>
        <v>-1055858.1432435291</v>
      </c>
      <c r="J13" s="20">
        <f t="shared" si="4"/>
        <v>-933692.73824014561</v>
      </c>
      <c r="K13" s="20">
        <f t="shared" si="4"/>
        <v>-798438.18270068534</v>
      </c>
      <c r="L13" s="20">
        <f t="shared" si="4"/>
        <v>-667546.67733991717</v>
      </c>
      <c r="M13" s="20">
        <f t="shared" si="4"/>
        <v>-532292.12180045689</v>
      </c>
      <c r="N13" s="20">
        <f t="shared" si="4"/>
        <v>-401400.61643968878</v>
      </c>
      <c r="O13" s="20">
        <f t="shared" si="4"/>
        <v>-266146.06090022845</v>
      </c>
      <c r="P13" s="20">
        <f t="shared" si="4"/>
        <v>-130891.50536076806</v>
      </c>
      <c r="Q13" s="20">
        <f t="shared" si="4"/>
        <v>0</v>
      </c>
      <c r="R13" s="20">
        <f t="shared" ref="R13:R15" si="5">SUM(F13:Q13)</f>
        <v>-8761004.758814076</v>
      </c>
    </row>
    <row r="14" spans="1:19">
      <c r="A14">
        <v>7</v>
      </c>
      <c r="C14" t="s">
        <v>276</v>
      </c>
      <c r="F14" s="189">
        <v>0.36499999999999999</v>
      </c>
      <c r="G14" s="189">
        <v>0.36499999999999999</v>
      </c>
      <c r="H14" s="189">
        <v>0.36499999999999999</v>
      </c>
      <c r="I14" s="189">
        <v>0.36499999999999999</v>
      </c>
      <c r="J14" s="189">
        <v>0.36499999999999999</v>
      </c>
      <c r="K14" s="189">
        <v>0.36499999999999999</v>
      </c>
      <c r="L14" s="189">
        <v>0.36499999999999999</v>
      </c>
      <c r="M14" s="189">
        <v>0.36499999999999999</v>
      </c>
      <c r="N14" s="189">
        <v>0.36499999999999999</v>
      </c>
      <c r="O14" s="189">
        <v>0.36499999999999999</v>
      </c>
      <c r="P14" s="189">
        <v>0.36499999999999999</v>
      </c>
      <c r="Q14" s="189">
        <v>0.36499999999999999</v>
      </c>
    </row>
    <row r="15" spans="1:19" ht="13.5" thickBot="1">
      <c r="A15">
        <v>8</v>
      </c>
      <c r="C15" t="s">
        <v>285</v>
      </c>
      <c r="F15" s="194">
        <f>F13*F14</f>
        <v>-531899.4472843745</v>
      </c>
      <c r="G15" s="194">
        <f t="shared" ref="G15:Q15" si="6">G13*G14</f>
        <v>-484124.04782769422</v>
      </c>
      <c r="H15" s="194">
        <f t="shared" si="6"/>
        <v>-434756.13505579118</v>
      </c>
      <c r="I15" s="194">
        <f t="shared" si="6"/>
        <v>-385388.22228388814</v>
      </c>
      <c r="J15" s="194">
        <f t="shared" si="6"/>
        <v>-340797.84945765312</v>
      </c>
      <c r="K15" s="194">
        <f t="shared" si="6"/>
        <v>-291429.93668575014</v>
      </c>
      <c r="L15" s="194">
        <f t="shared" si="6"/>
        <v>-243654.53722906977</v>
      </c>
      <c r="M15" s="194">
        <f t="shared" si="6"/>
        <v>-194286.62445716676</v>
      </c>
      <c r="N15" s="194">
        <f t="shared" si="6"/>
        <v>-146511.22500048639</v>
      </c>
      <c r="O15" s="194">
        <f t="shared" si="6"/>
        <v>-97143.312228583382</v>
      </c>
      <c r="P15" s="194">
        <f t="shared" si="6"/>
        <v>-47775.399456680338</v>
      </c>
      <c r="Q15" s="194">
        <f t="shared" si="6"/>
        <v>0</v>
      </c>
      <c r="R15" s="194">
        <f t="shared" si="5"/>
        <v>-3197766.7369671375</v>
      </c>
    </row>
    <row r="16" spans="1:19" ht="13.5" thickTop="1">
      <c r="A16">
        <v>9</v>
      </c>
    </row>
    <row r="17" spans="1:18">
      <c r="A17">
        <v>10</v>
      </c>
    </row>
    <row r="18" spans="1:18">
      <c r="A18">
        <v>11</v>
      </c>
    </row>
    <row r="19" spans="1:18">
      <c r="A19">
        <v>12</v>
      </c>
    </row>
    <row r="20" spans="1:18">
      <c r="A20">
        <v>13</v>
      </c>
      <c r="C20" t="s">
        <v>278</v>
      </c>
      <c r="F20" s="20">
        <f>'Exhibit F-1'!$F$25/12</f>
        <v>32433.343550271104</v>
      </c>
      <c r="G20" s="20">
        <f>'Exhibit F-1'!$F$25/12</f>
        <v>32433.343550271104</v>
      </c>
      <c r="H20" s="20">
        <f>'Exhibit F-1'!$F$25/12</f>
        <v>32433.343550271104</v>
      </c>
      <c r="I20" s="20">
        <f>'Exhibit F-1'!$F$25/12</f>
        <v>32433.343550271104</v>
      </c>
      <c r="J20" s="20">
        <f>'Exhibit F-1'!$F$25/12</f>
        <v>32433.343550271104</v>
      </c>
      <c r="K20" s="20">
        <f>'Exhibit F-1'!$F$25/12</f>
        <v>32433.343550271104</v>
      </c>
      <c r="L20" s="20">
        <f>'Exhibit F-1'!$F$25/12</f>
        <v>32433.343550271104</v>
      </c>
      <c r="M20" s="20">
        <f>'Exhibit F-1'!$F$25/12</f>
        <v>32433.343550271104</v>
      </c>
      <c r="N20" s="20">
        <f>'Exhibit F-1'!$F$25/12</f>
        <v>32433.343550271104</v>
      </c>
      <c r="O20" s="20">
        <f>'Exhibit F-1'!$F$25/12</f>
        <v>32433.343550271104</v>
      </c>
      <c r="P20" s="20">
        <f>'Exhibit F-1'!$F$25/12</f>
        <v>32433.343550271104</v>
      </c>
      <c r="Q20" s="20">
        <f>'Exhibit F-1'!$F$25/12</f>
        <v>32433.343550271104</v>
      </c>
      <c r="R20" s="20">
        <f t="shared" ref="R20:R22" si="7">SUM(F20:Q20)</f>
        <v>389200.12260325329</v>
      </c>
    </row>
    <row r="21" spans="1:18">
      <c r="A21">
        <v>14</v>
      </c>
      <c r="C21" t="s">
        <v>279</v>
      </c>
      <c r="F21" s="20">
        <f>'Exhibit F-1'!$F$26/12</f>
        <v>61953.794836023466</v>
      </c>
      <c r="G21" s="20">
        <f>'Exhibit F-1'!$F$26/12</f>
        <v>61953.794836023466</v>
      </c>
      <c r="H21" s="20">
        <f>'Exhibit F-1'!$F$26/12</f>
        <v>61953.794836023466</v>
      </c>
      <c r="I21" s="20">
        <f>'Exhibit F-1'!$F$26/12</f>
        <v>61953.794836023466</v>
      </c>
      <c r="J21" s="20">
        <f>'Exhibit F-1'!$F$26/12</f>
        <v>61953.794836023466</v>
      </c>
      <c r="K21" s="20">
        <f>'Exhibit F-1'!$F$26/12</f>
        <v>61953.794836023466</v>
      </c>
      <c r="L21" s="20">
        <f>'Exhibit F-1'!$F$26/12</f>
        <v>61953.794836023466</v>
      </c>
      <c r="M21" s="20">
        <f>'Exhibit F-1'!$F$26/12</f>
        <v>61953.794836023466</v>
      </c>
      <c r="N21" s="20">
        <f>'Exhibit F-1'!$F$26/12</f>
        <v>61953.794836023466</v>
      </c>
      <c r="O21" s="20">
        <f>'Exhibit F-1'!$F$26/12</f>
        <v>61953.794836023466</v>
      </c>
      <c r="P21" s="20">
        <f>'Exhibit F-1'!$F$26/12</f>
        <v>61953.794836023466</v>
      </c>
      <c r="Q21" s="20">
        <f>'Exhibit F-1'!$F$26/12</f>
        <v>61953.794836023466</v>
      </c>
      <c r="R21" s="20">
        <f t="shared" si="7"/>
        <v>743445.53803228156</v>
      </c>
    </row>
    <row r="22" spans="1:18" ht="13.5" thickBot="1">
      <c r="A22">
        <v>15</v>
      </c>
      <c r="C22" t="s">
        <v>286</v>
      </c>
      <c r="F22" s="194">
        <f>F21-F20</f>
        <v>29520.451285752362</v>
      </c>
      <c r="G22" s="194">
        <f t="shared" ref="G22:Q22" si="8">G21-G20</f>
        <v>29520.451285752362</v>
      </c>
      <c r="H22" s="194">
        <f t="shared" si="8"/>
        <v>29520.451285752362</v>
      </c>
      <c r="I22" s="194">
        <f t="shared" si="8"/>
        <v>29520.451285752362</v>
      </c>
      <c r="J22" s="194">
        <f t="shared" si="8"/>
        <v>29520.451285752362</v>
      </c>
      <c r="K22" s="194">
        <f t="shared" si="8"/>
        <v>29520.451285752362</v>
      </c>
      <c r="L22" s="194">
        <f t="shared" si="8"/>
        <v>29520.451285752362</v>
      </c>
      <c r="M22" s="194">
        <f t="shared" si="8"/>
        <v>29520.451285752362</v>
      </c>
      <c r="N22" s="194">
        <f t="shared" si="8"/>
        <v>29520.451285752362</v>
      </c>
      <c r="O22" s="194">
        <f t="shared" si="8"/>
        <v>29520.451285752362</v>
      </c>
      <c r="P22" s="194">
        <f t="shared" si="8"/>
        <v>29520.451285752362</v>
      </c>
      <c r="Q22" s="194">
        <f t="shared" si="8"/>
        <v>29520.451285752362</v>
      </c>
      <c r="R22" s="194">
        <f t="shared" si="7"/>
        <v>354245.41542902827</v>
      </c>
    </row>
    <row r="23" spans="1:18" hidden="1">
      <c r="A23">
        <v>16</v>
      </c>
      <c r="F23">
        <f>365-31</f>
        <v>334</v>
      </c>
      <c r="G23">
        <f>F23-30</f>
        <v>304</v>
      </c>
      <c r="H23">
        <f>G23-31</f>
        <v>273</v>
      </c>
      <c r="I23">
        <f>H23-31</f>
        <v>242</v>
      </c>
      <c r="J23">
        <f>I23-28</f>
        <v>214</v>
      </c>
      <c r="K23">
        <f>J23-31</f>
        <v>183</v>
      </c>
      <c r="L23">
        <f t="shared" ref="L23:N23" si="9">K23-30</f>
        <v>153</v>
      </c>
      <c r="M23">
        <f>L23-31</f>
        <v>122</v>
      </c>
      <c r="N23">
        <f t="shared" si="9"/>
        <v>92</v>
      </c>
      <c r="O23">
        <f t="shared" ref="O23:P23" si="10">N23-31</f>
        <v>61</v>
      </c>
      <c r="P23">
        <f t="shared" si="10"/>
        <v>30</v>
      </c>
      <c r="Q23">
        <f>P23-30</f>
        <v>0</v>
      </c>
    </row>
    <row r="24" spans="1:18" ht="13.5" thickTop="1">
      <c r="A24">
        <v>17</v>
      </c>
    </row>
    <row r="25" spans="1:18">
      <c r="A25">
        <v>18</v>
      </c>
      <c r="C25" t="s">
        <v>287</v>
      </c>
      <c r="F25" s="20">
        <f>F22*(F23/$S$5)</f>
        <v>27013.234875181613</v>
      </c>
      <c r="G25" s="20">
        <f t="shared" ref="G25:Q25" si="11">G22*(G23/$S$5)</f>
        <v>24586.896413338953</v>
      </c>
      <c r="H25" s="20">
        <f t="shared" si="11"/>
        <v>22079.680002768207</v>
      </c>
      <c r="I25" s="20">
        <f t="shared" si="11"/>
        <v>19572.463592197459</v>
      </c>
      <c r="J25" s="20">
        <f t="shared" si="11"/>
        <v>17307.881027810974</v>
      </c>
      <c r="K25" s="20">
        <f t="shared" si="11"/>
        <v>14800.664617240227</v>
      </c>
      <c r="L25" s="20">
        <f t="shared" si="11"/>
        <v>12374.326155397566</v>
      </c>
      <c r="M25" s="20">
        <f t="shared" si="11"/>
        <v>9867.1097448268174</v>
      </c>
      <c r="N25" s="20">
        <f t="shared" si="11"/>
        <v>7440.7712829841576</v>
      </c>
      <c r="O25" s="20">
        <f t="shared" si="11"/>
        <v>4933.5548724134087</v>
      </c>
      <c r="P25" s="20">
        <f t="shared" si="11"/>
        <v>2426.3384618426599</v>
      </c>
      <c r="Q25" s="20">
        <f t="shared" si="11"/>
        <v>0</v>
      </c>
      <c r="R25" s="20">
        <f t="shared" ref="R25" si="12">SUM(F25:Q25)</f>
        <v>162402.92104600201</v>
      </c>
    </row>
    <row r="26" spans="1:18">
      <c r="A26">
        <v>19</v>
      </c>
      <c r="C26" t="s">
        <v>276</v>
      </c>
      <c r="F26" s="189">
        <v>0.36499999999999999</v>
      </c>
      <c r="G26" s="189">
        <v>0.36499999999999999</v>
      </c>
      <c r="H26" s="189">
        <v>0.36499999999999999</v>
      </c>
      <c r="I26" s="189">
        <v>0.36499999999999999</v>
      </c>
      <c r="J26" s="189">
        <v>0.36499999999999999</v>
      </c>
      <c r="K26" s="189">
        <v>0.36499999999999999</v>
      </c>
      <c r="L26" s="189">
        <v>0.36499999999999999</v>
      </c>
      <c r="M26" s="189">
        <v>0.36499999999999999</v>
      </c>
      <c r="N26" s="189">
        <v>0.36499999999999999</v>
      </c>
      <c r="O26" s="189">
        <v>0.36499999999999999</v>
      </c>
      <c r="P26" s="189">
        <v>0.36499999999999999</v>
      </c>
      <c r="Q26" s="189">
        <v>0.36499999999999999</v>
      </c>
    </row>
    <row r="27" spans="1:18" ht="13.5" thickBot="1">
      <c r="A27">
        <v>20</v>
      </c>
      <c r="C27" t="s">
        <v>288</v>
      </c>
      <c r="F27" s="194">
        <f>F25*F26</f>
        <v>9859.830729441288</v>
      </c>
      <c r="G27" s="194">
        <f t="shared" ref="G27:Q27" si="13">G25*G26</f>
        <v>8974.2171908687178</v>
      </c>
      <c r="H27" s="194">
        <f t="shared" si="13"/>
        <v>8059.0832010103959</v>
      </c>
      <c r="I27" s="194">
        <f t="shared" si="13"/>
        <v>7143.9492111520722</v>
      </c>
      <c r="J27" s="194">
        <f t="shared" si="13"/>
        <v>6317.3765751510055</v>
      </c>
      <c r="K27" s="194">
        <f t="shared" si="13"/>
        <v>5402.2425852926826</v>
      </c>
      <c r="L27" s="194">
        <f t="shared" si="13"/>
        <v>4516.6290467201115</v>
      </c>
      <c r="M27" s="194">
        <f t="shared" si="13"/>
        <v>3601.4950568617883</v>
      </c>
      <c r="N27" s="194">
        <f t="shared" si="13"/>
        <v>2715.8815182892176</v>
      </c>
      <c r="O27" s="194">
        <f t="shared" si="13"/>
        <v>1800.7475284308941</v>
      </c>
      <c r="P27" s="194">
        <f t="shared" si="13"/>
        <v>885.61353857257086</v>
      </c>
      <c r="Q27" s="194">
        <f t="shared" si="13"/>
        <v>0</v>
      </c>
      <c r="R27" s="194">
        <f t="shared" ref="R27" si="14">SUM(F27:Q27)</f>
        <v>59277.066181790738</v>
      </c>
    </row>
    <row r="28" spans="1:18" ht="13.5" thickTop="1">
      <c r="A28">
        <v>21</v>
      </c>
    </row>
    <row r="29" spans="1:18">
      <c r="A29">
        <v>22</v>
      </c>
      <c r="C29" t="s">
        <v>300</v>
      </c>
      <c r="R29" s="256">
        <f>R15+R27</f>
        <v>-3138489.670785347</v>
      </c>
    </row>
    <row r="30" spans="1:18">
      <c r="A30">
        <v>23</v>
      </c>
      <c r="C30" s="259" t="s">
        <v>298</v>
      </c>
      <c r="R30" s="256"/>
    </row>
    <row r="31" spans="1:18">
      <c r="A31">
        <v>24</v>
      </c>
      <c r="C31" t="s">
        <v>299</v>
      </c>
      <c r="R31" s="256">
        <f>H54</f>
        <v>1967640.7005748879</v>
      </c>
    </row>
    <row r="32" spans="1:18">
      <c r="A32">
        <v>25</v>
      </c>
    </row>
    <row r="33" spans="1:18" ht="13.5" thickBot="1">
      <c r="A33">
        <v>26</v>
      </c>
      <c r="C33" s="167" t="s">
        <v>312</v>
      </c>
      <c r="D33" s="167"/>
      <c r="E33" s="167"/>
      <c r="F33" s="167"/>
      <c r="G33" s="167"/>
      <c r="H33" s="167"/>
      <c r="I33" s="167"/>
      <c r="J33" s="167"/>
      <c r="K33" s="167"/>
      <c r="L33" s="167"/>
      <c r="M33" s="167"/>
      <c r="N33" s="167"/>
      <c r="O33" s="167"/>
      <c r="P33" s="167"/>
      <c r="Q33" s="167"/>
      <c r="R33" s="260">
        <f>R29+R31</f>
        <v>-1170848.9702104591</v>
      </c>
    </row>
    <row r="34" spans="1:18" ht="13.5" thickTop="1">
      <c r="A34">
        <v>27</v>
      </c>
    </row>
    <row r="35" spans="1:18">
      <c r="A35">
        <v>28</v>
      </c>
    </row>
    <row r="36" spans="1:18">
      <c r="A36">
        <v>29</v>
      </c>
      <c r="C36" s="261" t="s">
        <v>301</v>
      </c>
      <c r="D36" s="262"/>
      <c r="E36" s="263"/>
      <c r="F36" s="263"/>
    </row>
    <row r="37" spans="1:18">
      <c r="A37">
        <v>30</v>
      </c>
      <c r="C37" s="264"/>
      <c r="D37" s="265"/>
      <c r="E37" s="266"/>
      <c r="F37" s="266"/>
    </row>
    <row r="38" spans="1:18">
      <c r="A38">
        <v>31</v>
      </c>
      <c r="C38" s="267"/>
      <c r="D38" s="267"/>
      <c r="E38" s="267"/>
      <c r="F38" s="268" t="s">
        <v>302</v>
      </c>
      <c r="P38" s="20"/>
    </row>
    <row r="39" spans="1:18">
      <c r="A39">
        <v>32</v>
      </c>
      <c r="C39" s="269" t="s">
        <v>303</v>
      </c>
      <c r="D39" s="270"/>
      <c r="E39" s="270"/>
      <c r="F39" s="271" t="s">
        <v>304</v>
      </c>
      <c r="L39" s="254"/>
    </row>
    <row r="40" spans="1:18">
      <c r="A40">
        <v>33</v>
      </c>
      <c r="C40" s="267"/>
      <c r="D40" s="267"/>
      <c r="E40" s="267"/>
      <c r="F40" s="272"/>
      <c r="L40" s="254"/>
      <c r="M40" s="20"/>
      <c r="P40" s="14"/>
    </row>
    <row r="41" spans="1:18">
      <c r="A41">
        <v>34</v>
      </c>
      <c r="C41" s="267" t="s">
        <v>33</v>
      </c>
      <c r="D41" s="267"/>
      <c r="E41" s="267"/>
      <c r="F41" s="278" t="s">
        <v>297</v>
      </c>
      <c r="H41" s="14">
        <f>'Exhibit B'!C23</f>
        <v>38172845.742186293</v>
      </c>
      <c r="L41" s="254"/>
      <c r="P41" s="14"/>
      <c r="Q41" s="29"/>
    </row>
    <row r="42" spans="1:18">
      <c r="A42">
        <v>35</v>
      </c>
      <c r="C42" s="267"/>
      <c r="D42" s="267"/>
      <c r="E42" s="267"/>
      <c r="F42" s="272"/>
      <c r="L42" s="281"/>
      <c r="M42" s="282"/>
      <c r="N42" s="283"/>
      <c r="P42" s="20"/>
    </row>
    <row r="43" spans="1:18">
      <c r="A43">
        <v>36</v>
      </c>
      <c r="C43" s="267" t="s">
        <v>45</v>
      </c>
      <c r="D43" s="267"/>
      <c r="E43" s="267"/>
      <c r="F43" s="278" t="s">
        <v>297</v>
      </c>
      <c r="H43" s="14">
        <f>'Exhibit B'!C26</f>
        <v>2943039.3726342707</v>
      </c>
      <c r="K43" s="257"/>
      <c r="L43" s="281"/>
      <c r="M43" s="283"/>
      <c r="N43" s="283"/>
      <c r="P43" s="20"/>
    </row>
    <row r="44" spans="1:18">
      <c r="A44">
        <v>37</v>
      </c>
      <c r="C44" s="267"/>
      <c r="D44" s="267"/>
      <c r="E44" s="267"/>
      <c r="F44" s="272"/>
      <c r="H44" s="14"/>
      <c r="L44" s="281"/>
      <c r="M44" s="282"/>
      <c r="N44" s="283"/>
      <c r="O44" s="14"/>
    </row>
    <row r="45" spans="1:18">
      <c r="A45">
        <v>38</v>
      </c>
      <c r="C45" s="267" t="s">
        <v>305</v>
      </c>
      <c r="D45" s="267"/>
      <c r="E45" s="257">
        <f>'Exhibit F-1'!C43</f>
        <v>0.38899999999999996</v>
      </c>
      <c r="F45" s="272" t="s">
        <v>297</v>
      </c>
      <c r="H45" s="14">
        <f>-'Exhibit B'!C32/E45</f>
        <v>1103993.8178821101</v>
      </c>
      <c r="L45" s="281"/>
      <c r="M45" s="283"/>
      <c r="N45" s="283"/>
    </row>
    <row r="46" spans="1:18">
      <c r="A46">
        <v>39</v>
      </c>
      <c r="C46" s="267"/>
      <c r="D46" s="267"/>
      <c r="E46" s="267"/>
      <c r="F46" s="272"/>
      <c r="H46" s="14"/>
      <c r="L46" s="281"/>
      <c r="M46" s="282"/>
      <c r="N46" s="283"/>
    </row>
    <row r="47" spans="1:18">
      <c r="A47">
        <v>40</v>
      </c>
      <c r="C47" s="267" t="s">
        <v>293</v>
      </c>
      <c r="D47" s="267"/>
      <c r="E47" s="267"/>
      <c r="F47" s="272" t="s">
        <v>313</v>
      </c>
      <c r="H47" s="14">
        <f>H43-H45</f>
        <v>1839045.5547521606</v>
      </c>
      <c r="L47" s="281"/>
      <c r="M47" s="283"/>
      <c r="N47" s="283"/>
    </row>
    <row r="48" spans="1:18">
      <c r="A48">
        <v>41</v>
      </c>
      <c r="C48" s="267"/>
      <c r="D48" s="267"/>
      <c r="E48" s="267"/>
      <c r="F48" s="272"/>
      <c r="H48" s="14"/>
      <c r="L48" s="254"/>
    </row>
    <row r="49" spans="1:15">
      <c r="A49">
        <v>42</v>
      </c>
      <c r="C49" s="267" t="s">
        <v>294</v>
      </c>
      <c r="D49" s="273"/>
      <c r="E49" s="257">
        <f>E45</f>
        <v>0.38899999999999996</v>
      </c>
      <c r="F49" s="272" t="s">
        <v>314</v>
      </c>
      <c r="H49" s="14">
        <f>H47/(1-E49)</f>
        <v>3009894.5249626194</v>
      </c>
      <c r="L49" s="254"/>
      <c r="M49" s="20"/>
    </row>
    <row r="50" spans="1:15">
      <c r="A50">
        <v>43</v>
      </c>
      <c r="C50" s="267"/>
      <c r="D50" s="267"/>
      <c r="E50" s="267"/>
      <c r="F50" s="272"/>
      <c r="H50" s="14"/>
      <c r="L50" s="254"/>
    </row>
    <row r="51" spans="1:15">
      <c r="A51">
        <v>44</v>
      </c>
      <c r="C51" s="267" t="s">
        <v>295</v>
      </c>
      <c r="D51" s="273"/>
      <c r="E51" s="279">
        <f>E49</f>
        <v>0.38899999999999996</v>
      </c>
      <c r="F51" s="272" t="s">
        <v>315</v>
      </c>
      <c r="H51" s="280">
        <f>H49*E51</f>
        <v>1170848.9702104589</v>
      </c>
      <c r="L51" s="254"/>
      <c r="O51" s="20"/>
    </row>
    <row r="52" spans="1:15">
      <c r="A52">
        <v>45</v>
      </c>
      <c r="C52" s="267"/>
      <c r="D52" s="267"/>
      <c r="E52" s="267"/>
      <c r="F52" s="272"/>
      <c r="H52" s="14"/>
      <c r="L52" s="254"/>
    </row>
    <row r="53" spans="1:15">
      <c r="A53">
        <v>46</v>
      </c>
      <c r="C53" s="267" t="s">
        <v>306</v>
      </c>
      <c r="D53" s="267"/>
      <c r="E53" s="267"/>
      <c r="F53" s="272" t="s">
        <v>316</v>
      </c>
      <c r="H53" s="14">
        <f>R29</f>
        <v>-3138489.670785347</v>
      </c>
    </row>
    <row r="54" spans="1:15">
      <c r="A54">
        <v>47</v>
      </c>
      <c r="C54" s="267" t="s">
        <v>296</v>
      </c>
      <c r="D54" s="267"/>
      <c r="E54" s="267"/>
      <c r="F54" s="272"/>
      <c r="H54" s="258">
        <v>1967640.7005748879</v>
      </c>
      <c r="J54" s="20">
        <f>H51+H56</f>
        <v>0</v>
      </c>
    </row>
    <row r="55" spans="1:15">
      <c r="A55">
        <v>48</v>
      </c>
      <c r="C55" s="267"/>
      <c r="D55" s="267"/>
      <c r="E55" s="267"/>
      <c r="F55" s="272"/>
      <c r="H55" s="14"/>
    </row>
    <row r="56" spans="1:15" ht="14.25">
      <c r="A56">
        <v>49</v>
      </c>
      <c r="C56" s="274" t="s">
        <v>310</v>
      </c>
      <c r="D56" s="274"/>
      <c r="E56" s="274"/>
      <c r="F56" s="275" t="s">
        <v>297</v>
      </c>
      <c r="H56" s="286">
        <f>'Exhibit B'!C22-0</f>
        <v>-1170848.9702104591</v>
      </c>
    </row>
    <row r="57" spans="1:15">
      <c r="A57">
        <v>50</v>
      </c>
      <c r="C57" s="267"/>
      <c r="D57" s="267"/>
      <c r="E57" s="267"/>
      <c r="F57" s="267"/>
      <c r="G57" s="255"/>
      <c r="H57" s="14"/>
      <c r="I57" s="255"/>
      <c r="J57" s="255"/>
      <c r="K57" s="255"/>
    </row>
    <row r="58" spans="1:15">
      <c r="A58">
        <v>51</v>
      </c>
      <c r="C58" s="267"/>
      <c r="D58" s="267"/>
      <c r="E58" s="267"/>
      <c r="F58" s="267"/>
      <c r="H58" s="14"/>
    </row>
    <row r="59" spans="1:15">
      <c r="A59">
        <v>52</v>
      </c>
      <c r="C59" s="276" t="s">
        <v>307</v>
      </c>
      <c r="D59" s="270"/>
      <c r="E59" s="270"/>
      <c r="F59" s="270"/>
      <c r="H59" s="14"/>
    </row>
    <row r="60" spans="1:15">
      <c r="A60">
        <v>53</v>
      </c>
      <c r="C60" s="274"/>
      <c r="D60" s="274"/>
      <c r="E60" s="274"/>
      <c r="F60" s="275"/>
      <c r="H60" s="14"/>
    </row>
    <row r="61" spans="1:15">
      <c r="A61">
        <v>54</v>
      </c>
      <c r="C61" s="267"/>
      <c r="D61" s="267"/>
      <c r="E61" s="267"/>
      <c r="F61" s="267"/>
      <c r="H61" s="14"/>
    </row>
    <row r="62" spans="1:15">
      <c r="A62">
        <v>55</v>
      </c>
      <c r="C62" s="267" t="s">
        <v>306</v>
      </c>
      <c r="D62" s="267"/>
      <c r="E62" s="267"/>
      <c r="F62" s="272" t="s">
        <v>316</v>
      </c>
      <c r="H62" s="14">
        <f>R29</f>
        <v>-3138489.670785347</v>
      </c>
    </row>
    <row r="63" spans="1:15">
      <c r="A63">
        <v>56</v>
      </c>
      <c r="C63" s="254" t="s">
        <v>308</v>
      </c>
      <c r="D63" s="267"/>
      <c r="E63" s="267"/>
      <c r="F63" s="272" t="s">
        <v>317</v>
      </c>
      <c r="H63" s="14">
        <f>H54</f>
        <v>1967640.7005748879</v>
      </c>
    </row>
    <row r="64" spans="1:15">
      <c r="A64">
        <v>57</v>
      </c>
      <c r="C64" s="274" t="s">
        <v>312</v>
      </c>
      <c r="D64" s="274"/>
      <c r="E64" s="274"/>
      <c r="F64" s="274"/>
      <c r="H64" s="284">
        <f>SUM(H62:H63)</f>
        <v>-1170848.9702104591</v>
      </c>
    </row>
    <row r="65" spans="1:8">
      <c r="A65">
        <v>58</v>
      </c>
      <c r="C65" s="274"/>
      <c r="D65" s="267"/>
      <c r="E65" s="267"/>
      <c r="F65" s="267"/>
      <c r="H65" s="14"/>
    </row>
    <row r="66" spans="1:8" ht="13.5" thickBot="1">
      <c r="A66">
        <v>59</v>
      </c>
      <c r="C66" s="274" t="s">
        <v>309</v>
      </c>
      <c r="D66" s="267"/>
      <c r="E66" s="267"/>
      <c r="F66" s="267" t="s">
        <v>318</v>
      </c>
      <c r="H66" s="285">
        <f>H64</f>
        <v>-1170848.9702104591</v>
      </c>
    </row>
    <row r="67" spans="1:8" ht="13.5" thickTop="1">
      <c r="A67">
        <v>60</v>
      </c>
      <c r="C67" s="274"/>
      <c r="D67" s="267"/>
      <c r="E67" s="267"/>
      <c r="F67" s="267"/>
      <c r="H67" s="14"/>
    </row>
    <row r="68" spans="1:8">
      <c r="A68">
        <v>61</v>
      </c>
      <c r="C68" s="267"/>
      <c r="D68" s="267"/>
      <c r="E68" s="267"/>
      <c r="F68" s="267"/>
      <c r="H68" s="14"/>
    </row>
    <row r="69" spans="1:8" ht="14.25">
      <c r="A69">
        <v>62</v>
      </c>
      <c r="C69" s="277" t="s">
        <v>311</v>
      </c>
      <c r="D69" s="267"/>
      <c r="E69" s="272"/>
      <c r="F69" s="272"/>
      <c r="H69" s="14"/>
    </row>
    <row r="70" spans="1:8">
      <c r="C70" s="267"/>
      <c r="D70" s="267"/>
      <c r="E70" s="272"/>
      <c r="F70" s="272"/>
    </row>
    <row r="71" spans="1:8">
      <c r="C71" s="254"/>
      <c r="D71" s="254"/>
      <c r="E71" s="254"/>
      <c r="F71" s="254"/>
    </row>
    <row r="72" spans="1:8">
      <c r="C72" s="254"/>
      <c r="D72" s="254"/>
      <c r="E72" s="254"/>
      <c r="F72" s="254"/>
    </row>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8"/>
  <sheetViews>
    <sheetView view="pageBreakPreview" topLeftCell="A10" zoomScale="80" zoomScaleNormal="100" zoomScaleSheetLayoutView="80" workbookViewId="0">
      <selection activeCell="E52" sqref="E52"/>
    </sheetView>
  </sheetViews>
  <sheetFormatPr defaultColWidth="9.140625" defaultRowHeight="12.75"/>
  <cols>
    <col min="1" max="1" width="9.140625" style="174" customWidth="1"/>
    <col min="2" max="2" width="36.5703125" style="169" customWidth="1"/>
    <col min="3" max="3" width="15.28515625" style="169" bestFit="1" customWidth="1"/>
    <col min="4" max="4" width="14" style="169" bestFit="1" customWidth="1"/>
    <col min="5" max="5" width="12.28515625" style="169" bestFit="1" customWidth="1"/>
    <col min="6" max="6" width="14.140625" style="169" customWidth="1"/>
    <col min="7" max="8" width="9.140625" style="169"/>
    <col min="9" max="11" width="27.42578125" style="169" customWidth="1"/>
    <col min="12" max="13" width="18.5703125" style="169" bestFit="1" customWidth="1"/>
    <col min="14" max="14" width="26.140625" style="169" bestFit="1" customWidth="1"/>
    <col min="15" max="15" width="18.5703125" style="169" bestFit="1" customWidth="1"/>
    <col min="16" max="16384" width="9.140625" style="169"/>
  </cols>
  <sheetData>
    <row r="1" spans="1:15">
      <c r="A1" s="293" t="s">
        <v>0</v>
      </c>
      <c r="B1" s="293"/>
      <c r="C1" s="293"/>
      <c r="D1" s="293"/>
      <c r="E1" s="293"/>
      <c r="F1" s="293"/>
    </row>
    <row r="2" spans="1:15">
      <c r="A2" s="293" t="s">
        <v>1</v>
      </c>
      <c r="B2" s="293"/>
      <c r="C2" s="293"/>
      <c r="D2" s="293"/>
      <c r="E2" s="293"/>
      <c r="F2" s="293"/>
      <c r="J2" s="171"/>
      <c r="K2" s="170"/>
    </row>
    <row r="3" spans="1:15" ht="15.75">
      <c r="A3" s="293" t="s">
        <v>181</v>
      </c>
      <c r="B3" s="293"/>
      <c r="C3" s="293"/>
      <c r="D3" s="293"/>
      <c r="E3" s="293"/>
      <c r="F3" s="293"/>
      <c r="I3" s="172"/>
      <c r="J3" s="171"/>
      <c r="K3" s="170"/>
    </row>
    <row r="4" spans="1:15" ht="15.75">
      <c r="A4" s="293" t="s">
        <v>180</v>
      </c>
      <c r="B4" s="293"/>
      <c r="C4" s="293"/>
      <c r="D4" s="293"/>
      <c r="E4" s="293"/>
      <c r="F4" s="293"/>
      <c r="I4" s="173"/>
      <c r="J4" s="171"/>
      <c r="K4" s="170"/>
    </row>
    <row r="5" spans="1:15" ht="15.75">
      <c r="A5" s="293" t="s">
        <v>31</v>
      </c>
      <c r="B5" s="293"/>
      <c r="C5" s="293"/>
      <c r="D5" s="293"/>
      <c r="E5" s="293"/>
      <c r="F5" s="293"/>
      <c r="I5" s="172"/>
      <c r="J5" s="171"/>
      <c r="K5" s="170"/>
    </row>
    <row r="6" spans="1:15" ht="15.75">
      <c r="I6" s="173"/>
      <c r="J6" s="171"/>
      <c r="K6" s="170"/>
      <c r="L6" s="176"/>
    </row>
    <row r="7" spans="1:15" ht="15.75">
      <c r="A7" s="174" t="s">
        <v>12</v>
      </c>
      <c r="J7" s="171"/>
      <c r="K7" s="170"/>
      <c r="O7" s="175"/>
    </row>
    <row r="8" spans="1:15" ht="15.75">
      <c r="A8" s="177" t="s">
        <v>13</v>
      </c>
      <c r="B8" s="177" t="s">
        <v>6</v>
      </c>
      <c r="C8" s="177" t="s">
        <v>7</v>
      </c>
      <c r="D8" s="177" t="s">
        <v>3</v>
      </c>
      <c r="E8" s="177" t="s">
        <v>4</v>
      </c>
      <c r="F8" s="177" t="s">
        <v>8</v>
      </c>
      <c r="I8" s="173"/>
      <c r="J8" s="171"/>
      <c r="K8" s="170"/>
    </row>
    <row r="9" spans="1:15" ht="15.75">
      <c r="I9" s="173"/>
      <c r="J9" s="171"/>
      <c r="K9" s="170"/>
      <c r="N9" s="178"/>
    </row>
    <row r="10" spans="1:15" ht="15.75">
      <c r="J10" s="171"/>
      <c r="K10" s="170"/>
      <c r="N10" s="173"/>
    </row>
    <row r="11" spans="1:15" ht="15.75">
      <c r="A11" s="187">
        <f>A10+1</f>
        <v>1</v>
      </c>
      <c r="B11" s="185" t="s">
        <v>271</v>
      </c>
      <c r="C11" s="188">
        <f>'Exhibit C'!C11-'Exhibit D'!C11</f>
        <v>30621223.80410663</v>
      </c>
      <c r="D11" s="188">
        <f>'Exhibit C'!D11-'Exhibit D'!D11</f>
        <v>3751511.8123653168</v>
      </c>
      <c r="E11" s="188">
        <f>'Exhibit C'!E11-'Exhibit D'!E11</f>
        <v>99267.563995196542</v>
      </c>
      <c r="F11" s="188">
        <f>SUM(C11:E11)</f>
        <v>34472003.180467144</v>
      </c>
      <c r="I11" s="179"/>
      <c r="J11" s="180"/>
      <c r="K11" s="181"/>
      <c r="L11" s="175"/>
    </row>
    <row r="12" spans="1:15" ht="15.75">
      <c r="A12" s="187">
        <v>2</v>
      </c>
      <c r="B12" s="185" t="s">
        <v>173</v>
      </c>
      <c r="C12" s="189">
        <v>0.26569634724954699</v>
      </c>
      <c r="D12" s="189">
        <v>0.14654040451376299</v>
      </c>
      <c r="E12" s="189">
        <v>0.14654040451376299</v>
      </c>
      <c r="F12" s="189"/>
      <c r="I12" s="173"/>
      <c r="J12" s="171"/>
      <c r="K12" s="170"/>
      <c r="L12" s="175"/>
    </row>
    <row r="13" spans="1:15" ht="15.75">
      <c r="A13" s="187">
        <v>3</v>
      </c>
      <c r="B13" s="185" t="s">
        <v>174</v>
      </c>
      <c r="C13" s="190">
        <f>C11*-C12</f>
        <v>-8135947.3130620094</v>
      </c>
      <c r="D13" s="190">
        <f t="shared" ref="D13:E13" si="0">D11*-D12</f>
        <v>-549748.05852217367</v>
      </c>
      <c r="E13" s="190">
        <f t="shared" si="0"/>
        <v>-14546.708982951955</v>
      </c>
      <c r="F13" s="190">
        <f>SUM(C13:E13)</f>
        <v>-8700242.0805671345</v>
      </c>
      <c r="I13" s="173"/>
      <c r="J13" s="171"/>
      <c r="K13" s="170"/>
      <c r="L13" s="175"/>
    </row>
    <row r="14" spans="1:15" ht="15.75">
      <c r="A14" s="187">
        <v>4</v>
      </c>
      <c r="B14" s="185" t="s">
        <v>272</v>
      </c>
      <c r="C14" s="188">
        <f>C11+C13</f>
        <v>22485276.491044622</v>
      </c>
      <c r="D14" s="188">
        <f t="shared" ref="D14:E14" si="1">D11+D13</f>
        <v>3201763.7538431431</v>
      </c>
      <c r="E14" s="188">
        <f t="shared" si="1"/>
        <v>84720.855012244589</v>
      </c>
      <c r="F14" s="188">
        <f>SUM(C14:E14)</f>
        <v>25771761.099900011</v>
      </c>
      <c r="I14" s="173"/>
      <c r="J14" s="171"/>
      <c r="K14" s="170"/>
      <c r="L14" s="175"/>
    </row>
    <row r="15" spans="1:15" ht="15.75">
      <c r="A15" s="187">
        <f>A14+1</f>
        <v>5</v>
      </c>
      <c r="B15" s="185" t="s">
        <v>273</v>
      </c>
      <c r="C15" s="189">
        <v>0.80898837472330098</v>
      </c>
      <c r="D15" s="189">
        <v>0.80009750035968397</v>
      </c>
      <c r="E15" s="189">
        <v>0.80009750035968397</v>
      </c>
      <c r="F15" s="188"/>
      <c r="I15" s="173"/>
      <c r="J15" s="171"/>
      <c r="K15" s="170"/>
      <c r="L15" s="175"/>
    </row>
    <row r="16" spans="1:15" ht="15.75">
      <c r="A16" s="187">
        <f t="shared" ref="A16:A48" si="2">A15+1</f>
        <v>6</v>
      </c>
      <c r="B16" s="185" t="s">
        <v>274</v>
      </c>
      <c r="C16" s="188">
        <f>C14*C15*-0.5</f>
        <v>-9095163.6418471187</v>
      </c>
      <c r="D16" s="188">
        <f t="shared" ref="D16:E16" si="3">D14*D15*-0.5</f>
        <v>-1280861.5880960687</v>
      </c>
      <c r="E16" s="188">
        <f t="shared" si="3"/>
        <v>-33892.472161816047</v>
      </c>
      <c r="F16" s="188">
        <f>SUM(C16:E16)</f>
        <v>-10409917.702105004</v>
      </c>
      <c r="I16" s="173"/>
      <c r="J16" s="171"/>
      <c r="K16" s="170"/>
      <c r="L16" s="175"/>
    </row>
    <row r="17" spans="1:12" ht="16.5" thickBot="1">
      <c r="A17" s="187">
        <f t="shared" si="2"/>
        <v>7</v>
      </c>
      <c r="B17" s="186" t="s">
        <v>175</v>
      </c>
      <c r="C17" s="194">
        <f>C14+C16</f>
        <v>13390112.849197503</v>
      </c>
      <c r="D17" s="194">
        <f t="shared" ref="D17:F17" si="4">D14+D16</f>
        <v>1920902.1657470744</v>
      </c>
      <c r="E17" s="194">
        <f t="shared" si="4"/>
        <v>50828.382850428541</v>
      </c>
      <c r="F17" s="194">
        <f t="shared" si="4"/>
        <v>15361843.397795007</v>
      </c>
      <c r="I17" s="173"/>
      <c r="J17" s="171"/>
      <c r="K17" s="170"/>
      <c r="L17" s="175"/>
    </row>
    <row r="18" spans="1:12" ht="16.5" thickTop="1">
      <c r="A18" s="187">
        <f t="shared" si="2"/>
        <v>8</v>
      </c>
      <c r="B18" s="185"/>
      <c r="C18" s="189"/>
      <c r="D18" s="189"/>
      <c r="E18" s="189"/>
      <c r="F18" s="188"/>
      <c r="I18" s="173"/>
      <c r="J18" s="171"/>
      <c r="K18" s="170"/>
      <c r="L18" s="175"/>
    </row>
    <row r="19" spans="1:12" ht="15.75">
      <c r="A19" s="187">
        <f t="shared" si="2"/>
        <v>9</v>
      </c>
      <c r="B19" s="185" t="s">
        <v>275</v>
      </c>
      <c r="C19" s="188">
        <f>C17-C11</f>
        <v>-17231110.954909127</v>
      </c>
      <c r="D19" s="188">
        <f t="shared" ref="D19:E19" si="5">D17-D11</f>
        <v>-1830609.6466182424</v>
      </c>
      <c r="E19" s="188">
        <f t="shared" si="5"/>
        <v>-48439.181144768001</v>
      </c>
      <c r="F19" s="188">
        <f>SUM(C19:E19)</f>
        <v>-19110159.782672137</v>
      </c>
      <c r="I19" s="173"/>
      <c r="J19" s="171"/>
      <c r="K19" s="170"/>
      <c r="L19" s="175"/>
    </row>
    <row r="20" spans="1:12" ht="15.75">
      <c r="A20" s="187">
        <f t="shared" si="2"/>
        <v>10</v>
      </c>
      <c r="B20" s="185" t="s">
        <v>276</v>
      </c>
      <c r="C20" s="189">
        <v>0.36499999999999999</v>
      </c>
      <c r="D20" s="189">
        <v>0.36499999999999999</v>
      </c>
      <c r="E20" s="189">
        <v>0.36499999999999999</v>
      </c>
      <c r="F20" s="189"/>
      <c r="I20" s="173"/>
      <c r="J20" s="171"/>
      <c r="K20" s="170"/>
      <c r="L20" s="175"/>
    </row>
    <row r="21" spans="1:12" ht="16.5" thickBot="1">
      <c r="A21" s="187">
        <f t="shared" si="2"/>
        <v>11</v>
      </c>
      <c r="B21" s="186" t="s">
        <v>277</v>
      </c>
      <c r="C21" s="194">
        <f>C19*C20</f>
        <v>-6289355.498541831</v>
      </c>
      <c r="D21" s="194">
        <f t="shared" ref="D21:E21" si="6">D19*D20</f>
        <v>-668172.52101565851</v>
      </c>
      <c r="E21" s="194">
        <f t="shared" si="6"/>
        <v>-17680.301117840321</v>
      </c>
      <c r="F21" s="194">
        <f>SUM(C21:E21)</f>
        <v>-6975208.3206753293</v>
      </c>
      <c r="I21" s="173"/>
      <c r="J21" s="171"/>
      <c r="K21" s="170"/>
      <c r="L21" s="175"/>
    </row>
    <row r="22" spans="1:12" ht="16.5" thickTop="1">
      <c r="A22" s="187">
        <f t="shared" si="2"/>
        <v>12</v>
      </c>
      <c r="B22" s="185"/>
      <c r="C22" s="189"/>
      <c r="D22" s="189"/>
      <c r="E22" s="189"/>
      <c r="F22" s="189"/>
      <c r="I22" s="173"/>
      <c r="J22" s="171"/>
      <c r="K22" s="170"/>
      <c r="L22" s="175"/>
    </row>
    <row r="23" spans="1:12" ht="15.75">
      <c r="A23" s="187">
        <f t="shared" si="2"/>
        <v>13</v>
      </c>
      <c r="B23" s="185"/>
      <c r="C23" s="189"/>
      <c r="D23" s="189"/>
      <c r="E23" s="189"/>
      <c r="F23" s="189"/>
      <c r="I23" s="173"/>
      <c r="J23" s="171"/>
      <c r="K23" s="170"/>
      <c r="L23" s="175"/>
    </row>
    <row r="24" spans="1:12" ht="15.75">
      <c r="A24" s="187">
        <f t="shared" si="2"/>
        <v>14</v>
      </c>
      <c r="B24" s="185"/>
      <c r="C24" s="189"/>
      <c r="D24" s="189"/>
      <c r="E24" s="189"/>
      <c r="F24" s="189"/>
      <c r="I24" s="173"/>
      <c r="J24" s="171"/>
      <c r="K24" s="170"/>
    </row>
    <row r="25" spans="1:12" ht="15.75">
      <c r="A25" s="187">
        <f t="shared" si="2"/>
        <v>15</v>
      </c>
      <c r="B25" s="185" t="s">
        <v>278</v>
      </c>
      <c r="C25" s="188">
        <f>'Exhibit E'!C13*0.5</f>
        <v>319991.78875291429</v>
      </c>
      <c r="D25" s="188">
        <f>'Exhibit E'!D13*0.5</f>
        <v>65088.729944538252</v>
      </c>
      <c r="E25" s="188">
        <f>'Exhibit E'!E13*0.5</f>
        <v>4119.6039058006563</v>
      </c>
      <c r="F25" s="188">
        <f>SUM(C25:E25)</f>
        <v>389200.12260325323</v>
      </c>
      <c r="I25" s="173"/>
      <c r="J25" s="171"/>
      <c r="K25" s="170"/>
    </row>
    <row r="26" spans="1:12" ht="15.75">
      <c r="A26" s="187">
        <f t="shared" si="2"/>
        <v>16</v>
      </c>
      <c r="B26" s="185" t="s">
        <v>279</v>
      </c>
      <c r="C26" s="188">
        <f>C36</f>
        <v>669505.64245987521</v>
      </c>
      <c r="D26" s="188">
        <f t="shared" ref="D26:E26" si="7">D36</f>
        <v>72033.831215515282</v>
      </c>
      <c r="E26" s="188">
        <f t="shared" si="7"/>
        <v>1906.0643568910702</v>
      </c>
      <c r="F26" s="188">
        <f>SUM(C26:E26)</f>
        <v>743445.53803228156</v>
      </c>
      <c r="I26" s="173"/>
      <c r="J26" s="171"/>
      <c r="K26" s="170"/>
    </row>
    <row r="27" spans="1:12" ht="15.75">
      <c r="A27" s="187">
        <f t="shared" si="2"/>
        <v>17</v>
      </c>
      <c r="B27" s="185"/>
      <c r="C27" s="189"/>
      <c r="D27" s="189"/>
      <c r="E27" s="189"/>
      <c r="F27" s="189"/>
      <c r="I27" s="173"/>
      <c r="J27" s="171"/>
      <c r="K27" s="170"/>
    </row>
    <row r="28" spans="1:12" ht="15.75">
      <c r="A28" s="187">
        <f t="shared" si="2"/>
        <v>18</v>
      </c>
      <c r="B28" s="185" t="s">
        <v>280</v>
      </c>
      <c r="C28" s="188">
        <f>C26-C25</f>
        <v>349513.85370696092</v>
      </c>
      <c r="D28" s="188">
        <f t="shared" ref="D28:E28" si="8">D26-D25</f>
        <v>6945.1012709770293</v>
      </c>
      <c r="E28" s="188">
        <f t="shared" si="8"/>
        <v>-2213.5395489095863</v>
      </c>
      <c r="F28" s="188">
        <f>SUM(C28:E28)</f>
        <v>354245.41542902839</v>
      </c>
      <c r="I28" s="173"/>
      <c r="J28" s="171"/>
      <c r="K28" s="170"/>
    </row>
    <row r="29" spans="1:12" ht="15.75">
      <c r="A29" s="187">
        <f t="shared" si="2"/>
        <v>19</v>
      </c>
      <c r="B29" s="185" t="s">
        <v>276</v>
      </c>
      <c r="C29" s="189">
        <v>0.36499999999999999</v>
      </c>
      <c r="D29" s="189">
        <v>0.36499999999999999</v>
      </c>
      <c r="E29" s="189">
        <v>0.36499999999999999</v>
      </c>
      <c r="F29" s="189"/>
      <c r="I29" s="173"/>
      <c r="J29" s="171"/>
      <c r="K29" s="170"/>
    </row>
    <row r="30" spans="1:12" ht="16.5" thickBot="1">
      <c r="A30" s="187">
        <f t="shared" si="2"/>
        <v>20</v>
      </c>
      <c r="B30" s="186" t="s">
        <v>281</v>
      </c>
      <c r="C30" s="194">
        <f>C28*C29</f>
        <v>127572.55660304074</v>
      </c>
      <c r="D30" s="194">
        <f t="shared" ref="D30:E30" si="9">D28*D29</f>
        <v>2534.9619639066154</v>
      </c>
      <c r="E30" s="194">
        <f t="shared" si="9"/>
        <v>-807.94193535199895</v>
      </c>
      <c r="F30" s="194">
        <f>SUM(C30:E30)</f>
        <v>129299.57663159535</v>
      </c>
      <c r="I30" s="173"/>
      <c r="J30" s="171"/>
      <c r="K30" s="170"/>
    </row>
    <row r="31" spans="1:12" ht="16.5" thickTop="1">
      <c r="A31" s="187">
        <f t="shared" si="2"/>
        <v>21</v>
      </c>
      <c r="B31" s="185"/>
      <c r="C31" s="189"/>
      <c r="D31" s="189"/>
      <c r="E31" s="189"/>
      <c r="F31" s="189"/>
      <c r="I31" s="173"/>
      <c r="J31" s="171"/>
      <c r="K31" s="170"/>
    </row>
    <row r="32" spans="1:12" ht="15.75">
      <c r="A32" s="187">
        <f t="shared" si="2"/>
        <v>22</v>
      </c>
      <c r="B32" s="185"/>
      <c r="C32" s="185"/>
      <c r="D32" s="189"/>
      <c r="E32" s="189"/>
      <c r="F32" s="185"/>
      <c r="I32" s="173"/>
      <c r="J32" s="171"/>
      <c r="K32" s="170"/>
    </row>
    <row r="33" spans="1:12" ht="15.75">
      <c r="A33" s="187">
        <f t="shared" si="2"/>
        <v>23</v>
      </c>
      <c r="B33" s="185" t="s">
        <v>282</v>
      </c>
      <c r="C33" s="185"/>
      <c r="D33" s="189"/>
      <c r="E33" s="189"/>
      <c r="F33" s="185"/>
      <c r="I33" s="173"/>
      <c r="J33" s="171"/>
      <c r="K33" s="170"/>
    </row>
    <row r="34" spans="1:12" ht="15.75">
      <c r="A34" s="187">
        <f t="shared" si="2"/>
        <v>24</v>
      </c>
      <c r="B34" s="185" t="s">
        <v>175</v>
      </c>
      <c r="C34" s="188">
        <f>C17</f>
        <v>13390112.849197503</v>
      </c>
      <c r="D34" s="188">
        <f t="shared" ref="D34:E34" si="10">D17</f>
        <v>1920902.1657470744</v>
      </c>
      <c r="E34" s="188">
        <f t="shared" si="10"/>
        <v>50828.382850428541</v>
      </c>
      <c r="F34" s="188">
        <f>SUM(C34:E34)</f>
        <v>15361843.397795007</v>
      </c>
      <c r="I34" s="173"/>
      <c r="J34" s="171"/>
      <c r="K34" s="170"/>
    </row>
    <row r="35" spans="1:12" ht="15.75">
      <c r="A35" s="187">
        <f t="shared" si="2"/>
        <v>25</v>
      </c>
      <c r="B35" s="185" t="s">
        <v>176</v>
      </c>
      <c r="C35" s="189">
        <v>0.05</v>
      </c>
      <c r="D35" s="189">
        <v>3.7499999999999999E-2</v>
      </c>
      <c r="E35" s="189">
        <v>3.7499999999999999E-2</v>
      </c>
      <c r="F35" s="189"/>
      <c r="I35" s="173"/>
      <c r="J35" s="171"/>
      <c r="K35" s="170"/>
      <c r="L35" s="175"/>
    </row>
    <row r="36" spans="1:12" ht="16.5" thickBot="1">
      <c r="A36" s="187">
        <f t="shared" si="2"/>
        <v>26</v>
      </c>
      <c r="B36" s="185" t="s">
        <v>291</v>
      </c>
      <c r="C36" s="194">
        <f>C34*C35</f>
        <v>669505.64245987521</v>
      </c>
      <c r="D36" s="194">
        <f t="shared" ref="D36:E36" si="11">D34*D35</f>
        <v>72033.831215515282</v>
      </c>
      <c r="E36" s="194">
        <f t="shared" si="11"/>
        <v>1906.0643568910702</v>
      </c>
      <c r="F36" s="194">
        <f>SUM(C36:E36)</f>
        <v>743445.53803228156</v>
      </c>
      <c r="I36" s="173"/>
      <c r="J36" s="171"/>
      <c r="K36" s="170"/>
      <c r="L36" s="175"/>
    </row>
    <row r="37" spans="1:12" ht="16.5" thickTop="1">
      <c r="A37" s="187">
        <f t="shared" si="2"/>
        <v>27</v>
      </c>
      <c r="B37" s="185"/>
      <c r="C37" s="188"/>
      <c r="D37" s="188"/>
      <c r="E37" s="188"/>
      <c r="F37" s="188"/>
      <c r="I37" s="173"/>
      <c r="J37" s="171"/>
      <c r="K37" s="170"/>
      <c r="L37" s="175"/>
    </row>
    <row r="38" spans="1:12" ht="15.75">
      <c r="A38" s="187">
        <f t="shared" si="2"/>
        <v>28</v>
      </c>
      <c r="B38" s="185"/>
      <c r="C38" s="188"/>
      <c r="D38" s="188"/>
      <c r="E38" s="188"/>
      <c r="F38" s="188"/>
      <c r="I38" s="173"/>
      <c r="J38" s="171"/>
      <c r="K38" s="170"/>
      <c r="L38" s="175"/>
    </row>
    <row r="39" spans="1:12" ht="15.75">
      <c r="A39" s="187">
        <f t="shared" si="2"/>
        <v>29</v>
      </c>
      <c r="B39" s="184"/>
      <c r="C39" s="184"/>
      <c r="D39" s="189"/>
      <c r="E39" s="189"/>
      <c r="F39" s="184"/>
      <c r="I39" s="173"/>
      <c r="J39" s="171"/>
      <c r="K39" s="170"/>
    </row>
    <row r="40" spans="1:12" ht="15.75">
      <c r="A40" s="187">
        <f t="shared" si="2"/>
        <v>30</v>
      </c>
      <c r="B40" s="184"/>
      <c r="C40" s="184"/>
      <c r="D40" s="189"/>
      <c r="E40" s="189"/>
      <c r="F40" s="184"/>
      <c r="I40" s="173"/>
      <c r="J40" s="171"/>
      <c r="K40" s="170"/>
    </row>
    <row r="41" spans="1:12" ht="15.75">
      <c r="A41" s="187">
        <f t="shared" si="2"/>
        <v>31</v>
      </c>
      <c r="B41" s="191" t="s">
        <v>34</v>
      </c>
      <c r="C41" s="2"/>
      <c r="D41" s="189"/>
      <c r="E41" s="189"/>
      <c r="F41" s="184"/>
      <c r="I41" s="173"/>
      <c r="J41" s="171"/>
      <c r="K41" s="170"/>
    </row>
    <row r="42" spans="1:12" ht="15.75">
      <c r="A42" s="187">
        <f t="shared" si="2"/>
        <v>32</v>
      </c>
      <c r="B42" s="2" t="s">
        <v>35</v>
      </c>
      <c r="C42" s="192">
        <v>9.8068946292168956E-3</v>
      </c>
      <c r="D42" s="189"/>
      <c r="E42" s="189"/>
      <c r="F42" s="184"/>
      <c r="I42" s="173"/>
      <c r="J42" s="171"/>
      <c r="K42" s="170"/>
    </row>
    <row r="43" spans="1:12" ht="15.75">
      <c r="A43" s="187">
        <f t="shared" si="2"/>
        <v>33</v>
      </c>
      <c r="B43" s="2" t="s">
        <v>36</v>
      </c>
      <c r="C43" s="192">
        <f>(1-C44)*C45+C44</f>
        <v>0.38899999999999996</v>
      </c>
      <c r="D43" s="189"/>
      <c r="E43" s="189"/>
      <c r="F43" s="184"/>
      <c r="I43" s="173"/>
      <c r="J43" s="171"/>
      <c r="K43" s="170"/>
    </row>
    <row r="44" spans="1:12" ht="15.75">
      <c r="A44" s="187">
        <f t="shared" si="2"/>
        <v>34</v>
      </c>
      <c r="B44" s="2" t="s">
        <v>37</v>
      </c>
      <c r="C44" s="193">
        <v>0.06</v>
      </c>
      <c r="D44" s="189"/>
      <c r="E44" s="189"/>
      <c r="F44" s="184"/>
      <c r="I44" s="173"/>
      <c r="J44" s="171"/>
      <c r="K44" s="170"/>
    </row>
    <row r="45" spans="1:12">
      <c r="A45" s="187">
        <f t="shared" si="2"/>
        <v>35</v>
      </c>
      <c r="B45" s="2" t="s">
        <v>38</v>
      </c>
      <c r="C45" s="193">
        <v>0.35</v>
      </c>
      <c r="D45" s="184"/>
      <c r="E45" s="184"/>
      <c r="F45" s="184"/>
    </row>
    <row r="46" spans="1:12">
      <c r="A46" s="187">
        <f t="shared" si="2"/>
        <v>36</v>
      </c>
      <c r="B46" s="2" t="s">
        <v>165</v>
      </c>
      <c r="C46" s="193">
        <v>5.0000000000000001E-3</v>
      </c>
      <c r="D46" s="184"/>
      <c r="E46" s="184"/>
      <c r="F46" s="184"/>
    </row>
    <row r="47" spans="1:12">
      <c r="A47" s="187">
        <f t="shared" si="2"/>
        <v>37</v>
      </c>
      <c r="B47" s="2" t="s">
        <v>166</v>
      </c>
      <c r="C47" s="193">
        <v>1.9009999999999999E-3</v>
      </c>
      <c r="D47" s="184"/>
      <c r="E47" s="184"/>
      <c r="F47" s="184"/>
    </row>
    <row r="48" spans="1:12">
      <c r="A48" s="187">
        <f t="shared" si="2"/>
        <v>38</v>
      </c>
      <c r="B48" s="2" t="s">
        <v>169</v>
      </c>
      <c r="C48" s="58">
        <f>1/((1-C46-C47)-((1-C46-C47)*C44)-(((1-C46-C47)-(1-C46-C47)*C44)*C45))</f>
        <v>1.6480342958046441</v>
      </c>
      <c r="D48" s="184"/>
      <c r="E48" s="184"/>
      <c r="F48" s="184"/>
    </row>
  </sheetData>
  <mergeCells count="5">
    <mergeCell ref="A1:F1"/>
    <mergeCell ref="A2:F2"/>
    <mergeCell ref="A3:F3"/>
    <mergeCell ref="A4:F4"/>
    <mergeCell ref="A5:F5"/>
  </mergeCells>
  <pageMargins left="0.75" right="0.75" top="1" bottom="1" header="0.5" footer="0.5"/>
  <pageSetup scale="89" orientation="portrait" r:id="rId1"/>
  <headerFooter alignWithMargins="0">
    <oddHeader>&amp;RExhibit F-1</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Exhibit A</vt:lpstr>
      <vt:lpstr>Exhibit B</vt:lpstr>
      <vt:lpstr>Exhibit B-1</vt:lpstr>
      <vt:lpstr>Exhibit B-2</vt:lpstr>
      <vt:lpstr>Exhibit C</vt:lpstr>
      <vt:lpstr>Exhibit D</vt:lpstr>
      <vt:lpstr>Exhibit E</vt:lpstr>
      <vt:lpstr>Exhibit F</vt:lpstr>
      <vt:lpstr>Exhibit F-1</vt:lpstr>
      <vt:lpstr>Exhibit G</vt:lpstr>
      <vt:lpstr>Exhibit H</vt:lpstr>
      <vt:lpstr>Exhibit I</vt:lpstr>
      <vt:lpstr>Exhibit J</vt:lpstr>
      <vt:lpstr>Exhibit K</vt:lpstr>
      <vt:lpstr>'Exhibit A'!Print_Area</vt:lpstr>
      <vt:lpstr>'Exhibit B'!Print_Area</vt:lpstr>
      <vt:lpstr>'Exhibit B-1'!Print_Area</vt:lpstr>
      <vt:lpstr>'Exhibit B-2'!Print_Area</vt:lpstr>
      <vt:lpstr>'Exhibit E'!Print_Area</vt:lpstr>
      <vt:lpstr>'Exhibit F'!Print_Area</vt:lpstr>
      <vt:lpstr>'Exhibit F-1'!Print_Area</vt:lpstr>
      <vt:lpstr>'Exhibit G'!Print_Area</vt:lpstr>
      <vt:lpstr>'Exhibit I'!Print_Area</vt:lpstr>
      <vt:lpstr>'Exhibit J'!Print_Area</vt:lpstr>
      <vt:lpstr>'Exhibit K'!Print_Area</vt:lpstr>
      <vt:lpstr>'Exhibit K'!Print_Titles</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johjohns</dc:creator>
  <cp:lastModifiedBy>Eric  Wilen</cp:lastModifiedBy>
  <cp:lastPrinted>2016-10-03T20:30:14Z</cp:lastPrinted>
  <dcterms:created xsi:type="dcterms:W3CDTF">2011-06-14T19:32:21Z</dcterms:created>
  <dcterms:modified xsi:type="dcterms:W3CDTF">2016-10-03T20:30:16Z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{D06896B7-EBE4-4E4A-A936-10EE6DB49E31}</vt:lpwstr>
  </property>
</Properties>
</file>