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5180" windowHeight="8835"/>
  </bookViews>
  <sheets>
    <sheet name="sheet 1" sheetId="1" r:id="rId1"/>
    <sheet name="426.10" sheetId="2" r:id="rId2"/>
    <sheet name="Sheet1" sheetId="8" r:id="rId3"/>
    <sheet name="923.00" sheetId="3" r:id="rId4"/>
    <sheet name="Sheet2" sheetId="9" r:id="rId5"/>
    <sheet name="directors" sheetId="4" r:id="rId6"/>
    <sheet name="ads" sheetId="5" r:id="rId7"/>
    <sheet name="dues" sheetId="6" r:id="rId8"/>
    <sheet name="anl mtg" sheetId="7" r:id="rId9"/>
  </sheets>
  <definedNames>
    <definedName name="_xlnm.Print_Area" localSheetId="3">'923.00'!$A$1:$G$59</definedName>
    <definedName name="_xlnm.Print_Area" localSheetId="6">ads!$A$1:$G$37</definedName>
    <definedName name="_xlnm.Print_Area" localSheetId="8">'anl mtg'!$A$1:$G$40</definedName>
    <definedName name="_xlnm.Print_Area" localSheetId="5">directors!$A$1:$P$194</definedName>
    <definedName name="_xlnm.Print_Titles" localSheetId="1">'426.10'!$1:$9</definedName>
    <definedName name="_xlnm.Print_Titles" localSheetId="3">'923.00'!$1:$8</definedName>
    <definedName name="_xlnm.Print_Titles" localSheetId="5">directors!$1:$9</definedName>
  </definedNames>
  <calcPr calcId="162913"/>
</workbook>
</file>

<file path=xl/calcChain.xml><?xml version="1.0" encoding="utf-8"?>
<calcChain xmlns="http://schemas.openxmlformats.org/spreadsheetml/2006/main">
  <c r="A2" i="4" l="1"/>
  <c r="A3" i="4" s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G186" i="4"/>
  <c r="I42" i="3" l="1"/>
  <c r="I34" i="3" l="1"/>
  <c r="F65" i="2"/>
  <c r="F54" i="2"/>
  <c r="F37" i="7" l="1"/>
  <c r="F11" i="6" l="1"/>
  <c r="O186" i="4" l="1"/>
  <c r="R74" i="4"/>
  <c r="R75" i="4"/>
  <c r="R76" i="4"/>
  <c r="R77" i="4"/>
  <c r="R78" i="4"/>
  <c r="R55" i="4"/>
  <c r="R56" i="4"/>
  <c r="G37" i="4"/>
  <c r="G23" i="4"/>
  <c r="H186" i="4"/>
  <c r="I186" i="4"/>
  <c r="J186" i="4"/>
  <c r="K186" i="4"/>
  <c r="L186" i="4"/>
  <c r="M186" i="4"/>
  <c r="N186" i="4"/>
  <c r="P186" i="4"/>
  <c r="Q186" i="4"/>
  <c r="R185" i="4"/>
  <c r="R184" i="4"/>
  <c r="R70" i="4"/>
  <c r="R183" i="4"/>
  <c r="R49" i="4"/>
  <c r="R180" i="4"/>
  <c r="R182" i="4"/>
  <c r="R181" i="4"/>
  <c r="R178" i="4"/>
  <c r="R177" i="4"/>
  <c r="R176" i="4"/>
  <c r="R175" i="4"/>
  <c r="R174" i="4"/>
  <c r="R173" i="4"/>
  <c r="R172" i="4"/>
  <c r="R171" i="4"/>
  <c r="R170" i="4"/>
  <c r="R169" i="4"/>
  <c r="R168" i="4"/>
  <c r="R167" i="4"/>
  <c r="R165" i="4"/>
  <c r="R164" i="4"/>
  <c r="R163" i="4"/>
  <c r="R162" i="4"/>
  <c r="R161" i="4"/>
  <c r="R160" i="4"/>
  <c r="R159" i="4"/>
  <c r="R158" i="4"/>
  <c r="R109" i="4"/>
  <c r="H156" i="4"/>
  <c r="I156" i="4"/>
  <c r="J156" i="4"/>
  <c r="K156" i="4"/>
  <c r="L156" i="4"/>
  <c r="M156" i="4"/>
  <c r="N156" i="4"/>
  <c r="O156" i="4"/>
  <c r="P156" i="4"/>
  <c r="Q156" i="4"/>
  <c r="G156" i="4"/>
  <c r="H141" i="4"/>
  <c r="I141" i="4"/>
  <c r="J141" i="4"/>
  <c r="K141" i="4"/>
  <c r="L141" i="4"/>
  <c r="M141" i="4"/>
  <c r="N141" i="4"/>
  <c r="O141" i="4"/>
  <c r="P141" i="4"/>
  <c r="Q141" i="4"/>
  <c r="G141" i="4"/>
  <c r="H126" i="4"/>
  <c r="I126" i="4"/>
  <c r="J126" i="4"/>
  <c r="K126" i="4"/>
  <c r="L126" i="4"/>
  <c r="M126" i="4"/>
  <c r="N126" i="4"/>
  <c r="O126" i="4"/>
  <c r="P126" i="4"/>
  <c r="Q126" i="4"/>
  <c r="G126" i="4"/>
  <c r="H111" i="4"/>
  <c r="I111" i="4"/>
  <c r="J111" i="4"/>
  <c r="K111" i="4"/>
  <c r="L111" i="4"/>
  <c r="M111" i="4"/>
  <c r="N111" i="4"/>
  <c r="O111" i="4"/>
  <c r="P111" i="4"/>
  <c r="Q111" i="4"/>
  <c r="G111" i="4"/>
  <c r="H95" i="4"/>
  <c r="I95" i="4"/>
  <c r="J95" i="4"/>
  <c r="K95" i="4"/>
  <c r="L95" i="4"/>
  <c r="M95" i="4"/>
  <c r="N95" i="4"/>
  <c r="O95" i="4"/>
  <c r="P95" i="4"/>
  <c r="Q95" i="4"/>
  <c r="G95" i="4"/>
  <c r="H80" i="4"/>
  <c r="I80" i="4"/>
  <c r="J80" i="4"/>
  <c r="K80" i="4"/>
  <c r="L80" i="4"/>
  <c r="M80" i="4"/>
  <c r="N80" i="4"/>
  <c r="P80" i="4"/>
  <c r="Q80" i="4"/>
  <c r="G80" i="4"/>
  <c r="H58" i="4"/>
  <c r="I58" i="4"/>
  <c r="J58" i="4"/>
  <c r="K58" i="4"/>
  <c r="L58" i="4"/>
  <c r="M58" i="4"/>
  <c r="P58" i="4"/>
  <c r="Q58" i="4"/>
  <c r="G58" i="4"/>
  <c r="R26" i="4"/>
  <c r="R27" i="4"/>
  <c r="R28" i="4"/>
  <c r="R29" i="4"/>
  <c r="R30" i="4"/>
  <c r="R31" i="4"/>
  <c r="R32" i="4"/>
  <c r="R33" i="4"/>
  <c r="R34" i="4"/>
  <c r="R35" i="4"/>
  <c r="R36" i="4"/>
  <c r="R25" i="4"/>
  <c r="I37" i="4"/>
  <c r="J37" i="4"/>
  <c r="K37" i="4"/>
  <c r="L37" i="4"/>
  <c r="M37" i="4"/>
  <c r="N37" i="4"/>
  <c r="O37" i="4"/>
  <c r="P37" i="4"/>
  <c r="Q37" i="4"/>
  <c r="H37" i="4"/>
  <c r="I23" i="4"/>
  <c r="J23" i="4"/>
  <c r="K23" i="4"/>
  <c r="L23" i="4"/>
  <c r="M23" i="4"/>
  <c r="N23" i="4"/>
  <c r="O23" i="4"/>
  <c r="P23" i="4"/>
  <c r="Q23" i="4"/>
  <c r="R12" i="4"/>
  <c r="R13" i="4"/>
  <c r="R14" i="4"/>
  <c r="R15" i="4"/>
  <c r="R16" i="4"/>
  <c r="R17" i="4"/>
  <c r="R18" i="4"/>
  <c r="R19" i="4"/>
  <c r="R20" i="4"/>
  <c r="R21" i="4"/>
  <c r="R22" i="4"/>
  <c r="R11" i="4"/>
  <c r="H23" i="4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9" i="7"/>
  <c r="F38" i="7"/>
  <c r="A2" i="7"/>
  <c r="A3" i="7" s="1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/>
  <c r="F57" i="3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2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8" i="3"/>
  <c r="H9" i="3"/>
  <c r="F12" i="6"/>
  <c r="H10" i="6"/>
  <c r="H9" i="6"/>
  <c r="A2" i="6"/>
  <c r="A3" i="6" s="1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F2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9" i="5"/>
  <c r="H29" i="5" s="1"/>
  <c r="F31" i="5" s="1"/>
  <c r="A2" i="5"/>
  <c r="A3" i="5" s="1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I28" i="5"/>
  <c r="I27" i="5"/>
  <c r="I26" i="5"/>
  <c r="I25" i="5"/>
  <c r="I23" i="5"/>
  <c r="I22" i="5"/>
  <c r="I21" i="5"/>
  <c r="I20" i="5"/>
  <c r="I19" i="5"/>
  <c r="I16" i="5"/>
  <c r="I12" i="5"/>
  <c r="I9" i="5"/>
  <c r="R155" i="4"/>
  <c r="R154" i="4"/>
  <c r="R153" i="4"/>
  <c r="R152" i="4"/>
  <c r="R151" i="4"/>
  <c r="R150" i="4"/>
  <c r="R149" i="4"/>
  <c r="R148" i="4"/>
  <c r="R147" i="4"/>
  <c r="R146" i="4"/>
  <c r="R145" i="4"/>
  <c r="R144" i="4"/>
  <c r="R143" i="4"/>
  <c r="R140" i="4"/>
  <c r="R139" i="4"/>
  <c r="R138" i="4"/>
  <c r="R137" i="4"/>
  <c r="R136" i="4"/>
  <c r="R135" i="4"/>
  <c r="R134" i="4"/>
  <c r="R133" i="4"/>
  <c r="R132" i="4"/>
  <c r="R131" i="4"/>
  <c r="R130" i="4"/>
  <c r="R129" i="4"/>
  <c r="R128" i="4"/>
  <c r="R125" i="4"/>
  <c r="R124" i="4"/>
  <c r="R123" i="4"/>
  <c r="R122" i="4"/>
  <c r="R121" i="4"/>
  <c r="R120" i="4"/>
  <c r="R119" i="4"/>
  <c r="R118" i="4"/>
  <c r="R117" i="4"/>
  <c r="R116" i="4"/>
  <c r="R115" i="4"/>
  <c r="R114" i="4"/>
  <c r="R113" i="4"/>
  <c r="R110" i="4"/>
  <c r="R108" i="4"/>
  <c r="R107" i="4"/>
  <c r="R106" i="4"/>
  <c r="R105" i="4"/>
  <c r="R104" i="4"/>
  <c r="R103" i="4"/>
  <c r="R102" i="4"/>
  <c r="R101" i="4"/>
  <c r="R100" i="4"/>
  <c r="R99" i="4"/>
  <c r="R98" i="4"/>
  <c r="R97" i="4"/>
  <c r="R94" i="4"/>
  <c r="R93" i="4"/>
  <c r="R92" i="4"/>
  <c r="R91" i="4"/>
  <c r="R90" i="4"/>
  <c r="R89" i="4"/>
  <c r="R88" i="4"/>
  <c r="R87" i="4"/>
  <c r="R86" i="4"/>
  <c r="R85" i="4"/>
  <c r="R84" i="4"/>
  <c r="R83" i="4"/>
  <c r="R82" i="4"/>
  <c r="R61" i="4"/>
  <c r="R62" i="4"/>
  <c r="R63" i="4"/>
  <c r="R64" i="4"/>
  <c r="R66" i="4"/>
  <c r="R67" i="4"/>
  <c r="R68" i="4"/>
  <c r="R69" i="4"/>
  <c r="R71" i="4"/>
  <c r="R72" i="4"/>
  <c r="R79" i="4"/>
  <c r="R60" i="4"/>
  <c r="O57" i="4"/>
  <c r="R39" i="4" s="1"/>
  <c r="O73" i="4"/>
  <c r="O80" i="4" s="1"/>
  <c r="N48" i="4"/>
  <c r="O48" i="4" s="1"/>
  <c r="R40" i="4"/>
  <c r="R41" i="4"/>
  <c r="R42" i="4"/>
  <c r="R43" i="4"/>
  <c r="R45" i="4"/>
  <c r="R47" i="4"/>
  <c r="R50" i="4"/>
  <c r="R51" i="4"/>
  <c r="R53" i="4"/>
  <c r="R54" i="4"/>
  <c r="O44" i="4"/>
  <c r="N44" i="4" s="1"/>
  <c r="R52" i="4" s="1"/>
  <c r="H65" i="3"/>
  <c r="H66" i="3"/>
  <c r="H67" i="3"/>
  <c r="H68" i="3"/>
  <c r="H69" i="3"/>
  <c r="F43" i="2"/>
  <c r="F66" i="2" s="1"/>
  <c r="I29" i="5" l="1"/>
  <c r="H71" i="3"/>
  <c r="I71" i="3" s="1"/>
  <c r="H57" i="3"/>
  <c r="F59" i="3"/>
  <c r="F74" i="3" s="1"/>
  <c r="H74" i="3" s="1"/>
  <c r="H38" i="7"/>
  <c r="F40" i="7" s="1"/>
  <c r="M188" i="4"/>
  <c r="I188" i="4"/>
  <c r="K188" i="4"/>
  <c r="L188" i="4"/>
  <c r="H188" i="4"/>
  <c r="Q188" i="4"/>
  <c r="P188" i="4"/>
  <c r="P190" i="4" s="1"/>
  <c r="P194" i="4" s="1"/>
  <c r="J188" i="4"/>
  <c r="R166" i="4"/>
  <c r="R186" i="4" s="1"/>
  <c r="R57" i="4"/>
  <c r="R48" i="4"/>
  <c r="T48" i="4" s="1"/>
  <c r="R73" i="4"/>
  <c r="R44" i="4"/>
  <c r="G188" i="4"/>
  <c r="R65" i="4"/>
  <c r="R156" i="4"/>
  <c r="R95" i="4"/>
  <c r="R126" i="4"/>
  <c r="N58" i="4"/>
  <c r="N188" i="4" s="1"/>
  <c r="R141" i="4"/>
  <c r="R111" i="4"/>
  <c r="O58" i="4"/>
  <c r="O188" i="4" s="1"/>
  <c r="R37" i="4"/>
  <c r="R23" i="4"/>
  <c r="R46" i="4"/>
  <c r="R58" i="4" l="1"/>
  <c r="S58" i="4" s="1"/>
  <c r="R80" i="4"/>
  <c r="R188" i="4" l="1"/>
  <c r="S188" i="4" s="1"/>
</calcChain>
</file>

<file path=xl/sharedStrings.xml><?xml version="1.0" encoding="utf-8"?>
<sst xmlns="http://schemas.openxmlformats.org/spreadsheetml/2006/main" count="4160" uniqueCount="753">
  <si>
    <t>GENERAL LEDGER</t>
  </si>
  <si>
    <t>Page: 1</t>
  </si>
  <si>
    <t>ACTIVITY</t>
  </si>
  <si>
    <t>Mod</t>
  </si>
  <si>
    <t>Batch</t>
  </si>
  <si>
    <t>Credit</t>
  </si>
  <si>
    <t>Debit</t>
  </si>
  <si>
    <t>Reference</t>
  </si>
  <si>
    <t>Journal</t>
  </si>
  <si>
    <t>Date</t>
  </si>
  <si>
    <t>Div</t>
  </si>
  <si>
    <t>Account</t>
  </si>
  <si>
    <t>Dept</t>
  </si>
  <si>
    <t>BU Project</t>
  </si>
  <si>
    <t>Activity:</t>
  </si>
  <si>
    <t>Ven:</t>
  </si>
  <si>
    <t>PO:</t>
  </si>
  <si>
    <t>Check:</t>
  </si>
  <si>
    <t>Inv:</t>
  </si>
  <si>
    <t>38270 - SPECIAL OLYMPICS KENTUCKY</t>
  </si>
  <si>
    <t>38453 - SOUTH LAUREL HIGH SCHOOL</t>
  </si>
  <si>
    <t>13516 - KNOX COUNTY UNITE</t>
  </si>
  <si>
    <t>38174 - HOOP DREAMS SOUTH</t>
  </si>
  <si>
    <t>38457 - 2015 13TH REGION BASKETBALL TOURNAMENT</t>
  </si>
  <si>
    <t>38191 - CORBIN MIDDLE SCHOOL SCIENCE OLYMPIAD TE</t>
  </si>
  <si>
    <t>13133 - KCEOC COMM ACTION AGENCY</t>
  </si>
  <si>
    <t>13771 - CORBIN SENIOR CITIZENS CENTER</t>
  </si>
  <si>
    <t>12164 - NRECA INTERNATIONAL FOUNDATION</t>
  </si>
  <si>
    <t>11571 - WHITLEY CO BD OF EDUCATION</t>
  </si>
  <si>
    <t>38463 - KENTUCKY JUNIOR RODEO ASSOCIATION</t>
  </si>
  <si>
    <t>38314 - KNOX CO BD OF ED</t>
  </si>
  <si>
    <t>12211 - BOY SCOUTS OF AMERICA</t>
  </si>
  <si>
    <t>38469 - WASIOTO WINDS GOLD CLUB</t>
  </si>
  <si>
    <t>10193 - VISA</t>
  </si>
  <si>
    <t>38359 - KNOX CENTRAL HIGH SCHOOL</t>
  </si>
  <si>
    <t>38278 - HARLAN CO HIGH SCHOOL DANCE TEAM</t>
  </si>
  <si>
    <t>13893 - REDHOUND VARSITY CLUB</t>
  </si>
  <si>
    <t>38347 - THE CORBIN ARCHERY TEAM</t>
  </si>
  <si>
    <t>38420 - WCHS VOLLEYBALL</t>
  </si>
  <si>
    <t>38482 - KENTUCKY STATE POLICE</t>
  </si>
  <si>
    <t>11935 - KNOX CENTRAL 12TH MAN CLUB</t>
  </si>
  <si>
    <t>13478 - CORBIN HIGH SCHOOL GOLF TEAMS</t>
  </si>
  <si>
    <t>38427 - JCH FOUNDATION</t>
  </si>
  <si>
    <t>38358 - FIRST TEE OF PINE MOUNTAIN</t>
  </si>
  <si>
    <t>13276 - SOUTH KY SERVICES</t>
  </si>
  <si>
    <t>38364 - WILLIAMSBURG KIWANIS CLUB</t>
  </si>
  <si>
    <t>11726 - CUMBERLAND FALLS PIGSKIN CLASS</t>
  </si>
  <si>
    <t>38296 - BELL-WHITLEY COMMUNITY ACTION AGENCY, IN</t>
  </si>
  <si>
    <t>38521 - LYNN CAMP BASEBALL</t>
  </si>
  <si>
    <t>11336 - TRI-CITY CHAMBER OF COMMERC</t>
  </si>
  <si>
    <t>38264 - HARLAN COUNTY CHRISTIAN SCHOOL</t>
  </si>
  <si>
    <t>38188 - CORBIN LIONS CLUB</t>
  </si>
  <si>
    <t>Total For Account:</t>
  </si>
  <si>
    <t>Dept:</t>
  </si>
  <si>
    <t>38094 - BORDER BOWL</t>
  </si>
  <si>
    <t>10063 - KY ASSOC OF ELECT COOP</t>
  </si>
  <si>
    <t>12899 - MINUTEMAN PRESS</t>
  </si>
  <si>
    <t>12125 - PATRICK HAUSER, W</t>
  </si>
  <si>
    <t>13333 - JAMES R ADKINS</t>
  </si>
  <si>
    <t>12831 - COMPUTER INFORMATION SYSTEMS</t>
  </si>
  <si>
    <t>38467 - APPLE GARDINER CAMOMOT, PLLC</t>
  </si>
  <si>
    <t>13748 - BRYANT, KENNETH WAYNE</t>
  </si>
  <si>
    <t>12535 - ALAN M ZUMSTEIN</t>
  </si>
  <si>
    <t>38473 - APPLE LEGAL PLLC</t>
  </si>
  <si>
    <t>38497 - INTANDEM, LLC</t>
  </si>
  <si>
    <t>13763 - PREVATTE, ROBERT</t>
  </si>
  <si>
    <t>10168 - TOLLIVER, DELNO</t>
  </si>
  <si>
    <t>11114 - FERGUSON, ROY</t>
  </si>
  <si>
    <t>11753 - NRECA GROUP BENEFITS TRUST</t>
  </si>
  <si>
    <t>11887 - DAVIS, CHESTER A</t>
  </si>
  <si>
    <t>12407 - VANOVER, ROGER D</t>
  </si>
  <si>
    <t>12408 - SHELLEY, VERNON</t>
  </si>
  <si>
    <t>12815 - HAMPTON, ELBERT R</t>
  </si>
  <si>
    <t>13057 - LAY, LANSFORD H</t>
  </si>
  <si>
    <t>13469 - EAST KY POWER MEDICAL</t>
  </si>
  <si>
    <t>38144 - KERMIT A. CREECH</t>
  </si>
  <si>
    <t>38145 - KEVIN R. MOSES</t>
  </si>
  <si>
    <t>6 - BRENDA ESTEP</t>
  </si>
  <si>
    <t>38419 - HEALTH SMART BENEFIT SOLUTIONS, INC</t>
  </si>
  <si>
    <t>38451 - DELTA DENTAL OF KENTUCKY, INC</t>
  </si>
  <si>
    <t>89 - SAMANTHA MARTIN</t>
  </si>
  <si>
    <t>10706 - NRECA</t>
  </si>
  <si>
    <t>38280 - BACKGROUNDCHECKS.COM</t>
  </si>
  <si>
    <t>36355 - CHOICE RADIO CORPORATION</t>
  </si>
  <si>
    <t>38505 - HOTEL</t>
  </si>
  <si>
    <t>38517 - KROGER</t>
  </si>
  <si>
    <t>38518 - SUBWAY</t>
  </si>
  <si>
    <t>38500 - RESTAURANT</t>
  </si>
  <si>
    <t>11607 - TIMES TRIBUNE</t>
  </si>
  <si>
    <t>38003 - MOUNTAIN ADVOCATE MEDIA</t>
  </si>
  <si>
    <t>11770 - HARLAN DAILY ENTERPRISE</t>
  </si>
  <si>
    <t>38319 - TRI-CITY LITTLE LEAGUE, INC.</t>
  </si>
  <si>
    <t>38327 - CUMBERLAND TOURIST COMMISSION</t>
  </si>
  <si>
    <t>Grand Total:</t>
  </si>
  <si>
    <t>Net Of Grand Total:</t>
  </si>
  <si>
    <t>Description</t>
  </si>
  <si>
    <t>Actv</t>
  </si>
  <si>
    <t>Activity Total:</t>
  </si>
  <si>
    <t>Net Activity Total:</t>
  </si>
  <si>
    <t>PARAMETERS  ENTERED:</t>
  </si>
  <si>
    <t>Account:</t>
  </si>
  <si>
    <t>Department:</t>
  </si>
  <si>
    <t>BU Project:</t>
  </si>
  <si>
    <t>Date Selection:</t>
  </si>
  <si>
    <t>To</t>
  </si>
  <si>
    <t>Period:</t>
  </si>
  <si>
    <t>Date:</t>
  </si>
  <si>
    <t>Net Activity Totals Only:</t>
  </si>
  <si>
    <t>Format:</t>
  </si>
  <si>
    <t>Activities With No Transactions:</t>
  </si>
  <si>
    <t>Extended Reference:</t>
  </si>
  <si>
    <t>Interface Detail:</t>
  </si>
  <si>
    <t>CUMBERLAND VALLEY RECC</t>
  </si>
  <si>
    <t>Revision: 75744</t>
  </si>
  <si>
    <t>Detail From DEC 2014 To NOV 2015</t>
  </si>
  <si>
    <t>0 - Unassigned Activity</t>
  </si>
  <si>
    <t>426.1</t>
  </si>
  <si>
    <t>AP</t>
  </si>
  <si>
    <t>101110A</t>
  </si>
  <si>
    <t>PLEDGE</t>
  </si>
  <si>
    <t>1231147</t>
  </si>
  <si>
    <t>1/4 PAGE</t>
  </si>
  <si>
    <t>20215</t>
  </si>
  <si>
    <t>DONATION</t>
  </si>
  <si>
    <t>220151</t>
  </si>
  <si>
    <t>DONATIONS</t>
  </si>
  <si>
    <t>341524</t>
  </si>
  <si>
    <t>1/4 PAGE AD</t>
  </si>
  <si>
    <t>341530</t>
  </si>
  <si>
    <t>3171522</t>
  </si>
  <si>
    <t>318151</t>
  </si>
  <si>
    <t>326152</t>
  </si>
  <si>
    <t>41152</t>
  </si>
  <si>
    <t>DONATION HEROES PROGRAM</t>
  </si>
  <si>
    <t>413152</t>
  </si>
  <si>
    <t>BPCAP</t>
  </si>
  <si>
    <t>20150416110736</t>
  </si>
  <si>
    <t>BR</t>
  </si>
  <si>
    <t>UNASSIGNED</t>
  </si>
  <si>
    <t>void ck 60163 8/14/13</t>
  </si>
  <si>
    <t>0809135</t>
  </si>
  <si>
    <t>PRESENTATION OF FLAGS</t>
  </si>
  <si>
    <t>5261512</t>
  </si>
  <si>
    <t>HOLE SPONSOR</t>
  </si>
  <si>
    <t>5261513</t>
  </si>
  <si>
    <t>VISA STATEMENT</t>
  </si>
  <si>
    <t>20150604112236</t>
  </si>
  <si>
    <t>AD</t>
  </si>
  <si>
    <t>641517</t>
  </si>
  <si>
    <t>FOR KAITLYN CREECH</t>
  </si>
  <si>
    <t>69151</t>
  </si>
  <si>
    <t>2015 CUMB FALLS INVITATIONAL BASKETBALL</t>
  </si>
  <si>
    <t>623156</t>
  </si>
  <si>
    <t>624153</t>
  </si>
  <si>
    <t>20150708131856</t>
  </si>
  <si>
    <t>POST 10 GOLF SCRAMBLE (SWAT)</t>
  </si>
  <si>
    <t>1</t>
  </si>
  <si>
    <t>DONATION KCHS 12TH MAN CLUB</t>
  </si>
  <si>
    <t>728155</t>
  </si>
  <si>
    <t>DONATION R TOLLIVER, B ELLIOTT</t>
  </si>
  <si>
    <t>728156</t>
  </si>
  <si>
    <t>72915</t>
  </si>
  <si>
    <t>SCRAMBLE</t>
  </si>
  <si>
    <t>811154</t>
  </si>
  <si>
    <t>SPONSOR</t>
  </si>
  <si>
    <t>819157</t>
  </si>
  <si>
    <t>819156</t>
  </si>
  <si>
    <t>SPONSORSHIP</t>
  </si>
  <si>
    <t>825153</t>
  </si>
  <si>
    <t>921529</t>
  </si>
  <si>
    <t>11041523</t>
  </si>
  <si>
    <t>111115</t>
  </si>
  <si>
    <t>SPONSORSHIP 2015</t>
  </si>
  <si>
    <t>119152</t>
  </si>
  <si>
    <t>PLEDGE AMT</t>
  </si>
  <si>
    <t>1116155</t>
  </si>
  <si>
    <t>1211524</t>
  </si>
  <si>
    <t>909.0</t>
  </si>
  <si>
    <t>1231439</t>
  </si>
  <si>
    <t>MAGS- POSTAGE- SALES USES TAX COMP SOFT</t>
  </si>
  <si>
    <t>11540962</t>
  </si>
  <si>
    <t>SCHOOL, MAGS, 2015 MEMB DUES</t>
  </si>
  <si>
    <t>11542485</t>
  </si>
  <si>
    <t>MGR DUES, CLASS JAY, MAGS &amp; ETC</t>
  </si>
  <si>
    <t>11543752</t>
  </si>
  <si>
    <t>SUPPLIES</t>
  </si>
  <si>
    <t>49498</t>
  </si>
  <si>
    <t>MAGS, POSTAGE, SOFTWARE CASE</t>
  </si>
  <si>
    <t>11544972</t>
  </si>
  <si>
    <t>MAGS, WARREN RECC</t>
  </si>
  <si>
    <t>11546243</t>
  </si>
  <si>
    <t>PROFESSIONAL SER, MAGS, ETC</t>
  </si>
  <si>
    <t>11548157</t>
  </si>
  <si>
    <t>MAGS, HUMAN RESOURCES CONF.</t>
  </si>
  <si>
    <t>11548541</t>
  </si>
  <si>
    <t>MAGS, POSTAGE, WARREN SALES &amp; USE TAX</t>
  </si>
  <si>
    <t>11551003</t>
  </si>
  <si>
    <t>ANNUAL MEETING, MAGS, ETC</t>
  </si>
  <si>
    <t>11552899</t>
  </si>
  <si>
    <t>KY MAGS, INSERTS, POSTAGE</t>
  </si>
  <si>
    <t>11554157</t>
  </si>
  <si>
    <t>MAGAZINES, POSTAGE &amp; ETC</t>
  </si>
  <si>
    <t>11556249</t>
  </si>
  <si>
    <t>11557920</t>
  </si>
  <si>
    <t>923.0</t>
  </si>
  <si>
    <t>RETAINER FEE DEC 2014</t>
  </si>
  <si>
    <t>1231421</t>
  </si>
  <si>
    <t>EXPENSE KAEC ANNUAL MEETING</t>
  </si>
  <si>
    <t>1210141</t>
  </si>
  <si>
    <t>PROFESSIONAL SERVICES</t>
  </si>
  <si>
    <t>12101411</t>
  </si>
  <si>
    <t>RETAINER FEE JANUARY 2015</t>
  </si>
  <si>
    <t>1715</t>
  </si>
  <si>
    <t>RETAINER FEE 2/15</t>
  </si>
  <si>
    <t>202151</t>
  </si>
  <si>
    <t>GL</t>
  </si>
  <si>
    <t>426B</t>
  </si>
  <si>
    <t>WRITE OFF AUDIT</t>
  </si>
  <si>
    <t>RETAINER FEE MARCH 2015</t>
  </si>
  <si>
    <t>3415</t>
  </si>
  <si>
    <t>MONTHLY RETAINER FEE APRIL 15</t>
  </si>
  <si>
    <t>41158</t>
  </si>
  <si>
    <t>BD MEETING</t>
  </si>
  <si>
    <t>4215</t>
  </si>
  <si>
    <t>SERVICE</t>
  </si>
  <si>
    <t>55809</t>
  </si>
  <si>
    <t>CASE JAMES RIVER COAL CO</t>
  </si>
  <si>
    <t>1134</t>
  </si>
  <si>
    <t>MAY RETAINER FEE</t>
  </si>
  <si>
    <t>5515</t>
  </si>
  <si>
    <t>CONSULTING WORK</t>
  </si>
  <si>
    <t>55832</t>
  </si>
  <si>
    <t>YEAR END PSC REPORTING</t>
  </si>
  <si>
    <t>20133</t>
  </si>
  <si>
    <t>52015</t>
  </si>
  <si>
    <t>RETAINER FEE FOR JUNE 2015</t>
  </si>
  <si>
    <t>6415</t>
  </si>
  <si>
    <t>PROFESSIONAL SERVICE JAMES RIVER COAL</t>
  </si>
  <si>
    <t>610155</t>
  </si>
  <si>
    <t>55880</t>
  </si>
  <si>
    <t>RETAINER FEE FOR JULY 2015</t>
  </si>
  <si>
    <t>20150708125347</t>
  </si>
  <si>
    <t>LEGAL SERVICES JAMES RIVER COAL</t>
  </si>
  <si>
    <t>713156</t>
  </si>
  <si>
    <t>AUGUST 15 RETAINER FEE</t>
  </si>
  <si>
    <t>8415</t>
  </si>
  <si>
    <t>LEGAL SERVICES</t>
  </si>
  <si>
    <t>811153</t>
  </si>
  <si>
    <t>WF CONSULTING</t>
  </si>
  <si>
    <t>55939</t>
  </si>
  <si>
    <t>92154</t>
  </si>
  <si>
    <t>RETAINER FEE SEPT 2015</t>
  </si>
  <si>
    <t>92159</t>
  </si>
  <si>
    <t>FEB-AUG 15 INVOICE</t>
  </si>
  <si>
    <t>98156</t>
  </si>
  <si>
    <t>CONSULTING SERVICES</t>
  </si>
  <si>
    <t>55996</t>
  </si>
  <si>
    <t>RETAINER FEE OCT 2015</t>
  </si>
  <si>
    <t>10515</t>
  </si>
  <si>
    <t>WAGE &amp; SALARY SURVEY</t>
  </si>
  <si>
    <t>3826</t>
  </si>
  <si>
    <t>BANKRUPTCY STRAIGHT CREEK</t>
  </si>
  <si>
    <t>108151</t>
  </si>
  <si>
    <t>INTERNAL AUDIT OCT 2015</t>
  </si>
  <si>
    <t>10271517</t>
  </si>
  <si>
    <t>RETAINIER FEE NOV 2015</t>
  </si>
  <si>
    <t>11041513</t>
  </si>
  <si>
    <t>119156</t>
  </si>
  <si>
    <t>1119152</t>
  </si>
  <si>
    <t>KAEC ANNUAL MEETING</t>
  </si>
  <si>
    <t>1211515</t>
  </si>
  <si>
    <t>RECLASSIFY CIS INVOICES</t>
  </si>
  <si>
    <t>930.1</t>
  </si>
  <si>
    <t>ADV TO MGR DEC 2014</t>
  </si>
  <si>
    <t>1231422</t>
  </si>
  <si>
    <t>1231423</t>
  </si>
  <si>
    <t>GROUP INSURANCE</t>
  </si>
  <si>
    <t>14121076</t>
  </si>
  <si>
    <t>REG BD MEET &amp; MILEAGE DEC 2014</t>
  </si>
  <si>
    <t>1231425</t>
  </si>
  <si>
    <t>1231430</t>
  </si>
  <si>
    <t>1231429</t>
  </si>
  <si>
    <t>1231426</t>
  </si>
  <si>
    <t>1231427</t>
  </si>
  <si>
    <t>MEDICAL</t>
  </si>
  <si>
    <t>1231431</t>
  </si>
  <si>
    <t>1231424</t>
  </si>
  <si>
    <t>REG BD MEET DEC 2014</t>
  </si>
  <si>
    <t>1231428</t>
  </si>
  <si>
    <t>MILEAGE</t>
  </si>
  <si>
    <t>20141224075834</t>
  </si>
  <si>
    <t>ADMIN BILLING</t>
  </si>
  <si>
    <t>1604</t>
  </si>
  <si>
    <t>20150102091453</t>
  </si>
  <si>
    <t>20150102093853</t>
  </si>
  <si>
    <t>ADV TO MGR JANUARY 15</t>
  </si>
  <si>
    <t>17151</t>
  </si>
  <si>
    <t>ADV TO MGRJANUARY 15</t>
  </si>
  <si>
    <t>17152</t>
  </si>
  <si>
    <t>15011077</t>
  </si>
  <si>
    <t>REG BD MEET &amp; MILEAGE JANUARY 15</t>
  </si>
  <si>
    <t>17154</t>
  </si>
  <si>
    <t>17159</t>
  </si>
  <si>
    <t>17158</t>
  </si>
  <si>
    <t>17155</t>
  </si>
  <si>
    <t>17156</t>
  </si>
  <si>
    <t>MEDICAL BILL</t>
  </si>
  <si>
    <t>171552</t>
  </si>
  <si>
    <t>17153</t>
  </si>
  <si>
    <t>REG BD MEET JANUARY 15</t>
  </si>
  <si>
    <t>17157</t>
  </si>
  <si>
    <t>DENTAL INSURANCE</t>
  </si>
  <si>
    <t>CNS0000099860</t>
  </si>
  <si>
    <t>20150107165037</t>
  </si>
  <si>
    <t>127157</t>
  </si>
  <si>
    <t>127159</t>
  </si>
  <si>
    <t>ADMIN FEB 015</t>
  </si>
  <si>
    <t>16042</t>
  </si>
  <si>
    <t>ADV TO MGR 2/15</t>
  </si>
  <si>
    <t>202152</t>
  </si>
  <si>
    <t>202153</t>
  </si>
  <si>
    <t>REG BD MEET &amp; MILEAGE 2/15</t>
  </si>
  <si>
    <t>202155</t>
  </si>
  <si>
    <t>2021510</t>
  </si>
  <si>
    <t>202159</t>
  </si>
  <si>
    <t>202156</t>
  </si>
  <si>
    <t>202157</t>
  </si>
  <si>
    <t>2021511</t>
  </si>
  <si>
    <t>202154</t>
  </si>
  <si>
    <t>REG BD MEET 2/15</t>
  </si>
  <si>
    <t>202158</t>
  </si>
  <si>
    <t>RIS0000714456</t>
  </si>
  <si>
    <t>15021076</t>
  </si>
  <si>
    <t>447</t>
  </si>
  <si>
    <t>INSURANCE SPREAD</t>
  </si>
  <si>
    <t>RECLASSIFY VISA RECEIPT</t>
  </si>
  <si>
    <t>CORRECT JE #6739C</t>
  </si>
  <si>
    <t>CORRECTION OF POSTING ERROR NRECA INV</t>
  </si>
  <si>
    <t>MILEAGE BD FOOD</t>
  </si>
  <si>
    <t>213155</t>
  </si>
  <si>
    <t>20150223111433</t>
  </si>
  <si>
    <t>ADMIN FEE</t>
  </si>
  <si>
    <t>225159</t>
  </si>
  <si>
    <t>ADV TO MGR MARCH 15</t>
  </si>
  <si>
    <t>34151</t>
  </si>
  <si>
    <t>34152</t>
  </si>
  <si>
    <t>15031077</t>
  </si>
  <si>
    <t>REG BD MEET &amp; MILEAGE MARCH 15</t>
  </si>
  <si>
    <t>34154</t>
  </si>
  <si>
    <t>34159</t>
  </si>
  <si>
    <t>34158</t>
  </si>
  <si>
    <t>34155</t>
  </si>
  <si>
    <t>34156</t>
  </si>
  <si>
    <t>341511</t>
  </si>
  <si>
    <t>34153</t>
  </si>
  <si>
    <t>REG BD MEET MARCH 15</t>
  </si>
  <si>
    <t>34157</t>
  </si>
  <si>
    <t>105751</t>
  </si>
  <si>
    <t>2015 NRECA ANN MEET ORLANDO, FL</t>
  </si>
  <si>
    <t>310156</t>
  </si>
  <si>
    <t>SPECIAL MEETING &amp; MILEAGE</t>
  </si>
  <si>
    <t>317151</t>
  </si>
  <si>
    <t>SPECIAL MEETING &amp; MIELAGE</t>
  </si>
  <si>
    <t>317156</t>
  </si>
  <si>
    <t>317155</t>
  </si>
  <si>
    <t>317152</t>
  </si>
  <si>
    <t>317153</t>
  </si>
  <si>
    <t>31715</t>
  </si>
  <si>
    <t>SPECIAL MEETING</t>
  </si>
  <si>
    <t>0317154</t>
  </si>
  <si>
    <t>ADMIN BILL</t>
  </si>
  <si>
    <t>325157</t>
  </si>
  <si>
    <t>20150401083838</t>
  </si>
  <si>
    <t>MILEAGE TO KROGERS</t>
  </si>
  <si>
    <t>411526</t>
  </si>
  <si>
    <t>ADV TO MGR APRIL 15</t>
  </si>
  <si>
    <t>41159</t>
  </si>
  <si>
    <t>411510</t>
  </si>
  <si>
    <t>REG BD MEET &amp; MILEAGE APRIL 15</t>
  </si>
  <si>
    <t>411512</t>
  </si>
  <si>
    <t>411517</t>
  </si>
  <si>
    <t>411516</t>
  </si>
  <si>
    <t>411513</t>
  </si>
  <si>
    <t>411514</t>
  </si>
  <si>
    <t>411511</t>
  </si>
  <si>
    <t>REG BD MEET APRIL 15</t>
  </si>
  <si>
    <t>411515</t>
  </si>
  <si>
    <t>42151</t>
  </si>
  <si>
    <t>CNS0000107971</t>
  </si>
  <si>
    <t>GROUP INVOICE</t>
  </si>
  <si>
    <t>15041076</t>
  </si>
  <si>
    <t>20150416105442</t>
  </si>
  <si>
    <t>BOARD TRAINING</t>
  </si>
  <si>
    <t>1343384</t>
  </si>
  <si>
    <t>42115</t>
  </si>
  <si>
    <t>20150429141943</t>
  </si>
  <si>
    <t>ADV TO MGR MAY 2015</t>
  </si>
  <si>
    <t>55151</t>
  </si>
  <si>
    <t>55152</t>
  </si>
  <si>
    <t>15051076</t>
  </si>
  <si>
    <t>REG BD MEET &amp; MILEAGE MAY 15</t>
  </si>
  <si>
    <t>55154</t>
  </si>
  <si>
    <t>55159</t>
  </si>
  <si>
    <t>55158</t>
  </si>
  <si>
    <t>55155</t>
  </si>
  <si>
    <t>55156</t>
  </si>
  <si>
    <t>551526</t>
  </si>
  <si>
    <t>REG BD MEET &amp; MILEAGE</t>
  </si>
  <si>
    <t>55153</t>
  </si>
  <si>
    <t>REG BD MEET MAY 2015</t>
  </si>
  <si>
    <t>55157</t>
  </si>
  <si>
    <t>CNS0000111942</t>
  </si>
  <si>
    <t>LEGISLATIVE CONF WASHINGTON DC</t>
  </si>
  <si>
    <t>513152</t>
  </si>
  <si>
    <t>BACKGRAOUND CHECK</t>
  </si>
  <si>
    <t>12012466</t>
  </si>
  <si>
    <t>20150601SL</t>
  </si>
  <si>
    <t>20150528073918</t>
  </si>
  <si>
    <t>ADV TO MGR JUNE 2015</t>
  </si>
  <si>
    <t>64151</t>
  </si>
  <si>
    <t>64152</t>
  </si>
  <si>
    <t>REG BD MEET &amp; MILEAGE JUNE 2015</t>
  </si>
  <si>
    <t>64154</t>
  </si>
  <si>
    <t>64159</t>
  </si>
  <si>
    <t>REG BE MEET &amp; MILEAGE JUNE 2015</t>
  </si>
  <si>
    <t>64158</t>
  </si>
  <si>
    <t>64155</t>
  </si>
  <si>
    <t>64156</t>
  </si>
  <si>
    <t>64153</t>
  </si>
  <si>
    <t>REG BD MEET JUNE 0215</t>
  </si>
  <si>
    <t>64157</t>
  </si>
  <si>
    <t>114745</t>
  </si>
  <si>
    <t>15061076</t>
  </si>
  <si>
    <t>691580</t>
  </si>
  <si>
    <t>ADMIN FEES</t>
  </si>
  <si>
    <t>1604-20150701SL</t>
  </si>
  <si>
    <t>20150701130422</t>
  </si>
  <si>
    <t>NRECA SUMMER SCHOOL</t>
  </si>
  <si>
    <t>20150701134235</t>
  </si>
  <si>
    <t>20150701135512</t>
  </si>
  <si>
    <t>20150701171638</t>
  </si>
  <si>
    <t>15071077</t>
  </si>
  <si>
    <t>20150702093625</t>
  </si>
  <si>
    <t>ADV TO MGR JULY 2015</t>
  </si>
  <si>
    <t>20150708125620</t>
  </si>
  <si>
    <t>20150708125706</t>
  </si>
  <si>
    <t>REG BD MEET &amp; MILEAGE JULY 2015</t>
  </si>
  <si>
    <t>20150708130102</t>
  </si>
  <si>
    <t>20150708130654</t>
  </si>
  <si>
    <t>20150708130536</t>
  </si>
  <si>
    <t>20150708130200</t>
  </si>
  <si>
    <t>REG BD MEET &amp; MILAGE JULY 2015</t>
  </si>
  <si>
    <t>20150708130252</t>
  </si>
  <si>
    <t>20150708125742</t>
  </si>
  <si>
    <t>20150708130353</t>
  </si>
  <si>
    <t>728151</t>
  </si>
  <si>
    <t>20150728090544</t>
  </si>
  <si>
    <t>1604-20150801SL</t>
  </si>
  <si>
    <t>ADV TO MGR AUGUST 2015</t>
  </si>
  <si>
    <t>84151</t>
  </si>
  <si>
    <t>84152</t>
  </si>
  <si>
    <t>REG BD MEET &amp; MILEAGE AUGUST 2015</t>
  </si>
  <si>
    <t>84154</t>
  </si>
  <si>
    <t>84159</t>
  </si>
  <si>
    <t>84158</t>
  </si>
  <si>
    <t>84155</t>
  </si>
  <si>
    <t>84156</t>
  </si>
  <si>
    <t>84153</t>
  </si>
  <si>
    <t>REG BD MEET AUGUST 2015</t>
  </si>
  <si>
    <t>84157</t>
  </si>
  <si>
    <t>15081077</t>
  </si>
  <si>
    <t>851517</t>
  </si>
  <si>
    <t>CNS0000121222</t>
  </si>
  <si>
    <t>MILEAGE KROGERS BD FOOD</t>
  </si>
  <si>
    <t>8191518</t>
  </si>
  <si>
    <t>ADMIN STOP LOSS ADMIN FEE</t>
  </si>
  <si>
    <t>1604-20150901SL</t>
  </si>
  <si>
    <t>20150825125748</t>
  </si>
  <si>
    <t>CNS0000124276</t>
  </si>
  <si>
    <t>ADV TO MGR SEPT 2015</t>
  </si>
  <si>
    <t>921510</t>
  </si>
  <si>
    <t>921511</t>
  </si>
  <si>
    <t>15091077</t>
  </si>
  <si>
    <t>REG BD MEET &amp; MILEAGE SEPT 2015</t>
  </si>
  <si>
    <t>921513</t>
  </si>
  <si>
    <t>921518</t>
  </si>
  <si>
    <t>921517</t>
  </si>
  <si>
    <t>921514</t>
  </si>
  <si>
    <t>921515</t>
  </si>
  <si>
    <t>921528</t>
  </si>
  <si>
    <t>921512</t>
  </si>
  <si>
    <t>REG BD MEET SEPT 2015</t>
  </si>
  <si>
    <t>921516</t>
  </si>
  <si>
    <t>1604-20151001SL</t>
  </si>
  <si>
    <t>MILEAGE BD MEETING FOOD</t>
  </si>
  <si>
    <t>9161512</t>
  </si>
  <si>
    <t>ADV TO MGR OCT 2015</t>
  </si>
  <si>
    <t>105151</t>
  </si>
  <si>
    <t>105152</t>
  </si>
  <si>
    <t>15101077</t>
  </si>
  <si>
    <t>REG BD MEET &amp; MILEAGE OCT 15</t>
  </si>
  <si>
    <t>105154</t>
  </si>
  <si>
    <t>105159</t>
  </si>
  <si>
    <t>105158</t>
  </si>
  <si>
    <t>1051555</t>
  </si>
  <si>
    <t>105156</t>
  </si>
  <si>
    <t>1051527</t>
  </si>
  <si>
    <t>105153</t>
  </si>
  <si>
    <t>REG BD MEET OCT 15</t>
  </si>
  <si>
    <t>105157</t>
  </si>
  <si>
    <t>CNS0000126876</t>
  </si>
  <si>
    <t>107151</t>
  </si>
  <si>
    <t>RADIO SPOTS</t>
  </si>
  <si>
    <t>15090771</t>
  </si>
  <si>
    <t>1604-20151101SL</t>
  </si>
  <si>
    <t>NRECA REGIONAL MEETING C. DAVIS</t>
  </si>
  <si>
    <t>20151028105952</t>
  </si>
  <si>
    <t>BOARD MEETING FOOD</t>
  </si>
  <si>
    <t>20151103153445</t>
  </si>
  <si>
    <t>20151103153652</t>
  </si>
  <si>
    <t>ADV TO MGR NOV 2015</t>
  </si>
  <si>
    <t>11041514</t>
  </si>
  <si>
    <t>11041515</t>
  </si>
  <si>
    <t>15111076</t>
  </si>
  <si>
    <t>REG BD MEET &amp; MILEAGE NOV 15</t>
  </si>
  <si>
    <t>11041517</t>
  </si>
  <si>
    <t>11041522</t>
  </si>
  <si>
    <t>11041521</t>
  </si>
  <si>
    <t>11041518</t>
  </si>
  <si>
    <t>11041519</t>
  </si>
  <si>
    <t>MEDICAL INSURANCE</t>
  </si>
  <si>
    <t>11041512</t>
  </si>
  <si>
    <t>11041516</t>
  </si>
  <si>
    <t>REG BD MEET NOV 15</t>
  </si>
  <si>
    <t>11041520</t>
  </si>
  <si>
    <t>CNS0000131026</t>
  </si>
  <si>
    <t>REGION 2 &amp; 3 MEETING</t>
  </si>
  <si>
    <t>119151</t>
  </si>
  <si>
    <t>ADMIN STOP LOSS ADMIN FEES</t>
  </si>
  <si>
    <t>1604-20151201SL</t>
  </si>
  <si>
    <t>20151119141918</t>
  </si>
  <si>
    <t>20151119141738</t>
  </si>
  <si>
    <t>930.11</t>
  </si>
  <si>
    <t>LETTERS TO SANTA &amp; COLOR</t>
  </si>
  <si>
    <t>38438</t>
  </si>
  <si>
    <t>CHRISTMAS GREETING</t>
  </si>
  <si>
    <t>29593</t>
  </si>
  <si>
    <t>NONDISC STATEMENT</t>
  </si>
  <si>
    <t>38681</t>
  </si>
  <si>
    <t>STATEMENT OF NON-DISCRIMINATION AD</t>
  </si>
  <si>
    <t>301751947</t>
  </si>
  <si>
    <t>29795</t>
  </si>
  <si>
    <t>32515</t>
  </si>
  <si>
    <t>FESTIVAL</t>
  </si>
  <si>
    <t>325151</t>
  </si>
  <si>
    <t>40304</t>
  </si>
  <si>
    <t>930.2</t>
  </si>
  <si>
    <t>431A</t>
  </si>
  <si>
    <t>TO EXPENSE ASSOC COOP DU</t>
  </si>
  <si>
    <t>930.4</t>
  </si>
  <si>
    <t>430A</t>
  </si>
  <si>
    <t>WRITE OFF ANNUAL MEETING</t>
  </si>
  <si>
    <t>Total For Activity - 0:</t>
  </si>
  <si>
    <t>Net Activity Summary From DEC 2014 To NOV 2015</t>
  </si>
  <si>
    <t>Unassigned Activity</t>
  </si>
  <si>
    <t>MEDICAL DEDUCTIBLES</t>
  </si>
  <si>
    <t>HOSPITAL REIMBURSEMENT</t>
  </si>
  <si>
    <t>INSURNACE DEDUCTIBLE</t>
  </si>
  <si>
    <t>0 426.1, 0 909.0, 0 923.0, 0 930.1, 0 930.11, 0 930.2, 0 930.4</t>
  </si>
  <si>
    <t>All</t>
  </si>
  <si>
    <t>Period Range</t>
  </si>
  <si>
    <t>DEC 2014</t>
  </si>
  <si>
    <t>NOV 2015</t>
  </si>
  <si>
    <t>No</t>
  </si>
  <si>
    <t>Detail</t>
  </si>
  <si>
    <t>Yes</t>
  </si>
  <si>
    <t>19057</t>
  </si>
  <si>
    <t>/pro/rpttemplate/acct/2.34.1/gl/GL_ACTV_CD_DET.xml.rpt</t>
  </si>
  <si>
    <t>belliott</t>
  </si>
  <si>
    <t>Check</t>
  </si>
  <si>
    <t>Number</t>
  </si>
  <si>
    <t>Payee</t>
  </si>
  <si>
    <t>Amount</t>
  </si>
  <si>
    <t>12535-ALAN M. ZUMSTEIN</t>
  </si>
  <si>
    <t>ANNUAL AUDIT</t>
  </si>
  <si>
    <t>PROFESSIONAL SERVICES BANKRUPTIES</t>
  </si>
  <si>
    <t>LEGAL SERVICES BANKRUPTCIES</t>
  </si>
  <si>
    <t>ANNUAL AUDIT ACCRUAL</t>
  </si>
  <si>
    <t>RATE DISCUSSION WITH BOARD</t>
  </si>
  <si>
    <t>RATE ANALYSIS</t>
  </si>
  <si>
    <t>Monthly</t>
  </si>
  <si>
    <t>Fee</t>
  </si>
  <si>
    <t>Meeting</t>
  </si>
  <si>
    <t>Mileage</t>
  </si>
  <si>
    <t>Per</t>
  </si>
  <si>
    <t>Diem</t>
  </si>
  <si>
    <t>Hotel</t>
  </si>
  <si>
    <t>Meals</t>
  </si>
  <si>
    <t>NRECA DIR SEMINAR ORLANDO, FL</t>
  </si>
  <si>
    <t>Travel</t>
  </si>
  <si>
    <t>Insurance</t>
  </si>
  <si>
    <t>Other</t>
  </si>
  <si>
    <t>Total</t>
  </si>
  <si>
    <t>BACKGROUND CHECK DIRECTOR HAMPTON</t>
  </si>
  <si>
    <t>KAEC ANNUAL MEETING EXPENSES</t>
  </si>
  <si>
    <t>SALES TAX AUDIT</t>
  </si>
  <si>
    <t>RETAINER</t>
  </si>
  <si>
    <t>NRECA SEMINAR</t>
  </si>
  <si>
    <t>Fees</t>
  </si>
  <si>
    <t>vanover</t>
  </si>
  <si>
    <t>gifts</t>
  </si>
  <si>
    <t>bd meals</t>
  </si>
  <si>
    <t>bd mtg</t>
  </si>
  <si>
    <t>BD MTG EXPENSES</t>
  </si>
  <si>
    <t>BOARD MTG MEALS</t>
  </si>
  <si>
    <t>DIRECTOR SEMINAR</t>
  </si>
  <si>
    <t>VANOVER</t>
  </si>
  <si>
    <t>DAVIS</t>
  </si>
  <si>
    <t>HAMPTON</t>
  </si>
  <si>
    <t>BOARD MTG MEAL</t>
  </si>
  <si>
    <t>x</t>
  </si>
  <si>
    <t xml:space="preserve">Exhibit </t>
  </si>
  <si>
    <t>page  of</t>
  </si>
  <si>
    <t>Witness: Jim Adkins</t>
  </si>
  <si>
    <t>Cumberland Valley Electric</t>
  </si>
  <si>
    <t>General Advertising</t>
  </si>
  <si>
    <t>Case No. 2016-000xx</t>
  </si>
  <si>
    <t>Check Number</t>
  </si>
  <si>
    <t>TOTAL</t>
  </si>
  <si>
    <t>REMOVE FOR RATE-MAKING</t>
  </si>
  <si>
    <t>NRECA</t>
  </si>
  <si>
    <t>ANNUAL DUES</t>
  </si>
  <si>
    <t>KAEC</t>
  </si>
  <si>
    <t>67201</t>
  </si>
  <si>
    <t>Exhibit</t>
  </si>
  <si>
    <t>page of</t>
  </si>
  <si>
    <t>CUMBERLAND VALLEY ELECTRIC</t>
  </si>
  <si>
    <t>CASE NO.  2016-00XX</t>
  </si>
  <si>
    <t>PROFESISONAL SERVICES</t>
  </si>
  <si>
    <t>PAYEE</t>
  </si>
  <si>
    <t>DATE</t>
  </si>
  <si>
    <t>CHECK NUMBER</t>
  </si>
  <si>
    <t>DESCRIPTION</t>
  </si>
  <si>
    <t>AMOUNT</t>
  </si>
  <si>
    <t>IRS FORM 990, PROP TAX RETURN</t>
  </si>
  <si>
    <t>38016 - DELPHUS LAY</t>
  </si>
  <si>
    <t>38103 - MICHAEL BRASHEARS</t>
  </si>
  <si>
    <t>38105 - JAMES MEADOWS</t>
  </si>
  <si>
    <t>38321 - MIKE COREY</t>
  </si>
  <si>
    <t>38322 - JOE LEE HEMBREE</t>
  </si>
  <si>
    <t>38398 - MRS. DELMER LESTER</t>
  </si>
  <si>
    <t>38460 - PAUL BAKER</t>
  </si>
  <si>
    <t>USE OFF MIDDLE SCHOOL GYM ANNUAL MEET</t>
  </si>
  <si>
    <t>11569 - KNOX CO BD OF EDUCATION</t>
  </si>
  <si>
    <t>CONCESSION ANNUAL MEETING</t>
  </si>
  <si>
    <t>11936 - KNOX CENTRAL CHEERLEADERS</t>
  </si>
  <si>
    <t>DRINKS ANNUAL MEETING</t>
  </si>
  <si>
    <t>12854 - PEPSI-COLA BOTTLING CO</t>
  </si>
  <si>
    <t>JANITOR ANNUAL MEETING</t>
  </si>
  <si>
    <t>13537 - CAROLYN FOLEY</t>
  </si>
  <si>
    <t>13786 - GARY LAMBERT</t>
  </si>
  <si>
    <t>ANNUAL MEETING &amp; MILEAGE</t>
  </si>
  <si>
    <t>SPECIAL MEET ANNUAL MEETING 6/5/15</t>
  </si>
  <si>
    <t>10095 - CUMBERLAND VALLEY RECC</t>
  </si>
  <si>
    <t>11509 - W K D P</t>
  </si>
  <si>
    <t>13659 - WEZJ/FM</t>
  </si>
  <si>
    <t>NOMINATING COMMITTEE</t>
  </si>
  <si>
    <t>ADVERTISING</t>
  </si>
  <si>
    <t>SETUPS</t>
  </si>
  <si>
    <t>TENT, ENTERTAINMENT, ETX\C</t>
  </si>
  <si>
    <t>CASE NO. 2016-000XX</t>
  </si>
  <si>
    <t>ANNUAL MEETING EXPENSES</t>
  </si>
  <si>
    <t>PRIZES</t>
  </si>
  <si>
    <t>ADVISORY  BOARD</t>
  </si>
  <si>
    <t>REG BD MTG</t>
  </si>
  <si>
    <t>VAR</t>
  </si>
  <si>
    <t>ADMIN INS FEES</t>
  </si>
  <si>
    <t>MILEAGE BD MEALS</t>
  </si>
  <si>
    <t>TOLLIVER, DELNO</t>
  </si>
  <si>
    <t>FERGUSON, ROY</t>
  </si>
  <si>
    <t>DAVIS, CHESTER A</t>
  </si>
  <si>
    <t>VANOVER, ROGER D</t>
  </si>
  <si>
    <t>SHELLEY, VERNON</t>
  </si>
  <si>
    <t>HAMPTON, ELBERT R</t>
  </si>
  <si>
    <t>LAY, LANSFORD H</t>
  </si>
  <si>
    <t>KERMIT A. CREECH</t>
  </si>
  <si>
    <t>KEVIN R. MOSES</t>
  </si>
  <si>
    <t>DIRECTOR, OFFICERS, MANAGEMENT</t>
  </si>
  <si>
    <t>LIABILITY INSURANCE</t>
  </si>
  <si>
    <t>DIRECTOR CHRISTMAS GIFTS</t>
  </si>
  <si>
    <t>HILTON HEAD</t>
  </si>
  <si>
    <t>COOP ANNUAL MTG</t>
  </si>
  <si>
    <t>TOTAL EXPENSES</t>
  </si>
  <si>
    <t>SUBTOTAL GENERAL</t>
  </si>
  <si>
    <t>GENERAL ADVERTISING</t>
  </si>
  <si>
    <t>KY LIVING MAGAZINE</t>
  </si>
  <si>
    <t>ADJ ACCRUAL</t>
  </si>
  <si>
    <t>EMPLOYEE LABOR AND BENEFITS</t>
  </si>
  <si>
    <t>11731 - SOUTHEAST COMMUNITY COLLEGE</t>
  </si>
  <si>
    <t>SCHOLARSHIP CODY HOWARD</t>
  </si>
  <si>
    <t>11734 - UNION COLLEGE</t>
  </si>
  <si>
    <t>SCHOLARSHIP CALEB POWELL</t>
  </si>
  <si>
    <t>11840 - UNIVERSITY OF KENTUCKY</t>
  </si>
  <si>
    <t>SCHOLARSHIP JACOB FUGATE</t>
  </si>
  <si>
    <t>12872 - EASTERN KENTUCKY UNIVERSITY</t>
  </si>
  <si>
    <t>SCHOLARSHIP MAKAYLA HOBBS</t>
  </si>
  <si>
    <t>13474 - HAZARD COMMUNITY AND TECHNICAL COLLEGE</t>
  </si>
  <si>
    <t>SCHOLARSHIP JAMES BROCK</t>
  </si>
  <si>
    <t>38485 - UNIVERSITY OF PIKEVILLE</t>
  </si>
  <si>
    <t>SCHOLARSHIP KIERSTEN NICELY</t>
  </si>
  <si>
    <t>38486 - MOREHEAD STATE UNIVERSITY</t>
  </si>
  <si>
    <t>SCHOLARSHIP TRISHA CARNES</t>
  </si>
  <si>
    <t>38487 - UNIVERSITY OF ALABAMA</t>
  </si>
  <si>
    <t>SCHOLARSHIP GARRETT CARTER</t>
  </si>
  <si>
    <t>38489 - SECC</t>
  </si>
  <si>
    <t>SCHOLARSHIP CHRISTOPHER WILSON</t>
  </si>
  <si>
    <t>SUBTOTAL 426.11</t>
  </si>
  <si>
    <t>KY ASSOCIATION FOR ECONOMIC DEV</t>
  </si>
  <si>
    <t>MEMBERSHIP DUES</t>
  </si>
  <si>
    <t>TRI-CITY CHAMBER OF COMMERC</t>
  </si>
  <si>
    <t>MEMBERSHIP 2015</t>
  </si>
  <si>
    <t>SOUTHERN KY CHAMBER OF COMMERC</t>
  </si>
  <si>
    <t>KY ASSOC OF ELECT COOP</t>
  </si>
  <si>
    <t>KENTUCKY COUNCIL OF COOP INC</t>
  </si>
  <si>
    <t>MEMBERSHIP DUES 2015</t>
  </si>
  <si>
    <t>KNOX CO CHAMBER OF COMMERCE</t>
  </si>
  <si>
    <t>TRI-CITIES HERITAGE DEV</t>
  </si>
  <si>
    <t>MEMBERSHIP FOR 2015</t>
  </si>
  <si>
    <t>LETCHER CO CHAMBER OF COMMEC</t>
  </si>
  <si>
    <t>MEMBERSHIP DUES 2015-2016</t>
  </si>
  <si>
    <t>KRUS</t>
  </si>
  <si>
    <t>SUBTOTAL 426.12</t>
  </si>
  <si>
    <t>SUBTOTAL 426.1</t>
  </si>
  <si>
    <t>TOTAL 426</t>
  </si>
  <si>
    <t>HEALTH INSURANCES</t>
  </si>
  <si>
    <t>DAVIS, LEGISLATIVE CONFERENCE</t>
  </si>
  <si>
    <t>TOLLIVER, ADVISORY BOARD</t>
  </si>
  <si>
    <t>FERGUSON, ADVISORY BOARD</t>
  </si>
  <si>
    <t>DIRECTORS FEES</t>
  </si>
  <si>
    <t>AMOUNT OF ADJUSTMENT</t>
  </si>
  <si>
    <t>CASE NO.  2016-00169</t>
  </si>
  <si>
    <t>Amounts included in Account 426, Donations,  have been removed for rate-making</t>
  </si>
  <si>
    <t>purposes.  Please see pages 2 through 3 of this response.</t>
  </si>
  <si>
    <t>The Board of Directors has a responsibility to select an attorney to represent the board</t>
  </si>
  <si>
    <t>and cooperative to maintain a legal entity.  The duties and responsibilities of the</t>
  </si>
  <si>
    <t>attorney are to perform routine services, special services, and other services  for the</t>
  </si>
  <si>
    <t>cooperative.  The attorney also attends the monthly and special board meetings.  Services</t>
  </si>
  <si>
    <t>are billed at the normal hourly billing rates for the attorney and his staff.</t>
  </si>
  <si>
    <t>The Board of Directors hires the outside auditor to perform the annual audit.</t>
  </si>
  <si>
    <t>Adjustments are to remove items that are normally excluded for rate-making purposes.</t>
  </si>
  <si>
    <t>Among the expenses excluded are costs for attending legal seminars, the Legislative</t>
  </si>
  <si>
    <t>Conference, and costs for one time events.</t>
  </si>
  <si>
    <t>The amount of $17,212 of costs have been removed for rate-making purposes.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</si>
</sst>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mm\/dd\/yyyy"/>
    <numFmt numFmtId="165" formatCode="0;\-0;0"/>
    <numFmt numFmtId="166" formatCode="#,##0.00;\-#,##0.00;#"/>
    <numFmt numFmtId="167" formatCode="&quot;$&quot;\ #,##0.00;\-&quot;$&quot;\ #,##0.00;&quot;$&quot;\ 0.00"/>
    <numFmt numFmtId="168" formatCode="#,##0.00;\-#,##0.00;0.00"/>
    <numFmt numFmtId="169" formatCode="m/d/yy;@"/>
  </numFmts>
  <fonts count="23" x14ac:knownFonts="1">
    <font>
      <sz val="10"/>
      <color indexed="0"/>
      <name val="Arial"/>
    </font>
    <font>
      <sz val="16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0"/>
      <name val="Arial"/>
      <family val="2"/>
    </font>
    <font>
      <sz val="11"/>
      <color indexed="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0"/>
      <name val="Times New Roman"/>
      <family val="1"/>
    </font>
    <font>
      <sz val="11"/>
      <name val="Times New Roman"/>
      <family val="1"/>
    </font>
    <font>
      <sz val="10"/>
      <color indexed="0"/>
      <name val="Times New Roman"/>
      <family val="1"/>
    </font>
    <font>
      <sz val="9"/>
      <color indexed="0"/>
      <name val="Times New Roman"/>
      <family val="1"/>
    </font>
    <font>
      <sz val="9"/>
      <color indexed="0"/>
      <name val="Arial"/>
      <family val="2"/>
    </font>
    <font>
      <sz val="12"/>
      <name val="Times New Roman"/>
      <family val="1"/>
    </font>
    <font>
      <u/>
      <sz val="10"/>
      <name val="Times New Roman"/>
      <family val="1"/>
    </font>
    <font>
      <u/>
      <sz val="11"/>
      <name val="Times New Roman"/>
      <family val="1"/>
    </font>
    <font>
      <sz val="9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>
      <protection locked="0"/>
    </xf>
  </cellStyleXfs>
  <cellXfs count="114">
    <xf numFmtId="0" fontId="0" fillId="0" borderId="0" xfId="0" applyNumberFormat="1" applyFill="1" applyBorder="1" applyAlignment="1" applyProtection="1">
      <protection locked="0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49" fontId="5" fillId="0" borderId="0" xfId="0" applyNumberFormat="1" applyFont="1" applyFill="1" applyBorder="1" applyAlignment="1" applyProtection="1">
      <alignment horizontal="left" vertical="top"/>
    </xf>
    <xf numFmtId="165" fontId="5" fillId="0" borderId="0" xfId="0" applyNumberFormat="1" applyFont="1" applyFill="1" applyBorder="1" applyAlignment="1" applyProtection="1">
      <alignment horizontal="right" vertical="top"/>
    </xf>
    <xf numFmtId="49" fontId="4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 horizontal="center"/>
    </xf>
    <xf numFmtId="49" fontId="10" fillId="0" borderId="8" xfId="0" applyNumberFormat="1" applyFont="1" applyFill="1" applyBorder="1" applyAlignment="1" applyProtection="1">
      <alignment horizontal="center"/>
    </xf>
    <xf numFmtId="40" fontId="13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49" fontId="14" fillId="0" borderId="0" xfId="0" applyNumberFormat="1" applyFont="1" applyFill="1" applyBorder="1" applyAlignment="1" applyProtection="1">
      <alignment vertical="top"/>
    </xf>
    <xf numFmtId="49" fontId="14" fillId="0" borderId="0" xfId="0" applyNumberFormat="1" applyFont="1" applyFill="1" applyBorder="1" applyAlignment="1" applyProtection="1">
      <alignment horizontal="left" vertical="top"/>
    </xf>
    <xf numFmtId="4" fontId="14" fillId="0" borderId="0" xfId="0" applyNumberFormat="1" applyFont="1" applyFill="1" applyBorder="1" applyAlignment="1" applyProtection="1">
      <alignment vertical="top"/>
    </xf>
    <xf numFmtId="4" fontId="14" fillId="0" borderId="8" xfId="0" applyNumberFormat="1" applyFont="1" applyFill="1" applyBorder="1" applyAlignment="1" applyProtection="1">
      <alignment vertical="top"/>
    </xf>
    <xf numFmtId="49" fontId="10" fillId="0" borderId="0" xfId="0" applyNumberFormat="1" applyFont="1" applyFill="1" applyBorder="1" applyAlignment="1" applyProtection="1">
      <alignment vertical="top"/>
    </xf>
    <xf numFmtId="166" fontId="14" fillId="0" borderId="7" xfId="0" applyNumberFormat="1" applyFont="1" applyFill="1" applyBorder="1" applyAlignment="1" applyProtection="1">
      <alignment vertical="top"/>
    </xf>
    <xf numFmtId="43" fontId="14" fillId="0" borderId="0" xfId="1" applyFont="1">
      <protection locked="0"/>
    </xf>
    <xf numFmtId="0" fontId="9" fillId="0" borderId="0" xfId="0" applyNumberFormat="1" applyFont="1" applyFill="1" applyBorder="1" applyAlignment="1" applyProtection="1">
      <protection locked="0"/>
    </xf>
    <xf numFmtId="4" fontId="13" fillId="0" borderId="9" xfId="0" applyNumberFormat="1" applyFont="1" applyFill="1" applyBorder="1" applyAlignment="1" applyProtection="1">
      <protection locked="0"/>
    </xf>
    <xf numFmtId="49" fontId="14" fillId="0" borderId="0" xfId="0" applyNumberFormat="1" applyFont="1" applyFill="1" applyBorder="1" applyAlignment="1" applyProtection="1">
      <alignment horizontal="center" vertical="top"/>
    </xf>
    <xf numFmtId="165" fontId="14" fillId="0" borderId="0" xfId="0" applyNumberFormat="1" applyFont="1" applyFill="1" applyBorder="1" applyAlignment="1" applyProtection="1">
      <alignment horizontal="center" vertical="top"/>
    </xf>
    <xf numFmtId="49" fontId="10" fillId="0" borderId="0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right"/>
      <protection locked="0"/>
    </xf>
    <xf numFmtId="0" fontId="19" fillId="0" borderId="0" xfId="0" applyNumberFormat="1" applyFont="1" applyFill="1" applyBorder="1" applyAlignment="1" applyProtection="1">
      <alignment horizontal="center" wrapText="1"/>
      <protection locked="0"/>
    </xf>
    <xf numFmtId="169" fontId="15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ill="1" applyBorder="1" applyAlignment="1" applyProtection="1">
      <alignment horizontal="center"/>
      <protection locked="0"/>
    </xf>
    <xf numFmtId="169" fontId="13" fillId="0" borderId="0" xfId="0" applyNumberFormat="1" applyFont="1" applyFill="1" applyBorder="1" applyAlignment="1" applyProtection="1">
      <alignment horizontal="center"/>
      <protection locked="0"/>
    </xf>
    <xf numFmtId="169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 horizontal="center" wrapText="1"/>
      <protection locked="0"/>
    </xf>
    <xf numFmtId="49" fontId="14" fillId="0" borderId="0" xfId="0" applyNumberFormat="1" applyFont="1" applyFill="1" applyBorder="1" applyAlignment="1" applyProtection="1"/>
    <xf numFmtId="169" fontId="14" fillId="0" borderId="0" xfId="0" applyNumberFormat="1" applyFont="1" applyFill="1" applyBorder="1" applyAlignment="1" applyProtection="1">
      <alignment horizontal="center"/>
    </xf>
    <xf numFmtId="165" fontId="14" fillId="0" borderId="0" xfId="0" applyNumberFormat="1" applyFont="1" applyFill="1" applyBorder="1" applyAlignment="1" applyProtection="1">
      <alignment horizontal="center"/>
    </xf>
    <xf numFmtId="4" fontId="14" fillId="0" borderId="0" xfId="0" applyNumberFormat="1" applyFont="1" applyFill="1" applyBorder="1" applyAlignment="1" applyProtection="1"/>
    <xf numFmtId="4" fontId="13" fillId="0" borderId="0" xfId="0" applyNumberFormat="1" applyFont="1" applyFill="1" applyBorder="1" applyAlignment="1" applyProtection="1">
      <protection locked="0"/>
    </xf>
    <xf numFmtId="166" fontId="14" fillId="0" borderId="10" xfId="0" applyNumberFormat="1" applyFont="1" applyFill="1" applyBorder="1" applyAlignment="1" applyProtection="1"/>
    <xf numFmtId="166" fontId="14" fillId="0" borderId="0" xfId="0" applyNumberFormat="1" applyFont="1" applyFill="1" applyBorder="1" applyAlignment="1" applyProtection="1"/>
    <xf numFmtId="40" fontId="14" fillId="0" borderId="9" xfId="0" applyNumberFormat="1" applyFont="1" applyFill="1" applyBorder="1" applyAlignment="1" applyProtection="1"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169" fontId="14" fillId="0" borderId="0" xfId="0" applyNumberFormat="1" applyFont="1" applyFill="1" applyBorder="1" applyAlignment="1" applyProtection="1">
      <alignment horizontal="center" vertical="top"/>
    </xf>
    <xf numFmtId="4" fontId="14" fillId="0" borderId="0" xfId="0" applyNumberFormat="1" applyFont="1" applyFill="1" applyBorder="1" applyAlignment="1" applyProtection="1">
      <alignment horizontal="center" vertical="top"/>
    </xf>
    <xf numFmtId="165" fontId="11" fillId="0" borderId="0" xfId="0" applyNumberFormat="1" applyFont="1" applyFill="1" applyBorder="1" applyAlignment="1" applyProtection="1">
      <alignment horizontal="left" vertical="top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49" fontId="19" fillId="0" borderId="0" xfId="0" applyNumberFormat="1" applyFont="1" applyFill="1" applyBorder="1" applyAlignment="1" applyProtection="1">
      <alignment horizontal="center" wrapText="1"/>
    </xf>
    <xf numFmtId="169" fontId="19" fillId="0" borderId="0" xfId="0" applyNumberFormat="1" applyFont="1" applyFill="1" applyBorder="1" applyAlignment="1" applyProtection="1">
      <alignment horizontal="center" wrapText="1"/>
    </xf>
    <xf numFmtId="165" fontId="19" fillId="0" borderId="0" xfId="0" applyNumberFormat="1" applyFont="1" applyFill="1" applyBorder="1" applyAlignment="1" applyProtection="1">
      <alignment horizontal="center" wrapText="1"/>
    </xf>
    <xf numFmtId="4" fontId="19" fillId="0" borderId="0" xfId="0" applyNumberFormat="1" applyFont="1" applyFill="1" applyBorder="1" applyAlignment="1" applyProtection="1">
      <alignment horizontal="center" wrapText="1"/>
    </xf>
    <xf numFmtId="166" fontId="12" fillId="0" borderId="7" xfId="0" applyNumberFormat="1" applyFont="1" applyFill="1" applyBorder="1" applyAlignment="1" applyProtection="1">
      <alignment vertical="top"/>
    </xf>
    <xf numFmtId="166" fontId="12" fillId="0" borderId="7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1" applyFont="1">
      <protection locked="0"/>
    </xf>
    <xf numFmtId="166" fontId="14" fillId="0" borderId="10" xfId="0" applyNumberFormat="1" applyFont="1" applyFill="1" applyBorder="1" applyAlignment="1" applyProtection="1">
      <alignment vertical="top"/>
    </xf>
    <xf numFmtId="169" fontId="19" fillId="0" borderId="0" xfId="0" applyNumberFormat="1" applyFont="1" applyFill="1" applyBorder="1" applyAlignment="1" applyProtection="1">
      <alignment horizontal="center" wrapText="1"/>
      <protection locked="0"/>
    </xf>
    <xf numFmtId="166" fontId="13" fillId="0" borderId="9" xfId="0" applyNumberFormat="1" applyFont="1" applyFill="1" applyBorder="1" applyAlignment="1" applyProtection="1"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169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43" fontId="14" fillId="0" borderId="8" xfId="1" applyFont="1" applyBorder="1">
      <protection locked="0"/>
    </xf>
    <xf numFmtId="43" fontId="14" fillId="0" borderId="10" xfId="1" applyFont="1" applyBorder="1">
      <protection locked="0"/>
    </xf>
    <xf numFmtId="43" fontId="14" fillId="0" borderId="12" xfId="1" applyFont="1" applyBorder="1">
      <protection locked="0"/>
    </xf>
    <xf numFmtId="49" fontId="10" fillId="0" borderId="0" xfId="0" applyNumberFormat="1" applyFont="1" applyFill="1" applyBorder="1" applyAlignment="1" applyProtection="1"/>
    <xf numFmtId="49" fontId="14" fillId="0" borderId="7" xfId="0" applyNumberFormat="1" applyFont="1" applyFill="1" applyBorder="1" applyAlignment="1" applyProtection="1"/>
    <xf numFmtId="49" fontId="14" fillId="0" borderId="7" xfId="0" applyNumberFormat="1" applyFont="1" applyFill="1" applyBorder="1" applyAlignment="1" applyProtection="1">
      <alignment horizontal="center"/>
    </xf>
    <xf numFmtId="165" fontId="14" fillId="0" borderId="0" xfId="0" applyNumberFormat="1" applyFont="1" applyFill="1" applyBorder="1" applyAlignment="1" applyProtection="1"/>
    <xf numFmtId="166" fontId="14" fillId="0" borderId="7" xfId="0" applyNumberFormat="1" applyFont="1" applyFill="1" applyBorder="1" applyAlignment="1" applyProtection="1"/>
    <xf numFmtId="43" fontId="13" fillId="0" borderId="8" xfId="1" applyFont="1" applyBorder="1"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22" fillId="0" borderId="0" xfId="0" applyNumberFormat="1" applyFont="1" applyFill="1" applyBorder="1" applyAlignment="1" applyProtection="1">
      <protection locked="0"/>
    </xf>
    <xf numFmtId="49" fontId="4" fillId="0" borderId="0" xfId="0" applyNumberFormat="1" applyFont="1" applyFill="1" applyBorder="1" applyAlignment="1" applyProtection="1">
      <alignment horizontal="right" vertical="top"/>
    </xf>
    <xf numFmtId="49" fontId="7" fillId="0" borderId="0" xfId="0" applyNumberFormat="1" applyFont="1" applyFill="1" applyBorder="1" applyAlignment="1" applyProtection="1">
      <alignment horizontal="left" vertical="top"/>
    </xf>
    <xf numFmtId="49" fontId="7" fillId="0" borderId="0" xfId="0" applyNumberFormat="1" applyFont="1" applyFill="1" applyBorder="1" applyAlignment="1" applyProtection="1">
      <alignment horizontal="center" vertical="top"/>
    </xf>
    <xf numFmtId="49" fontId="7" fillId="0" borderId="0" xfId="0" applyNumberFormat="1" applyFont="1" applyFill="1" applyBorder="1" applyAlignment="1" applyProtection="1">
      <alignment horizontal="right" vertical="top"/>
    </xf>
    <xf numFmtId="49" fontId="5" fillId="0" borderId="0" xfId="0" applyNumberFormat="1" applyFont="1" applyFill="1" applyBorder="1" applyAlignment="1" applyProtection="1">
      <alignment horizontal="left" vertical="top"/>
    </xf>
    <xf numFmtId="168" fontId="5" fillId="0" borderId="0" xfId="0" applyNumberFormat="1" applyFont="1" applyFill="1" applyBorder="1" applyAlignment="1" applyProtection="1">
      <alignment horizontal="right" vertical="top"/>
    </xf>
    <xf numFmtId="49" fontId="6" fillId="0" borderId="0" xfId="0" applyNumberFormat="1" applyFont="1" applyFill="1" applyBorder="1" applyAlignment="1" applyProtection="1">
      <alignment horizontal="center" vertical="top"/>
    </xf>
    <xf numFmtId="165" fontId="5" fillId="0" borderId="0" xfId="0" applyNumberFormat="1" applyFont="1" applyFill="1" applyBorder="1" applyAlignment="1" applyProtection="1">
      <alignment horizontal="right" vertical="top"/>
    </xf>
    <xf numFmtId="4" fontId="5" fillId="0" borderId="8" xfId="0" applyNumberFormat="1" applyFont="1" applyFill="1" applyBorder="1" applyAlignment="1" applyProtection="1">
      <alignment horizontal="right" vertical="top"/>
    </xf>
    <xf numFmtId="4" fontId="5" fillId="0" borderId="7" xfId="0" applyNumberFormat="1" applyFont="1" applyFill="1" applyBorder="1" applyAlignment="1" applyProtection="1">
      <alignment horizontal="right" vertical="top"/>
    </xf>
    <xf numFmtId="4" fontId="5" fillId="0" borderId="0" xfId="0" applyNumberFormat="1" applyFont="1" applyFill="1" applyBorder="1" applyAlignment="1" applyProtection="1">
      <alignment horizontal="right" vertical="top"/>
    </xf>
    <xf numFmtId="49" fontId="3" fillId="0" borderId="0" xfId="0" applyNumberFormat="1" applyFont="1" applyFill="1" applyBorder="1" applyAlignment="1" applyProtection="1">
      <alignment horizontal="center" vertical="top"/>
    </xf>
    <xf numFmtId="49" fontId="4" fillId="0" borderId="8" xfId="0" applyNumberFormat="1" applyFont="1" applyFill="1" applyBorder="1" applyAlignment="1" applyProtection="1">
      <alignment horizontal="right" vertical="top"/>
    </xf>
    <xf numFmtId="49" fontId="4" fillId="0" borderId="8" xfId="0" applyNumberFormat="1" applyFont="1" applyFill="1" applyBorder="1" applyAlignment="1" applyProtection="1">
      <alignment horizontal="left" vertical="top"/>
    </xf>
    <xf numFmtId="165" fontId="5" fillId="0" borderId="7" xfId="0" applyNumberFormat="1" applyFont="1" applyFill="1" applyBorder="1" applyAlignment="1" applyProtection="1">
      <alignment horizontal="right" vertical="top"/>
    </xf>
    <xf numFmtId="49" fontId="5" fillId="0" borderId="7" xfId="0" applyNumberFormat="1" applyFont="1" applyFill="1" applyBorder="1" applyAlignment="1" applyProtection="1">
      <alignment horizontal="left" vertical="top"/>
    </xf>
    <xf numFmtId="166" fontId="5" fillId="0" borderId="7" xfId="0" applyNumberFormat="1" applyFont="1" applyFill="1" applyBorder="1" applyAlignment="1" applyProtection="1">
      <alignment horizontal="right" vertical="top"/>
    </xf>
    <xf numFmtId="167" fontId="5" fillId="0" borderId="7" xfId="0" applyNumberFormat="1" applyFont="1" applyFill="1" applyBorder="1" applyAlignment="1" applyProtection="1">
      <alignment horizontal="right" vertical="top"/>
    </xf>
    <xf numFmtId="164" fontId="5" fillId="0" borderId="0" xfId="0" applyNumberFormat="1" applyFont="1" applyFill="1" applyBorder="1" applyAlignment="1" applyProtection="1">
      <alignment horizontal="left" vertical="top"/>
    </xf>
    <xf numFmtId="49" fontId="5" fillId="0" borderId="0" xfId="0" applyNumberFormat="1" applyFont="1" applyFill="1" applyBorder="1" applyAlignment="1" applyProtection="1">
      <alignment horizontal="right" vertical="top"/>
    </xf>
    <xf numFmtId="165" fontId="5" fillId="0" borderId="0" xfId="0" applyNumberFormat="1" applyFont="1" applyFill="1" applyBorder="1" applyAlignment="1" applyProtection="1">
      <alignment horizontal="left" vertical="top"/>
    </xf>
    <xf numFmtId="49" fontId="2" fillId="0" borderId="5" xfId="0" applyNumberFormat="1" applyFont="1" applyFill="1" applyBorder="1" applyAlignment="1" applyProtection="1">
      <alignment horizontal="center" vertical="top"/>
    </xf>
    <xf numFmtId="49" fontId="2" fillId="0" borderId="5" xfId="0" applyNumberFormat="1" applyFont="1" applyFill="1" applyBorder="1" applyAlignment="1" applyProtection="1">
      <alignment horizontal="right" vertical="top"/>
    </xf>
    <xf numFmtId="49" fontId="1" fillId="0" borderId="2" xfId="0" applyNumberFormat="1" applyFont="1" applyFill="1" applyBorder="1" applyAlignment="1" applyProtection="1">
      <alignment horizontal="center" vertical="top"/>
    </xf>
    <xf numFmtId="164" fontId="2" fillId="0" borderId="3" xfId="0" applyNumberFormat="1" applyFont="1" applyFill="1" applyBorder="1" applyAlignment="1" applyProtection="1">
      <alignment horizontal="left" vertical="top"/>
    </xf>
    <xf numFmtId="164" fontId="2" fillId="0" borderId="0" xfId="0" applyNumberFormat="1" applyFont="1" applyFill="1" applyBorder="1" applyAlignment="1" applyProtection="1">
      <alignment horizontal="left" vertical="top"/>
    </xf>
    <xf numFmtId="19" fontId="2" fillId="0" borderId="0" xfId="0" applyNumberFormat="1" applyFont="1" applyFill="1" applyBorder="1" applyAlignment="1" applyProtection="1">
      <alignment horizontal="left" vertical="top"/>
    </xf>
    <xf numFmtId="49" fontId="2" fillId="0" borderId="0" xfId="0" applyNumberFormat="1" applyFont="1" applyFill="1" applyBorder="1" applyAlignment="1" applyProtection="1">
      <alignment horizontal="right" vertical="top"/>
    </xf>
    <xf numFmtId="49" fontId="2" fillId="0" borderId="11" xfId="0" applyNumberFormat="1" applyFont="1" applyFill="1" applyBorder="1" applyAlignment="1" applyProtection="1">
      <alignment horizontal="right" vertical="top"/>
    </xf>
    <xf numFmtId="49" fontId="1" fillId="0" borderId="5" xfId="0" applyNumberFormat="1" applyFont="1" applyFill="1" applyBorder="1" applyAlignment="1" applyProtection="1">
      <alignment horizontal="center" vertical="top"/>
    </xf>
    <xf numFmtId="0" fontId="18" fillId="0" borderId="0" xfId="0" applyNumberFormat="1" applyFont="1" applyFill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Z712"/>
  <sheetViews>
    <sheetView tabSelected="1" zoomScaleSheetLayoutView="1" workbookViewId="0"/>
  </sheetViews>
  <sheetFormatPr defaultRowHeight="12.75" x14ac:dyDescent="0.2"/>
  <cols>
    <col min="1" max="1" width="2.7109375" customWidth="1"/>
    <col min="2" max="2" width="3.28515625" customWidth="1"/>
    <col min="3" max="3" width="2.28515625" customWidth="1"/>
    <col min="4" max="4" width="3.42578125" customWidth="1"/>
    <col min="5" max="5" width="2.42578125" customWidth="1"/>
    <col min="6" max="6" width="2.140625" customWidth="1"/>
    <col min="7" max="7" width="1.5703125" customWidth="1"/>
    <col min="8" max="8" width="2.140625" customWidth="1"/>
    <col min="9" max="9" width="2.7109375" customWidth="1"/>
    <col min="10" max="10" width="2.140625" customWidth="1"/>
    <col min="11" max="11" width="2.42578125" customWidth="1"/>
    <col min="12" max="12" width="4.5703125" customWidth="1"/>
    <col min="13" max="13" width="3.28515625" customWidth="1"/>
    <col min="14" max="14" width="2.42578125" customWidth="1"/>
    <col min="15" max="15" width="4" customWidth="1"/>
    <col min="16" max="16" width="3.140625" customWidth="1"/>
    <col min="17" max="17" width="2.140625" customWidth="1"/>
    <col min="18" max="18" width="1.85546875" customWidth="1"/>
    <col min="19" max="19" width="2.7109375" customWidth="1"/>
    <col min="20" max="20" width="2.140625" customWidth="1"/>
    <col min="21" max="21" width="3.42578125" customWidth="1"/>
    <col min="22" max="22" width="2" customWidth="1"/>
    <col min="23" max="23" width="3.85546875" customWidth="1"/>
    <col min="24" max="24" width="2.140625" customWidth="1"/>
    <col min="25" max="25" width="2.42578125" customWidth="1"/>
    <col min="26" max="26" width="2" customWidth="1"/>
    <col min="27" max="27" width="4.42578125" customWidth="1"/>
    <col min="28" max="28" width="3.7109375" customWidth="1"/>
    <col min="29" max="29" width="1.7109375" customWidth="1"/>
    <col min="30" max="30" width="2.42578125" customWidth="1"/>
    <col min="31" max="31" width="2.140625" customWidth="1"/>
    <col min="32" max="32" width="4.7109375" customWidth="1"/>
    <col min="33" max="33" width="2.28515625" customWidth="1"/>
    <col min="34" max="34" width="3.5703125" customWidth="1"/>
    <col min="35" max="35" width="3.140625" customWidth="1"/>
    <col min="36" max="36" width="2.140625" customWidth="1"/>
    <col min="37" max="37" width="1.7109375" customWidth="1"/>
    <col min="38" max="38" width="3.140625" customWidth="1"/>
    <col min="39" max="39" width="5.28515625" customWidth="1"/>
    <col min="40" max="40" width="1.5703125" customWidth="1"/>
    <col min="41" max="41" width="3.7109375" customWidth="1"/>
    <col min="42" max="42" width="4.140625" customWidth="1"/>
    <col min="43" max="43" width="3.5703125" customWidth="1"/>
    <col min="44" max="44" width="4.28515625" customWidth="1"/>
    <col min="45" max="45" width="1.7109375" customWidth="1"/>
    <col min="46" max="46" width="2.5703125" customWidth="1"/>
    <col min="47" max="47" width="2.28515625" customWidth="1"/>
    <col min="48" max="48" width="3.85546875" customWidth="1"/>
    <col min="49" max="49" width="3" customWidth="1"/>
    <col min="50" max="50" width="4.7109375" customWidth="1"/>
    <col min="51" max="51" width="1.7109375" customWidth="1"/>
  </cols>
  <sheetData>
    <row r="1" spans="1:52" x14ac:dyDescent="0.2">
      <c r="C1" s="104" t="s">
        <v>112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5" t="s">
        <v>113</v>
      </c>
      <c r="AY1" s="105"/>
    </row>
    <row r="2" spans="1:52" ht="20.25" x14ac:dyDescent="0.2">
      <c r="A2" s="1"/>
      <c r="B2" s="2"/>
      <c r="K2" s="106" t="s">
        <v>0</v>
      </c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Z2" s="3"/>
    </row>
    <row r="3" spans="1:52" x14ac:dyDescent="0.2">
      <c r="A3" s="107">
        <v>42352</v>
      </c>
      <c r="B3" s="108"/>
      <c r="C3" s="108"/>
      <c r="D3" s="108"/>
      <c r="E3" s="109">
        <v>0.39177083333333335</v>
      </c>
      <c r="F3" s="109"/>
      <c r="G3" s="109"/>
      <c r="H3" s="109"/>
      <c r="I3" s="109"/>
      <c r="J3" s="109"/>
      <c r="K3" s="109"/>
      <c r="L3" s="109"/>
      <c r="M3" s="109"/>
      <c r="AT3" s="110" t="s">
        <v>1</v>
      </c>
      <c r="AU3" s="110"/>
      <c r="AV3" s="110"/>
      <c r="AW3" s="110"/>
      <c r="AX3" s="110"/>
      <c r="AY3" s="111"/>
    </row>
    <row r="4" spans="1:52" ht="20.25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112" t="s">
        <v>2</v>
      </c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5"/>
      <c r="AS4" s="5"/>
      <c r="AT4" s="5"/>
      <c r="AU4" s="5"/>
      <c r="AV4" s="5"/>
      <c r="AW4" s="5"/>
      <c r="AX4" s="5"/>
      <c r="AY4" s="6"/>
    </row>
    <row r="5" spans="1:52" ht="20.25" x14ac:dyDescent="0.2">
      <c r="K5" s="94" t="s">
        <v>114</v>
      </c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</row>
    <row r="6" spans="1:52" x14ac:dyDescent="0.2">
      <c r="A6" s="95" t="s">
        <v>10</v>
      </c>
      <c r="B6" s="95"/>
      <c r="C6" s="96" t="s">
        <v>11</v>
      </c>
      <c r="D6" s="96"/>
      <c r="E6" s="96"/>
      <c r="F6" s="96"/>
      <c r="G6" s="96"/>
      <c r="H6" s="96"/>
      <c r="I6" s="95" t="s">
        <v>12</v>
      </c>
      <c r="J6" s="95"/>
      <c r="K6" s="96" t="s">
        <v>13</v>
      </c>
      <c r="L6" s="96"/>
      <c r="M6" s="96"/>
      <c r="N6" s="96"/>
      <c r="O6" s="96"/>
      <c r="P6" s="96"/>
      <c r="Q6" s="96" t="s">
        <v>9</v>
      </c>
      <c r="R6" s="96"/>
      <c r="S6" s="96"/>
      <c r="T6" s="96"/>
      <c r="U6" s="95" t="s">
        <v>8</v>
      </c>
      <c r="V6" s="95"/>
      <c r="W6" s="95"/>
      <c r="X6" s="96" t="s">
        <v>3</v>
      </c>
      <c r="Y6" s="96"/>
      <c r="Z6" s="96" t="s">
        <v>4</v>
      </c>
      <c r="AA6" s="96"/>
      <c r="AB6" s="96"/>
      <c r="AC6" s="96"/>
      <c r="AD6" s="96"/>
      <c r="AE6" s="96" t="s">
        <v>7</v>
      </c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5" t="s">
        <v>6</v>
      </c>
      <c r="AR6" s="95"/>
      <c r="AS6" s="95"/>
      <c r="AT6" s="95"/>
      <c r="AU6" s="95"/>
      <c r="AV6" s="95" t="s">
        <v>5</v>
      </c>
      <c r="AW6" s="95"/>
      <c r="AX6" s="95"/>
      <c r="AY6" s="95"/>
    </row>
    <row r="7" spans="1:52" x14ac:dyDescent="0.2">
      <c r="A7" s="87" t="s">
        <v>14</v>
      </c>
      <c r="B7" s="87"/>
      <c r="C7" s="87" t="s">
        <v>115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</row>
    <row r="8" spans="1:52" x14ac:dyDescent="0.2">
      <c r="A8" s="90">
        <v>0</v>
      </c>
      <c r="B8" s="90"/>
      <c r="C8" s="87" t="s">
        <v>116</v>
      </c>
      <c r="D8" s="87"/>
      <c r="E8" s="87"/>
      <c r="F8" s="87"/>
      <c r="G8" s="87"/>
      <c r="H8" s="87"/>
      <c r="I8" s="90">
        <v>0</v>
      </c>
      <c r="J8" s="90"/>
      <c r="Q8" s="101">
        <v>42004</v>
      </c>
      <c r="R8" s="101"/>
      <c r="S8" s="101"/>
      <c r="T8" s="101"/>
      <c r="U8" s="90">
        <v>47795</v>
      </c>
      <c r="V8" s="90"/>
      <c r="W8" s="90"/>
      <c r="X8" s="87" t="s">
        <v>117</v>
      </c>
      <c r="Y8" s="87"/>
      <c r="Z8" s="87" t="s">
        <v>118</v>
      </c>
      <c r="AA8" s="87"/>
      <c r="AB8" s="87"/>
      <c r="AC8" s="87"/>
      <c r="AD8" s="87"/>
      <c r="AE8" s="87" t="s">
        <v>119</v>
      </c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93">
        <v>145</v>
      </c>
      <c r="AR8" s="93"/>
      <c r="AS8" s="93"/>
      <c r="AT8" s="93"/>
      <c r="AU8" s="93"/>
    </row>
    <row r="9" spans="1:52" x14ac:dyDescent="0.2">
      <c r="D9" s="7" t="s">
        <v>15</v>
      </c>
      <c r="E9" s="87" t="s">
        <v>19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102" t="s">
        <v>18</v>
      </c>
      <c r="R9" s="102"/>
      <c r="S9" s="87" t="s">
        <v>120</v>
      </c>
      <c r="T9" s="87"/>
      <c r="U9" s="87"/>
      <c r="V9" s="87"/>
      <c r="W9" s="87"/>
      <c r="X9" s="87"/>
      <c r="Y9" s="87"/>
      <c r="Z9" s="87"/>
      <c r="AA9" s="87"/>
      <c r="AB9" s="102" t="s">
        <v>17</v>
      </c>
      <c r="AC9" s="102"/>
      <c r="AD9" s="103">
        <v>64916</v>
      </c>
      <c r="AE9" s="103"/>
      <c r="AF9" s="103"/>
      <c r="AG9" s="103"/>
      <c r="AH9" s="7" t="s">
        <v>16</v>
      </c>
    </row>
    <row r="10" spans="1:52" x14ac:dyDescent="0.2">
      <c r="A10" s="90">
        <v>0</v>
      </c>
      <c r="B10" s="90"/>
      <c r="C10" s="87" t="s">
        <v>116</v>
      </c>
      <c r="D10" s="87"/>
      <c r="E10" s="87"/>
      <c r="F10" s="87"/>
      <c r="G10" s="87"/>
      <c r="H10" s="87"/>
      <c r="I10" s="90">
        <v>0</v>
      </c>
      <c r="J10" s="90"/>
      <c r="Q10" s="101">
        <v>42037</v>
      </c>
      <c r="R10" s="101"/>
      <c r="S10" s="101"/>
      <c r="T10" s="101"/>
      <c r="U10" s="90">
        <v>48362</v>
      </c>
      <c r="V10" s="90"/>
      <c r="W10" s="90"/>
      <c r="X10" s="87" t="s">
        <v>117</v>
      </c>
      <c r="Y10" s="87"/>
      <c r="Z10" s="87" t="s">
        <v>118</v>
      </c>
      <c r="AA10" s="87"/>
      <c r="AB10" s="87"/>
      <c r="AC10" s="87"/>
      <c r="AD10" s="87"/>
      <c r="AE10" s="87" t="s">
        <v>121</v>
      </c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93">
        <v>100</v>
      </c>
      <c r="AR10" s="93"/>
      <c r="AS10" s="93"/>
      <c r="AT10" s="93"/>
      <c r="AU10" s="93"/>
    </row>
    <row r="11" spans="1:52" x14ac:dyDescent="0.2">
      <c r="D11" s="7" t="s">
        <v>15</v>
      </c>
      <c r="E11" s="87" t="s">
        <v>20</v>
      </c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102" t="s">
        <v>18</v>
      </c>
      <c r="R11" s="102"/>
      <c r="S11" s="87" t="s">
        <v>122</v>
      </c>
      <c r="T11" s="87"/>
      <c r="U11" s="87"/>
      <c r="V11" s="87"/>
      <c r="W11" s="87"/>
      <c r="X11" s="87"/>
      <c r="Y11" s="87"/>
      <c r="Z11" s="87"/>
      <c r="AA11" s="87"/>
      <c r="AB11" s="102" t="s">
        <v>17</v>
      </c>
      <c r="AC11" s="102"/>
      <c r="AD11" s="103">
        <v>65170</v>
      </c>
      <c r="AE11" s="103"/>
      <c r="AF11" s="103"/>
      <c r="AG11" s="103"/>
      <c r="AH11" s="7" t="s">
        <v>16</v>
      </c>
    </row>
    <row r="12" spans="1:52" x14ac:dyDescent="0.2">
      <c r="A12" s="90">
        <v>0</v>
      </c>
      <c r="B12" s="90"/>
      <c r="C12" s="87" t="s">
        <v>116</v>
      </c>
      <c r="D12" s="87"/>
      <c r="E12" s="87"/>
      <c r="F12" s="87"/>
      <c r="G12" s="87"/>
      <c r="H12" s="87"/>
      <c r="I12" s="90">
        <v>0</v>
      </c>
      <c r="J12" s="90"/>
      <c r="Q12" s="101">
        <v>42055</v>
      </c>
      <c r="R12" s="101"/>
      <c r="S12" s="101"/>
      <c r="T12" s="101"/>
      <c r="U12" s="90">
        <v>48936</v>
      </c>
      <c r="V12" s="90"/>
      <c r="W12" s="90"/>
      <c r="X12" s="87" t="s">
        <v>117</v>
      </c>
      <c r="Y12" s="87"/>
      <c r="Z12" s="87" t="s">
        <v>118</v>
      </c>
      <c r="AA12" s="87"/>
      <c r="AB12" s="87"/>
      <c r="AC12" s="87"/>
      <c r="AD12" s="87"/>
      <c r="AE12" s="87" t="s">
        <v>123</v>
      </c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93">
        <v>100</v>
      </c>
      <c r="AR12" s="93"/>
      <c r="AS12" s="93"/>
      <c r="AT12" s="93"/>
      <c r="AU12" s="93"/>
    </row>
    <row r="13" spans="1:52" x14ac:dyDescent="0.2">
      <c r="D13" s="7" t="s">
        <v>15</v>
      </c>
      <c r="E13" s="87" t="s">
        <v>21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102" t="s">
        <v>18</v>
      </c>
      <c r="R13" s="102"/>
      <c r="S13" s="87" t="s">
        <v>124</v>
      </c>
      <c r="T13" s="87"/>
      <c r="U13" s="87"/>
      <c r="V13" s="87"/>
      <c r="W13" s="87"/>
      <c r="X13" s="87"/>
      <c r="Y13" s="87"/>
      <c r="Z13" s="87"/>
      <c r="AA13" s="87"/>
      <c r="AB13" s="102" t="s">
        <v>17</v>
      </c>
      <c r="AC13" s="102"/>
      <c r="AD13" s="103">
        <v>65269</v>
      </c>
      <c r="AE13" s="103"/>
      <c r="AF13" s="103"/>
      <c r="AG13" s="103"/>
      <c r="AH13" s="7" t="s">
        <v>16</v>
      </c>
    </row>
    <row r="14" spans="1:52" x14ac:dyDescent="0.2">
      <c r="A14" s="90">
        <v>0</v>
      </c>
      <c r="B14" s="90"/>
      <c r="C14" s="87" t="s">
        <v>116</v>
      </c>
      <c r="D14" s="87"/>
      <c r="E14" s="87"/>
      <c r="F14" s="87"/>
      <c r="G14" s="87"/>
      <c r="H14" s="87"/>
      <c r="I14" s="90">
        <v>0</v>
      </c>
      <c r="J14" s="90"/>
      <c r="Q14" s="101">
        <v>42063</v>
      </c>
      <c r="R14" s="101"/>
      <c r="S14" s="101"/>
      <c r="T14" s="101"/>
      <c r="U14" s="90">
        <v>49117</v>
      </c>
      <c r="V14" s="90"/>
      <c r="W14" s="90"/>
      <c r="X14" s="87" t="s">
        <v>117</v>
      </c>
      <c r="Y14" s="87"/>
      <c r="Z14" s="87" t="s">
        <v>118</v>
      </c>
      <c r="AA14" s="87"/>
      <c r="AB14" s="87"/>
      <c r="AC14" s="87"/>
      <c r="AD14" s="87"/>
      <c r="AE14" s="87" t="s">
        <v>125</v>
      </c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93">
        <v>100</v>
      </c>
      <c r="AR14" s="93"/>
      <c r="AS14" s="93"/>
      <c r="AT14" s="93"/>
      <c r="AU14" s="93"/>
    </row>
    <row r="15" spans="1:52" x14ac:dyDescent="0.2">
      <c r="D15" s="7" t="s">
        <v>15</v>
      </c>
      <c r="E15" s="87" t="s">
        <v>22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102" t="s">
        <v>18</v>
      </c>
      <c r="R15" s="102"/>
      <c r="S15" s="87" t="s">
        <v>126</v>
      </c>
      <c r="T15" s="87"/>
      <c r="U15" s="87"/>
      <c r="V15" s="87"/>
      <c r="W15" s="87"/>
      <c r="X15" s="87"/>
      <c r="Y15" s="87"/>
      <c r="Z15" s="87"/>
      <c r="AA15" s="87"/>
      <c r="AB15" s="102" t="s">
        <v>17</v>
      </c>
      <c r="AC15" s="102"/>
      <c r="AD15" s="103">
        <v>65383</v>
      </c>
      <c r="AE15" s="103"/>
      <c r="AF15" s="103"/>
      <c r="AG15" s="103"/>
      <c r="AH15" s="7" t="s">
        <v>16</v>
      </c>
    </row>
    <row r="16" spans="1:52" x14ac:dyDescent="0.2">
      <c r="A16" s="90">
        <v>0</v>
      </c>
      <c r="B16" s="90"/>
      <c r="C16" s="87" t="s">
        <v>116</v>
      </c>
      <c r="D16" s="87"/>
      <c r="E16" s="87"/>
      <c r="F16" s="87"/>
      <c r="G16" s="87"/>
      <c r="H16" s="87"/>
      <c r="I16" s="90">
        <v>0</v>
      </c>
      <c r="J16" s="90"/>
      <c r="Q16" s="101">
        <v>42063</v>
      </c>
      <c r="R16" s="101"/>
      <c r="S16" s="101"/>
      <c r="T16" s="101"/>
      <c r="U16" s="90">
        <v>49117</v>
      </c>
      <c r="V16" s="90"/>
      <c r="W16" s="90"/>
      <c r="X16" s="87" t="s">
        <v>117</v>
      </c>
      <c r="Y16" s="87"/>
      <c r="Z16" s="87" t="s">
        <v>118</v>
      </c>
      <c r="AA16" s="87"/>
      <c r="AB16" s="87"/>
      <c r="AC16" s="87"/>
      <c r="AD16" s="87"/>
      <c r="AE16" s="87" t="s">
        <v>127</v>
      </c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93">
        <v>250</v>
      </c>
      <c r="AR16" s="93"/>
      <c r="AS16" s="93"/>
      <c r="AT16" s="93"/>
      <c r="AU16" s="93"/>
    </row>
    <row r="17" spans="1:51" x14ac:dyDescent="0.2">
      <c r="D17" s="7" t="s">
        <v>15</v>
      </c>
      <c r="E17" s="87" t="s">
        <v>23</v>
      </c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102" t="s">
        <v>18</v>
      </c>
      <c r="R17" s="102"/>
      <c r="S17" s="87" t="s">
        <v>128</v>
      </c>
      <c r="T17" s="87"/>
      <c r="U17" s="87"/>
      <c r="V17" s="87"/>
      <c r="W17" s="87"/>
      <c r="X17" s="87"/>
      <c r="Y17" s="87"/>
      <c r="Z17" s="87"/>
      <c r="AA17" s="87"/>
      <c r="AB17" s="102" t="s">
        <v>17</v>
      </c>
      <c r="AC17" s="102"/>
      <c r="AD17" s="103">
        <v>65392</v>
      </c>
      <c r="AE17" s="103"/>
      <c r="AF17" s="103"/>
      <c r="AG17" s="103"/>
      <c r="AH17" s="7" t="s">
        <v>16</v>
      </c>
    </row>
    <row r="18" spans="1:51" x14ac:dyDescent="0.2">
      <c r="A18" s="90">
        <v>0</v>
      </c>
      <c r="B18" s="90"/>
      <c r="C18" s="87" t="s">
        <v>116</v>
      </c>
      <c r="D18" s="87"/>
      <c r="E18" s="87"/>
      <c r="F18" s="87"/>
      <c r="G18" s="87"/>
      <c r="H18" s="87"/>
      <c r="I18" s="90">
        <v>0</v>
      </c>
      <c r="J18" s="90"/>
      <c r="Q18" s="101">
        <v>42080</v>
      </c>
      <c r="R18" s="101"/>
      <c r="S18" s="101"/>
      <c r="T18" s="101"/>
      <c r="U18" s="90">
        <v>49379</v>
      </c>
      <c r="V18" s="90"/>
      <c r="W18" s="90"/>
      <c r="X18" s="87" t="s">
        <v>117</v>
      </c>
      <c r="Y18" s="87"/>
      <c r="Z18" s="87" t="s">
        <v>118</v>
      </c>
      <c r="AA18" s="87"/>
      <c r="AB18" s="87"/>
      <c r="AC18" s="87"/>
      <c r="AD18" s="87"/>
      <c r="AE18" s="87" t="s">
        <v>123</v>
      </c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93">
        <v>100</v>
      </c>
      <c r="AR18" s="93"/>
      <c r="AS18" s="93"/>
      <c r="AT18" s="93"/>
      <c r="AU18" s="93"/>
    </row>
    <row r="19" spans="1:51" x14ac:dyDescent="0.2">
      <c r="D19" s="7" t="s">
        <v>15</v>
      </c>
      <c r="E19" s="87" t="s">
        <v>24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102" t="s">
        <v>18</v>
      </c>
      <c r="R19" s="102"/>
      <c r="S19" s="87" t="s">
        <v>129</v>
      </c>
      <c r="T19" s="87"/>
      <c r="U19" s="87"/>
      <c r="V19" s="87"/>
      <c r="W19" s="87"/>
      <c r="X19" s="87"/>
      <c r="Y19" s="87"/>
      <c r="Z19" s="87"/>
      <c r="AA19" s="87"/>
      <c r="AB19" s="102" t="s">
        <v>17</v>
      </c>
      <c r="AC19" s="102"/>
      <c r="AD19" s="103">
        <v>65462</v>
      </c>
      <c r="AE19" s="103"/>
      <c r="AF19" s="103"/>
      <c r="AG19" s="103"/>
      <c r="AH19" s="7" t="s">
        <v>16</v>
      </c>
    </row>
    <row r="20" spans="1:51" x14ac:dyDescent="0.2">
      <c r="A20" s="90">
        <v>0</v>
      </c>
      <c r="B20" s="90"/>
      <c r="C20" s="87" t="s">
        <v>116</v>
      </c>
      <c r="D20" s="87"/>
      <c r="E20" s="87"/>
      <c r="F20" s="87"/>
      <c r="G20" s="87"/>
      <c r="H20" s="87"/>
      <c r="I20" s="90">
        <v>0</v>
      </c>
      <c r="J20" s="90"/>
      <c r="Q20" s="101">
        <v>42081</v>
      </c>
      <c r="R20" s="101"/>
      <c r="S20" s="101"/>
      <c r="T20" s="101"/>
      <c r="U20" s="90">
        <v>49401</v>
      </c>
      <c r="V20" s="90"/>
      <c r="W20" s="90"/>
      <c r="X20" s="87" t="s">
        <v>117</v>
      </c>
      <c r="Y20" s="87"/>
      <c r="Z20" s="87" t="s">
        <v>118</v>
      </c>
      <c r="AA20" s="87"/>
      <c r="AB20" s="87"/>
      <c r="AC20" s="87"/>
      <c r="AD20" s="87"/>
      <c r="AE20" s="87" t="s">
        <v>123</v>
      </c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93">
        <v>100</v>
      </c>
      <c r="AR20" s="93"/>
      <c r="AS20" s="93"/>
      <c r="AT20" s="93"/>
      <c r="AU20" s="93"/>
    </row>
    <row r="21" spans="1:51" x14ac:dyDescent="0.2">
      <c r="D21" s="7" t="s">
        <v>15</v>
      </c>
      <c r="E21" s="87" t="s">
        <v>25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102" t="s">
        <v>18</v>
      </c>
      <c r="R21" s="102"/>
      <c r="S21" s="87" t="s">
        <v>130</v>
      </c>
      <c r="T21" s="87"/>
      <c r="U21" s="87"/>
      <c r="V21" s="87"/>
      <c r="W21" s="87"/>
      <c r="X21" s="87"/>
      <c r="Y21" s="87"/>
      <c r="Z21" s="87"/>
      <c r="AA21" s="87"/>
      <c r="AB21" s="102" t="s">
        <v>17</v>
      </c>
      <c r="AC21" s="102"/>
      <c r="AD21" s="103">
        <v>65450</v>
      </c>
      <c r="AE21" s="103"/>
      <c r="AF21" s="103"/>
      <c r="AG21" s="103"/>
      <c r="AH21" s="7" t="s">
        <v>16</v>
      </c>
    </row>
    <row r="22" spans="1:51" x14ac:dyDescent="0.2">
      <c r="A22" s="90">
        <v>0</v>
      </c>
      <c r="B22" s="90"/>
      <c r="C22" s="87" t="s">
        <v>116</v>
      </c>
      <c r="D22" s="87"/>
      <c r="E22" s="87"/>
      <c r="F22" s="87"/>
      <c r="G22" s="87"/>
      <c r="H22" s="87"/>
      <c r="I22" s="90">
        <v>0</v>
      </c>
      <c r="J22" s="90"/>
      <c r="Q22" s="101">
        <v>42089</v>
      </c>
      <c r="R22" s="101"/>
      <c r="S22" s="101"/>
      <c r="T22" s="101"/>
      <c r="U22" s="90">
        <v>49540</v>
      </c>
      <c r="V22" s="90"/>
      <c r="W22" s="90"/>
      <c r="X22" s="87" t="s">
        <v>117</v>
      </c>
      <c r="Y22" s="87"/>
      <c r="Z22" s="87" t="s">
        <v>118</v>
      </c>
      <c r="AA22" s="87"/>
      <c r="AB22" s="87"/>
      <c r="AC22" s="87"/>
      <c r="AD22" s="87"/>
      <c r="AE22" s="87" t="s">
        <v>123</v>
      </c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93">
        <v>20</v>
      </c>
      <c r="AR22" s="93"/>
      <c r="AS22" s="93"/>
      <c r="AT22" s="93"/>
      <c r="AU22" s="93"/>
    </row>
    <row r="23" spans="1:51" x14ac:dyDescent="0.2">
      <c r="D23" s="7" t="s">
        <v>15</v>
      </c>
      <c r="E23" s="87" t="s">
        <v>26</v>
      </c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102" t="s">
        <v>18</v>
      </c>
      <c r="R23" s="102"/>
      <c r="S23" s="87" t="s">
        <v>131</v>
      </c>
      <c r="T23" s="87"/>
      <c r="U23" s="87"/>
      <c r="V23" s="87"/>
      <c r="W23" s="87"/>
      <c r="X23" s="87"/>
      <c r="Y23" s="87"/>
      <c r="Z23" s="87"/>
      <c r="AA23" s="87"/>
      <c r="AB23" s="102" t="s">
        <v>17</v>
      </c>
      <c r="AC23" s="102"/>
      <c r="AD23" s="103">
        <v>65498</v>
      </c>
      <c r="AE23" s="103"/>
      <c r="AF23" s="103"/>
      <c r="AG23" s="103"/>
      <c r="AH23" s="7" t="s">
        <v>16</v>
      </c>
    </row>
    <row r="24" spans="1:51" x14ac:dyDescent="0.2">
      <c r="A24" s="90">
        <v>0</v>
      </c>
      <c r="B24" s="90"/>
      <c r="C24" s="87" t="s">
        <v>116</v>
      </c>
      <c r="D24" s="87"/>
      <c r="E24" s="87"/>
      <c r="F24" s="87"/>
      <c r="G24" s="87"/>
      <c r="H24" s="87"/>
      <c r="I24" s="90">
        <v>0</v>
      </c>
      <c r="J24" s="90"/>
      <c r="Q24" s="101">
        <v>42094</v>
      </c>
      <c r="R24" s="101"/>
      <c r="S24" s="101"/>
      <c r="T24" s="101"/>
      <c r="U24" s="90">
        <v>49712</v>
      </c>
      <c r="V24" s="90"/>
      <c r="W24" s="90"/>
      <c r="X24" s="87" t="s">
        <v>117</v>
      </c>
      <c r="Y24" s="87"/>
      <c r="Z24" s="87" t="s">
        <v>118</v>
      </c>
      <c r="AA24" s="87"/>
      <c r="AB24" s="87"/>
      <c r="AC24" s="87"/>
      <c r="AD24" s="87"/>
      <c r="AE24" s="87" t="s">
        <v>123</v>
      </c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93">
        <v>500</v>
      </c>
      <c r="AR24" s="93"/>
      <c r="AS24" s="93"/>
      <c r="AT24" s="93"/>
      <c r="AU24" s="93"/>
    </row>
    <row r="25" spans="1:51" x14ac:dyDescent="0.2">
      <c r="D25" s="7" t="s">
        <v>15</v>
      </c>
      <c r="E25" s="87" t="s">
        <v>27</v>
      </c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102" t="s">
        <v>18</v>
      </c>
      <c r="R25" s="102"/>
      <c r="S25" s="87" t="s">
        <v>132</v>
      </c>
      <c r="T25" s="87"/>
      <c r="U25" s="87"/>
      <c r="V25" s="87"/>
      <c r="W25" s="87"/>
      <c r="X25" s="87"/>
      <c r="Y25" s="87"/>
      <c r="Z25" s="87"/>
      <c r="AA25" s="87"/>
      <c r="AB25" s="102" t="s">
        <v>17</v>
      </c>
      <c r="AC25" s="102"/>
      <c r="AD25" s="103">
        <v>65561</v>
      </c>
      <c r="AE25" s="103"/>
      <c r="AF25" s="103"/>
      <c r="AG25" s="103"/>
      <c r="AH25" s="7" t="s">
        <v>16</v>
      </c>
    </row>
    <row r="26" spans="1:51" x14ac:dyDescent="0.2">
      <c r="A26" s="90">
        <v>0</v>
      </c>
      <c r="B26" s="90"/>
      <c r="C26" s="87" t="s">
        <v>116</v>
      </c>
      <c r="D26" s="87"/>
      <c r="E26" s="87"/>
      <c r="F26" s="87"/>
      <c r="G26" s="87"/>
      <c r="H26" s="87"/>
      <c r="I26" s="90">
        <v>0</v>
      </c>
      <c r="J26" s="90"/>
      <c r="Q26" s="101">
        <v>42107</v>
      </c>
      <c r="R26" s="101"/>
      <c r="S26" s="101"/>
      <c r="T26" s="101"/>
      <c r="U26" s="90">
        <v>50124</v>
      </c>
      <c r="V26" s="90"/>
      <c r="W26" s="90"/>
      <c r="X26" s="87" t="s">
        <v>117</v>
      </c>
      <c r="Y26" s="87"/>
      <c r="Z26" s="87" t="s">
        <v>118</v>
      </c>
      <c r="AA26" s="87"/>
      <c r="AB26" s="87"/>
      <c r="AC26" s="87"/>
      <c r="AD26" s="87"/>
      <c r="AE26" s="87" t="s">
        <v>133</v>
      </c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93">
        <v>100</v>
      </c>
      <c r="AR26" s="93"/>
      <c r="AS26" s="93"/>
      <c r="AT26" s="93"/>
      <c r="AU26" s="93"/>
    </row>
    <row r="27" spans="1:51" x14ac:dyDescent="0.2">
      <c r="D27" s="7" t="s">
        <v>15</v>
      </c>
      <c r="E27" s="87" t="s">
        <v>28</v>
      </c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102" t="s">
        <v>18</v>
      </c>
      <c r="R27" s="102"/>
      <c r="S27" s="87" t="s">
        <v>134</v>
      </c>
      <c r="T27" s="87"/>
      <c r="U27" s="87"/>
      <c r="V27" s="87"/>
      <c r="W27" s="87"/>
      <c r="X27" s="87"/>
      <c r="Y27" s="87"/>
      <c r="Z27" s="87"/>
      <c r="AA27" s="87"/>
      <c r="AB27" s="102" t="s">
        <v>17</v>
      </c>
      <c r="AC27" s="102"/>
      <c r="AD27" s="103">
        <v>65649</v>
      </c>
      <c r="AE27" s="103"/>
      <c r="AF27" s="103"/>
      <c r="AG27" s="103"/>
      <c r="AH27" s="7" t="s">
        <v>16</v>
      </c>
    </row>
    <row r="28" spans="1:51" x14ac:dyDescent="0.2">
      <c r="A28" s="90">
        <v>0</v>
      </c>
      <c r="B28" s="90"/>
      <c r="C28" s="87" t="s">
        <v>116</v>
      </c>
      <c r="D28" s="87"/>
      <c r="E28" s="87"/>
      <c r="F28" s="87"/>
      <c r="G28" s="87"/>
      <c r="H28" s="87"/>
      <c r="I28" s="90">
        <v>0</v>
      </c>
      <c r="J28" s="90"/>
      <c r="Q28" s="101">
        <v>42110</v>
      </c>
      <c r="R28" s="101"/>
      <c r="S28" s="101"/>
      <c r="T28" s="101"/>
      <c r="U28" s="90">
        <v>50292</v>
      </c>
      <c r="V28" s="90"/>
      <c r="W28" s="90"/>
      <c r="X28" s="87" t="s">
        <v>117</v>
      </c>
      <c r="Y28" s="87"/>
      <c r="Z28" s="87" t="s">
        <v>135</v>
      </c>
      <c r="AA28" s="87"/>
      <c r="AB28" s="87"/>
      <c r="AC28" s="87"/>
      <c r="AD28" s="87"/>
      <c r="AE28" s="87" t="s">
        <v>123</v>
      </c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93">
        <v>50</v>
      </c>
      <c r="AR28" s="93"/>
      <c r="AS28" s="93"/>
      <c r="AT28" s="93"/>
      <c r="AU28" s="93"/>
    </row>
    <row r="29" spans="1:51" x14ac:dyDescent="0.2">
      <c r="D29" s="7" t="s">
        <v>15</v>
      </c>
      <c r="E29" s="87" t="s">
        <v>29</v>
      </c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102" t="s">
        <v>18</v>
      </c>
      <c r="R29" s="102"/>
      <c r="S29" s="87" t="s">
        <v>136</v>
      </c>
      <c r="T29" s="87"/>
      <c r="U29" s="87"/>
      <c r="V29" s="87"/>
      <c r="W29" s="87"/>
      <c r="X29" s="87"/>
      <c r="Y29" s="87"/>
      <c r="Z29" s="87"/>
      <c r="AA29" s="87"/>
      <c r="AB29" s="102" t="s">
        <v>17</v>
      </c>
      <c r="AC29" s="102"/>
      <c r="AD29" s="103">
        <v>65676</v>
      </c>
      <c r="AE29" s="103"/>
      <c r="AF29" s="103"/>
      <c r="AG29" s="103"/>
      <c r="AH29" s="7" t="s">
        <v>16</v>
      </c>
    </row>
    <row r="30" spans="1:51" x14ac:dyDescent="0.2">
      <c r="A30" s="90">
        <v>0</v>
      </c>
      <c r="B30" s="90"/>
      <c r="C30" s="87" t="s">
        <v>116</v>
      </c>
      <c r="D30" s="87"/>
      <c r="E30" s="87"/>
      <c r="F30" s="87"/>
      <c r="G30" s="87"/>
      <c r="H30" s="87"/>
      <c r="I30" s="90">
        <v>0</v>
      </c>
      <c r="J30" s="90"/>
      <c r="Q30" s="101">
        <v>42122</v>
      </c>
      <c r="R30" s="101"/>
      <c r="S30" s="101"/>
      <c r="T30" s="101"/>
      <c r="U30" s="90">
        <v>50566</v>
      </c>
      <c r="V30" s="90"/>
      <c r="W30" s="90"/>
      <c r="X30" s="87" t="s">
        <v>137</v>
      </c>
      <c r="Y30" s="87"/>
      <c r="Z30" s="87" t="s">
        <v>138</v>
      </c>
      <c r="AA30" s="87"/>
      <c r="AB30" s="87"/>
      <c r="AC30" s="87"/>
      <c r="AD30" s="87"/>
      <c r="AE30" s="87" t="s">
        <v>139</v>
      </c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V30" s="93">
        <v>50</v>
      </c>
      <c r="AW30" s="93"/>
      <c r="AX30" s="93"/>
      <c r="AY30" s="93"/>
    </row>
    <row r="31" spans="1:51" x14ac:dyDescent="0.2">
      <c r="D31" s="7" t="s">
        <v>15</v>
      </c>
      <c r="E31" s="87" t="s">
        <v>30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102" t="s">
        <v>18</v>
      </c>
      <c r="R31" s="102"/>
      <c r="S31" s="87" t="s">
        <v>140</v>
      </c>
      <c r="T31" s="87"/>
      <c r="U31" s="87"/>
      <c r="V31" s="87"/>
      <c r="W31" s="87"/>
      <c r="X31" s="87"/>
      <c r="Y31" s="87"/>
      <c r="Z31" s="87"/>
      <c r="AA31" s="87"/>
      <c r="AB31" s="102" t="s">
        <v>17</v>
      </c>
      <c r="AC31" s="102"/>
      <c r="AD31" s="103">
        <v>60163</v>
      </c>
      <c r="AE31" s="103"/>
      <c r="AF31" s="103"/>
      <c r="AG31" s="103"/>
      <c r="AH31" s="7" t="s">
        <v>16</v>
      </c>
    </row>
    <row r="32" spans="1:51" x14ac:dyDescent="0.2">
      <c r="A32" s="90">
        <v>0</v>
      </c>
      <c r="B32" s="90"/>
      <c r="C32" s="87" t="s">
        <v>116</v>
      </c>
      <c r="D32" s="87"/>
      <c r="E32" s="87"/>
      <c r="F32" s="87"/>
      <c r="G32" s="87"/>
      <c r="H32" s="87"/>
      <c r="I32" s="90">
        <v>0</v>
      </c>
      <c r="J32" s="90"/>
      <c r="Q32" s="101">
        <v>42150</v>
      </c>
      <c r="R32" s="101"/>
      <c r="S32" s="101"/>
      <c r="T32" s="101"/>
      <c r="U32" s="90">
        <v>51239</v>
      </c>
      <c r="V32" s="90"/>
      <c r="W32" s="90"/>
      <c r="X32" s="87" t="s">
        <v>117</v>
      </c>
      <c r="Y32" s="87"/>
      <c r="Z32" s="87" t="s">
        <v>118</v>
      </c>
      <c r="AA32" s="87"/>
      <c r="AB32" s="87"/>
      <c r="AC32" s="87"/>
      <c r="AD32" s="87"/>
      <c r="AE32" s="87" t="s">
        <v>141</v>
      </c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93">
        <v>250</v>
      </c>
      <c r="AR32" s="93"/>
      <c r="AS32" s="93"/>
      <c r="AT32" s="93"/>
      <c r="AU32" s="93"/>
    </row>
    <row r="33" spans="1:47" x14ac:dyDescent="0.2">
      <c r="D33" s="7" t="s">
        <v>15</v>
      </c>
      <c r="E33" s="87" t="s">
        <v>31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102" t="s">
        <v>18</v>
      </c>
      <c r="R33" s="102"/>
      <c r="S33" s="87" t="s">
        <v>142</v>
      </c>
      <c r="T33" s="87"/>
      <c r="U33" s="87"/>
      <c r="V33" s="87"/>
      <c r="W33" s="87"/>
      <c r="X33" s="87"/>
      <c r="Y33" s="87"/>
      <c r="Z33" s="87"/>
      <c r="AA33" s="87"/>
      <c r="AB33" s="102" t="s">
        <v>17</v>
      </c>
      <c r="AC33" s="102"/>
      <c r="AD33" s="103">
        <v>65938</v>
      </c>
      <c r="AE33" s="103"/>
      <c r="AF33" s="103"/>
      <c r="AG33" s="103"/>
      <c r="AH33" s="7" t="s">
        <v>16</v>
      </c>
    </row>
    <row r="34" spans="1:47" x14ac:dyDescent="0.2">
      <c r="A34" s="90">
        <v>0</v>
      </c>
      <c r="B34" s="90"/>
      <c r="C34" s="87" t="s">
        <v>116</v>
      </c>
      <c r="D34" s="87"/>
      <c r="E34" s="87"/>
      <c r="F34" s="87"/>
      <c r="G34" s="87"/>
      <c r="H34" s="87"/>
      <c r="I34" s="90">
        <v>0</v>
      </c>
      <c r="J34" s="90"/>
      <c r="Q34" s="101">
        <v>42150</v>
      </c>
      <c r="R34" s="101"/>
      <c r="S34" s="101"/>
      <c r="T34" s="101"/>
      <c r="U34" s="90">
        <v>51240</v>
      </c>
      <c r="V34" s="90"/>
      <c r="W34" s="90"/>
      <c r="X34" s="87" t="s">
        <v>117</v>
      </c>
      <c r="Y34" s="87"/>
      <c r="Z34" s="87" t="s">
        <v>118</v>
      </c>
      <c r="AA34" s="87"/>
      <c r="AB34" s="87"/>
      <c r="AC34" s="87"/>
      <c r="AD34" s="87"/>
      <c r="AE34" s="87" t="s">
        <v>143</v>
      </c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93">
        <v>100</v>
      </c>
      <c r="AR34" s="93"/>
      <c r="AS34" s="93"/>
      <c r="AT34" s="93"/>
      <c r="AU34" s="93"/>
    </row>
    <row r="35" spans="1:47" x14ac:dyDescent="0.2">
      <c r="D35" s="7" t="s">
        <v>15</v>
      </c>
      <c r="E35" s="87" t="s">
        <v>32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102" t="s">
        <v>18</v>
      </c>
      <c r="R35" s="102"/>
      <c r="S35" s="87" t="s">
        <v>144</v>
      </c>
      <c r="T35" s="87"/>
      <c r="U35" s="87"/>
      <c r="V35" s="87"/>
      <c r="W35" s="87"/>
      <c r="X35" s="87"/>
      <c r="Y35" s="87"/>
      <c r="Z35" s="87"/>
      <c r="AA35" s="87"/>
      <c r="AB35" s="102" t="s">
        <v>17</v>
      </c>
      <c r="AC35" s="102"/>
      <c r="AD35" s="103">
        <v>65957</v>
      </c>
      <c r="AE35" s="103"/>
      <c r="AF35" s="103"/>
      <c r="AG35" s="103"/>
      <c r="AH35" s="7" t="s">
        <v>16</v>
      </c>
    </row>
    <row r="36" spans="1:47" x14ac:dyDescent="0.2">
      <c r="A36" s="90">
        <v>0</v>
      </c>
      <c r="B36" s="90"/>
      <c r="C36" s="87" t="s">
        <v>116</v>
      </c>
      <c r="D36" s="87"/>
      <c r="E36" s="87"/>
      <c r="F36" s="87"/>
      <c r="G36" s="87"/>
      <c r="H36" s="87"/>
      <c r="I36" s="90">
        <v>0</v>
      </c>
      <c r="J36" s="90"/>
      <c r="Q36" s="101">
        <v>42143</v>
      </c>
      <c r="R36" s="101"/>
      <c r="S36" s="101"/>
      <c r="T36" s="101"/>
      <c r="U36" s="90">
        <v>51504</v>
      </c>
      <c r="V36" s="90"/>
      <c r="W36" s="90"/>
      <c r="X36" s="87" t="s">
        <v>117</v>
      </c>
      <c r="Y36" s="87"/>
      <c r="Z36" s="87" t="s">
        <v>135</v>
      </c>
      <c r="AA36" s="87"/>
      <c r="AB36" s="87"/>
      <c r="AC36" s="87"/>
      <c r="AD36" s="87"/>
      <c r="AE36" s="87" t="s">
        <v>145</v>
      </c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93">
        <v>21.2</v>
      </c>
      <c r="AR36" s="93"/>
      <c r="AS36" s="93"/>
      <c r="AT36" s="93"/>
      <c r="AU36" s="93"/>
    </row>
    <row r="37" spans="1:47" x14ac:dyDescent="0.2">
      <c r="D37" s="7" t="s">
        <v>15</v>
      </c>
      <c r="E37" s="87" t="s">
        <v>33</v>
      </c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102" t="s">
        <v>18</v>
      </c>
      <c r="R37" s="102"/>
      <c r="S37" s="87" t="s">
        <v>146</v>
      </c>
      <c r="T37" s="87"/>
      <c r="U37" s="87"/>
      <c r="V37" s="87"/>
      <c r="W37" s="87"/>
      <c r="X37" s="87"/>
      <c r="Y37" s="87"/>
      <c r="Z37" s="87"/>
      <c r="AA37" s="87"/>
      <c r="AB37" s="102" t="s">
        <v>17</v>
      </c>
      <c r="AC37" s="102"/>
      <c r="AD37" s="103">
        <v>66042</v>
      </c>
      <c r="AE37" s="103"/>
      <c r="AF37" s="103"/>
      <c r="AG37" s="103"/>
      <c r="AH37" s="7" t="s">
        <v>16</v>
      </c>
    </row>
    <row r="38" spans="1:47" x14ac:dyDescent="0.2">
      <c r="A38" s="90">
        <v>0</v>
      </c>
      <c r="B38" s="90"/>
      <c r="C38" s="87" t="s">
        <v>116</v>
      </c>
      <c r="D38" s="87"/>
      <c r="E38" s="87"/>
      <c r="F38" s="87"/>
      <c r="G38" s="87"/>
      <c r="H38" s="87"/>
      <c r="I38" s="90">
        <v>0</v>
      </c>
      <c r="J38" s="90"/>
      <c r="Q38" s="101">
        <v>42155</v>
      </c>
      <c r="R38" s="101"/>
      <c r="S38" s="101"/>
      <c r="T38" s="101"/>
      <c r="U38" s="90">
        <v>51505</v>
      </c>
      <c r="V38" s="90"/>
      <c r="W38" s="90"/>
      <c r="X38" s="87" t="s">
        <v>117</v>
      </c>
      <c r="Y38" s="87"/>
      <c r="Z38" s="87" t="s">
        <v>118</v>
      </c>
      <c r="AA38" s="87"/>
      <c r="AB38" s="87"/>
      <c r="AC38" s="87"/>
      <c r="AD38" s="87"/>
      <c r="AE38" s="87" t="s">
        <v>147</v>
      </c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93">
        <v>100</v>
      </c>
      <c r="AR38" s="93"/>
      <c r="AS38" s="93"/>
      <c r="AT38" s="93"/>
      <c r="AU38" s="93"/>
    </row>
    <row r="39" spans="1:47" x14ac:dyDescent="0.2">
      <c r="D39" s="7" t="s">
        <v>15</v>
      </c>
      <c r="E39" s="87" t="s">
        <v>34</v>
      </c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102" t="s">
        <v>18</v>
      </c>
      <c r="R39" s="102"/>
      <c r="S39" s="87" t="s">
        <v>148</v>
      </c>
      <c r="T39" s="87"/>
      <c r="U39" s="87"/>
      <c r="V39" s="87"/>
      <c r="W39" s="87"/>
      <c r="X39" s="87"/>
      <c r="Y39" s="87"/>
      <c r="Z39" s="87"/>
      <c r="AA39" s="87"/>
      <c r="AB39" s="102" t="s">
        <v>17</v>
      </c>
      <c r="AC39" s="102"/>
      <c r="AD39" s="103">
        <v>66080</v>
      </c>
      <c r="AE39" s="103"/>
      <c r="AF39" s="103"/>
      <c r="AG39" s="103"/>
      <c r="AH39" s="7" t="s">
        <v>16</v>
      </c>
    </row>
    <row r="40" spans="1:47" x14ac:dyDescent="0.2">
      <c r="A40" s="90">
        <v>0</v>
      </c>
      <c r="B40" s="90"/>
      <c r="C40" s="87" t="s">
        <v>116</v>
      </c>
      <c r="D40" s="87"/>
      <c r="E40" s="87"/>
      <c r="F40" s="87"/>
      <c r="G40" s="87"/>
      <c r="H40" s="87"/>
      <c r="I40" s="90">
        <v>0</v>
      </c>
      <c r="J40" s="90"/>
      <c r="Q40" s="101">
        <v>42164</v>
      </c>
      <c r="R40" s="101"/>
      <c r="S40" s="101"/>
      <c r="T40" s="101"/>
      <c r="U40" s="90">
        <v>51622</v>
      </c>
      <c r="V40" s="90"/>
      <c r="W40" s="90"/>
      <c r="X40" s="87" t="s">
        <v>117</v>
      </c>
      <c r="Y40" s="87"/>
      <c r="Z40" s="87" t="s">
        <v>118</v>
      </c>
      <c r="AA40" s="87"/>
      <c r="AB40" s="87"/>
      <c r="AC40" s="87"/>
      <c r="AD40" s="87"/>
      <c r="AE40" s="87" t="s">
        <v>149</v>
      </c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93">
        <v>100</v>
      </c>
      <c r="AR40" s="93"/>
      <c r="AS40" s="93"/>
      <c r="AT40" s="93"/>
      <c r="AU40" s="93"/>
    </row>
    <row r="41" spans="1:47" x14ac:dyDescent="0.2">
      <c r="D41" s="7" t="s">
        <v>15</v>
      </c>
      <c r="E41" s="87" t="s">
        <v>35</v>
      </c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102" t="s">
        <v>18</v>
      </c>
      <c r="R41" s="102"/>
      <c r="S41" s="87" t="s">
        <v>150</v>
      </c>
      <c r="T41" s="87"/>
      <c r="U41" s="87"/>
      <c r="V41" s="87"/>
      <c r="W41" s="87"/>
      <c r="X41" s="87"/>
      <c r="Y41" s="87"/>
      <c r="Z41" s="87"/>
      <c r="AA41" s="87"/>
      <c r="AB41" s="102" t="s">
        <v>17</v>
      </c>
      <c r="AC41" s="102"/>
      <c r="AD41" s="103">
        <v>66135</v>
      </c>
      <c r="AE41" s="103"/>
      <c r="AF41" s="103"/>
      <c r="AG41" s="103"/>
      <c r="AH41" s="7" t="s">
        <v>16</v>
      </c>
    </row>
    <row r="42" spans="1:47" x14ac:dyDescent="0.2">
      <c r="A42" s="90">
        <v>0</v>
      </c>
      <c r="B42" s="90"/>
      <c r="C42" s="87" t="s">
        <v>116</v>
      </c>
      <c r="D42" s="87"/>
      <c r="E42" s="87"/>
      <c r="F42" s="87"/>
      <c r="G42" s="87"/>
      <c r="H42" s="87"/>
      <c r="I42" s="90">
        <v>0</v>
      </c>
      <c r="J42" s="90"/>
      <c r="Q42" s="101">
        <v>42178</v>
      </c>
      <c r="R42" s="101"/>
      <c r="S42" s="101"/>
      <c r="T42" s="101"/>
      <c r="U42" s="90">
        <v>51944</v>
      </c>
      <c r="V42" s="90"/>
      <c r="W42" s="90"/>
      <c r="X42" s="87" t="s">
        <v>117</v>
      </c>
      <c r="Y42" s="87"/>
      <c r="Z42" s="87" t="s">
        <v>118</v>
      </c>
      <c r="AA42" s="87"/>
      <c r="AB42" s="87"/>
      <c r="AC42" s="87"/>
      <c r="AD42" s="87"/>
      <c r="AE42" s="87" t="s">
        <v>151</v>
      </c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93">
        <v>250</v>
      </c>
      <c r="AR42" s="93"/>
      <c r="AS42" s="93"/>
      <c r="AT42" s="93"/>
      <c r="AU42" s="93"/>
    </row>
    <row r="43" spans="1:47" x14ac:dyDescent="0.2">
      <c r="D43" s="7" t="s">
        <v>15</v>
      </c>
      <c r="E43" s="87" t="s">
        <v>36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102" t="s">
        <v>18</v>
      </c>
      <c r="R43" s="102"/>
      <c r="S43" s="87" t="s">
        <v>152</v>
      </c>
      <c r="T43" s="87"/>
      <c r="U43" s="87"/>
      <c r="V43" s="87"/>
      <c r="W43" s="87"/>
      <c r="X43" s="87"/>
      <c r="Y43" s="87"/>
      <c r="Z43" s="87"/>
      <c r="AA43" s="87"/>
      <c r="AB43" s="102" t="s">
        <v>17</v>
      </c>
      <c r="AC43" s="102"/>
      <c r="AD43" s="103">
        <v>66181</v>
      </c>
      <c r="AE43" s="103"/>
      <c r="AF43" s="103"/>
      <c r="AG43" s="103"/>
      <c r="AH43" s="7" t="s">
        <v>16</v>
      </c>
    </row>
    <row r="44" spans="1:47" x14ac:dyDescent="0.2">
      <c r="A44" s="90">
        <v>0</v>
      </c>
      <c r="B44" s="90"/>
      <c r="C44" s="87" t="s">
        <v>116</v>
      </c>
      <c r="D44" s="87"/>
      <c r="E44" s="87"/>
      <c r="F44" s="87"/>
      <c r="G44" s="87"/>
      <c r="H44" s="87"/>
      <c r="I44" s="90">
        <v>0</v>
      </c>
      <c r="J44" s="90"/>
      <c r="Q44" s="101">
        <v>42179</v>
      </c>
      <c r="R44" s="101"/>
      <c r="S44" s="101"/>
      <c r="T44" s="101"/>
      <c r="U44" s="90">
        <v>51958</v>
      </c>
      <c r="V44" s="90"/>
      <c r="W44" s="90"/>
      <c r="X44" s="87" t="s">
        <v>117</v>
      </c>
      <c r="Y44" s="87"/>
      <c r="Z44" s="87" t="s">
        <v>118</v>
      </c>
      <c r="AA44" s="87"/>
      <c r="AB44" s="87"/>
      <c r="AC44" s="87"/>
      <c r="AD44" s="87"/>
      <c r="AE44" s="87" t="s">
        <v>123</v>
      </c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93">
        <v>200</v>
      </c>
      <c r="AR44" s="93"/>
      <c r="AS44" s="93"/>
      <c r="AT44" s="93"/>
      <c r="AU44" s="93"/>
    </row>
    <row r="45" spans="1:47" x14ac:dyDescent="0.2">
      <c r="D45" s="7" t="s">
        <v>15</v>
      </c>
      <c r="E45" s="87" t="s">
        <v>37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102" t="s">
        <v>18</v>
      </c>
      <c r="R45" s="102"/>
      <c r="S45" s="87" t="s">
        <v>153</v>
      </c>
      <c r="T45" s="87"/>
      <c r="U45" s="87"/>
      <c r="V45" s="87"/>
      <c r="W45" s="87"/>
      <c r="X45" s="87"/>
      <c r="Y45" s="87"/>
      <c r="Z45" s="87"/>
      <c r="AA45" s="87"/>
      <c r="AB45" s="102" t="s">
        <v>17</v>
      </c>
      <c r="AC45" s="102"/>
      <c r="AD45" s="103">
        <v>66184</v>
      </c>
      <c r="AE45" s="103"/>
      <c r="AF45" s="103"/>
      <c r="AG45" s="103"/>
      <c r="AH45" s="7" t="s">
        <v>16</v>
      </c>
    </row>
    <row r="46" spans="1:47" x14ac:dyDescent="0.2">
      <c r="A46" s="90">
        <v>0</v>
      </c>
      <c r="B46" s="90"/>
      <c r="C46" s="87" t="s">
        <v>116</v>
      </c>
      <c r="D46" s="87"/>
      <c r="E46" s="87"/>
      <c r="F46" s="87"/>
      <c r="G46" s="87"/>
      <c r="H46" s="87"/>
      <c r="I46" s="90">
        <v>0</v>
      </c>
      <c r="J46" s="90"/>
      <c r="Q46" s="101">
        <v>42193</v>
      </c>
      <c r="R46" s="101"/>
      <c r="S46" s="101"/>
      <c r="T46" s="101"/>
      <c r="U46" s="90">
        <v>52248</v>
      </c>
      <c r="V46" s="90"/>
      <c r="W46" s="90"/>
      <c r="X46" s="87" t="s">
        <v>117</v>
      </c>
      <c r="Y46" s="87"/>
      <c r="Z46" s="87" t="s">
        <v>135</v>
      </c>
      <c r="AA46" s="87"/>
      <c r="AB46" s="87"/>
      <c r="AC46" s="87"/>
      <c r="AD46" s="87"/>
      <c r="AE46" s="87" t="s">
        <v>123</v>
      </c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93">
        <v>100</v>
      </c>
      <c r="AR46" s="93"/>
      <c r="AS46" s="93"/>
      <c r="AT46" s="93"/>
      <c r="AU46" s="93"/>
    </row>
    <row r="47" spans="1:47" x14ac:dyDescent="0.2">
      <c r="D47" s="7" t="s">
        <v>15</v>
      </c>
      <c r="E47" s="87" t="s">
        <v>38</v>
      </c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102" t="s">
        <v>18</v>
      </c>
      <c r="R47" s="102"/>
      <c r="S47" s="87" t="s">
        <v>154</v>
      </c>
      <c r="T47" s="87"/>
      <c r="U47" s="87"/>
      <c r="V47" s="87"/>
      <c r="W47" s="87"/>
      <c r="X47" s="87"/>
      <c r="Y47" s="87"/>
      <c r="Z47" s="87"/>
      <c r="AA47" s="87"/>
      <c r="AB47" s="102" t="s">
        <v>17</v>
      </c>
      <c r="AC47" s="102"/>
      <c r="AD47" s="103">
        <v>66730</v>
      </c>
      <c r="AE47" s="103"/>
      <c r="AF47" s="103"/>
      <c r="AG47" s="103"/>
      <c r="AH47" s="7" t="s">
        <v>16</v>
      </c>
    </row>
    <row r="48" spans="1:47" x14ac:dyDescent="0.2">
      <c r="A48" s="90">
        <v>0</v>
      </c>
      <c r="B48" s="90"/>
      <c r="C48" s="87" t="s">
        <v>116</v>
      </c>
      <c r="D48" s="87"/>
      <c r="E48" s="87"/>
      <c r="F48" s="87"/>
      <c r="G48" s="87"/>
      <c r="H48" s="87"/>
      <c r="I48" s="90">
        <v>0</v>
      </c>
      <c r="J48" s="90"/>
      <c r="Q48" s="101">
        <v>42207</v>
      </c>
      <c r="R48" s="101"/>
      <c r="S48" s="101"/>
      <c r="T48" s="101"/>
      <c r="U48" s="90">
        <v>52610</v>
      </c>
      <c r="V48" s="90"/>
      <c r="W48" s="90"/>
      <c r="X48" s="87" t="s">
        <v>117</v>
      </c>
      <c r="Y48" s="87"/>
      <c r="Z48" s="87" t="s">
        <v>118</v>
      </c>
      <c r="AA48" s="87"/>
      <c r="AB48" s="87"/>
      <c r="AC48" s="87"/>
      <c r="AD48" s="87"/>
      <c r="AE48" s="87" t="s">
        <v>155</v>
      </c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93">
        <v>240</v>
      </c>
      <c r="AR48" s="93"/>
      <c r="AS48" s="93"/>
      <c r="AT48" s="93"/>
      <c r="AU48" s="93"/>
    </row>
    <row r="49" spans="1:47" x14ac:dyDescent="0.2">
      <c r="D49" s="7" t="s">
        <v>15</v>
      </c>
      <c r="E49" s="87" t="s">
        <v>39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102" t="s">
        <v>18</v>
      </c>
      <c r="R49" s="102"/>
      <c r="S49" s="87" t="s">
        <v>156</v>
      </c>
      <c r="T49" s="87"/>
      <c r="U49" s="87"/>
      <c r="V49" s="87"/>
      <c r="W49" s="87"/>
      <c r="X49" s="87"/>
      <c r="Y49" s="87"/>
      <c r="Z49" s="87"/>
      <c r="AA49" s="87"/>
      <c r="AB49" s="102" t="s">
        <v>17</v>
      </c>
      <c r="AC49" s="102"/>
      <c r="AD49" s="103">
        <v>66789</v>
      </c>
      <c r="AE49" s="103"/>
      <c r="AF49" s="103"/>
      <c r="AG49" s="103"/>
      <c r="AH49" s="7" t="s">
        <v>16</v>
      </c>
    </row>
    <row r="50" spans="1:47" x14ac:dyDescent="0.2">
      <c r="A50" s="90">
        <v>0</v>
      </c>
      <c r="B50" s="90"/>
      <c r="C50" s="87" t="s">
        <v>116</v>
      </c>
      <c r="D50" s="87"/>
      <c r="E50" s="87"/>
      <c r="F50" s="87"/>
      <c r="G50" s="87"/>
      <c r="H50" s="87"/>
      <c r="I50" s="90">
        <v>0</v>
      </c>
      <c r="J50" s="90"/>
      <c r="Q50" s="101">
        <v>42212</v>
      </c>
      <c r="R50" s="101"/>
      <c r="S50" s="101"/>
      <c r="T50" s="101"/>
      <c r="U50" s="90">
        <v>52691</v>
      </c>
      <c r="V50" s="90"/>
      <c r="W50" s="90"/>
      <c r="X50" s="87" t="s">
        <v>117</v>
      </c>
      <c r="Y50" s="87"/>
      <c r="Z50" s="87" t="s">
        <v>118</v>
      </c>
      <c r="AA50" s="87"/>
      <c r="AB50" s="87"/>
      <c r="AC50" s="87"/>
      <c r="AD50" s="87"/>
      <c r="AE50" s="87" t="s">
        <v>157</v>
      </c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93">
        <v>100</v>
      </c>
      <c r="AR50" s="93"/>
      <c r="AS50" s="93"/>
      <c r="AT50" s="93"/>
      <c r="AU50" s="93"/>
    </row>
    <row r="51" spans="1:47" x14ac:dyDescent="0.2">
      <c r="D51" s="7" t="s">
        <v>15</v>
      </c>
      <c r="E51" s="87" t="s">
        <v>40</v>
      </c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102" t="s">
        <v>18</v>
      </c>
      <c r="R51" s="102"/>
      <c r="S51" s="87" t="s">
        <v>158</v>
      </c>
      <c r="T51" s="87"/>
      <c r="U51" s="87"/>
      <c r="V51" s="87"/>
      <c r="W51" s="87"/>
      <c r="X51" s="87"/>
      <c r="Y51" s="87"/>
      <c r="Z51" s="87"/>
      <c r="AA51" s="87"/>
      <c r="AB51" s="102" t="s">
        <v>17</v>
      </c>
      <c r="AC51" s="102"/>
      <c r="AD51" s="103">
        <v>66800</v>
      </c>
      <c r="AE51" s="103"/>
      <c r="AF51" s="103"/>
      <c r="AG51" s="103"/>
      <c r="AH51" s="7" t="s">
        <v>16</v>
      </c>
    </row>
    <row r="52" spans="1:47" x14ac:dyDescent="0.2">
      <c r="A52" s="90">
        <v>0</v>
      </c>
      <c r="B52" s="90"/>
      <c r="C52" s="87" t="s">
        <v>116</v>
      </c>
      <c r="D52" s="87"/>
      <c r="E52" s="87"/>
      <c r="F52" s="87"/>
      <c r="G52" s="87"/>
      <c r="H52" s="87"/>
      <c r="I52" s="90">
        <v>0</v>
      </c>
      <c r="J52" s="90"/>
      <c r="Q52" s="101">
        <v>42212</v>
      </c>
      <c r="R52" s="101"/>
      <c r="S52" s="101"/>
      <c r="T52" s="101"/>
      <c r="U52" s="90">
        <v>52691</v>
      </c>
      <c r="V52" s="90"/>
      <c r="W52" s="90"/>
      <c r="X52" s="87" t="s">
        <v>117</v>
      </c>
      <c r="Y52" s="87"/>
      <c r="Z52" s="87" t="s">
        <v>118</v>
      </c>
      <c r="AA52" s="87"/>
      <c r="AB52" s="87"/>
      <c r="AC52" s="87"/>
      <c r="AD52" s="87"/>
      <c r="AE52" s="87" t="s">
        <v>159</v>
      </c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93">
        <v>200</v>
      </c>
      <c r="AR52" s="93"/>
      <c r="AS52" s="93"/>
      <c r="AT52" s="93"/>
      <c r="AU52" s="93"/>
    </row>
    <row r="53" spans="1:47" x14ac:dyDescent="0.2">
      <c r="D53" s="7" t="s">
        <v>15</v>
      </c>
      <c r="E53" s="87" t="s">
        <v>41</v>
      </c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102" t="s">
        <v>18</v>
      </c>
      <c r="R53" s="102"/>
      <c r="S53" s="87" t="s">
        <v>160</v>
      </c>
      <c r="T53" s="87"/>
      <c r="U53" s="87"/>
      <c r="V53" s="87"/>
      <c r="W53" s="87"/>
      <c r="X53" s="87"/>
      <c r="Y53" s="87"/>
      <c r="Z53" s="87"/>
      <c r="AA53" s="87"/>
      <c r="AB53" s="102" t="s">
        <v>17</v>
      </c>
      <c r="AC53" s="102"/>
      <c r="AD53" s="103">
        <v>66803</v>
      </c>
      <c r="AE53" s="103"/>
      <c r="AF53" s="103"/>
      <c r="AG53" s="103"/>
      <c r="AH53" s="7" t="s">
        <v>16</v>
      </c>
    </row>
    <row r="54" spans="1:47" x14ac:dyDescent="0.2">
      <c r="A54" s="90">
        <v>0</v>
      </c>
      <c r="B54" s="90"/>
      <c r="C54" s="87" t="s">
        <v>116</v>
      </c>
      <c r="D54" s="87"/>
      <c r="E54" s="87"/>
      <c r="F54" s="87"/>
      <c r="G54" s="87"/>
      <c r="H54" s="87"/>
      <c r="I54" s="90">
        <v>0</v>
      </c>
      <c r="J54" s="90"/>
      <c r="Q54" s="101">
        <v>42214</v>
      </c>
      <c r="R54" s="101"/>
      <c r="S54" s="101"/>
      <c r="T54" s="101"/>
      <c r="U54" s="90">
        <v>52721</v>
      </c>
      <c r="V54" s="90"/>
      <c r="W54" s="90"/>
      <c r="X54" s="87" t="s">
        <v>117</v>
      </c>
      <c r="Y54" s="87"/>
      <c r="Z54" s="87" t="s">
        <v>118</v>
      </c>
      <c r="AA54" s="87"/>
      <c r="AB54" s="87"/>
      <c r="AC54" s="87"/>
      <c r="AD54" s="87"/>
      <c r="AE54" s="87" t="s">
        <v>123</v>
      </c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93">
        <v>100</v>
      </c>
      <c r="AR54" s="93"/>
      <c r="AS54" s="93"/>
      <c r="AT54" s="93"/>
      <c r="AU54" s="93"/>
    </row>
    <row r="55" spans="1:47" x14ac:dyDescent="0.2">
      <c r="D55" s="7" t="s">
        <v>15</v>
      </c>
      <c r="E55" s="87" t="s">
        <v>42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102" t="s">
        <v>18</v>
      </c>
      <c r="R55" s="102"/>
      <c r="S55" s="87" t="s">
        <v>161</v>
      </c>
      <c r="T55" s="87"/>
      <c r="U55" s="87"/>
      <c r="V55" s="87"/>
      <c r="W55" s="87"/>
      <c r="X55" s="87"/>
      <c r="Y55" s="87"/>
      <c r="Z55" s="87"/>
      <c r="AA55" s="87"/>
      <c r="AB55" s="102" t="s">
        <v>17</v>
      </c>
      <c r="AC55" s="102"/>
      <c r="AD55" s="103">
        <v>66811</v>
      </c>
      <c r="AE55" s="103"/>
      <c r="AF55" s="103"/>
      <c r="AG55" s="103"/>
      <c r="AH55" s="7" t="s">
        <v>16</v>
      </c>
    </row>
    <row r="56" spans="1:47" x14ac:dyDescent="0.2">
      <c r="A56" s="90">
        <v>0</v>
      </c>
      <c r="B56" s="90"/>
      <c r="C56" s="87" t="s">
        <v>116</v>
      </c>
      <c r="D56" s="87"/>
      <c r="E56" s="87"/>
      <c r="F56" s="87"/>
      <c r="G56" s="87"/>
      <c r="H56" s="87"/>
      <c r="I56" s="90">
        <v>0</v>
      </c>
      <c r="J56" s="90"/>
      <c r="Q56" s="101">
        <v>42227</v>
      </c>
      <c r="R56" s="101"/>
      <c r="S56" s="101"/>
      <c r="T56" s="101"/>
      <c r="U56" s="90">
        <v>53102</v>
      </c>
      <c r="V56" s="90"/>
      <c r="W56" s="90"/>
      <c r="X56" s="87" t="s">
        <v>117</v>
      </c>
      <c r="Y56" s="87"/>
      <c r="Z56" s="87" t="s">
        <v>118</v>
      </c>
      <c r="AA56" s="87"/>
      <c r="AB56" s="87"/>
      <c r="AC56" s="87"/>
      <c r="AD56" s="87"/>
      <c r="AE56" s="87" t="s">
        <v>162</v>
      </c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93">
        <v>800</v>
      </c>
      <c r="AR56" s="93"/>
      <c r="AS56" s="93"/>
      <c r="AT56" s="93"/>
      <c r="AU56" s="93"/>
    </row>
    <row r="57" spans="1:47" x14ac:dyDescent="0.2">
      <c r="D57" s="7" t="s">
        <v>15</v>
      </c>
      <c r="E57" s="87" t="s">
        <v>43</v>
      </c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102" t="s">
        <v>18</v>
      </c>
      <c r="R57" s="102"/>
      <c r="S57" s="87" t="s">
        <v>163</v>
      </c>
      <c r="T57" s="87"/>
      <c r="U57" s="87"/>
      <c r="V57" s="87"/>
      <c r="W57" s="87"/>
      <c r="X57" s="87"/>
      <c r="Y57" s="87"/>
      <c r="Z57" s="87"/>
      <c r="AA57" s="87"/>
      <c r="AB57" s="102" t="s">
        <v>17</v>
      </c>
      <c r="AC57" s="102"/>
      <c r="AD57" s="103">
        <v>67002</v>
      </c>
      <c r="AE57" s="103"/>
      <c r="AF57" s="103"/>
      <c r="AG57" s="103"/>
      <c r="AH57" s="7" t="s">
        <v>16</v>
      </c>
    </row>
    <row r="58" spans="1:47" x14ac:dyDescent="0.2">
      <c r="A58" s="90">
        <v>0</v>
      </c>
      <c r="B58" s="90"/>
      <c r="C58" s="87" t="s">
        <v>116</v>
      </c>
      <c r="D58" s="87"/>
      <c r="E58" s="87"/>
      <c r="F58" s="87"/>
      <c r="G58" s="87"/>
      <c r="H58" s="87"/>
      <c r="I58" s="90">
        <v>0</v>
      </c>
      <c r="J58" s="90"/>
      <c r="Q58" s="101">
        <v>42235</v>
      </c>
      <c r="R58" s="101"/>
      <c r="S58" s="101"/>
      <c r="T58" s="101"/>
      <c r="U58" s="90">
        <v>53314</v>
      </c>
      <c r="V58" s="90"/>
      <c r="W58" s="90"/>
      <c r="X58" s="87" t="s">
        <v>117</v>
      </c>
      <c r="Y58" s="87"/>
      <c r="Z58" s="87" t="s">
        <v>118</v>
      </c>
      <c r="AA58" s="87"/>
      <c r="AB58" s="87"/>
      <c r="AC58" s="87"/>
      <c r="AD58" s="87"/>
      <c r="AE58" s="87" t="s">
        <v>164</v>
      </c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93">
        <v>1000</v>
      </c>
      <c r="AR58" s="93"/>
      <c r="AS58" s="93"/>
      <c r="AT58" s="93"/>
      <c r="AU58" s="93"/>
    </row>
    <row r="59" spans="1:47" x14ac:dyDescent="0.2">
      <c r="D59" s="7" t="s">
        <v>15</v>
      </c>
      <c r="E59" s="87" t="s">
        <v>44</v>
      </c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102" t="s">
        <v>18</v>
      </c>
      <c r="R59" s="102"/>
      <c r="S59" s="87" t="s">
        <v>165</v>
      </c>
      <c r="T59" s="87"/>
      <c r="U59" s="87"/>
      <c r="V59" s="87"/>
      <c r="W59" s="87"/>
      <c r="X59" s="87"/>
      <c r="Y59" s="87"/>
      <c r="Z59" s="87"/>
      <c r="AA59" s="87"/>
      <c r="AB59" s="102" t="s">
        <v>17</v>
      </c>
      <c r="AC59" s="102"/>
      <c r="AD59" s="103">
        <v>67018</v>
      </c>
      <c r="AE59" s="103"/>
      <c r="AF59" s="103"/>
      <c r="AG59" s="103"/>
      <c r="AH59" s="7" t="s">
        <v>16</v>
      </c>
    </row>
    <row r="60" spans="1:47" x14ac:dyDescent="0.2">
      <c r="A60" s="90">
        <v>0</v>
      </c>
      <c r="B60" s="90"/>
      <c r="C60" s="87" t="s">
        <v>116</v>
      </c>
      <c r="D60" s="87"/>
      <c r="E60" s="87"/>
      <c r="F60" s="87"/>
      <c r="G60" s="87"/>
      <c r="H60" s="87"/>
      <c r="I60" s="90">
        <v>0</v>
      </c>
      <c r="J60" s="90"/>
      <c r="Q60" s="101">
        <v>42235</v>
      </c>
      <c r="R60" s="101"/>
      <c r="S60" s="101"/>
      <c r="T60" s="101"/>
      <c r="U60" s="90">
        <v>53314</v>
      </c>
      <c r="V60" s="90"/>
      <c r="W60" s="90"/>
      <c r="X60" s="87" t="s">
        <v>117</v>
      </c>
      <c r="Y60" s="87"/>
      <c r="Z60" s="87" t="s">
        <v>118</v>
      </c>
      <c r="AA60" s="87"/>
      <c r="AB60" s="87"/>
      <c r="AC60" s="87"/>
      <c r="AD60" s="87"/>
      <c r="AE60" s="87" t="s">
        <v>123</v>
      </c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93">
        <v>50</v>
      </c>
      <c r="AR60" s="93"/>
      <c r="AS60" s="93"/>
      <c r="AT60" s="93"/>
      <c r="AU60" s="93"/>
    </row>
    <row r="61" spans="1:47" x14ac:dyDescent="0.2">
      <c r="D61" s="7" t="s">
        <v>15</v>
      </c>
      <c r="E61" s="87" t="s">
        <v>45</v>
      </c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102" t="s">
        <v>18</v>
      </c>
      <c r="R61" s="102"/>
      <c r="S61" s="87" t="s">
        <v>166</v>
      </c>
      <c r="T61" s="87"/>
      <c r="U61" s="87"/>
      <c r="V61" s="87"/>
      <c r="W61" s="87"/>
      <c r="X61" s="87"/>
      <c r="Y61" s="87"/>
      <c r="Z61" s="87"/>
      <c r="AA61" s="87"/>
      <c r="AB61" s="102" t="s">
        <v>17</v>
      </c>
      <c r="AC61" s="102"/>
      <c r="AD61" s="103">
        <v>67028</v>
      </c>
      <c r="AE61" s="103"/>
      <c r="AF61" s="103"/>
      <c r="AG61" s="103"/>
      <c r="AH61" s="7" t="s">
        <v>16</v>
      </c>
    </row>
    <row r="62" spans="1:47" x14ac:dyDescent="0.2">
      <c r="A62" s="90">
        <v>0</v>
      </c>
      <c r="B62" s="90"/>
      <c r="C62" s="87" t="s">
        <v>116</v>
      </c>
      <c r="D62" s="87"/>
      <c r="E62" s="87"/>
      <c r="F62" s="87"/>
      <c r="G62" s="87"/>
      <c r="H62" s="87"/>
      <c r="I62" s="90">
        <v>0</v>
      </c>
      <c r="J62" s="90"/>
      <c r="Q62" s="101">
        <v>42241</v>
      </c>
      <c r="R62" s="101"/>
      <c r="S62" s="101"/>
      <c r="T62" s="101"/>
      <c r="U62" s="90">
        <v>53448</v>
      </c>
      <c r="V62" s="90"/>
      <c r="W62" s="90"/>
      <c r="X62" s="87" t="s">
        <v>117</v>
      </c>
      <c r="Y62" s="87"/>
      <c r="Z62" s="87" t="s">
        <v>118</v>
      </c>
      <c r="AA62" s="87"/>
      <c r="AB62" s="87"/>
      <c r="AC62" s="87"/>
      <c r="AD62" s="87"/>
      <c r="AE62" s="87" t="s">
        <v>167</v>
      </c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93">
        <v>250</v>
      </c>
      <c r="AR62" s="93"/>
      <c r="AS62" s="93"/>
      <c r="AT62" s="93"/>
      <c r="AU62" s="93"/>
    </row>
    <row r="63" spans="1:47" x14ac:dyDescent="0.2">
      <c r="D63" s="7" t="s">
        <v>15</v>
      </c>
      <c r="E63" s="87" t="s">
        <v>46</v>
      </c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102" t="s">
        <v>18</v>
      </c>
      <c r="R63" s="102"/>
      <c r="S63" s="87" t="s">
        <v>168</v>
      </c>
      <c r="T63" s="87"/>
      <c r="U63" s="87"/>
      <c r="V63" s="87"/>
      <c r="W63" s="87"/>
      <c r="X63" s="87"/>
      <c r="Y63" s="87"/>
      <c r="Z63" s="87"/>
      <c r="AA63" s="87"/>
      <c r="AB63" s="102" t="s">
        <v>17</v>
      </c>
      <c r="AC63" s="102"/>
      <c r="AD63" s="103">
        <v>67053</v>
      </c>
      <c r="AE63" s="103"/>
      <c r="AF63" s="103"/>
      <c r="AG63" s="103"/>
      <c r="AH63" s="7" t="s">
        <v>16</v>
      </c>
    </row>
    <row r="64" spans="1:47" x14ac:dyDescent="0.2">
      <c r="A64" s="90">
        <v>0</v>
      </c>
      <c r="B64" s="90"/>
      <c r="C64" s="87" t="s">
        <v>116</v>
      </c>
      <c r="D64" s="87"/>
      <c r="E64" s="87"/>
      <c r="F64" s="87"/>
      <c r="G64" s="87"/>
      <c r="H64" s="87"/>
      <c r="I64" s="90">
        <v>0</v>
      </c>
      <c r="J64" s="90"/>
      <c r="Q64" s="101">
        <v>42249</v>
      </c>
      <c r="R64" s="101"/>
      <c r="S64" s="101"/>
      <c r="T64" s="101"/>
      <c r="U64" s="90">
        <v>53656</v>
      </c>
      <c r="V64" s="90"/>
      <c r="W64" s="90"/>
      <c r="X64" s="87" t="s">
        <v>117</v>
      </c>
      <c r="Y64" s="87"/>
      <c r="Z64" s="87" t="s">
        <v>118</v>
      </c>
      <c r="AA64" s="87"/>
      <c r="AB64" s="87"/>
      <c r="AC64" s="87"/>
      <c r="AD64" s="87"/>
      <c r="AE64" s="87" t="s">
        <v>123</v>
      </c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93">
        <v>100</v>
      </c>
      <c r="AR64" s="93"/>
      <c r="AS64" s="93"/>
      <c r="AT64" s="93"/>
      <c r="AU64" s="93"/>
    </row>
    <row r="65" spans="1:51" x14ac:dyDescent="0.2">
      <c r="D65" s="7" t="s">
        <v>15</v>
      </c>
      <c r="E65" s="87" t="s">
        <v>47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102" t="s">
        <v>18</v>
      </c>
      <c r="R65" s="102"/>
      <c r="S65" s="87" t="s">
        <v>169</v>
      </c>
      <c r="T65" s="87"/>
      <c r="U65" s="87"/>
      <c r="V65" s="87"/>
      <c r="W65" s="87"/>
      <c r="X65" s="87"/>
      <c r="Y65" s="87"/>
      <c r="Z65" s="87"/>
      <c r="AA65" s="87"/>
      <c r="AB65" s="102" t="s">
        <v>17</v>
      </c>
      <c r="AC65" s="102"/>
      <c r="AD65" s="103">
        <v>67165</v>
      </c>
      <c r="AE65" s="103"/>
      <c r="AF65" s="103"/>
      <c r="AG65" s="103"/>
      <c r="AH65" s="7" t="s">
        <v>16</v>
      </c>
    </row>
    <row r="66" spans="1:51" x14ac:dyDescent="0.2">
      <c r="A66" s="90">
        <v>0</v>
      </c>
      <c r="B66" s="90"/>
      <c r="C66" s="87" t="s">
        <v>116</v>
      </c>
      <c r="D66" s="87"/>
      <c r="E66" s="87"/>
      <c r="F66" s="87"/>
      <c r="G66" s="87"/>
      <c r="H66" s="87"/>
      <c r="I66" s="90">
        <v>0</v>
      </c>
      <c r="J66" s="90"/>
      <c r="Q66" s="101">
        <v>42308</v>
      </c>
      <c r="R66" s="101"/>
      <c r="S66" s="101"/>
      <c r="T66" s="101"/>
      <c r="U66" s="90">
        <v>55219</v>
      </c>
      <c r="V66" s="90"/>
      <c r="W66" s="90"/>
      <c r="X66" s="87" t="s">
        <v>117</v>
      </c>
      <c r="Y66" s="87"/>
      <c r="Z66" s="87" t="s">
        <v>138</v>
      </c>
      <c r="AA66" s="87"/>
      <c r="AB66" s="87"/>
      <c r="AC66" s="87"/>
      <c r="AD66" s="87"/>
      <c r="AE66" s="87" t="s">
        <v>123</v>
      </c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93">
        <v>50</v>
      </c>
      <c r="AR66" s="93"/>
      <c r="AS66" s="93"/>
      <c r="AT66" s="93"/>
      <c r="AU66" s="93"/>
    </row>
    <row r="67" spans="1:51" x14ac:dyDescent="0.2">
      <c r="D67" s="7" t="s">
        <v>15</v>
      </c>
      <c r="E67" s="87" t="s">
        <v>48</v>
      </c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102" t="s">
        <v>18</v>
      </c>
      <c r="R67" s="102"/>
      <c r="S67" s="87" t="s">
        <v>170</v>
      </c>
      <c r="T67" s="87"/>
      <c r="U67" s="87"/>
      <c r="V67" s="87"/>
      <c r="W67" s="87"/>
      <c r="X67" s="87"/>
      <c r="Y67" s="87"/>
      <c r="Z67" s="87"/>
      <c r="AA67" s="87"/>
      <c r="AB67" s="102" t="s">
        <v>17</v>
      </c>
      <c r="AC67" s="102"/>
      <c r="AD67" s="103">
        <v>67646</v>
      </c>
      <c r="AE67" s="103"/>
      <c r="AF67" s="103"/>
      <c r="AG67" s="103"/>
      <c r="AH67" s="7" t="s">
        <v>16</v>
      </c>
    </row>
    <row r="68" spans="1:51" x14ac:dyDescent="0.2">
      <c r="A68" s="90">
        <v>0</v>
      </c>
      <c r="B68" s="90"/>
      <c r="C68" s="87" t="s">
        <v>116</v>
      </c>
      <c r="D68" s="87"/>
      <c r="E68" s="87"/>
      <c r="F68" s="87"/>
      <c r="G68" s="87"/>
      <c r="H68" s="87"/>
      <c r="I68" s="90">
        <v>0</v>
      </c>
      <c r="J68" s="90"/>
      <c r="Q68" s="101">
        <v>42308</v>
      </c>
      <c r="R68" s="101"/>
      <c r="S68" s="101"/>
      <c r="T68" s="101"/>
      <c r="U68" s="90">
        <v>55384</v>
      </c>
      <c r="V68" s="90"/>
      <c r="W68" s="90"/>
      <c r="X68" s="87" t="s">
        <v>117</v>
      </c>
      <c r="Y68" s="87"/>
      <c r="Z68" s="87" t="s">
        <v>118</v>
      </c>
      <c r="AA68" s="87"/>
      <c r="AB68" s="87"/>
      <c r="AC68" s="87"/>
      <c r="AD68" s="87"/>
      <c r="AE68" s="87" t="s">
        <v>167</v>
      </c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93">
        <v>250</v>
      </c>
      <c r="AR68" s="93"/>
      <c r="AS68" s="93"/>
      <c r="AT68" s="93"/>
      <c r="AU68" s="93"/>
    </row>
    <row r="69" spans="1:51" x14ac:dyDescent="0.2">
      <c r="D69" s="7" t="s">
        <v>15</v>
      </c>
      <c r="E69" s="87" t="s">
        <v>49</v>
      </c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102" t="s">
        <v>18</v>
      </c>
      <c r="R69" s="102"/>
      <c r="S69" s="87" t="s">
        <v>171</v>
      </c>
      <c r="T69" s="87"/>
      <c r="U69" s="87"/>
      <c r="V69" s="87"/>
      <c r="W69" s="87"/>
      <c r="X69" s="87"/>
      <c r="Y69" s="87"/>
      <c r="Z69" s="87"/>
      <c r="AA69" s="87"/>
      <c r="AB69" s="102" t="s">
        <v>17</v>
      </c>
      <c r="AC69" s="102"/>
      <c r="AD69" s="103">
        <v>67664</v>
      </c>
      <c r="AE69" s="103"/>
      <c r="AF69" s="103"/>
      <c r="AG69" s="103"/>
      <c r="AH69" s="7" t="s">
        <v>16</v>
      </c>
    </row>
    <row r="70" spans="1:51" x14ac:dyDescent="0.2">
      <c r="A70" s="90">
        <v>0</v>
      </c>
      <c r="B70" s="90"/>
      <c r="C70" s="87" t="s">
        <v>116</v>
      </c>
      <c r="D70" s="87"/>
      <c r="E70" s="87"/>
      <c r="F70" s="87"/>
      <c r="G70" s="87"/>
      <c r="H70" s="87"/>
      <c r="I70" s="90">
        <v>0</v>
      </c>
      <c r="J70" s="90"/>
      <c r="Q70" s="101">
        <v>42308</v>
      </c>
      <c r="R70" s="101"/>
      <c r="S70" s="101"/>
      <c r="T70" s="101"/>
      <c r="U70" s="90">
        <v>55384</v>
      </c>
      <c r="V70" s="90"/>
      <c r="W70" s="90"/>
      <c r="X70" s="87" t="s">
        <v>117</v>
      </c>
      <c r="Y70" s="87"/>
      <c r="Z70" s="87" t="s">
        <v>118</v>
      </c>
      <c r="AA70" s="87"/>
      <c r="AB70" s="87"/>
      <c r="AC70" s="87"/>
      <c r="AD70" s="87"/>
      <c r="AE70" s="87" t="s">
        <v>172</v>
      </c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93">
        <v>160</v>
      </c>
      <c r="AR70" s="93"/>
      <c r="AS70" s="93"/>
      <c r="AT70" s="93"/>
      <c r="AU70" s="93"/>
    </row>
    <row r="71" spans="1:51" x14ac:dyDescent="0.2">
      <c r="D71" s="7" t="s">
        <v>15</v>
      </c>
      <c r="E71" s="87" t="s">
        <v>50</v>
      </c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102" t="s">
        <v>18</v>
      </c>
      <c r="R71" s="102"/>
      <c r="S71" s="87" t="s">
        <v>173</v>
      </c>
      <c r="T71" s="87"/>
      <c r="U71" s="87"/>
      <c r="V71" s="87"/>
      <c r="W71" s="87"/>
      <c r="X71" s="87"/>
      <c r="Y71" s="87"/>
      <c r="Z71" s="87"/>
      <c r="AA71" s="87"/>
      <c r="AB71" s="102" t="s">
        <v>17</v>
      </c>
      <c r="AC71" s="102"/>
      <c r="AD71" s="103">
        <v>67704</v>
      </c>
      <c r="AE71" s="103"/>
      <c r="AF71" s="103"/>
      <c r="AG71" s="103"/>
      <c r="AH71" s="7" t="s">
        <v>16</v>
      </c>
    </row>
    <row r="72" spans="1:51" x14ac:dyDescent="0.2">
      <c r="A72" s="90">
        <v>0</v>
      </c>
      <c r="B72" s="90"/>
      <c r="C72" s="87" t="s">
        <v>116</v>
      </c>
      <c r="D72" s="87"/>
      <c r="E72" s="87"/>
      <c r="F72" s="87"/>
      <c r="G72" s="87"/>
      <c r="H72" s="87"/>
      <c r="I72" s="90">
        <v>0</v>
      </c>
      <c r="J72" s="90"/>
      <c r="Q72" s="101">
        <v>42324</v>
      </c>
      <c r="R72" s="101"/>
      <c r="S72" s="101"/>
      <c r="T72" s="101"/>
      <c r="U72" s="90">
        <v>55509</v>
      </c>
      <c r="V72" s="90"/>
      <c r="W72" s="90"/>
      <c r="X72" s="87" t="s">
        <v>117</v>
      </c>
      <c r="Y72" s="87"/>
      <c r="Z72" s="87" t="s">
        <v>118</v>
      </c>
      <c r="AA72" s="87"/>
      <c r="AB72" s="87"/>
      <c r="AC72" s="87"/>
      <c r="AD72" s="87"/>
      <c r="AE72" s="87" t="s">
        <v>174</v>
      </c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93">
        <v>145</v>
      </c>
      <c r="AR72" s="93"/>
      <c r="AS72" s="93"/>
      <c r="AT72" s="93"/>
      <c r="AU72" s="93"/>
    </row>
    <row r="73" spans="1:51" x14ac:dyDescent="0.2">
      <c r="D73" s="7" t="s">
        <v>15</v>
      </c>
      <c r="E73" s="87" t="s">
        <v>19</v>
      </c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102" t="s">
        <v>18</v>
      </c>
      <c r="R73" s="102"/>
      <c r="S73" s="87" t="s">
        <v>175</v>
      </c>
      <c r="T73" s="87"/>
      <c r="U73" s="87"/>
      <c r="V73" s="87"/>
      <c r="W73" s="87"/>
      <c r="X73" s="87"/>
      <c r="Y73" s="87"/>
      <c r="Z73" s="87"/>
      <c r="AA73" s="87"/>
      <c r="AB73" s="102" t="s">
        <v>17</v>
      </c>
      <c r="AC73" s="102"/>
      <c r="AD73" s="103">
        <v>67730</v>
      </c>
      <c r="AE73" s="103"/>
      <c r="AF73" s="103"/>
      <c r="AG73" s="103"/>
      <c r="AH73" s="7" t="s">
        <v>16</v>
      </c>
    </row>
    <row r="74" spans="1:51" x14ac:dyDescent="0.2">
      <c r="A74" s="90">
        <v>0</v>
      </c>
      <c r="B74" s="90"/>
      <c r="C74" s="87" t="s">
        <v>116</v>
      </c>
      <c r="D74" s="87"/>
      <c r="E74" s="87"/>
      <c r="F74" s="87"/>
      <c r="G74" s="87"/>
      <c r="H74" s="87"/>
      <c r="I74" s="90">
        <v>0</v>
      </c>
      <c r="J74" s="90"/>
      <c r="Q74" s="101">
        <v>42338</v>
      </c>
      <c r="R74" s="101"/>
      <c r="S74" s="101"/>
      <c r="T74" s="101"/>
      <c r="U74" s="90">
        <v>55841</v>
      </c>
      <c r="V74" s="90"/>
      <c r="W74" s="90"/>
      <c r="X74" s="87" t="s">
        <v>117</v>
      </c>
      <c r="Y74" s="87"/>
      <c r="Z74" s="87" t="s">
        <v>118</v>
      </c>
      <c r="AA74" s="87"/>
      <c r="AB74" s="87"/>
      <c r="AC74" s="87"/>
      <c r="AD74" s="87"/>
      <c r="AE74" s="87" t="s">
        <v>123</v>
      </c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93">
        <v>100</v>
      </c>
      <c r="AR74" s="93"/>
      <c r="AS74" s="93"/>
      <c r="AT74" s="93"/>
      <c r="AU74" s="93"/>
    </row>
    <row r="75" spans="1:51" x14ac:dyDescent="0.2">
      <c r="D75" s="7" t="s">
        <v>15</v>
      </c>
      <c r="E75" s="87" t="s">
        <v>51</v>
      </c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102" t="s">
        <v>18</v>
      </c>
      <c r="R75" s="102"/>
      <c r="S75" s="87" t="s">
        <v>176</v>
      </c>
      <c r="T75" s="87"/>
      <c r="U75" s="87"/>
      <c r="V75" s="87"/>
      <c r="W75" s="87"/>
      <c r="X75" s="87"/>
      <c r="Y75" s="87"/>
      <c r="Z75" s="87"/>
      <c r="AA75" s="87"/>
      <c r="AB75" s="102" t="s">
        <v>17</v>
      </c>
      <c r="AC75" s="102"/>
      <c r="AD75" s="103">
        <v>67867</v>
      </c>
      <c r="AE75" s="103"/>
      <c r="AF75" s="103"/>
      <c r="AG75" s="103"/>
      <c r="AH75" s="7" t="s">
        <v>16</v>
      </c>
    </row>
    <row r="76" spans="1:51" x14ac:dyDescent="0.2">
      <c r="X76" s="83" t="s">
        <v>52</v>
      </c>
      <c r="Y76" s="83"/>
      <c r="Z76" s="83"/>
      <c r="AA76" s="83"/>
      <c r="AB76" s="83"/>
      <c r="AC76" s="83"/>
      <c r="AD76" s="83"/>
      <c r="AE76" s="83"/>
      <c r="AF76" s="8">
        <v>0</v>
      </c>
      <c r="AG76" s="87" t="s">
        <v>116</v>
      </c>
      <c r="AH76" s="87"/>
      <c r="AI76" s="87"/>
      <c r="AJ76" s="87"/>
      <c r="AK76" s="87"/>
      <c r="AM76" s="9" t="s">
        <v>53</v>
      </c>
      <c r="AN76" s="90">
        <v>0</v>
      </c>
      <c r="AO76" s="90"/>
      <c r="AQ76" s="99">
        <v>6231.2</v>
      </c>
      <c r="AR76" s="99"/>
      <c r="AS76" s="99"/>
      <c r="AT76" s="99"/>
      <c r="AU76" s="99"/>
      <c r="AV76" s="99">
        <v>50</v>
      </c>
      <c r="AW76" s="99"/>
      <c r="AX76" s="99"/>
      <c r="AY76" s="99"/>
    </row>
    <row r="77" spans="1:51" x14ac:dyDescent="0.2">
      <c r="A77" s="90">
        <v>0</v>
      </c>
      <c r="B77" s="90"/>
      <c r="C77" s="87" t="s">
        <v>177</v>
      </c>
      <c r="D77" s="87"/>
      <c r="E77" s="87"/>
      <c r="F77" s="87"/>
      <c r="G77" s="87"/>
      <c r="H77" s="87"/>
      <c r="I77" s="90">
        <v>0</v>
      </c>
      <c r="J77" s="90"/>
      <c r="Q77" s="101">
        <v>41976</v>
      </c>
      <c r="R77" s="101"/>
      <c r="S77" s="101"/>
      <c r="T77" s="101"/>
      <c r="U77" s="90">
        <v>47217</v>
      </c>
      <c r="V77" s="90"/>
      <c r="W77" s="90"/>
      <c r="X77" s="87" t="s">
        <v>117</v>
      </c>
      <c r="Y77" s="87"/>
      <c r="Z77" s="87" t="s">
        <v>118</v>
      </c>
      <c r="AA77" s="87"/>
      <c r="AB77" s="87"/>
      <c r="AC77" s="87"/>
      <c r="AD77" s="87"/>
      <c r="AE77" s="87" t="s">
        <v>147</v>
      </c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93">
        <v>500</v>
      </c>
      <c r="AR77" s="93"/>
      <c r="AS77" s="93"/>
      <c r="AT77" s="93"/>
      <c r="AU77" s="93"/>
    </row>
    <row r="78" spans="1:51" x14ac:dyDescent="0.2">
      <c r="D78" s="7" t="s">
        <v>15</v>
      </c>
      <c r="E78" s="87" t="s">
        <v>54</v>
      </c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102" t="s">
        <v>18</v>
      </c>
      <c r="R78" s="102"/>
      <c r="S78" s="87" t="s">
        <v>178</v>
      </c>
      <c r="T78" s="87"/>
      <c r="U78" s="87"/>
      <c r="V78" s="87"/>
      <c r="W78" s="87"/>
      <c r="X78" s="87"/>
      <c r="Y78" s="87"/>
      <c r="Z78" s="87"/>
      <c r="AA78" s="87"/>
      <c r="AB78" s="102" t="s">
        <v>17</v>
      </c>
      <c r="AC78" s="102"/>
      <c r="AD78" s="103">
        <v>64741</v>
      </c>
      <c r="AE78" s="103"/>
      <c r="AF78" s="103"/>
      <c r="AG78" s="103"/>
      <c r="AH78" s="7" t="s">
        <v>16</v>
      </c>
    </row>
    <row r="79" spans="1:51" x14ac:dyDescent="0.2">
      <c r="A79" s="90">
        <v>0</v>
      </c>
      <c r="B79" s="90"/>
      <c r="C79" s="87" t="s">
        <v>177</v>
      </c>
      <c r="D79" s="87"/>
      <c r="E79" s="87"/>
      <c r="F79" s="87"/>
      <c r="G79" s="87"/>
      <c r="H79" s="87"/>
      <c r="I79" s="90">
        <v>0</v>
      </c>
      <c r="J79" s="90"/>
      <c r="Q79" s="101">
        <v>42004</v>
      </c>
      <c r="R79" s="101"/>
      <c r="S79" s="101"/>
      <c r="T79" s="101"/>
      <c r="U79" s="90">
        <v>47957</v>
      </c>
      <c r="V79" s="90"/>
      <c r="W79" s="90"/>
      <c r="X79" s="87" t="s">
        <v>117</v>
      </c>
      <c r="Y79" s="87"/>
      <c r="Z79" s="87" t="s">
        <v>118</v>
      </c>
      <c r="AA79" s="87"/>
      <c r="AB79" s="87"/>
      <c r="AC79" s="87"/>
      <c r="AD79" s="87"/>
      <c r="AE79" s="87" t="s">
        <v>179</v>
      </c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93">
        <v>2966.7</v>
      </c>
      <c r="AR79" s="93"/>
      <c r="AS79" s="93"/>
      <c r="AT79" s="93"/>
      <c r="AU79" s="93"/>
    </row>
    <row r="80" spans="1:51" x14ac:dyDescent="0.2">
      <c r="D80" s="7" t="s">
        <v>15</v>
      </c>
      <c r="E80" s="87" t="s">
        <v>55</v>
      </c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102" t="s">
        <v>18</v>
      </c>
      <c r="R80" s="102"/>
      <c r="S80" s="87" t="s">
        <v>180</v>
      </c>
      <c r="T80" s="87"/>
      <c r="U80" s="87"/>
      <c r="V80" s="87"/>
      <c r="W80" s="87"/>
      <c r="X80" s="87"/>
      <c r="Y80" s="87"/>
      <c r="Z80" s="87"/>
      <c r="AA80" s="87"/>
      <c r="AB80" s="102" t="s">
        <v>17</v>
      </c>
      <c r="AC80" s="102"/>
      <c r="AD80" s="103">
        <v>64959</v>
      </c>
      <c r="AE80" s="103"/>
      <c r="AF80" s="103"/>
      <c r="AG80" s="103"/>
      <c r="AH80" s="7" t="s">
        <v>16</v>
      </c>
    </row>
    <row r="81" spans="1:47" x14ac:dyDescent="0.2">
      <c r="A81" s="90">
        <v>0</v>
      </c>
      <c r="B81" s="90"/>
      <c r="C81" s="87" t="s">
        <v>177</v>
      </c>
      <c r="D81" s="87"/>
      <c r="E81" s="87"/>
      <c r="F81" s="87"/>
      <c r="G81" s="87"/>
      <c r="H81" s="87"/>
      <c r="I81" s="90">
        <v>0</v>
      </c>
      <c r="J81" s="90"/>
      <c r="Q81" s="101">
        <v>42035</v>
      </c>
      <c r="R81" s="101"/>
      <c r="S81" s="101"/>
      <c r="T81" s="101"/>
      <c r="U81" s="90">
        <v>48520</v>
      </c>
      <c r="V81" s="90"/>
      <c r="W81" s="90"/>
      <c r="X81" s="87" t="s">
        <v>117</v>
      </c>
      <c r="Y81" s="87"/>
      <c r="Z81" s="87" t="s">
        <v>118</v>
      </c>
      <c r="AA81" s="87"/>
      <c r="AB81" s="87"/>
      <c r="AC81" s="87"/>
      <c r="AD81" s="87"/>
      <c r="AE81" s="87" t="s">
        <v>181</v>
      </c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93">
        <v>2969.47</v>
      </c>
      <c r="AR81" s="93"/>
      <c r="AS81" s="93"/>
      <c r="AT81" s="93"/>
      <c r="AU81" s="93"/>
    </row>
    <row r="82" spans="1:47" x14ac:dyDescent="0.2">
      <c r="D82" s="7" t="s">
        <v>15</v>
      </c>
      <c r="E82" s="87" t="s">
        <v>55</v>
      </c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102" t="s">
        <v>18</v>
      </c>
      <c r="R82" s="102"/>
      <c r="S82" s="87" t="s">
        <v>182</v>
      </c>
      <c r="T82" s="87"/>
      <c r="U82" s="87"/>
      <c r="V82" s="87"/>
      <c r="W82" s="87"/>
      <c r="X82" s="87"/>
      <c r="Y82" s="87"/>
      <c r="Z82" s="87"/>
      <c r="AA82" s="87"/>
      <c r="AB82" s="102" t="s">
        <v>17</v>
      </c>
      <c r="AC82" s="102"/>
      <c r="AD82" s="103">
        <v>65176</v>
      </c>
      <c r="AE82" s="103"/>
      <c r="AF82" s="103"/>
      <c r="AG82" s="103"/>
      <c r="AH82" s="7" t="s">
        <v>16</v>
      </c>
    </row>
    <row r="83" spans="1:47" x14ac:dyDescent="0.2">
      <c r="A83" s="90">
        <v>0</v>
      </c>
      <c r="B83" s="90"/>
      <c r="C83" s="87" t="s">
        <v>177</v>
      </c>
      <c r="D83" s="87"/>
      <c r="E83" s="87"/>
      <c r="F83" s="87"/>
      <c r="G83" s="87"/>
      <c r="H83" s="87"/>
      <c r="I83" s="90">
        <v>0</v>
      </c>
      <c r="J83" s="90"/>
      <c r="Q83" s="101">
        <v>42063</v>
      </c>
      <c r="R83" s="101"/>
      <c r="S83" s="101"/>
      <c r="T83" s="101"/>
      <c r="U83" s="90">
        <v>49217</v>
      </c>
      <c r="V83" s="90"/>
      <c r="W83" s="90"/>
      <c r="X83" s="87" t="s">
        <v>117</v>
      </c>
      <c r="Y83" s="87"/>
      <c r="Z83" s="87" t="s">
        <v>118</v>
      </c>
      <c r="AA83" s="87"/>
      <c r="AB83" s="87"/>
      <c r="AC83" s="87"/>
      <c r="AD83" s="87"/>
      <c r="AE83" s="87" t="s">
        <v>183</v>
      </c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93">
        <v>3002.72</v>
      </c>
      <c r="AR83" s="93"/>
      <c r="AS83" s="93"/>
      <c r="AT83" s="93"/>
      <c r="AU83" s="93"/>
    </row>
    <row r="84" spans="1:47" x14ac:dyDescent="0.2">
      <c r="D84" s="7" t="s">
        <v>15</v>
      </c>
      <c r="E84" s="87" t="s">
        <v>55</v>
      </c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102" t="s">
        <v>18</v>
      </c>
      <c r="R84" s="102"/>
      <c r="S84" s="87" t="s">
        <v>184</v>
      </c>
      <c r="T84" s="87"/>
      <c r="U84" s="87"/>
      <c r="V84" s="87"/>
      <c r="W84" s="87"/>
      <c r="X84" s="87"/>
      <c r="Y84" s="87"/>
      <c r="Z84" s="87"/>
      <c r="AA84" s="87"/>
      <c r="AB84" s="102" t="s">
        <v>17</v>
      </c>
      <c r="AC84" s="102"/>
      <c r="AD84" s="103">
        <v>65396</v>
      </c>
      <c r="AE84" s="103"/>
      <c r="AF84" s="103"/>
      <c r="AG84" s="103"/>
      <c r="AH84" s="7" t="s">
        <v>16</v>
      </c>
    </row>
    <row r="85" spans="1:47" x14ac:dyDescent="0.2">
      <c r="A85" s="90">
        <v>0</v>
      </c>
      <c r="B85" s="90"/>
      <c r="C85" s="87" t="s">
        <v>177</v>
      </c>
      <c r="D85" s="87"/>
      <c r="E85" s="87"/>
      <c r="F85" s="87"/>
      <c r="G85" s="87"/>
      <c r="H85" s="87"/>
      <c r="I85" s="90">
        <v>0</v>
      </c>
      <c r="J85" s="90"/>
      <c r="Q85" s="101">
        <v>42074</v>
      </c>
      <c r="R85" s="101"/>
      <c r="S85" s="101"/>
      <c r="T85" s="101"/>
      <c r="U85" s="90">
        <v>49267</v>
      </c>
      <c r="V85" s="90"/>
      <c r="W85" s="90"/>
      <c r="X85" s="87" t="s">
        <v>117</v>
      </c>
      <c r="Y85" s="87"/>
      <c r="Z85" s="87" t="s">
        <v>118</v>
      </c>
      <c r="AA85" s="87"/>
      <c r="AB85" s="87"/>
      <c r="AC85" s="87"/>
      <c r="AD85" s="87"/>
      <c r="AE85" s="87" t="s">
        <v>185</v>
      </c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93">
        <v>2544.44</v>
      </c>
      <c r="AR85" s="93"/>
      <c r="AS85" s="93"/>
      <c r="AT85" s="93"/>
      <c r="AU85" s="93"/>
    </row>
    <row r="86" spans="1:47" x14ac:dyDescent="0.2">
      <c r="D86" s="7" t="s">
        <v>15</v>
      </c>
      <c r="E86" s="87" t="s">
        <v>56</v>
      </c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102" t="s">
        <v>18</v>
      </c>
      <c r="R86" s="102"/>
      <c r="S86" s="87" t="s">
        <v>186</v>
      </c>
      <c r="T86" s="87"/>
      <c r="U86" s="87"/>
      <c r="V86" s="87"/>
      <c r="W86" s="87"/>
      <c r="X86" s="87"/>
      <c r="Y86" s="87"/>
      <c r="Z86" s="87"/>
      <c r="AA86" s="87"/>
      <c r="AB86" s="102" t="s">
        <v>17</v>
      </c>
      <c r="AC86" s="102"/>
      <c r="AD86" s="103">
        <v>65415</v>
      </c>
      <c r="AE86" s="103"/>
      <c r="AF86" s="103"/>
      <c r="AG86" s="103"/>
      <c r="AH86" s="7" t="s">
        <v>16</v>
      </c>
    </row>
    <row r="87" spans="1:47" x14ac:dyDescent="0.2">
      <c r="A87" s="90">
        <v>0</v>
      </c>
      <c r="B87" s="90"/>
      <c r="C87" s="87" t="s">
        <v>177</v>
      </c>
      <c r="D87" s="87"/>
      <c r="E87" s="87"/>
      <c r="F87" s="87"/>
      <c r="G87" s="87"/>
      <c r="H87" s="87"/>
      <c r="I87" s="90">
        <v>0</v>
      </c>
      <c r="J87" s="90"/>
      <c r="Q87" s="101">
        <v>42094</v>
      </c>
      <c r="R87" s="101"/>
      <c r="S87" s="101"/>
      <c r="T87" s="101"/>
      <c r="U87" s="90">
        <v>49730</v>
      </c>
      <c r="V87" s="90"/>
      <c r="W87" s="90"/>
      <c r="X87" s="87" t="s">
        <v>117</v>
      </c>
      <c r="Y87" s="87"/>
      <c r="Z87" s="87" t="s">
        <v>118</v>
      </c>
      <c r="AA87" s="87"/>
      <c r="AB87" s="87"/>
      <c r="AC87" s="87"/>
      <c r="AD87" s="87"/>
      <c r="AE87" s="87" t="s">
        <v>187</v>
      </c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93">
        <v>2990.36</v>
      </c>
      <c r="AR87" s="93"/>
      <c r="AS87" s="93"/>
      <c r="AT87" s="93"/>
      <c r="AU87" s="93"/>
    </row>
    <row r="88" spans="1:47" x14ac:dyDescent="0.2">
      <c r="D88" s="7" t="s">
        <v>15</v>
      </c>
      <c r="E88" s="87" t="s">
        <v>55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102" t="s">
        <v>18</v>
      </c>
      <c r="R88" s="102"/>
      <c r="S88" s="87" t="s">
        <v>188</v>
      </c>
      <c r="T88" s="87"/>
      <c r="U88" s="87"/>
      <c r="V88" s="87"/>
      <c r="W88" s="87"/>
      <c r="X88" s="87"/>
      <c r="Y88" s="87"/>
      <c r="Z88" s="87"/>
      <c r="AA88" s="87"/>
      <c r="AB88" s="102" t="s">
        <v>17</v>
      </c>
      <c r="AC88" s="102"/>
      <c r="AD88" s="103">
        <v>65543</v>
      </c>
      <c r="AE88" s="103"/>
      <c r="AF88" s="103"/>
      <c r="AG88" s="103"/>
      <c r="AH88" s="7" t="s">
        <v>16</v>
      </c>
    </row>
    <row r="89" spans="1:47" x14ac:dyDescent="0.2">
      <c r="A89" s="90">
        <v>0</v>
      </c>
      <c r="B89" s="90"/>
      <c r="C89" s="87" t="s">
        <v>177</v>
      </c>
      <c r="D89" s="87"/>
      <c r="E89" s="87"/>
      <c r="F89" s="87"/>
      <c r="G89" s="87"/>
      <c r="H89" s="87"/>
      <c r="I89" s="90">
        <v>0</v>
      </c>
      <c r="J89" s="90"/>
      <c r="Q89" s="101">
        <v>42124</v>
      </c>
      <c r="R89" s="101"/>
      <c r="S89" s="101"/>
      <c r="T89" s="101"/>
      <c r="U89" s="90">
        <v>50758</v>
      </c>
      <c r="V89" s="90"/>
      <c r="W89" s="90"/>
      <c r="X89" s="87" t="s">
        <v>117</v>
      </c>
      <c r="Y89" s="87"/>
      <c r="Z89" s="87" t="s">
        <v>118</v>
      </c>
      <c r="AA89" s="87"/>
      <c r="AB89" s="87"/>
      <c r="AC89" s="87"/>
      <c r="AD89" s="87"/>
      <c r="AE89" s="87" t="s">
        <v>189</v>
      </c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93">
        <v>3006.21</v>
      </c>
      <c r="AR89" s="93"/>
      <c r="AS89" s="93"/>
      <c r="AT89" s="93"/>
      <c r="AU89" s="93"/>
    </row>
    <row r="90" spans="1:47" x14ac:dyDescent="0.2">
      <c r="D90" s="7" t="s">
        <v>15</v>
      </c>
      <c r="E90" s="87" t="s">
        <v>55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102" t="s">
        <v>18</v>
      </c>
      <c r="R90" s="102"/>
      <c r="S90" s="87" t="s">
        <v>190</v>
      </c>
      <c r="T90" s="87"/>
      <c r="U90" s="87"/>
      <c r="V90" s="87"/>
      <c r="W90" s="87"/>
      <c r="X90" s="87"/>
      <c r="Y90" s="87"/>
      <c r="Z90" s="87"/>
      <c r="AA90" s="87"/>
      <c r="AB90" s="102" t="s">
        <v>17</v>
      </c>
      <c r="AC90" s="102"/>
      <c r="AD90" s="103">
        <v>65799</v>
      </c>
      <c r="AE90" s="103"/>
      <c r="AF90" s="103"/>
      <c r="AG90" s="103"/>
      <c r="AH90" s="7" t="s">
        <v>16</v>
      </c>
    </row>
    <row r="91" spans="1:47" x14ac:dyDescent="0.2">
      <c r="A91" s="90">
        <v>0</v>
      </c>
      <c r="B91" s="90"/>
      <c r="C91" s="87" t="s">
        <v>177</v>
      </c>
      <c r="D91" s="87"/>
      <c r="E91" s="87"/>
      <c r="F91" s="87"/>
      <c r="G91" s="87"/>
      <c r="H91" s="87"/>
      <c r="I91" s="90">
        <v>0</v>
      </c>
      <c r="J91" s="90"/>
      <c r="Q91" s="101">
        <v>42155</v>
      </c>
      <c r="R91" s="101"/>
      <c r="S91" s="101"/>
      <c r="T91" s="101"/>
      <c r="U91" s="90">
        <v>51505</v>
      </c>
      <c r="V91" s="90"/>
      <c r="W91" s="90"/>
      <c r="X91" s="87" t="s">
        <v>117</v>
      </c>
      <c r="Y91" s="87"/>
      <c r="Z91" s="87" t="s">
        <v>118</v>
      </c>
      <c r="AA91" s="87"/>
      <c r="AB91" s="87"/>
      <c r="AC91" s="87"/>
      <c r="AD91" s="87"/>
      <c r="AE91" s="87" t="s">
        <v>191</v>
      </c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93">
        <v>3002.17</v>
      </c>
      <c r="AR91" s="93"/>
      <c r="AS91" s="93"/>
      <c r="AT91" s="93"/>
      <c r="AU91" s="93"/>
    </row>
    <row r="92" spans="1:47" x14ac:dyDescent="0.2">
      <c r="D92" s="7" t="s">
        <v>15</v>
      </c>
      <c r="E92" s="87" t="s">
        <v>55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102" t="s">
        <v>18</v>
      </c>
      <c r="R92" s="102"/>
      <c r="S92" s="87" t="s">
        <v>192</v>
      </c>
      <c r="T92" s="87"/>
      <c r="U92" s="87"/>
      <c r="V92" s="87"/>
      <c r="W92" s="87"/>
      <c r="X92" s="87"/>
      <c r="Y92" s="87"/>
      <c r="Z92" s="87"/>
      <c r="AA92" s="87"/>
      <c r="AB92" s="102" t="s">
        <v>17</v>
      </c>
      <c r="AC92" s="102"/>
      <c r="AD92" s="103">
        <v>66037</v>
      </c>
      <c r="AE92" s="103"/>
      <c r="AF92" s="103"/>
      <c r="AG92" s="103"/>
      <c r="AH92" s="7" t="s">
        <v>16</v>
      </c>
    </row>
    <row r="93" spans="1:47" x14ac:dyDescent="0.2">
      <c r="A93" s="90">
        <v>0</v>
      </c>
      <c r="B93" s="90"/>
      <c r="C93" s="87" t="s">
        <v>177</v>
      </c>
      <c r="D93" s="87"/>
      <c r="E93" s="87"/>
      <c r="F93" s="87"/>
      <c r="G93" s="87"/>
      <c r="H93" s="87"/>
      <c r="I93" s="90">
        <v>0</v>
      </c>
      <c r="J93" s="90"/>
      <c r="Q93" s="101">
        <v>42183</v>
      </c>
      <c r="R93" s="101"/>
      <c r="S93" s="101"/>
      <c r="T93" s="101"/>
      <c r="U93" s="90">
        <v>52240</v>
      </c>
      <c r="V93" s="90"/>
      <c r="W93" s="90"/>
      <c r="X93" s="87" t="s">
        <v>117</v>
      </c>
      <c r="Y93" s="87"/>
      <c r="Z93" s="87" t="s">
        <v>135</v>
      </c>
      <c r="AA93" s="87"/>
      <c r="AB93" s="87"/>
      <c r="AC93" s="87"/>
      <c r="AD93" s="87"/>
      <c r="AE93" s="87" t="s">
        <v>193</v>
      </c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93">
        <v>3967.12</v>
      </c>
      <c r="AR93" s="93"/>
      <c r="AS93" s="93"/>
      <c r="AT93" s="93"/>
      <c r="AU93" s="93"/>
    </row>
    <row r="94" spans="1:47" x14ac:dyDescent="0.2">
      <c r="D94" s="7" t="s">
        <v>15</v>
      </c>
      <c r="E94" s="87" t="s">
        <v>55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102" t="s">
        <v>18</v>
      </c>
      <c r="R94" s="102"/>
      <c r="S94" s="87" t="s">
        <v>194</v>
      </c>
      <c r="T94" s="87"/>
      <c r="U94" s="87"/>
      <c r="V94" s="87"/>
      <c r="W94" s="87"/>
      <c r="X94" s="87"/>
      <c r="Y94" s="87"/>
      <c r="Z94" s="87"/>
      <c r="AA94" s="87"/>
      <c r="AB94" s="102" t="s">
        <v>17</v>
      </c>
      <c r="AC94" s="102"/>
      <c r="AD94" s="103">
        <v>66682</v>
      </c>
      <c r="AE94" s="103"/>
      <c r="AF94" s="103"/>
      <c r="AG94" s="103"/>
      <c r="AH94" s="7" t="s">
        <v>16</v>
      </c>
    </row>
    <row r="95" spans="1:47" x14ac:dyDescent="0.2">
      <c r="A95" s="90">
        <v>0</v>
      </c>
      <c r="B95" s="90"/>
      <c r="C95" s="87" t="s">
        <v>177</v>
      </c>
      <c r="D95" s="87"/>
      <c r="E95" s="87"/>
      <c r="F95" s="87"/>
      <c r="G95" s="87"/>
      <c r="H95" s="87"/>
      <c r="I95" s="90">
        <v>0</v>
      </c>
      <c r="J95" s="90"/>
      <c r="Q95" s="101">
        <v>42216</v>
      </c>
      <c r="R95" s="101"/>
      <c r="S95" s="101"/>
      <c r="T95" s="101"/>
      <c r="U95" s="90">
        <v>53102</v>
      </c>
      <c r="V95" s="90"/>
      <c r="W95" s="90"/>
      <c r="X95" s="87" t="s">
        <v>117</v>
      </c>
      <c r="Y95" s="87"/>
      <c r="Z95" s="87" t="s">
        <v>118</v>
      </c>
      <c r="AA95" s="87"/>
      <c r="AB95" s="87"/>
      <c r="AC95" s="87"/>
      <c r="AD95" s="87"/>
      <c r="AE95" s="87" t="s">
        <v>195</v>
      </c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93">
        <v>2970.32</v>
      </c>
      <c r="AR95" s="93"/>
      <c r="AS95" s="93"/>
      <c r="AT95" s="93"/>
      <c r="AU95" s="93"/>
    </row>
    <row r="96" spans="1:47" x14ac:dyDescent="0.2">
      <c r="D96" s="7" t="s">
        <v>15</v>
      </c>
      <c r="E96" s="87" t="s">
        <v>55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102" t="s">
        <v>18</v>
      </c>
      <c r="R96" s="102"/>
      <c r="S96" s="87" t="s">
        <v>196</v>
      </c>
      <c r="T96" s="87"/>
      <c r="U96" s="87"/>
      <c r="V96" s="87"/>
      <c r="W96" s="87"/>
      <c r="X96" s="87"/>
      <c r="Y96" s="87"/>
      <c r="Z96" s="87"/>
      <c r="AA96" s="87"/>
      <c r="AB96" s="102" t="s">
        <v>17</v>
      </c>
      <c r="AC96" s="102"/>
      <c r="AD96" s="103">
        <v>66954</v>
      </c>
      <c r="AE96" s="103"/>
      <c r="AF96" s="103"/>
      <c r="AG96" s="103"/>
      <c r="AH96" s="7" t="s">
        <v>16</v>
      </c>
    </row>
    <row r="97" spans="1:47" x14ac:dyDescent="0.2">
      <c r="A97" s="90">
        <v>0</v>
      </c>
      <c r="B97" s="90"/>
      <c r="C97" s="87" t="s">
        <v>177</v>
      </c>
      <c r="D97" s="87"/>
      <c r="E97" s="87"/>
      <c r="F97" s="87"/>
      <c r="G97" s="87"/>
      <c r="H97" s="87"/>
      <c r="I97" s="90">
        <v>0</v>
      </c>
      <c r="J97" s="90"/>
      <c r="Q97" s="101">
        <v>42247</v>
      </c>
      <c r="R97" s="101"/>
      <c r="S97" s="101"/>
      <c r="T97" s="101"/>
      <c r="U97" s="90">
        <v>53828</v>
      </c>
      <c r="V97" s="90"/>
      <c r="W97" s="90"/>
      <c r="X97" s="87" t="s">
        <v>117</v>
      </c>
      <c r="Y97" s="87"/>
      <c r="Z97" s="87" t="s">
        <v>118</v>
      </c>
      <c r="AA97" s="87"/>
      <c r="AB97" s="87"/>
      <c r="AC97" s="87"/>
      <c r="AD97" s="87"/>
      <c r="AE97" s="87" t="s">
        <v>197</v>
      </c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93">
        <v>2993.82</v>
      </c>
      <c r="AR97" s="93"/>
      <c r="AS97" s="93"/>
      <c r="AT97" s="93"/>
      <c r="AU97" s="93"/>
    </row>
    <row r="98" spans="1:47" x14ac:dyDescent="0.2">
      <c r="D98" s="7" t="s">
        <v>15</v>
      </c>
      <c r="E98" s="87" t="s">
        <v>55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102" t="s">
        <v>18</v>
      </c>
      <c r="R98" s="102"/>
      <c r="S98" s="87" t="s">
        <v>198</v>
      </c>
      <c r="T98" s="87"/>
      <c r="U98" s="87"/>
      <c r="V98" s="87"/>
      <c r="W98" s="87"/>
      <c r="X98" s="87"/>
      <c r="Y98" s="87"/>
      <c r="Z98" s="87"/>
      <c r="AA98" s="87"/>
      <c r="AB98" s="102" t="s">
        <v>17</v>
      </c>
      <c r="AC98" s="102"/>
      <c r="AD98" s="103">
        <v>67177</v>
      </c>
      <c r="AE98" s="103"/>
      <c r="AF98" s="103"/>
      <c r="AG98" s="103"/>
      <c r="AH98" s="7" t="s">
        <v>16</v>
      </c>
    </row>
    <row r="99" spans="1:47" x14ac:dyDescent="0.2">
      <c r="A99" s="90">
        <v>0</v>
      </c>
      <c r="B99" s="90"/>
      <c r="C99" s="87" t="s">
        <v>177</v>
      </c>
      <c r="D99" s="87"/>
      <c r="E99" s="87"/>
      <c r="F99" s="87"/>
      <c r="G99" s="87"/>
      <c r="H99" s="87"/>
      <c r="I99" s="90">
        <v>0</v>
      </c>
      <c r="J99" s="90"/>
      <c r="Q99" s="101">
        <v>42277</v>
      </c>
      <c r="R99" s="101"/>
      <c r="S99" s="101"/>
      <c r="T99" s="101"/>
      <c r="U99" s="90">
        <v>54402</v>
      </c>
      <c r="V99" s="90"/>
      <c r="W99" s="90"/>
      <c r="X99" s="87" t="s">
        <v>117</v>
      </c>
      <c r="Y99" s="87"/>
      <c r="Z99" s="87" t="s">
        <v>118</v>
      </c>
      <c r="AA99" s="87"/>
      <c r="AB99" s="87"/>
      <c r="AC99" s="87"/>
      <c r="AD99" s="87"/>
      <c r="AE99" s="87" t="s">
        <v>199</v>
      </c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93">
        <v>2997.65</v>
      </c>
      <c r="AR99" s="93"/>
      <c r="AS99" s="93"/>
      <c r="AT99" s="93"/>
      <c r="AU99" s="93"/>
    </row>
    <row r="100" spans="1:47" x14ac:dyDescent="0.2">
      <c r="D100" s="7" t="s">
        <v>15</v>
      </c>
      <c r="E100" s="87" t="s">
        <v>55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102" t="s">
        <v>18</v>
      </c>
      <c r="R100" s="102"/>
      <c r="S100" s="87" t="s">
        <v>200</v>
      </c>
      <c r="T100" s="87"/>
      <c r="U100" s="87"/>
      <c r="V100" s="87"/>
      <c r="W100" s="87"/>
      <c r="X100" s="87"/>
      <c r="Y100" s="87"/>
      <c r="Z100" s="87"/>
      <c r="AA100" s="87"/>
      <c r="AB100" s="102" t="s">
        <v>17</v>
      </c>
      <c r="AC100" s="102"/>
      <c r="AD100" s="103">
        <v>67373</v>
      </c>
      <c r="AE100" s="103"/>
      <c r="AF100" s="103"/>
      <c r="AG100" s="103"/>
      <c r="AH100" s="7" t="s">
        <v>16</v>
      </c>
    </row>
    <row r="101" spans="1:47" x14ac:dyDescent="0.2">
      <c r="A101" s="90">
        <v>0</v>
      </c>
      <c r="B101" s="90"/>
      <c r="C101" s="87" t="s">
        <v>177</v>
      </c>
      <c r="D101" s="87"/>
      <c r="E101" s="87"/>
      <c r="F101" s="87"/>
      <c r="G101" s="87"/>
      <c r="H101" s="87"/>
      <c r="I101" s="90">
        <v>0</v>
      </c>
      <c r="J101" s="90"/>
      <c r="Q101" s="101">
        <v>42308</v>
      </c>
      <c r="R101" s="101"/>
      <c r="S101" s="101"/>
      <c r="T101" s="101"/>
      <c r="U101" s="90">
        <v>55330</v>
      </c>
      <c r="V101" s="90"/>
      <c r="W101" s="90"/>
      <c r="X101" s="87" t="s">
        <v>117</v>
      </c>
      <c r="Y101" s="87"/>
      <c r="Z101" s="87" t="s">
        <v>118</v>
      </c>
      <c r="AA101" s="87"/>
      <c r="AB101" s="87"/>
      <c r="AC101" s="87"/>
      <c r="AD101" s="87"/>
      <c r="AE101" s="87" t="s">
        <v>201</v>
      </c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93">
        <v>2977.57</v>
      </c>
      <c r="AR101" s="93"/>
      <c r="AS101" s="93"/>
      <c r="AT101" s="93"/>
      <c r="AU101" s="93"/>
    </row>
    <row r="102" spans="1:47" x14ac:dyDescent="0.2">
      <c r="D102" s="7" t="s">
        <v>15</v>
      </c>
      <c r="E102" s="87" t="s">
        <v>55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102" t="s">
        <v>18</v>
      </c>
      <c r="R102" s="102"/>
      <c r="S102" s="87" t="s">
        <v>202</v>
      </c>
      <c r="T102" s="87"/>
      <c r="U102" s="87"/>
      <c r="V102" s="87"/>
      <c r="W102" s="87"/>
      <c r="X102" s="87"/>
      <c r="Y102" s="87"/>
      <c r="Z102" s="87"/>
      <c r="AA102" s="87"/>
      <c r="AB102" s="102" t="s">
        <v>17</v>
      </c>
      <c r="AC102" s="102"/>
      <c r="AD102" s="103">
        <v>67653</v>
      </c>
      <c r="AE102" s="103"/>
      <c r="AF102" s="103"/>
      <c r="AG102" s="103"/>
      <c r="AH102" s="7" t="s">
        <v>16</v>
      </c>
    </row>
    <row r="103" spans="1:47" x14ac:dyDescent="0.2">
      <c r="A103" s="90">
        <v>0</v>
      </c>
      <c r="B103" s="90"/>
      <c r="C103" s="87" t="s">
        <v>177</v>
      </c>
      <c r="D103" s="87"/>
      <c r="E103" s="87"/>
      <c r="F103" s="87"/>
      <c r="G103" s="87"/>
      <c r="H103" s="87"/>
      <c r="I103" s="90">
        <v>0</v>
      </c>
      <c r="J103" s="90"/>
      <c r="Q103" s="101">
        <v>42338</v>
      </c>
      <c r="R103" s="101"/>
      <c r="S103" s="101"/>
      <c r="T103" s="101"/>
      <c r="U103" s="90">
        <v>56022</v>
      </c>
      <c r="V103" s="90"/>
      <c r="W103" s="90"/>
      <c r="X103" s="87" t="s">
        <v>117</v>
      </c>
      <c r="Y103" s="87"/>
      <c r="Z103" s="87" t="s">
        <v>118</v>
      </c>
      <c r="AA103" s="87"/>
      <c r="AB103" s="87"/>
      <c r="AC103" s="87"/>
      <c r="AD103" s="87"/>
      <c r="AE103" s="87" t="s">
        <v>201</v>
      </c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93">
        <v>2975.13</v>
      </c>
      <c r="AR103" s="93"/>
      <c r="AS103" s="93"/>
      <c r="AT103" s="93"/>
      <c r="AU103" s="93"/>
    </row>
    <row r="104" spans="1:47" x14ac:dyDescent="0.2">
      <c r="D104" s="7" t="s">
        <v>15</v>
      </c>
      <c r="E104" s="87" t="s">
        <v>55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102" t="s">
        <v>18</v>
      </c>
      <c r="R104" s="102"/>
      <c r="S104" s="87" t="s">
        <v>203</v>
      </c>
      <c r="T104" s="87"/>
      <c r="U104" s="87"/>
      <c r="V104" s="87"/>
      <c r="W104" s="87"/>
      <c r="X104" s="87"/>
      <c r="Y104" s="87"/>
      <c r="Z104" s="87"/>
      <c r="AA104" s="87"/>
      <c r="AB104" s="102" t="s">
        <v>17</v>
      </c>
      <c r="AC104" s="102"/>
      <c r="AD104" s="103">
        <v>67889</v>
      </c>
      <c r="AE104" s="103"/>
      <c r="AF104" s="103"/>
      <c r="AG104" s="103"/>
      <c r="AH104" s="7" t="s">
        <v>16</v>
      </c>
    </row>
    <row r="105" spans="1:47" x14ac:dyDescent="0.2">
      <c r="X105" s="83" t="s">
        <v>52</v>
      </c>
      <c r="Y105" s="83"/>
      <c r="Z105" s="83"/>
      <c r="AA105" s="83"/>
      <c r="AB105" s="83"/>
      <c r="AC105" s="83"/>
      <c r="AD105" s="83"/>
      <c r="AE105" s="83"/>
      <c r="AF105" s="8">
        <v>0</v>
      </c>
      <c r="AG105" s="87" t="s">
        <v>177</v>
      </c>
      <c r="AH105" s="87"/>
      <c r="AI105" s="87"/>
      <c r="AJ105" s="87"/>
      <c r="AK105" s="87"/>
      <c r="AM105" s="9" t="s">
        <v>53</v>
      </c>
      <c r="AN105" s="90">
        <v>0</v>
      </c>
      <c r="AO105" s="90"/>
      <c r="AQ105" s="99">
        <v>39863.68</v>
      </c>
      <c r="AR105" s="99"/>
      <c r="AS105" s="99"/>
      <c r="AT105" s="99"/>
      <c r="AU105" s="99"/>
    </row>
    <row r="106" spans="1:47" x14ac:dyDescent="0.2">
      <c r="A106" s="90">
        <v>0</v>
      </c>
      <c r="B106" s="90"/>
      <c r="C106" s="87" t="s">
        <v>204</v>
      </c>
      <c r="D106" s="87"/>
      <c r="E106" s="87"/>
      <c r="F106" s="87"/>
      <c r="G106" s="87"/>
      <c r="H106" s="87"/>
      <c r="I106" s="90">
        <v>0</v>
      </c>
      <c r="J106" s="90"/>
      <c r="Q106" s="101">
        <v>41976</v>
      </c>
      <c r="R106" s="101"/>
      <c r="S106" s="101"/>
      <c r="T106" s="101"/>
      <c r="U106" s="90">
        <v>47217</v>
      </c>
      <c r="V106" s="90"/>
      <c r="W106" s="90"/>
      <c r="X106" s="87" t="s">
        <v>117</v>
      </c>
      <c r="Y106" s="87"/>
      <c r="Z106" s="87" t="s">
        <v>118</v>
      </c>
      <c r="AA106" s="87"/>
      <c r="AB106" s="87"/>
      <c r="AC106" s="87"/>
      <c r="AD106" s="87"/>
      <c r="AE106" s="87" t="s">
        <v>205</v>
      </c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93">
        <v>900</v>
      </c>
      <c r="AR106" s="93"/>
      <c r="AS106" s="93"/>
      <c r="AT106" s="93"/>
      <c r="AU106" s="93"/>
    </row>
    <row r="107" spans="1:47" x14ac:dyDescent="0.2">
      <c r="D107" s="7" t="s">
        <v>15</v>
      </c>
      <c r="E107" s="87" t="s">
        <v>57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102" t="s">
        <v>18</v>
      </c>
      <c r="R107" s="102"/>
      <c r="S107" s="87" t="s">
        <v>206</v>
      </c>
      <c r="T107" s="87"/>
      <c r="U107" s="87"/>
      <c r="V107" s="87"/>
      <c r="W107" s="87"/>
      <c r="X107" s="87"/>
      <c r="Y107" s="87"/>
      <c r="Z107" s="87"/>
      <c r="AA107" s="87"/>
      <c r="AB107" s="102" t="s">
        <v>17</v>
      </c>
      <c r="AC107" s="102"/>
      <c r="AD107" s="103">
        <v>64720</v>
      </c>
      <c r="AE107" s="103"/>
      <c r="AF107" s="103"/>
      <c r="AG107" s="103"/>
      <c r="AH107" s="7" t="s">
        <v>16</v>
      </c>
    </row>
    <row r="108" spans="1:47" x14ac:dyDescent="0.2">
      <c r="A108" s="90">
        <v>0</v>
      </c>
      <c r="B108" s="90"/>
      <c r="C108" s="87" t="s">
        <v>204</v>
      </c>
      <c r="D108" s="87"/>
      <c r="E108" s="87"/>
      <c r="F108" s="87"/>
      <c r="G108" s="87"/>
      <c r="H108" s="87"/>
      <c r="I108" s="90">
        <v>0</v>
      </c>
      <c r="J108" s="90"/>
      <c r="Q108" s="101">
        <v>41983</v>
      </c>
      <c r="R108" s="101"/>
      <c r="S108" s="101"/>
      <c r="T108" s="101"/>
      <c r="U108" s="90">
        <v>47445</v>
      </c>
      <c r="V108" s="90"/>
      <c r="W108" s="90"/>
      <c r="X108" s="87" t="s">
        <v>117</v>
      </c>
      <c r="Y108" s="87"/>
      <c r="Z108" s="87" t="s">
        <v>118</v>
      </c>
      <c r="AA108" s="87"/>
      <c r="AB108" s="87"/>
      <c r="AC108" s="87"/>
      <c r="AD108" s="87"/>
      <c r="AE108" s="87" t="s">
        <v>207</v>
      </c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93">
        <v>400.14</v>
      </c>
      <c r="AR108" s="93"/>
      <c r="AS108" s="93"/>
      <c r="AT108" s="93"/>
      <c r="AU108" s="93"/>
    </row>
    <row r="109" spans="1:47" x14ac:dyDescent="0.2">
      <c r="D109" s="7" t="s">
        <v>15</v>
      </c>
      <c r="E109" s="87" t="s">
        <v>57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102" t="s">
        <v>18</v>
      </c>
      <c r="R109" s="102"/>
      <c r="S109" s="87" t="s">
        <v>208</v>
      </c>
      <c r="T109" s="87"/>
      <c r="U109" s="87"/>
      <c r="V109" s="87"/>
      <c r="W109" s="87"/>
      <c r="X109" s="87"/>
      <c r="Y109" s="87"/>
      <c r="Z109" s="87"/>
      <c r="AA109" s="87"/>
      <c r="AB109" s="102" t="s">
        <v>17</v>
      </c>
      <c r="AC109" s="102"/>
      <c r="AD109" s="103">
        <v>64797</v>
      </c>
      <c r="AE109" s="103"/>
      <c r="AF109" s="103"/>
      <c r="AG109" s="103"/>
      <c r="AH109" s="7" t="s">
        <v>16</v>
      </c>
    </row>
    <row r="110" spans="1:47" x14ac:dyDescent="0.2">
      <c r="A110" s="90">
        <v>0</v>
      </c>
      <c r="B110" s="90"/>
      <c r="C110" s="87" t="s">
        <v>204</v>
      </c>
      <c r="D110" s="87"/>
      <c r="E110" s="87"/>
      <c r="F110" s="87"/>
      <c r="G110" s="87"/>
      <c r="H110" s="87"/>
      <c r="I110" s="90">
        <v>0</v>
      </c>
      <c r="J110" s="90"/>
      <c r="Q110" s="101">
        <v>41983</v>
      </c>
      <c r="R110" s="101"/>
      <c r="S110" s="101"/>
      <c r="T110" s="101"/>
      <c r="U110" s="90">
        <v>47445</v>
      </c>
      <c r="V110" s="90"/>
      <c r="W110" s="90"/>
      <c r="X110" s="87" t="s">
        <v>117</v>
      </c>
      <c r="Y110" s="87"/>
      <c r="Z110" s="87" t="s">
        <v>118</v>
      </c>
      <c r="AA110" s="87"/>
      <c r="AB110" s="87"/>
      <c r="AC110" s="87"/>
      <c r="AD110" s="87"/>
      <c r="AE110" s="87" t="s">
        <v>209</v>
      </c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93">
        <v>135</v>
      </c>
      <c r="AR110" s="93"/>
      <c r="AS110" s="93"/>
      <c r="AT110" s="93"/>
      <c r="AU110" s="93"/>
    </row>
    <row r="111" spans="1:47" x14ac:dyDescent="0.2">
      <c r="D111" s="7" t="s">
        <v>15</v>
      </c>
      <c r="E111" s="87" t="s">
        <v>57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102" t="s">
        <v>18</v>
      </c>
      <c r="R111" s="102"/>
      <c r="S111" s="87" t="s">
        <v>210</v>
      </c>
      <c r="T111" s="87"/>
      <c r="U111" s="87"/>
      <c r="V111" s="87"/>
      <c r="W111" s="87"/>
      <c r="X111" s="87"/>
      <c r="Y111" s="87"/>
      <c r="Z111" s="87"/>
      <c r="AA111" s="87"/>
      <c r="AB111" s="102" t="s">
        <v>17</v>
      </c>
      <c r="AC111" s="102"/>
      <c r="AD111" s="103">
        <v>64797</v>
      </c>
      <c r="AE111" s="103"/>
      <c r="AF111" s="103"/>
      <c r="AG111" s="103"/>
      <c r="AH111" s="7" t="s">
        <v>16</v>
      </c>
    </row>
    <row r="112" spans="1:47" x14ac:dyDescent="0.2">
      <c r="A112" s="90">
        <v>0</v>
      </c>
      <c r="B112" s="90"/>
      <c r="C112" s="87" t="s">
        <v>204</v>
      </c>
      <c r="D112" s="87"/>
      <c r="E112" s="87"/>
      <c r="F112" s="87"/>
      <c r="G112" s="87"/>
      <c r="H112" s="87"/>
      <c r="I112" s="90">
        <v>0</v>
      </c>
      <c r="J112" s="90"/>
      <c r="Q112" s="101">
        <v>42004</v>
      </c>
      <c r="R112" s="101"/>
      <c r="S112" s="101"/>
      <c r="T112" s="101"/>
      <c r="U112" s="90">
        <v>47957</v>
      </c>
      <c r="V112" s="90"/>
      <c r="W112" s="90"/>
      <c r="X112" s="87" t="s">
        <v>117</v>
      </c>
      <c r="Y112" s="87"/>
      <c r="Z112" s="87" t="s">
        <v>118</v>
      </c>
      <c r="AA112" s="87"/>
      <c r="AB112" s="87"/>
      <c r="AC112" s="87"/>
      <c r="AD112" s="87"/>
      <c r="AE112" s="87" t="s">
        <v>179</v>
      </c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93">
        <v>1639.84</v>
      </c>
      <c r="AR112" s="93"/>
      <c r="AS112" s="93"/>
      <c r="AT112" s="93"/>
      <c r="AU112" s="93"/>
    </row>
    <row r="113" spans="1:47" x14ac:dyDescent="0.2">
      <c r="D113" s="7" t="s">
        <v>15</v>
      </c>
      <c r="E113" s="87" t="s">
        <v>55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102" t="s">
        <v>18</v>
      </c>
      <c r="R113" s="102"/>
      <c r="S113" s="87" t="s">
        <v>180</v>
      </c>
      <c r="T113" s="87"/>
      <c r="U113" s="87"/>
      <c r="V113" s="87"/>
      <c r="W113" s="87"/>
      <c r="X113" s="87"/>
      <c r="Y113" s="87"/>
      <c r="Z113" s="87"/>
      <c r="AA113" s="87"/>
      <c r="AB113" s="102" t="s">
        <v>17</v>
      </c>
      <c r="AC113" s="102"/>
      <c r="AD113" s="103">
        <v>64959</v>
      </c>
      <c r="AE113" s="103"/>
      <c r="AF113" s="103"/>
      <c r="AG113" s="103"/>
      <c r="AH113" s="7" t="s">
        <v>16</v>
      </c>
    </row>
    <row r="114" spans="1:47" x14ac:dyDescent="0.2">
      <c r="A114" s="90">
        <v>0</v>
      </c>
      <c r="B114" s="90"/>
      <c r="C114" s="87" t="s">
        <v>204</v>
      </c>
      <c r="D114" s="87"/>
      <c r="E114" s="87"/>
      <c r="F114" s="87"/>
      <c r="G114" s="87"/>
      <c r="H114" s="87"/>
      <c r="I114" s="90">
        <v>0</v>
      </c>
      <c r="J114" s="90"/>
      <c r="Q114" s="101">
        <v>42011</v>
      </c>
      <c r="R114" s="101"/>
      <c r="S114" s="101"/>
      <c r="T114" s="101"/>
      <c r="U114" s="90">
        <v>47957</v>
      </c>
      <c r="V114" s="90"/>
      <c r="W114" s="90"/>
      <c r="X114" s="87" t="s">
        <v>117</v>
      </c>
      <c r="Y114" s="87"/>
      <c r="Z114" s="87" t="s">
        <v>118</v>
      </c>
      <c r="AA114" s="87"/>
      <c r="AB114" s="87"/>
      <c r="AC114" s="87"/>
      <c r="AD114" s="87"/>
      <c r="AE114" s="87" t="s">
        <v>211</v>
      </c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93">
        <v>900</v>
      </c>
      <c r="AR114" s="93"/>
      <c r="AS114" s="93"/>
      <c r="AT114" s="93"/>
      <c r="AU114" s="93"/>
    </row>
    <row r="115" spans="1:47" x14ac:dyDescent="0.2">
      <c r="D115" s="7" t="s">
        <v>15</v>
      </c>
      <c r="E115" s="87" t="s">
        <v>57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102" t="s">
        <v>18</v>
      </c>
      <c r="R115" s="102"/>
      <c r="S115" s="87" t="s">
        <v>212</v>
      </c>
      <c r="T115" s="87"/>
      <c r="U115" s="87"/>
      <c r="V115" s="87"/>
      <c r="W115" s="87"/>
      <c r="X115" s="87"/>
      <c r="Y115" s="87"/>
      <c r="Z115" s="87"/>
      <c r="AA115" s="87"/>
      <c r="AB115" s="102" t="s">
        <v>17</v>
      </c>
      <c r="AC115" s="102"/>
      <c r="AD115" s="103">
        <v>64987</v>
      </c>
      <c r="AE115" s="103"/>
      <c r="AF115" s="103"/>
      <c r="AG115" s="103"/>
      <c r="AH115" s="7" t="s">
        <v>16</v>
      </c>
    </row>
    <row r="116" spans="1:47" x14ac:dyDescent="0.2">
      <c r="A116" s="90">
        <v>0</v>
      </c>
      <c r="B116" s="90"/>
      <c r="C116" s="87" t="s">
        <v>204</v>
      </c>
      <c r="D116" s="87"/>
      <c r="E116" s="87"/>
      <c r="F116" s="87"/>
      <c r="G116" s="87"/>
      <c r="H116" s="87"/>
      <c r="I116" s="90">
        <v>0</v>
      </c>
      <c r="J116" s="90"/>
      <c r="Q116" s="101">
        <v>42037</v>
      </c>
      <c r="R116" s="101"/>
      <c r="S116" s="101"/>
      <c r="T116" s="101"/>
      <c r="U116" s="90">
        <v>48362</v>
      </c>
      <c r="V116" s="90"/>
      <c r="W116" s="90"/>
      <c r="X116" s="87" t="s">
        <v>117</v>
      </c>
      <c r="Y116" s="87"/>
      <c r="Z116" s="87" t="s">
        <v>118</v>
      </c>
      <c r="AA116" s="87"/>
      <c r="AB116" s="87"/>
      <c r="AC116" s="87"/>
      <c r="AD116" s="87"/>
      <c r="AE116" s="87" t="s">
        <v>213</v>
      </c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93">
        <v>900</v>
      </c>
      <c r="AR116" s="93"/>
      <c r="AS116" s="93"/>
      <c r="AT116" s="93"/>
      <c r="AU116" s="93"/>
    </row>
    <row r="117" spans="1:47" x14ac:dyDescent="0.2">
      <c r="D117" s="7" t="s">
        <v>15</v>
      </c>
      <c r="E117" s="87" t="s">
        <v>57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102" t="s">
        <v>18</v>
      </c>
      <c r="R117" s="102"/>
      <c r="S117" s="87" t="s">
        <v>214</v>
      </c>
      <c r="T117" s="87"/>
      <c r="U117" s="87"/>
      <c r="V117" s="87"/>
      <c r="W117" s="87"/>
      <c r="X117" s="87"/>
      <c r="Y117" s="87"/>
      <c r="Z117" s="87"/>
      <c r="AA117" s="87"/>
      <c r="AB117" s="102" t="s">
        <v>17</v>
      </c>
      <c r="AC117" s="102"/>
      <c r="AD117" s="103">
        <v>65156</v>
      </c>
      <c r="AE117" s="103"/>
      <c r="AF117" s="103"/>
      <c r="AG117" s="103"/>
      <c r="AH117" s="7" t="s">
        <v>16</v>
      </c>
    </row>
    <row r="118" spans="1:47" x14ac:dyDescent="0.2">
      <c r="A118" s="90">
        <v>0</v>
      </c>
      <c r="B118" s="90"/>
      <c r="C118" s="87" t="s">
        <v>204</v>
      </c>
      <c r="D118" s="87"/>
      <c r="E118" s="87"/>
      <c r="F118" s="87"/>
      <c r="G118" s="87"/>
      <c r="H118" s="87"/>
      <c r="I118" s="90">
        <v>0</v>
      </c>
      <c r="J118" s="90"/>
      <c r="Q118" s="101">
        <v>42004</v>
      </c>
      <c r="R118" s="101"/>
      <c r="S118" s="101"/>
      <c r="T118" s="101"/>
      <c r="U118" s="90">
        <v>48430</v>
      </c>
      <c r="V118" s="90"/>
      <c r="W118" s="90"/>
      <c r="X118" s="87" t="s">
        <v>215</v>
      </c>
      <c r="Y118" s="87"/>
      <c r="Z118" s="87" t="s">
        <v>216</v>
      </c>
      <c r="AA118" s="87"/>
      <c r="AB118" s="87"/>
      <c r="AC118" s="87"/>
      <c r="AD118" s="87"/>
      <c r="AE118" s="87" t="s">
        <v>217</v>
      </c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93">
        <v>977.6</v>
      </c>
      <c r="AR118" s="93"/>
      <c r="AS118" s="93"/>
      <c r="AT118" s="93"/>
      <c r="AU118" s="93"/>
    </row>
    <row r="119" spans="1:47" x14ac:dyDescent="0.2">
      <c r="A119" s="90">
        <v>0</v>
      </c>
      <c r="B119" s="90"/>
      <c r="C119" s="87" t="s">
        <v>204</v>
      </c>
      <c r="D119" s="87"/>
      <c r="E119" s="87"/>
      <c r="F119" s="87"/>
      <c r="G119" s="87"/>
      <c r="H119" s="87"/>
      <c r="I119" s="90">
        <v>0</v>
      </c>
      <c r="J119" s="90"/>
      <c r="Q119" s="101">
        <v>42067</v>
      </c>
      <c r="R119" s="101"/>
      <c r="S119" s="101"/>
      <c r="T119" s="101"/>
      <c r="U119" s="90">
        <v>49117</v>
      </c>
      <c r="V119" s="90"/>
      <c r="W119" s="90"/>
      <c r="X119" s="87" t="s">
        <v>117</v>
      </c>
      <c r="Y119" s="87"/>
      <c r="Z119" s="87" t="s">
        <v>118</v>
      </c>
      <c r="AA119" s="87"/>
      <c r="AB119" s="87"/>
      <c r="AC119" s="87"/>
      <c r="AD119" s="87"/>
      <c r="AE119" s="87" t="s">
        <v>218</v>
      </c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93">
        <v>900</v>
      </c>
      <c r="AR119" s="93"/>
      <c r="AS119" s="93"/>
      <c r="AT119" s="93"/>
      <c r="AU119" s="93"/>
    </row>
    <row r="120" spans="1:47" x14ac:dyDescent="0.2">
      <c r="D120" s="7" t="s">
        <v>15</v>
      </c>
      <c r="E120" s="87" t="s">
        <v>57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102" t="s">
        <v>18</v>
      </c>
      <c r="R120" s="102"/>
      <c r="S120" s="87" t="s">
        <v>219</v>
      </c>
      <c r="T120" s="87"/>
      <c r="U120" s="87"/>
      <c r="V120" s="87"/>
      <c r="W120" s="87"/>
      <c r="X120" s="87"/>
      <c r="Y120" s="87"/>
      <c r="Z120" s="87"/>
      <c r="AA120" s="87"/>
      <c r="AB120" s="102" t="s">
        <v>17</v>
      </c>
      <c r="AC120" s="102"/>
      <c r="AD120" s="103">
        <v>65350</v>
      </c>
      <c r="AE120" s="103"/>
      <c r="AF120" s="103"/>
      <c r="AG120" s="103"/>
      <c r="AH120" s="7" t="s">
        <v>16</v>
      </c>
    </row>
    <row r="121" spans="1:47" x14ac:dyDescent="0.2">
      <c r="A121" s="90">
        <v>0</v>
      </c>
      <c r="B121" s="90"/>
      <c r="C121" s="87" t="s">
        <v>204</v>
      </c>
      <c r="D121" s="87"/>
      <c r="E121" s="87"/>
      <c r="F121" s="87"/>
      <c r="G121" s="87"/>
      <c r="H121" s="87"/>
      <c r="I121" s="90">
        <v>0</v>
      </c>
      <c r="J121" s="90"/>
      <c r="Q121" s="101">
        <v>42063</v>
      </c>
      <c r="R121" s="101"/>
      <c r="S121" s="101"/>
      <c r="T121" s="101"/>
      <c r="U121" s="90">
        <v>49217</v>
      </c>
      <c r="V121" s="90"/>
      <c r="W121" s="90"/>
      <c r="X121" s="87" t="s">
        <v>117</v>
      </c>
      <c r="Y121" s="87"/>
      <c r="Z121" s="87" t="s">
        <v>118</v>
      </c>
      <c r="AA121" s="87"/>
      <c r="AB121" s="87"/>
      <c r="AC121" s="87"/>
      <c r="AD121" s="87"/>
      <c r="AE121" s="87" t="s">
        <v>183</v>
      </c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93">
        <v>329.96</v>
      </c>
      <c r="AR121" s="93"/>
      <c r="AS121" s="93"/>
      <c r="AT121" s="93"/>
      <c r="AU121" s="93"/>
    </row>
    <row r="122" spans="1:47" x14ac:dyDescent="0.2">
      <c r="D122" s="7" t="s">
        <v>15</v>
      </c>
      <c r="E122" s="87" t="s">
        <v>55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102" t="s">
        <v>18</v>
      </c>
      <c r="R122" s="102"/>
      <c r="S122" s="87" t="s">
        <v>184</v>
      </c>
      <c r="T122" s="87"/>
      <c r="U122" s="87"/>
      <c r="V122" s="87"/>
      <c r="W122" s="87"/>
      <c r="X122" s="87"/>
      <c r="Y122" s="87"/>
      <c r="Z122" s="87"/>
      <c r="AA122" s="87"/>
      <c r="AB122" s="102" t="s">
        <v>17</v>
      </c>
      <c r="AC122" s="102"/>
      <c r="AD122" s="103">
        <v>65396</v>
      </c>
      <c r="AE122" s="103"/>
      <c r="AF122" s="103"/>
      <c r="AG122" s="103"/>
      <c r="AH122" s="7" t="s">
        <v>16</v>
      </c>
    </row>
    <row r="123" spans="1:47" x14ac:dyDescent="0.2">
      <c r="A123" s="90">
        <v>0</v>
      </c>
      <c r="B123" s="90"/>
      <c r="C123" s="87" t="s">
        <v>204</v>
      </c>
      <c r="D123" s="87"/>
      <c r="E123" s="87"/>
      <c r="F123" s="87"/>
      <c r="G123" s="87"/>
      <c r="H123" s="87"/>
      <c r="I123" s="90">
        <v>0</v>
      </c>
      <c r="J123" s="90"/>
      <c r="Q123" s="101">
        <v>42095</v>
      </c>
      <c r="R123" s="101"/>
      <c r="S123" s="101"/>
      <c r="T123" s="101"/>
      <c r="U123" s="90">
        <v>49712</v>
      </c>
      <c r="V123" s="90"/>
      <c r="W123" s="90"/>
      <c r="X123" s="87" t="s">
        <v>117</v>
      </c>
      <c r="Y123" s="87"/>
      <c r="Z123" s="87" t="s">
        <v>118</v>
      </c>
      <c r="AA123" s="87"/>
      <c r="AB123" s="87"/>
      <c r="AC123" s="87"/>
      <c r="AD123" s="87"/>
      <c r="AE123" s="87" t="s">
        <v>220</v>
      </c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93">
        <v>900</v>
      </c>
      <c r="AR123" s="93"/>
      <c r="AS123" s="93"/>
      <c r="AT123" s="93"/>
      <c r="AU123" s="93"/>
    </row>
    <row r="124" spans="1:47" x14ac:dyDescent="0.2">
      <c r="D124" s="7" t="s">
        <v>15</v>
      </c>
      <c r="E124" s="87" t="s">
        <v>57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102" t="s">
        <v>18</v>
      </c>
      <c r="R124" s="102"/>
      <c r="S124" s="87" t="s">
        <v>221</v>
      </c>
      <c r="T124" s="87"/>
      <c r="U124" s="87"/>
      <c r="V124" s="87"/>
      <c r="W124" s="87"/>
      <c r="X124" s="87"/>
      <c r="Y124" s="87"/>
      <c r="Z124" s="87"/>
      <c r="AA124" s="87"/>
      <c r="AB124" s="102" t="s">
        <v>17</v>
      </c>
      <c r="AC124" s="102"/>
      <c r="AD124" s="103">
        <v>65560</v>
      </c>
      <c r="AE124" s="103"/>
      <c r="AF124" s="103"/>
      <c r="AG124" s="103"/>
      <c r="AH124" s="7" t="s">
        <v>16</v>
      </c>
    </row>
    <row r="125" spans="1:47" x14ac:dyDescent="0.2">
      <c r="A125" s="90">
        <v>0</v>
      </c>
      <c r="B125" s="90"/>
      <c r="C125" s="87" t="s">
        <v>204</v>
      </c>
      <c r="D125" s="87"/>
      <c r="E125" s="87"/>
      <c r="F125" s="87"/>
      <c r="G125" s="87"/>
      <c r="H125" s="87"/>
      <c r="I125" s="90">
        <v>0</v>
      </c>
      <c r="J125" s="90"/>
      <c r="Q125" s="101">
        <v>42094</v>
      </c>
      <c r="R125" s="101"/>
      <c r="S125" s="101"/>
      <c r="T125" s="101"/>
      <c r="U125" s="90">
        <v>49730</v>
      </c>
      <c r="V125" s="90"/>
      <c r="W125" s="90"/>
      <c r="X125" s="87" t="s">
        <v>117</v>
      </c>
      <c r="Y125" s="87"/>
      <c r="Z125" s="87" t="s">
        <v>118</v>
      </c>
      <c r="AA125" s="87"/>
      <c r="AB125" s="87"/>
      <c r="AC125" s="87"/>
      <c r="AD125" s="87"/>
      <c r="AE125" s="87" t="s">
        <v>187</v>
      </c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93">
        <v>1128.83</v>
      </c>
      <c r="AR125" s="93"/>
      <c r="AS125" s="93"/>
      <c r="AT125" s="93"/>
      <c r="AU125" s="93"/>
    </row>
    <row r="126" spans="1:47" x14ac:dyDescent="0.2">
      <c r="D126" s="7" t="s">
        <v>15</v>
      </c>
      <c r="E126" s="87" t="s">
        <v>55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102" t="s">
        <v>18</v>
      </c>
      <c r="R126" s="102"/>
      <c r="S126" s="87" t="s">
        <v>188</v>
      </c>
      <c r="T126" s="87"/>
      <c r="U126" s="87"/>
      <c r="V126" s="87"/>
      <c r="W126" s="87"/>
      <c r="X126" s="87"/>
      <c r="Y126" s="87"/>
      <c r="Z126" s="87"/>
      <c r="AA126" s="87"/>
      <c r="AB126" s="102" t="s">
        <v>17</v>
      </c>
      <c r="AC126" s="102"/>
      <c r="AD126" s="103">
        <v>65543</v>
      </c>
      <c r="AE126" s="103"/>
      <c r="AF126" s="103"/>
      <c r="AG126" s="103"/>
      <c r="AH126" s="7" t="s">
        <v>16</v>
      </c>
    </row>
    <row r="127" spans="1:47" x14ac:dyDescent="0.2">
      <c r="A127" s="90">
        <v>0</v>
      </c>
      <c r="B127" s="90"/>
      <c r="C127" s="87" t="s">
        <v>204</v>
      </c>
      <c r="D127" s="87"/>
      <c r="E127" s="87"/>
      <c r="F127" s="87"/>
      <c r="G127" s="87"/>
      <c r="H127" s="87"/>
      <c r="I127" s="90">
        <v>0</v>
      </c>
      <c r="J127" s="90"/>
      <c r="Q127" s="101">
        <v>42094</v>
      </c>
      <c r="R127" s="101"/>
      <c r="S127" s="101"/>
      <c r="T127" s="101"/>
      <c r="U127" s="90">
        <v>49730</v>
      </c>
      <c r="V127" s="90"/>
      <c r="W127" s="90"/>
      <c r="X127" s="87" t="s">
        <v>117</v>
      </c>
      <c r="Y127" s="87"/>
      <c r="Z127" s="87" t="s">
        <v>118</v>
      </c>
      <c r="AA127" s="87"/>
      <c r="AB127" s="87"/>
      <c r="AC127" s="87"/>
      <c r="AD127" s="87"/>
      <c r="AE127" s="87" t="s">
        <v>222</v>
      </c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93">
        <v>1038.5</v>
      </c>
      <c r="AR127" s="93"/>
      <c r="AS127" s="93"/>
      <c r="AT127" s="93"/>
      <c r="AU127" s="93"/>
    </row>
    <row r="128" spans="1:47" x14ac:dyDescent="0.2">
      <c r="D128" s="7" t="s">
        <v>15</v>
      </c>
      <c r="E128" s="87" t="s">
        <v>58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102" t="s">
        <v>18</v>
      </c>
      <c r="R128" s="102"/>
      <c r="S128" s="87" t="s">
        <v>223</v>
      </c>
      <c r="T128" s="87"/>
      <c r="U128" s="87"/>
      <c r="V128" s="87"/>
      <c r="W128" s="87"/>
      <c r="X128" s="87"/>
      <c r="Y128" s="87"/>
      <c r="Z128" s="87"/>
      <c r="AA128" s="87"/>
      <c r="AB128" s="102" t="s">
        <v>17</v>
      </c>
      <c r="AC128" s="102"/>
      <c r="AD128" s="103">
        <v>65570</v>
      </c>
      <c r="AE128" s="103"/>
      <c r="AF128" s="103"/>
      <c r="AG128" s="103"/>
      <c r="AH128" s="7" t="s">
        <v>16</v>
      </c>
    </row>
    <row r="129" spans="1:47" x14ac:dyDescent="0.2">
      <c r="A129" s="90">
        <v>0</v>
      </c>
      <c r="B129" s="90"/>
      <c r="C129" s="87" t="s">
        <v>204</v>
      </c>
      <c r="D129" s="87"/>
      <c r="E129" s="87"/>
      <c r="F129" s="87"/>
      <c r="G129" s="87"/>
      <c r="H129" s="87"/>
      <c r="I129" s="90">
        <v>0</v>
      </c>
      <c r="J129" s="90"/>
      <c r="Q129" s="101">
        <v>42035</v>
      </c>
      <c r="R129" s="101"/>
      <c r="S129" s="101"/>
      <c r="T129" s="101"/>
      <c r="U129" s="90">
        <v>49739</v>
      </c>
      <c r="V129" s="90"/>
      <c r="W129" s="90"/>
      <c r="X129" s="87" t="s">
        <v>215</v>
      </c>
      <c r="Y129" s="87"/>
      <c r="Z129" s="87" t="s">
        <v>216</v>
      </c>
      <c r="AA129" s="87"/>
      <c r="AB129" s="87"/>
      <c r="AC129" s="87"/>
      <c r="AD129" s="87"/>
      <c r="AE129" s="87" t="s">
        <v>217</v>
      </c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93">
        <v>942</v>
      </c>
      <c r="AR129" s="93"/>
      <c r="AS129" s="93"/>
      <c r="AT129" s="93"/>
      <c r="AU129" s="93"/>
    </row>
    <row r="130" spans="1:47" x14ac:dyDescent="0.2">
      <c r="A130" s="90">
        <v>0</v>
      </c>
      <c r="B130" s="90"/>
      <c r="C130" s="87" t="s">
        <v>204</v>
      </c>
      <c r="D130" s="87"/>
      <c r="E130" s="87"/>
      <c r="F130" s="87"/>
      <c r="G130" s="87"/>
      <c r="H130" s="87"/>
      <c r="I130" s="90">
        <v>0</v>
      </c>
      <c r="J130" s="90"/>
      <c r="Q130" s="101">
        <v>42063</v>
      </c>
      <c r="R130" s="101"/>
      <c r="S130" s="101"/>
      <c r="T130" s="101"/>
      <c r="U130" s="90">
        <v>49915</v>
      </c>
      <c r="V130" s="90"/>
      <c r="W130" s="90"/>
      <c r="X130" s="87" t="s">
        <v>215</v>
      </c>
      <c r="Y130" s="87"/>
      <c r="Z130" s="87" t="s">
        <v>216</v>
      </c>
      <c r="AA130" s="87"/>
      <c r="AB130" s="87"/>
      <c r="AC130" s="87"/>
      <c r="AD130" s="87"/>
      <c r="AE130" s="87" t="s">
        <v>217</v>
      </c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93">
        <v>942</v>
      </c>
      <c r="AR130" s="93"/>
      <c r="AS130" s="93"/>
      <c r="AT130" s="93"/>
      <c r="AU130" s="93"/>
    </row>
    <row r="131" spans="1:47" x14ac:dyDescent="0.2">
      <c r="A131" s="90">
        <v>0</v>
      </c>
      <c r="B131" s="90"/>
      <c r="C131" s="87" t="s">
        <v>204</v>
      </c>
      <c r="D131" s="87"/>
      <c r="E131" s="87"/>
      <c r="F131" s="87"/>
      <c r="G131" s="87"/>
      <c r="H131" s="87"/>
      <c r="I131" s="90">
        <v>0</v>
      </c>
      <c r="J131" s="90"/>
      <c r="Q131" s="101">
        <v>42094</v>
      </c>
      <c r="R131" s="101"/>
      <c r="S131" s="101"/>
      <c r="T131" s="101"/>
      <c r="U131" s="90">
        <v>50198</v>
      </c>
      <c r="V131" s="90"/>
      <c r="W131" s="90"/>
      <c r="X131" s="87" t="s">
        <v>215</v>
      </c>
      <c r="Y131" s="87"/>
      <c r="Z131" s="87" t="s">
        <v>216</v>
      </c>
      <c r="AA131" s="87"/>
      <c r="AB131" s="87"/>
      <c r="AC131" s="87"/>
      <c r="AD131" s="87"/>
      <c r="AE131" s="87" t="s">
        <v>217</v>
      </c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93">
        <v>942</v>
      </c>
      <c r="AR131" s="93"/>
      <c r="AS131" s="93"/>
      <c r="AT131" s="93"/>
      <c r="AU131" s="93"/>
    </row>
    <row r="132" spans="1:47" x14ac:dyDescent="0.2">
      <c r="A132" s="90">
        <v>0</v>
      </c>
      <c r="B132" s="90"/>
      <c r="C132" s="87" t="s">
        <v>204</v>
      </c>
      <c r="D132" s="87"/>
      <c r="E132" s="87"/>
      <c r="F132" s="87"/>
      <c r="G132" s="87"/>
      <c r="H132" s="87"/>
      <c r="I132" s="90">
        <v>0</v>
      </c>
      <c r="J132" s="90"/>
      <c r="Q132" s="101">
        <v>42124</v>
      </c>
      <c r="R132" s="101"/>
      <c r="S132" s="101"/>
      <c r="T132" s="101"/>
      <c r="U132" s="90">
        <v>50758</v>
      </c>
      <c r="V132" s="90"/>
      <c r="W132" s="90"/>
      <c r="X132" s="87" t="s">
        <v>117</v>
      </c>
      <c r="Y132" s="87"/>
      <c r="Z132" s="87" t="s">
        <v>118</v>
      </c>
      <c r="AA132" s="87"/>
      <c r="AB132" s="87"/>
      <c r="AC132" s="87"/>
      <c r="AD132" s="87"/>
      <c r="AE132" s="87" t="s">
        <v>189</v>
      </c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93">
        <v>1690.95</v>
      </c>
      <c r="AR132" s="93"/>
      <c r="AS132" s="93"/>
      <c r="AT132" s="93"/>
      <c r="AU132" s="93"/>
    </row>
    <row r="133" spans="1:47" x14ac:dyDescent="0.2">
      <c r="D133" s="7" t="s">
        <v>15</v>
      </c>
      <c r="E133" s="87" t="s">
        <v>55</v>
      </c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102" t="s">
        <v>18</v>
      </c>
      <c r="R133" s="102"/>
      <c r="S133" s="87" t="s">
        <v>190</v>
      </c>
      <c r="T133" s="87"/>
      <c r="U133" s="87"/>
      <c r="V133" s="87"/>
      <c r="W133" s="87"/>
      <c r="X133" s="87"/>
      <c r="Y133" s="87"/>
      <c r="Z133" s="87"/>
      <c r="AA133" s="87"/>
      <c r="AB133" s="102" t="s">
        <v>17</v>
      </c>
      <c r="AC133" s="102"/>
      <c r="AD133" s="103">
        <v>65799</v>
      </c>
      <c r="AE133" s="103"/>
      <c r="AF133" s="103"/>
      <c r="AG133" s="103"/>
      <c r="AH133" s="7" t="s">
        <v>16</v>
      </c>
    </row>
    <row r="134" spans="1:47" x14ac:dyDescent="0.2">
      <c r="A134" s="90">
        <v>0</v>
      </c>
      <c r="B134" s="90"/>
      <c r="C134" s="87" t="s">
        <v>204</v>
      </c>
      <c r="D134" s="87"/>
      <c r="E134" s="87"/>
      <c r="F134" s="87"/>
      <c r="G134" s="87"/>
      <c r="H134" s="87"/>
      <c r="I134" s="90">
        <v>0</v>
      </c>
      <c r="J134" s="90"/>
      <c r="Q134" s="101">
        <v>42124</v>
      </c>
      <c r="R134" s="101"/>
      <c r="S134" s="101"/>
      <c r="T134" s="101"/>
      <c r="U134" s="90">
        <v>50758</v>
      </c>
      <c r="V134" s="90"/>
      <c r="W134" s="90"/>
      <c r="X134" s="87" t="s">
        <v>117</v>
      </c>
      <c r="Y134" s="87"/>
      <c r="Z134" s="87" t="s">
        <v>118</v>
      </c>
      <c r="AA134" s="87"/>
      <c r="AB134" s="87"/>
      <c r="AC134" s="87"/>
      <c r="AD134" s="87"/>
      <c r="AE134" s="87" t="s">
        <v>224</v>
      </c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93">
        <v>4506</v>
      </c>
      <c r="AR134" s="93"/>
      <c r="AS134" s="93"/>
      <c r="AT134" s="93"/>
      <c r="AU134" s="93"/>
    </row>
    <row r="135" spans="1:47" x14ac:dyDescent="0.2">
      <c r="D135" s="7" t="s">
        <v>15</v>
      </c>
      <c r="E135" s="87" t="s">
        <v>59</v>
      </c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102" t="s">
        <v>18</v>
      </c>
      <c r="R135" s="102"/>
      <c r="S135" s="87" t="s">
        <v>225</v>
      </c>
      <c r="T135" s="87"/>
      <c r="U135" s="87"/>
      <c r="V135" s="87"/>
      <c r="W135" s="87"/>
      <c r="X135" s="87"/>
      <c r="Y135" s="87"/>
      <c r="Z135" s="87"/>
      <c r="AA135" s="87"/>
      <c r="AB135" s="102" t="s">
        <v>17</v>
      </c>
      <c r="AC135" s="102"/>
      <c r="AD135" s="103">
        <v>65838</v>
      </c>
      <c r="AE135" s="103"/>
      <c r="AF135" s="103"/>
      <c r="AG135" s="103"/>
      <c r="AH135" s="7" t="s">
        <v>16</v>
      </c>
    </row>
    <row r="136" spans="1:47" x14ac:dyDescent="0.2">
      <c r="A136" s="90">
        <v>0</v>
      </c>
      <c r="B136" s="90"/>
      <c r="C136" s="87" t="s">
        <v>204</v>
      </c>
      <c r="D136" s="87"/>
      <c r="E136" s="87"/>
      <c r="F136" s="87"/>
      <c r="G136" s="87"/>
      <c r="H136" s="87"/>
      <c r="I136" s="90">
        <v>0</v>
      </c>
      <c r="J136" s="90"/>
      <c r="Q136" s="101">
        <v>42124</v>
      </c>
      <c r="R136" s="101"/>
      <c r="S136" s="101"/>
      <c r="T136" s="101"/>
      <c r="U136" s="90">
        <v>50758</v>
      </c>
      <c r="V136" s="90"/>
      <c r="W136" s="90"/>
      <c r="X136" s="87" t="s">
        <v>117</v>
      </c>
      <c r="Y136" s="87"/>
      <c r="Z136" s="87" t="s">
        <v>118</v>
      </c>
      <c r="AA136" s="87"/>
      <c r="AB136" s="87"/>
      <c r="AC136" s="87"/>
      <c r="AD136" s="87"/>
      <c r="AE136" s="87" t="s">
        <v>226</v>
      </c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93">
        <v>1136</v>
      </c>
      <c r="AR136" s="93"/>
      <c r="AS136" s="93"/>
      <c r="AT136" s="93"/>
      <c r="AU136" s="93"/>
    </row>
    <row r="137" spans="1:47" x14ac:dyDescent="0.2">
      <c r="D137" s="7" t="s">
        <v>15</v>
      </c>
      <c r="E137" s="87" t="s">
        <v>60</v>
      </c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102" t="s">
        <v>18</v>
      </c>
      <c r="R137" s="102"/>
      <c r="S137" s="87" t="s">
        <v>227</v>
      </c>
      <c r="T137" s="87"/>
      <c r="U137" s="87"/>
      <c r="V137" s="87"/>
      <c r="W137" s="87"/>
      <c r="X137" s="87"/>
      <c r="Y137" s="87"/>
      <c r="Z137" s="87"/>
      <c r="AA137" s="87"/>
      <c r="AB137" s="102" t="s">
        <v>17</v>
      </c>
      <c r="AC137" s="102"/>
      <c r="AD137" s="103">
        <v>65871</v>
      </c>
      <c r="AE137" s="103"/>
      <c r="AF137" s="103"/>
      <c r="AG137" s="103"/>
      <c r="AH137" s="7" t="s">
        <v>16</v>
      </c>
    </row>
    <row r="138" spans="1:47" x14ac:dyDescent="0.2">
      <c r="A138" s="90">
        <v>0</v>
      </c>
      <c r="B138" s="90"/>
      <c r="C138" s="87" t="s">
        <v>204</v>
      </c>
      <c r="D138" s="87"/>
      <c r="E138" s="87"/>
      <c r="F138" s="87"/>
      <c r="G138" s="87"/>
      <c r="H138" s="87"/>
      <c r="I138" s="90">
        <v>0</v>
      </c>
      <c r="J138" s="90"/>
      <c r="Q138" s="101">
        <v>42129</v>
      </c>
      <c r="R138" s="101"/>
      <c r="S138" s="101"/>
      <c r="T138" s="101"/>
      <c r="U138" s="90">
        <v>50758</v>
      </c>
      <c r="V138" s="90"/>
      <c r="W138" s="90"/>
      <c r="X138" s="87" t="s">
        <v>117</v>
      </c>
      <c r="Y138" s="87"/>
      <c r="Z138" s="87" t="s">
        <v>118</v>
      </c>
      <c r="AA138" s="87"/>
      <c r="AB138" s="87"/>
      <c r="AC138" s="87"/>
      <c r="AD138" s="87"/>
      <c r="AE138" s="87" t="s">
        <v>228</v>
      </c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93">
        <v>900</v>
      </c>
      <c r="AR138" s="93"/>
      <c r="AS138" s="93"/>
      <c r="AT138" s="93"/>
      <c r="AU138" s="93"/>
    </row>
    <row r="139" spans="1:47" x14ac:dyDescent="0.2">
      <c r="D139" s="7" t="s">
        <v>15</v>
      </c>
      <c r="E139" s="87" t="s">
        <v>57</v>
      </c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102" t="s">
        <v>18</v>
      </c>
      <c r="R139" s="102"/>
      <c r="S139" s="87" t="s">
        <v>229</v>
      </c>
      <c r="T139" s="87"/>
      <c r="U139" s="87"/>
      <c r="V139" s="87"/>
      <c r="W139" s="87"/>
      <c r="X139" s="87"/>
      <c r="Y139" s="87"/>
      <c r="Z139" s="87"/>
      <c r="AA139" s="87"/>
      <c r="AB139" s="102" t="s">
        <v>17</v>
      </c>
      <c r="AC139" s="102"/>
      <c r="AD139" s="103">
        <v>65826</v>
      </c>
      <c r="AE139" s="103"/>
      <c r="AF139" s="103"/>
      <c r="AG139" s="103"/>
      <c r="AH139" s="7" t="s">
        <v>16</v>
      </c>
    </row>
    <row r="140" spans="1:47" x14ac:dyDescent="0.2">
      <c r="A140" s="90">
        <v>0</v>
      </c>
      <c r="B140" s="90"/>
      <c r="C140" s="87" t="s">
        <v>204</v>
      </c>
      <c r="D140" s="87"/>
      <c r="E140" s="87"/>
      <c r="F140" s="87"/>
      <c r="G140" s="87"/>
      <c r="H140" s="87"/>
      <c r="I140" s="90">
        <v>0</v>
      </c>
      <c r="J140" s="90"/>
      <c r="Q140" s="101">
        <v>42124</v>
      </c>
      <c r="R140" s="101"/>
      <c r="S140" s="101"/>
      <c r="T140" s="101"/>
      <c r="U140" s="90">
        <v>50935</v>
      </c>
      <c r="V140" s="90"/>
      <c r="W140" s="90"/>
      <c r="X140" s="87" t="s">
        <v>215</v>
      </c>
      <c r="Y140" s="87"/>
      <c r="Z140" s="87" t="s">
        <v>216</v>
      </c>
      <c r="AA140" s="87"/>
      <c r="AB140" s="87"/>
      <c r="AC140" s="87"/>
      <c r="AD140" s="87"/>
      <c r="AE140" s="87" t="s">
        <v>217</v>
      </c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93">
        <v>942</v>
      </c>
      <c r="AR140" s="93"/>
      <c r="AS140" s="93"/>
      <c r="AT140" s="93"/>
      <c r="AU140" s="93"/>
    </row>
    <row r="141" spans="1:47" x14ac:dyDescent="0.2">
      <c r="A141" s="90">
        <v>0</v>
      </c>
      <c r="B141" s="90"/>
      <c r="C141" s="87" t="s">
        <v>204</v>
      </c>
      <c r="D141" s="87"/>
      <c r="E141" s="87"/>
      <c r="F141" s="87"/>
      <c r="G141" s="87"/>
      <c r="H141" s="87"/>
      <c r="I141" s="90">
        <v>0</v>
      </c>
      <c r="J141" s="90"/>
      <c r="Q141" s="101">
        <v>42124</v>
      </c>
      <c r="R141" s="101"/>
      <c r="S141" s="101"/>
      <c r="T141" s="101"/>
      <c r="U141" s="90">
        <v>50965</v>
      </c>
      <c r="V141" s="90"/>
      <c r="W141" s="90"/>
      <c r="X141" s="87" t="s">
        <v>117</v>
      </c>
      <c r="Y141" s="87"/>
      <c r="Z141" s="87" t="s">
        <v>118</v>
      </c>
      <c r="AA141" s="87"/>
      <c r="AB141" s="87"/>
      <c r="AC141" s="87"/>
      <c r="AD141" s="87"/>
      <c r="AE141" s="87" t="s">
        <v>230</v>
      </c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93">
        <v>4506</v>
      </c>
      <c r="AR141" s="93"/>
      <c r="AS141" s="93"/>
      <c r="AT141" s="93"/>
      <c r="AU141" s="93"/>
    </row>
    <row r="142" spans="1:47" x14ac:dyDescent="0.2">
      <c r="D142" s="7" t="s">
        <v>15</v>
      </c>
      <c r="E142" s="87" t="s">
        <v>59</v>
      </c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102" t="s">
        <v>18</v>
      </c>
      <c r="R142" s="102"/>
      <c r="S142" s="87" t="s">
        <v>231</v>
      </c>
      <c r="T142" s="87"/>
      <c r="U142" s="87"/>
      <c r="V142" s="87"/>
      <c r="W142" s="87"/>
      <c r="X142" s="87"/>
      <c r="Y142" s="87"/>
      <c r="Z142" s="87"/>
      <c r="AA142" s="87"/>
      <c r="AB142" s="102" t="s">
        <v>17</v>
      </c>
      <c r="AC142" s="102"/>
      <c r="AD142" s="103">
        <v>65887</v>
      </c>
      <c r="AE142" s="103"/>
      <c r="AF142" s="103"/>
      <c r="AG142" s="103"/>
      <c r="AH142" s="7" t="s">
        <v>16</v>
      </c>
    </row>
    <row r="143" spans="1:47" x14ac:dyDescent="0.2">
      <c r="A143" s="90">
        <v>0</v>
      </c>
      <c r="B143" s="90"/>
      <c r="C143" s="87" t="s">
        <v>204</v>
      </c>
      <c r="D143" s="87"/>
      <c r="E143" s="87"/>
      <c r="F143" s="87"/>
      <c r="G143" s="87"/>
      <c r="H143" s="87"/>
      <c r="I143" s="90">
        <v>0</v>
      </c>
      <c r="J143" s="90"/>
      <c r="Q143" s="101">
        <v>42136</v>
      </c>
      <c r="R143" s="101"/>
      <c r="S143" s="101"/>
      <c r="T143" s="101"/>
      <c r="U143" s="90">
        <v>51011</v>
      </c>
      <c r="V143" s="90"/>
      <c r="W143" s="90"/>
      <c r="X143" s="87" t="s">
        <v>117</v>
      </c>
      <c r="Y143" s="87"/>
      <c r="Z143" s="87" t="s">
        <v>118</v>
      </c>
      <c r="AA143" s="87"/>
      <c r="AB143" s="87"/>
      <c r="AC143" s="87"/>
      <c r="AD143" s="87"/>
      <c r="AE143" s="87" t="s">
        <v>232</v>
      </c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93">
        <v>3200</v>
      </c>
      <c r="AR143" s="93"/>
      <c r="AS143" s="93"/>
      <c r="AT143" s="93"/>
      <c r="AU143" s="93"/>
    </row>
    <row r="144" spans="1:47" x14ac:dyDescent="0.2">
      <c r="D144" s="7" t="s">
        <v>15</v>
      </c>
      <c r="E144" s="87" t="s">
        <v>61</v>
      </c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102" t="s">
        <v>18</v>
      </c>
      <c r="R144" s="102"/>
      <c r="S144" s="87" t="s">
        <v>233</v>
      </c>
      <c r="T144" s="87"/>
      <c r="U144" s="87"/>
      <c r="V144" s="87"/>
      <c r="W144" s="87"/>
      <c r="X144" s="87"/>
      <c r="Y144" s="87"/>
      <c r="Z144" s="87"/>
      <c r="AA144" s="87"/>
      <c r="AB144" s="102" t="s">
        <v>17</v>
      </c>
      <c r="AC144" s="102"/>
      <c r="AD144" s="103">
        <v>65894</v>
      </c>
      <c r="AE144" s="103"/>
      <c r="AF144" s="103"/>
      <c r="AG144" s="103"/>
      <c r="AH144" s="7" t="s">
        <v>16</v>
      </c>
    </row>
    <row r="145" spans="1:47" x14ac:dyDescent="0.2">
      <c r="A145" s="90">
        <v>0</v>
      </c>
      <c r="B145" s="90"/>
      <c r="C145" s="87" t="s">
        <v>204</v>
      </c>
      <c r="D145" s="87"/>
      <c r="E145" s="87"/>
      <c r="F145" s="87"/>
      <c r="G145" s="87"/>
      <c r="H145" s="87"/>
      <c r="I145" s="90">
        <v>0</v>
      </c>
      <c r="J145" s="90"/>
      <c r="Q145" s="101">
        <v>42144</v>
      </c>
      <c r="R145" s="101"/>
      <c r="S145" s="101"/>
      <c r="T145" s="101"/>
      <c r="U145" s="90">
        <v>51118</v>
      </c>
      <c r="V145" s="90"/>
      <c r="W145" s="90"/>
      <c r="X145" s="87" t="s">
        <v>117</v>
      </c>
      <c r="Y145" s="87"/>
      <c r="Z145" s="87" t="s">
        <v>118</v>
      </c>
      <c r="AA145" s="87"/>
      <c r="AB145" s="87"/>
      <c r="AC145" s="87"/>
      <c r="AD145" s="87"/>
      <c r="AE145" s="87" t="s">
        <v>209</v>
      </c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93">
        <v>1600</v>
      </c>
      <c r="AR145" s="93"/>
      <c r="AS145" s="93"/>
      <c r="AT145" s="93"/>
      <c r="AU145" s="93"/>
    </row>
    <row r="146" spans="1:47" x14ac:dyDescent="0.2">
      <c r="D146" s="7" t="s">
        <v>15</v>
      </c>
      <c r="E146" s="87" t="s">
        <v>62</v>
      </c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102" t="s">
        <v>18</v>
      </c>
      <c r="R146" s="102"/>
      <c r="S146" s="87" t="s">
        <v>234</v>
      </c>
      <c r="T146" s="87"/>
      <c r="U146" s="87"/>
      <c r="V146" s="87"/>
      <c r="W146" s="87"/>
      <c r="X146" s="87"/>
      <c r="Y146" s="87"/>
      <c r="Z146" s="87"/>
      <c r="AA146" s="87"/>
      <c r="AB146" s="102" t="s">
        <v>17</v>
      </c>
      <c r="AC146" s="102"/>
      <c r="AD146" s="103">
        <v>65913</v>
      </c>
      <c r="AE146" s="103"/>
      <c r="AF146" s="103"/>
      <c r="AG146" s="103"/>
      <c r="AH146" s="7" t="s">
        <v>16</v>
      </c>
    </row>
    <row r="147" spans="1:47" x14ac:dyDescent="0.2">
      <c r="A147" s="90">
        <v>0</v>
      </c>
      <c r="B147" s="90"/>
      <c r="C147" s="87" t="s">
        <v>204</v>
      </c>
      <c r="D147" s="87"/>
      <c r="E147" s="87"/>
      <c r="F147" s="87"/>
      <c r="G147" s="87"/>
      <c r="H147" s="87"/>
      <c r="I147" s="90">
        <v>0</v>
      </c>
      <c r="J147" s="90"/>
      <c r="Q147" s="101">
        <v>42155</v>
      </c>
      <c r="R147" s="101"/>
      <c r="S147" s="101"/>
      <c r="T147" s="101"/>
      <c r="U147" s="90">
        <v>51505</v>
      </c>
      <c r="V147" s="90"/>
      <c r="W147" s="90"/>
      <c r="X147" s="87" t="s">
        <v>117</v>
      </c>
      <c r="Y147" s="87"/>
      <c r="Z147" s="87" t="s">
        <v>118</v>
      </c>
      <c r="AA147" s="87"/>
      <c r="AB147" s="87"/>
      <c r="AC147" s="87"/>
      <c r="AD147" s="87"/>
      <c r="AE147" s="87" t="s">
        <v>191</v>
      </c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93">
        <v>4130.1499999999996</v>
      </c>
      <c r="AR147" s="93"/>
      <c r="AS147" s="93"/>
      <c r="AT147" s="93"/>
      <c r="AU147" s="93"/>
    </row>
    <row r="148" spans="1:47" x14ac:dyDescent="0.2">
      <c r="D148" s="7" t="s">
        <v>15</v>
      </c>
      <c r="E148" s="87" t="s">
        <v>55</v>
      </c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102" t="s">
        <v>18</v>
      </c>
      <c r="R148" s="102"/>
      <c r="S148" s="87" t="s">
        <v>192</v>
      </c>
      <c r="T148" s="87"/>
      <c r="U148" s="87"/>
      <c r="V148" s="87"/>
      <c r="W148" s="87"/>
      <c r="X148" s="87"/>
      <c r="Y148" s="87"/>
      <c r="Z148" s="87"/>
      <c r="AA148" s="87"/>
      <c r="AB148" s="102" t="s">
        <v>17</v>
      </c>
      <c r="AC148" s="102"/>
      <c r="AD148" s="103">
        <v>66037</v>
      </c>
      <c r="AE148" s="103"/>
      <c r="AF148" s="103"/>
      <c r="AG148" s="103"/>
      <c r="AH148" s="7" t="s">
        <v>16</v>
      </c>
    </row>
    <row r="149" spans="1:47" x14ac:dyDescent="0.2">
      <c r="A149" s="90">
        <v>0</v>
      </c>
      <c r="B149" s="90"/>
      <c r="C149" s="87" t="s">
        <v>204</v>
      </c>
      <c r="D149" s="87"/>
      <c r="E149" s="87"/>
      <c r="F149" s="87"/>
      <c r="G149" s="87"/>
      <c r="H149" s="87"/>
      <c r="I149" s="90">
        <v>0</v>
      </c>
      <c r="J149" s="90"/>
      <c r="Q149" s="101">
        <v>42159</v>
      </c>
      <c r="R149" s="101"/>
      <c r="S149" s="101"/>
      <c r="T149" s="101"/>
      <c r="U149" s="90">
        <v>51505</v>
      </c>
      <c r="V149" s="90"/>
      <c r="W149" s="90"/>
      <c r="X149" s="87" t="s">
        <v>117</v>
      </c>
      <c r="Y149" s="87"/>
      <c r="Z149" s="87" t="s">
        <v>118</v>
      </c>
      <c r="AA149" s="87"/>
      <c r="AB149" s="87"/>
      <c r="AC149" s="87"/>
      <c r="AD149" s="87"/>
      <c r="AE149" s="87" t="s">
        <v>235</v>
      </c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93">
        <v>900</v>
      </c>
      <c r="AR149" s="93"/>
      <c r="AS149" s="93"/>
      <c r="AT149" s="93"/>
      <c r="AU149" s="93"/>
    </row>
    <row r="150" spans="1:47" x14ac:dyDescent="0.2">
      <c r="D150" s="7" t="s">
        <v>15</v>
      </c>
      <c r="E150" s="87" t="s">
        <v>57</v>
      </c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102" t="s">
        <v>18</v>
      </c>
      <c r="R150" s="102"/>
      <c r="S150" s="87" t="s">
        <v>236</v>
      </c>
      <c r="T150" s="87"/>
      <c r="U150" s="87"/>
      <c r="V150" s="87"/>
      <c r="W150" s="87"/>
      <c r="X150" s="87"/>
      <c r="Y150" s="87"/>
      <c r="Z150" s="87"/>
      <c r="AA150" s="87"/>
      <c r="AB150" s="102" t="s">
        <v>17</v>
      </c>
      <c r="AC150" s="102"/>
      <c r="AD150" s="103">
        <v>66056</v>
      </c>
      <c r="AE150" s="103"/>
      <c r="AF150" s="103"/>
      <c r="AG150" s="103"/>
      <c r="AH150" s="7" t="s">
        <v>16</v>
      </c>
    </row>
    <row r="151" spans="1:47" x14ac:dyDescent="0.2">
      <c r="A151" s="90">
        <v>0</v>
      </c>
      <c r="B151" s="90"/>
      <c r="C151" s="87" t="s">
        <v>204</v>
      </c>
      <c r="D151" s="87"/>
      <c r="E151" s="87"/>
      <c r="F151" s="87"/>
      <c r="G151" s="87"/>
      <c r="H151" s="87"/>
      <c r="I151" s="90">
        <v>0</v>
      </c>
      <c r="J151" s="90"/>
      <c r="Q151" s="101">
        <v>42165</v>
      </c>
      <c r="R151" s="101"/>
      <c r="S151" s="101"/>
      <c r="T151" s="101"/>
      <c r="U151" s="90">
        <v>51651</v>
      </c>
      <c r="V151" s="90"/>
      <c r="W151" s="90"/>
      <c r="X151" s="87" t="s">
        <v>117</v>
      </c>
      <c r="Y151" s="87"/>
      <c r="Z151" s="87" t="s">
        <v>118</v>
      </c>
      <c r="AA151" s="87"/>
      <c r="AB151" s="87"/>
      <c r="AC151" s="87"/>
      <c r="AD151" s="87"/>
      <c r="AE151" s="87" t="s">
        <v>237</v>
      </c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93">
        <v>2970</v>
      </c>
      <c r="AR151" s="93"/>
      <c r="AS151" s="93"/>
      <c r="AT151" s="93"/>
      <c r="AU151" s="93"/>
    </row>
    <row r="152" spans="1:47" x14ac:dyDescent="0.2">
      <c r="D152" s="7" t="s">
        <v>15</v>
      </c>
      <c r="E152" s="87" t="s">
        <v>63</v>
      </c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102" t="s">
        <v>18</v>
      </c>
      <c r="R152" s="102"/>
      <c r="S152" s="87" t="s">
        <v>238</v>
      </c>
      <c r="T152" s="87"/>
      <c r="U152" s="87"/>
      <c r="V152" s="87"/>
      <c r="W152" s="87"/>
      <c r="X152" s="87"/>
      <c r="Y152" s="87"/>
      <c r="Z152" s="87"/>
      <c r="AA152" s="87"/>
      <c r="AB152" s="102" t="s">
        <v>17</v>
      </c>
      <c r="AC152" s="102"/>
      <c r="AD152" s="103">
        <v>66142</v>
      </c>
      <c r="AE152" s="103"/>
      <c r="AF152" s="103"/>
      <c r="AG152" s="103"/>
      <c r="AH152" s="7" t="s">
        <v>16</v>
      </c>
    </row>
    <row r="153" spans="1:47" x14ac:dyDescent="0.2">
      <c r="A153" s="90">
        <v>0</v>
      </c>
      <c r="B153" s="90"/>
      <c r="C153" s="87" t="s">
        <v>204</v>
      </c>
      <c r="D153" s="87"/>
      <c r="E153" s="87"/>
      <c r="F153" s="87"/>
      <c r="G153" s="87"/>
      <c r="H153" s="87"/>
      <c r="I153" s="90">
        <v>0</v>
      </c>
      <c r="J153" s="90"/>
      <c r="Q153" s="101">
        <v>42155</v>
      </c>
      <c r="R153" s="101"/>
      <c r="S153" s="101"/>
      <c r="T153" s="101"/>
      <c r="U153" s="90">
        <v>51687</v>
      </c>
      <c r="V153" s="90"/>
      <c r="W153" s="90"/>
      <c r="X153" s="87" t="s">
        <v>215</v>
      </c>
      <c r="Y153" s="87"/>
      <c r="Z153" s="87" t="s">
        <v>216</v>
      </c>
      <c r="AA153" s="87"/>
      <c r="AB153" s="87"/>
      <c r="AC153" s="87"/>
      <c r="AD153" s="87"/>
      <c r="AE153" s="87" t="s">
        <v>217</v>
      </c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93">
        <v>942</v>
      </c>
      <c r="AR153" s="93"/>
      <c r="AS153" s="93"/>
      <c r="AT153" s="93"/>
      <c r="AU153" s="93"/>
    </row>
    <row r="154" spans="1:47" x14ac:dyDescent="0.2">
      <c r="A154" s="90">
        <v>0</v>
      </c>
      <c r="B154" s="90"/>
      <c r="C154" s="87" t="s">
        <v>204</v>
      </c>
      <c r="D154" s="87"/>
      <c r="E154" s="87"/>
      <c r="F154" s="87"/>
      <c r="G154" s="87"/>
      <c r="H154" s="87"/>
      <c r="I154" s="90">
        <v>0</v>
      </c>
      <c r="J154" s="90"/>
      <c r="Q154" s="101">
        <v>42177</v>
      </c>
      <c r="R154" s="101"/>
      <c r="S154" s="101"/>
      <c r="T154" s="101"/>
      <c r="U154" s="90">
        <v>52240</v>
      </c>
      <c r="V154" s="90"/>
      <c r="W154" s="90"/>
      <c r="X154" s="87" t="s">
        <v>117</v>
      </c>
      <c r="Y154" s="87"/>
      <c r="Z154" s="87" t="s">
        <v>135</v>
      </c>
      <c r="AA154" s="87"/>
      <c r="AB154" s="87"/>
      <c r="AC154" s="87"/>
      <c r="AD154" s="87"/>
      <c r="AE154" s="87" t="s">
        <v>224</v>
      </c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93">
        <v>4506</v>
      </c>
      <c r="AR154" s="93"/>
      <c r="AS154" s="93"/>
      <c r="AT154" s="93"/>
      <c r="AU154" s="93"/>
    </row>
    <row r="155" spans="1:47" x14ac:dyDescent="0.2">
      <c r="D155" s="7" t="s">
        <v>15</v>
      </c>
      <c r="E155" s="87" t="s">
        <v>59</v>
      </c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102" t="s">
        <v>18</v>
      </c>
      <c r="R155" s="102"/>
      <c r="S155" s="87" t="s">
        <v>239</v>
      </c>
      <c r="T155" s="87"/>
      <c r="U155" s="87"/>
      <c r="V155" s="87"/>
      <c r="W155" s="87"/>
      <c r="X155" s="87"/>
      <c r="Y155" s="87"/>
      <c r="Z155" s="87"/>
      <c r="AA155" s="87"/>
      <c r="AB155" s="102" t="s">
        <v>17</v>
      </c>
      <c r="AC155" s="102"/>
      <c r="AD155" s="103">
        <v>66706</v>
      </c>
      <c r="AE155" s="103"/>
      <c r="AF155" s="103"/>
      <c r="AG155" s="103"/>
      <c r="AH155" s="7" t="s">
        <v>16</v>
      </c>
    </row>
    <row r="156" spans="1:47" x14ac:dyDescent="0.2">
      <c r="A156" s="90">
        <v>0</v>
      </c>
      <c r="B156" s="90"/>
      <c r="C156" s="87" t="s">
        <v>204</v>
      </c>
      <c r="D156" s="87"/>
      <c r="E156" s="87"/>
      <c r="F156" s="87"/>
      <c r="G156" s="87"/>
      <c r="H156" s="87"/>
      <c r="I156" s="90">
        <v>0</v>
      </c>
      <c r="J156" s="90"/>
      <c r="Q156" s="101">
        <v>42193</v>
      </c>
      <c r="R156" s="101"/>
      <c r="S156" s="101"/>
      <c r="T156" s="101"/>
      <c r="U156" s="90">
        <v>52248</v>
      </c>
      <c r="V156" s="90"/>
      <c r="W156" s="90"/>
      <c r="X156" s="87" t="s">
        <v>117</v>
      </c>
      <c r="Y156" s="87"/>
      <c r="Z156" s="87" t="s">
        <v>135</v>
      </c>
      <c r="AA156" s="87"/>
      <c r="AB156" s="87"/>
      <c r="AC156" s="87"/>
      <c r="AD156" s="87"/>
      <c r="AE156" s="87" t="s">
        <v>240</v>
      </c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93">
        <v>900</v>
      </c>
      <c r="AR156" s="93"/>
      <c r="AS156" s="93"/>
      <c r="AT156" s="93"/>
      <c r="AU156" s="93"/>
    </row>
    <row r="157" spans="1:47" x14ac:dyDescent="0.2">
      <c r="D157" s="7" t="s">
        <v>15</v>
      </c>
      <c r="E157" s="87" t="s">
        <v>57</v>
      </c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102" t="s">
        <v>18</v>
      </c>
      <c r="R157" s="102"/>
      <c r="S157" s="87" t="s">
        <v>241</v>
      </c>
      <c r="T157" s="87"/>
      <c r="U157" s="87"/>
      <c r="V157" s="87"/>
      <c r="W157" s="87"/>
      <c r="X157" s="87"/>
      <c r="Y157" s="87"/>
      <c r="Z157" s="87"/>
      <c r="AA157" s="87"/>
      <c r="AB157" s="102" t="s">
        <v>17</v>
      </c>
      <c r="AC157" s="102"/>
      <c r="AD157" s="103">
        <v>66695</v>
      </c>
      <c r="AE157" s="103"/>
      <c r="AF157" s="103"/>
      <c r="AG157" s="103"/>
      <c r="AH157" s="7" t="s">
        <v>16</v>
      </c>
    </row>
    <row r="158" spans="1:47" x14ac:dyDescent="0.2">
      <c r="A158" s="90">
        <v>0</v>
      </c>
      <c r="B158" s="90"/>
      <c r="C158" s="87" t="s">
        <v>204</v>
      </c>
      <c r="D158" s="87"/>
      <c r="E158" s="87"/>
      <c r="F158" s="87"/>
      <c r="G158" s="87"/>
      <c r="H158" s="87"/>
      <c r="I158" s="90">
        <v>0</v>
      </c>
      <c r="J158" s="90"/>
      <c r="Q158" s="101">
        <v>42198</v>
      </c>
      <c r="R158" s="101"/>
      <c r="S158" s="101"/>
      <c r="T158" s="101"/>
      <c r="U158" s="90">
        <v>52375</v>
      </c>
      <c r="V158" s="90"/>
      <c r="W158" s="90"/>
      <c r="X158" s="87" t="s">
        <v>117</v>
      </c>
      <c r="Y158" s="87"/>
      <c r="Z158" s="87" t="s">
        <v>118</v>
      </c>
      <c r="AA158" s="87"/>
      <c r="AB158" s="87"/>
      <c r="AC158" s="87"/>
      <c r="AD158" s="87"/>
      <c r="AE158" s="87" t="s">
        <v>242</v>
      </c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93">
        <v>1537.5</v>
      </c>
      <c r="AR158" s="93"/>
      <c r="AS158" s="93"/>
      <c r="AT158" s="93"/>
      <c r="AU158" s="93"/>
    </row>
    <row r="159" spans="1:47" x14ac:dyDescent="0.2">
      <c r="D159" s="7" t="s">
        <v>15</v>
      </c>
      <c r="E159" s="87" t="s">
        <v>63</v>
      </c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102" t="s">
        <v>18</v>
      </c>
      <c r="R159" s="102"/>
      <c r="S159" s="87" t="s">
        <v>243</v>
      </c>
      <c r="T159" s="87"/>
      <c r="U159" s="87"/>
      <c r="V159" s="87"/>
      <c r="W159" s="87"/>
      <c r="X159" s="87"/>
      <c r="Y159" s="87"/>
      <c r="Z159" s="87"/>
      <c r="AA159" s="87"/>
      <c r="AB159" s="102" t="s">
        <v>17</v>
      </c>
      <c r="AC159" s="102"/>
      <c r="AD159" s="103">
        <v>66761</v>
      </c>
      <c r="AE159" s="103"/>
      <c r="AF159" s="103"/>
      <c r="AG159" s="103"/>
      <c r="AH159" s="7" t="s">
        <v>16</v>
      </c>
    </row>
    <row r="160" spans="1:47" x14ac:dyDescent="0.2">
      <c r="A160" s="90">
        <v>0</v>
      </c>
      <c r="B160" s="90"/>
      <c r="C160" s="87" t="s">
        <v>204</v>
      </c>
      <c r="D160" s="87"/>
      <c r="E160" s="87"/>
      <c r="F160" s="87"/>
      <c r="G160" s="87"/>
      <c r="H160" s="87"/>
      <c r="I160" s="90">
        <v>0</v>
      </c>
      <c r="J160" s="90"/>
      <c r="Q160" s="101">
        <v>42185</v>
      </c>
      <c r="R160" s="101"/>
      <c r="S160" s="101"/>
      <c r="T160" s="101"/>
      <c r="U160" s="90">
        <v>52428</v>
      </c>
      <c r="V160" s="90"/>
      <c r="W160" s="90"/>
      <c r="X160" s="87" t="s">
        <v>215</v>
      </c>
      <c r="Y160" s="87"/>
      <c r="Z160" s="87" t="s">
        <v>216</v>
      </c>
      <c r="AA160" s="87"/>
      <c r="AB160" s="87"/>
      <c r="AC160" s="87"/>
      <c r="AD160" s="87"/>
      <c r="AE160" s="87" t="s">
        <v>217</v>
      </c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93">
        <v>942</v>
      </c>
      <c r="AR160" s="93"/>
      <c r="AS160" s="93"/>
      <c r="AT160" s="93"/>
      <c r="AU160" s="93"/>
    </row>
    <row r="161" spans="1:47" x14ac:dyDescent="0.2">
      <c r="A161" s="90">
        <v>0</v>
      </c>
      <c r="B161" s="90"/>
      <c r="C161" s="87" t="s">
        <v>204</v>
      </c>
      <c r="D161" s="87"/>
      <c r="E161" s="87"/>
      <c r="F161" s="87"/>
      <c r="G161" s="87"/>
      <c r="H161" s="87"/>
      <c r="I161" s="90">
        <v>0</v>
      </c>
      <c r="J161" s="90"/>
      <c r="Q161" s="101">
        <v>42220</v>
      </c>
      <c r="R161" s="101"/>
      <c r="S161" s="101"/>
      <c r="T161" s="101"/>
      <c r="U161" s="90">
        <v>52898</v>
      </c>
      <c r="V161" s="90"/>
      <c r="W161" s="90"/>
      <c r="X161" s="87" t="s">
        <v>117</v>
      </c>
      <c r="Y161" s="87"/>
      <c r="Z161" s="87" t="s">
        <v>118</v>
      </c>
      <c r="AA161" s="87"/>
      <c r="AB161" s="87"/>
      <c r="AC161" s="87"/>
      <c r="AD161" s="87"/>
      <c r="AE161" s="87" t="s">
        <v>244</v>
      </c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93">
        <v>900</v>
      </c>
      <c r="AR161" s="93"/>
      <c r="AS161" s="93"/>
      <c r="AT161" s="93"/>
      <c r="AU161" s="93"/>
    </row>
    <row r="162" spans="1:47" x14ac:dyDescent="0.2">
      <c r="D162" s="7" t="s">
        <v>15</v>
      </c>
      <c r="E162" s="87" t="s">
        <v>57</v>
      </c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102" t="s">
        <v>18</v>
      </c>
      <c r="R162" s="102"/>
      <c r="S162" s="87" t="s">
        <v>245</v>
      </c>
      <c r="T162" s="87"/>
      <c r="U162" s="87"/>
      <c r="V162" s="87"/>
      <c r="W162" s="87"/>
      <c r="X162" s="87"/>
      <c r="Y162" s="87"/>
      <c r="Z162" s="87"/>
      <c r="AA162" s="87"/>
      <c r="AB162" s="102" t="s">
        <v>17</v>
      </c>
      <c r="AC162" s="102"/>
      <c r="AD162" s="103">
        <v>66914</v>
      </c>
      <c r="AE162" s="103"/>
      <c r="AF162" s="103"/>
      <c r="AG162" s="103"/>
      <c r="AH162" s="7" t="s">
        <v>16</v>
      </c>
    </row>
    <row r="163" spans="1:47" x14ac:dyDescent="0.2">
      <c r="A163" s="90">
        <v>0</v>
      </c>
      <c r="B163" s="90"/>
      <c r="C163" s="87" t="s">
        <v>204</v>
      </c>
      <c r="D163" s="87"/>
      <c r="E163" s="87"/>
      <c r="F163" s="87"/>
      <c r="G163" s="87"/>
      <c r="H163" s="87"/>
      <c r="I163" s="90">
        <v>0</v>
      </c>
      <c r="J163" s="90"/>
      <c r="Q163" s="101">
        <v>42216</v>
      </c>
      <c r="R163" s="101"/>
      <c r="S163" s="101"/>
      <c r="T163" s="101"/>
      <c r="U163" s="90">
        <v>53102</v>
      </c>
      <c r="V163" s="90"/>
      <c r="W163" s="90"/>
      <c r="X163" s="87" t="s">
        <v>117</v>
      </c>
      <c r="Y163" s="87"/>
      <c r="Z163" s="87" t="s">
        <v>118</v>
      </c>
      <c r="AA163" s="87"/>
      <c r="AB163" s="87"/>
      <c r="AC163" s="87"/>
      <c r="AD163" s="87"/>
      <c r="AE163" s="87" t="s">
        <v>195</v>
      </c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93">
        <v>1694.19</v>
      </c>
      <c r="AR163" s="93"/>
      <c r="AS163" s="93"/>
      <c r="AT163" s="93"/>
      <c r="AU163" s="93"/>
    </row>
    <row r="164" spans="1:47" x14ac:dyDescent="0.2">
      <c r="D164" s="7" t="s">
        <v>15</v>
      </c>
      <c r="E164" s="87" t="s">
        <v>55</v>
      </c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102" t="s">
        <v>18</v>
      </c>
      <c r="R164" s="102"/>
      <c r="S164" s="87" t="s">
        <v>196</v>
      </c>
      <c r="T164" s="87"/>
      <c r="U164" s="87"/>
      <c r="V164" s="87"/>
      <c r="W164" s="87"/>
      <c r="X164" s="87"/>
      <c r="Y164" s="87"/>
      <c r="Z164" s="87"/>
      <c r="AA164" s="87"/>
      <c r="AB164" s="102" t="s">
        <v>17</v>
      </c>
      <c r="AC164" s="102"/>
      <c r="AD164" s="103">
        <v>66954</v>
      </c>
      <c r="AE164" s="103"/>
      <c r="AF164" s="103"/>
      <c r="AG164" s="103"/>
      <c r="AH164" s="7" t="s">
        <v>16</v>
      </c>
    </row>
    <row r="165" spans="1:47" x14ac:dyDescent="0.2">
      <c r="A165" s="90">
        <v>0</v>
      </c>
      <c r="B165" s="90"/>
      <c r="C165" s="87" t="s">
        <v>204</v>
      </c>
      <c r="D165" s="87"/>
      <c r="E165" s="87"/>
      <c r="F165" s="87"/>
      <c r="G165" s="87"/>
      <c r="H165" s="87"/>
      <c r="I165" s="90">
        <v>0</v>
      </c>
      <c r="J165" s="90"/>
      <c r="Q165" s="101">
        <v>42227</v>
      </c>
      <c r="R165" s="101"/>
      <c r="S165" s="101"/>
      <c r="T165" s="101"/>
      <c r="U165" s="90">
        <v>53102</v>
      </c>
      <c r="V165" s="90"/>
      <c r="W165" s="90"/>
      <c r="X165" s="87" t="s">
        <v>117</v>
      </c>
      <c r="Y165" s="87"/>
      <c r="Z165" s="87" t="s">
        <v>118</v>
      </c>
      <c r="AA165" s="87"/>
      <c r="AB165" s="87"/>
      <c r="AC165" s="87"/>
      <c r="AD165" s="87"/>
      <c r="AE165" s="87" t="s">
        <v>246</v>
      </c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93">
        <v>412.5</v>
      </c>
      <c r="AR165" s="93"/>
      <c r="AS165" s="93"/>
      <c r="AT165" s="93"/>
      <c r="AU165" s="93"/>
    </row>
    <row r="166" spans="1:47" x14ac:dyDescent="0.2">
      <c r="D166" s="7" t="s">
        <v>15</v>
      </c>
      <c r="E166" s="87" t="s">
        <v>57</v>
      </c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102" t="s">
        <v>18</v>
      </c>
      <c r="R166" s="102"/>
      <c r="S166" s="87" t="s">
        <v>247</v>
      </c>
      <c r="T166" s="87"/>
      <c r="U166" s="87"/>
      <c r="V166" s="87"/>
      <c r="W166" s="87"/>
      <c r="X166" s="87"/>
      <c r="Y166" s="87"/>
      <c r="Z166" s="87"/>
      <c r="AA166" s="87"/>
      <c r="AB166" s="102" t="s">
        <v>17</v>
      </c>
      <c r="AC166" s="102"/>
      <c r="AD166" s="103">
        <v>66971</v>
      </c>
      <c r="AE166" s="103"/>
      <c r="AF166" s="103"/>
      <c r="AG166" s="103"/>
      <c r="AH166" s="7" t="s">
        <v>16</v>
      </c>
    </row>
    <row r="167" spans="1:47" x14ac:dyDescent="0.2">
      <c r="A167" s="90">
        <v>0</v>
      </c>
      <c r="B167" s="90"/>
      <c r="C167" s="87" t="s">
        <v>204</v>
      </c>
      <c r="D167" s="87"/>
      <c r="E167" s="87"/>
      <c r="F167" s="87"/>
      <c r="G167" s="87"/>
      <c r="H167" s="87"/>
      <c r="I167" s="90">
        <v>0</v>
      </c>
      <c r="J167" s="90"/>
      <c r="Q167" s="101">
        <v>42216</v>
      </c>
      <c r="R167" s="101"/>
      <c r="S167" s="101"/>
      <c r="T167" s="101"/>
      <c r="U167" s="90">
        <v>53119</v>
      </c>
      <c r="V167" s="90"/>
      <c r="W167" s="90"/>
      <c r="X167" s="87" t="s">
        <v>215</v>
      </c>
      <c r="Y167" s="87"/>
      <c r="Z167" s="87" t="s">
        <v>216</v>
      </c>
      <c r="AA167" s="87"/>
      <c r="AB167" s="87"/>
      <c r="AC167" s="87"/>
      <c r="AD167" s="87"/>
      <c r="AE167" s="87" t="s">
        <v>217</v>
      </c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93">
        <v>942</v>
      </c>
      <c r="AR167" s="93"/>
      <c r="AS167" s="93"/>
      <c r="AT167" s="93"/>
      <c r="AU167" s="93"/>
    </row>
    <row r="168" spans="1:47" x14ac:dyDescent="0.2">
      <c r="A168" s="90">
        <v>0</v>
      </c>
      <c r="B168" s="90"/>
      <c r="C168" s="87" t="s">
        <v>204</v>
      </c>
      <c r="D168" s="87"/>
      <c r="E168" s="87"/>
      <c r="F168" s="87"/>
      <c r="G168" s="87"/>
      <c r="H168" s="87"/>
      <c r="I168" s="90">
        <v>0</v>
      </c>
      <c r="J168" s="90"/>
      <c r="Q168" s="101">
        <v>42235</v>
      </c>
      <c r="R168" s="101"/>
      <c r="S168" s="101"/>
      <c r="T168" s="101"/>
      <c r="U168" s="90">
        <v>53314</v>
      </c>
      <c r="V168" s="90"/>
      <c r="W168" s="90"/>
      <c r="X168" s="87" t="s">
        <v>117</v>
      </c>
      <c r="Y168" s="87"/>
      <c r="Z168" s="87" t="s">
        <v>118</v>
      </c>
      <c r="AA168" s="87"/>
      <c r="AB168" s="87"/>
      <c r="AC168" s="87"/>
      <c r="AD168" s="87"/>
      <c r="AE168" s="87" t="s">
        <v>248</v>
      </c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93">
        <v>4506</v>
      </c>
      <c r="AR168" s="93"/>
      <c r="AS168" s="93"/>
      <c r="AT168" s="93"/>
      <c r="AU168" s="93"/>
    </row>
    <row r="169" spans="1:47" x14ac:dyDescent="0.2">
      <c r="D169" s="7" t="s">
        <v>15</v>
      </c>
      <c r="E169" s="87" t="s">
        <v>59</v>
      </c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102" t="s">
        <v>18</v>
      </c>
      <c r="R169" s="102"/>
      <c r="S169" s="87" t="s">
        <v>249</v>
      </c>
      <c r="T169" s="87"/>
      <c r="U169" s="87"/>
      <c r="V169" s="87"/>
      <c r="W169" s="87"/>
      <c r="X169" s="87"/>
      <c r="Y169" s="87"/>
      <c r="Z169" s="87"/>
      <c r="AA169" s="87"/>
      <c r="AB169" s="102" t="s">
        <v>17</v>
      </c>
      <c r="AC169" s="102"/>
      <c r="AD169" s="103">
        <v>67013</v>
      </c>
      <c r="AE169" s="103"/>
      <c r="AF169" s="103"/>
      <c r="AG169" s="103"/>
      <c r="AH169" s="7" t="s">
        <v>16</v>
      </c>
    </row>
    <row r="170" spans="1:47" x14ac:dyDescent="0.2">
      <c r="A170" s="90">
        <v>0</v>
      </c>
      <c r="B170" s="90"/>
      <c r="C170" s="87" t="s">
        <v>204</v>
      </c>
      <c r="D170" s="87"/>
      <c r="E170" s="87"/>
      <c r="F170" s="87"/>
      <c r="G170" s="87"/>
      <c r="H170" s="87"/>
      <c r="I170" s="90">
        <v>0</v>
      </c>
      <c r="J170" s="90"/>
      <c r="Q170" s="101">
        <v>42247</v>
      </c>
      <c r="R170" s="101"/>
      <c r="S170" s="101"/>
      <c r="T170" s="101"/>
      <c r="U170" s="90">
        <v>53656</v>
      </c>
      <c r="V170" s="90"/>
      <c r="W170" s="90"/>
      <c r="X170" s="87" t="s">
        <v>117</v>
      </c>
      <c r="Y170" s="87"/>
      <c r="Z170" s="87" t="s">
        <v>118</v>
      </c>
      <c r="AA170" s="87"/>
      <c r="AB170" s="87"/>
      <c r="AC170" s="87"/>
      <c r="AD170" s="87"/>
      <c r="AE170" s="87" t="s">
        <v>209</v>
      </c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93">
        <v>1853</v>
      </c>
      <c r="AR170" s="93"/>
      <c r="AS170" s="93"/>
      <c r="AT170" s="93"/>
      <c r="AU170" s="93"/>
    </row>
    <row r="171" spans="1:47" x14ac:dyDescent="0.2">
      <c r="D171" s="7" t="s">
        <v>15</v>
      </c>
      <c r="E171" s="87" t="s">
        <v>63</v>
      </c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102" t="s">
        <v>18</v>
      </c>
      <c r="R171" s="102"/>
      <c r="S171" s="87" t="s">
        <v>250</v>
      </c>
      <c r="T171" s="87"/>
      <c r="U171" s="87"/>
      <c r="V171" s="87"/>
      <c r="W171" s="87"/>
      <c r="X171" s="87"/>
      <c r="Y171" s="87"/>
      <c r="Z171" s="87"/>
      <c r="AA171" s="87"/>
      <c r="AB171" s="102" t="s">
        <v>17</v>
      </c>
      <c r="AC171" s="102"/>
      <c r="AD171" s="103">
        <v>67171</v>
      </c>
      <c r="AE171" s="103"/>
      <c r="AF171" s="103"/>
      <c r="AG171" s="103"/>
      <c r="AH171" s="7" t="s">
        <v>16</v>
      </c>
    </row>
    <row r="172" spans="1:47" x14ac:dyDescent="0.2">
      <c r="A172" s="90">
        <v>0</v>
      </c>
      <c r="B172" s="90"/>
      <c r="C172" s="87" t="s">
        <v>204</v>
      </c>
      <c r="D172" s="87"/>
      <c r="E172" s="87"/>
      <c r="F172" s="87"/>
      <c r="G172" s="87"/>
      <c r="H172" s="87"/>
      <c r="I172" s="90">
        <v>0</v>
      </c>
      <c r="J172" s="90"/>
      <c r="Q172" s="101">
        <v>42249</v>
      </c>
      <c r="R172" s="101"/>
      <c r="S172" s="101"/>
      <c r="T172" s="101"/>
      <c r="U172" s="90">
        <v>53656</v>
      </c>
      <c r="V172" s="90"/>
      <c r="W172" s="90"/>
      <c r="X172" s="87" t="s">
        <v>117</v>
      </c>
      <c r="Y172" s="87"/>
      <c r="Z172" s="87" t="s">
        <v>118</v>
      </c>
      <c r="AA172" s="87"/>
      <c r="AB172" s="87"/>
      <c r="AC172" s="87"/>
      <c r="AD172" s="87"/>
      <c r="AE172" s="87" t="s">
        <v>251</v>
      </c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93">
        <v>900</v>
      </c>
      <c r="AR172" s="93"/>
      <c r="AS172" s="93"/>
      <c r="AT172" s="93"/>
      <c r="AU172" s="93"/>
    </row>
    <row r="173" spans="1:47" x14ac:dyDescent="0.2">
      <c r="D173" s="7" t="s">
        <v>15</v>
      </c>
      <c r="E173" s="87" t="s">
        <v>57</v>
      </c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102" t="s">
        <v>18</v>
      </c>
      <c r="R173" s="102"/>
      <c r="S173" s="87" t="s">
        <v>252</v>
      </c>
      <c r="T173" s="87"/>
      <c r="U173" s="87"/>
      <c r="V173" s="87"/>
      <c r="W173" s="87"/>
      <c r="X173" s="87"/>
      <c r="Y173" s="87"/>
      <c r="Z173" s="87"/>
      <c r="AA173" s="87"/>
      <c r="AB173" s="102" t="s">
        <v>17</v>
      </c>
      <c r="AC173" s="102"/>
      <c r="AD173" s="103">
        <v>67145</v>
      </c>
      <c r="AE173" s="103"/>
      <c r="AF173" s="103"/>
      <c r="AG173" s="103"/>
      <c r="AH173" s="7" t="s">
        <v>16</v>
      </c>
    </row>
    <row r="174" spans="1:47" x14ac:dyDescent="0.2">
      <c r="A174" s="90">
        <v>0</v>
      </c>
      <c r="B174" s="90"/>
      <c r="C174" s="87" t="s">
        <v>204</v>
      </c>
      <c r="D174" s="87"/>
      <c r="E174" s="87"/>
      <c r="F174" s="87"/>
      <c r="G174" s="87"/>
      <c r="H174" s="87"/>
      <c r="I174" s="90">
        <v>0</v>
      </c>
      <c r="J174" s="90"/>
      <c r="Q174" s="101">
        <v>42247</v>
      </c>
      <c r="R174" s="101"/>
      <c r="S174" s="101"/>
      <c r="T174" s="101"/>
      <c r="U174" s="90">
        <v>53828</v>
      </c>
      <c r="V174" s="90"/>
      <c r="W174" s="90"/>
      <c r="X174" s="87" t="s">
        <v>117</v>
      </c>
      <c r="Y174" s="87"/>
      <c r="Z174" s="87" t="s">
        <v>118</v>
      </c>
      <c r="AA174" s="87"/>
      <c r="AB174" s="87"/>
      <c r="AC174" s="87"/>
      <c r="AD174" s="87"/>
      <c r="AE174" s="87" t="s">
        <v>197</v>
      </c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93">
        <v>1240.5999999999999</v>
      </c>
      <c r="AR174" s="93"/>
      <c r="AS174" s="93"/>
      <c r="AT174" s="93"/>
      <c r="AU174" s="93"/>
    </row>
    <row r="175" spans="1:47" x14ac:dyDescent="0.2">
      <c r="D175" s="7" t="s">
        <v>15</v>
      </c>
      <c r="E175" s="87" t="s">
        <v>55</v>
      </c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102" t="s">
        <v>18</v>
      </c>
      <c r="R175" s="102"/>
      <c r="S175" s="87" t="s">
        <v>198</v>
      </c>
      <c r="T175" s="87"/>
      <c r="U175" s="87"/>
      <c r="V175" s="87"/>
      <c r="W175" s="87"/>
      <c r="X175" s="87"/>
      <c r="Y175" s="87"/>
      <c r="Z175" s="87"/>
      <c r="AA175" s="87"/>
      <c r="AB175" s="102" t="s">
        <v>17</v>
      </c>
      <c r="AC175" s="102"/>
      <c r="AD175" s="103">
        <v>67177</v>
      </c>
      <c r="AE175" s="103"/>
      <c r="AF175" s="103"/>
      <c r="AG175" s="103"/>
      <c r="AH175" s="7" t="s">
        <v>16</v>
      </c>
    </row>
    <row r="176" spans="1:47" x14ac:dyDescent="0.2">
      <c r="A176" s="90">
        <v>0</v>
      </c>
      <c r="B176" s="90"/>
      <c r="C176" s="87" t="s">
        <v>204</v>
      </c>
      <c r="D176" s="87"/>
      <c r="E176" s="87"/>
      <c r="F176" s="87"/>
      <c r="G176" s="87"/>
      <c r="H176" s="87"/>
      <c r="I176" s="90">
        <v>0</v>
      </c>
      <c r="J176" s="90"/>
      <c r="Q176" s="101">
        <v>42247</v>
      </c>
      <c r="R176" s="101"/>
      <c r="S176" s="101"/>
      <c r="T176" s="101"/>
      <c r="U176" s="90">
        <v>53828</v>
      </c>
      <c r="V176" s="90"/>
      <c r="W176" s="90"/>
      <c r="X176" s="87" t="s">
        <v>117</v>
      </c>
      <c r="Y176" s="87"/>
      <c r="Z176" s="87" t="s">
        <v>118</v>
      </c>
      <c r="AA176" s="87"/>
      <c r="AB176" s="87"/>
      <c r="AC176" s="87"/>
      <c r="AD176" s="87"/>
      <c r="AE176" s="87" t="s">
        <v>253</v>
      </c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93">
        <v>1687.5</v>
      </c>
      <c r="AR176" s="93"/>
      <c r="AS176" s="93"/>
      <c r="AT176" s="93"/>
      <c r="AU176" s="93"/>
    </row>
    <row r="177" spans="1:47" x14ac:dyDescent="0.2">
      <c r="D177" s="7" t="s">
        <v>15</v>
      </c>
      <c r="E177" s="87" t="s">
        <v>58</v>
      </c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102" t="s">
        <v>18</v>
      </c>
      <c r="R177" s="102"/>
      <c r="S177" s="87" t="s">
        <v>254</v>
      </c>
      <c r="T177" s="87"/>
      <c r="U177" s="87"/>
      <c r="V177" s="87"/>
      <c r="W177" s="87"/>
      <c r="X177" s="87"/>
      <c r="Y177" s="87"/>
      <c r="Z177" s="87"/>
      <c r="AA177" s="87"/>
      <c r="AB177" s="102" t="s">
        <v>17</v>
      </c>
      <c r="AC177" s="102"/>
      <c r="AD177" s="103">
        <v>67208</v>
      </c>
      <c r="AE177" s="103"/>
      <c r="AF177" s="103"/>
      <c r="AG177" s="103"/>
      <c r="AH177" s="7" t="s">
        <v>16</v>
      </c>
    </row>
    <row r="178" spans="1:47" x14ac:dyDescent="0.2">
      <c r="A178" s="90">
        <v>0</v>
      </c>
      <c r="B178" s="90"/>
      <c r="C178" s="87" t="s">
        <v>204</v>
      </c>
      <c r="D178" s="87"/>
      <c r="E178" s="87"/>
      <c r="F178" s="87"/>
      <c r="G178" s="87"/>
      <c r="H178" s="87"/>
      <c r="I178" s="90">
        <v>0</v>
      </c>
      <c r="J178" s="90"/>
      <c r="Q178" s="101">
        <v>42247</v>
      </c>
      <c r="R178" s="101"/>
      <c r="S178" s="101"/>
      <c r="T178" s="101"/>
      <c r="U178" s="90">
        <v>53849</v>
      </c>
      <c r="V178" s="90"/>
      <c r="W178" s="90"/>
      <c r="X178" s="87" t="s">
        <v>215</v>
      </c>
      <c r="Y178" s="87"/>
      <c r="Z178" s="87" t="s">
        <v>216</v>
      </c>
      <c r="AA178" s="87"/>
      <c r="AB178" s="87"/>
      <c r="AC178" s="87"/>
      <c r="AD178" s="87"/>
      <c r="AE178" s="87" t="s">
        <v>217</v>
      </c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93">
        <v>942</v>
      </c>
      <c r="AR178" s="93"/>
      <c r="AS178" s="93"/>
      <c r="AT178" s="93"/>
      <c r="AU178" s="93"/>
    </row>
    <row r="179" spans="1:47" x14ac:dyDescent="0.2">
      <c r="A179" s="90">
        <v>0</v>
      </c>
      <c r="B179" s="90"/>
      <c r="C179" s="87" t="s">
        <v>204</v>
      </c>
      <c r="D179" s="87"/>
      <c r="E179" s="87"/>
      <c r="F179" s="87"/>
      <c r="G179" s="87"/>
      <c r="H179" s="87"/>
      <c r="I179" s="90">
        <v>0</v>
      </c>
      <c r="J179" s="90"/>
      <c r="Q179" s="101">
        <v>42268</v>
      </c>
      <c r="R179" s="101"/>
      <c r="S179" s="101"/>
      <c r="T179" s="101"/>
      <c r="U179" s="90">
        <v>54142</v>
      </c>
      <c r="V179" s="90"/>
      <c r="W179" s="90"/>
      <c r="X179" s="87" t="s">
        <v>117</v>
      </c>
      <c r="Y179" s="87"/>
      <c r="Z179" s="87" t="s">
        <v>118</v>
      </c>
      <c r="AA179" s="87"/>
      <c r="AB179" s="87"/>
      <c r="AC179" s="87"/>
      <c r="AD179" s="87"/>
      <c r="AE179" s="87" t="s">
        <v>255</v>
      </c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93">
        <v>4506</v>
      </c>
      <c r="AR179" s="93"/>
      <c r="AS179" s="93"/>
      <c r="AT179" s="93"/>
      <c r="AU179" s="93"/>
    </row>
    <row r="180" spans="1:47" x14ac:dyDescent="0.2">
      <c r="D180" s="7" t="s">
        <v>15</v>
      </c>
      <c r="E180" s="87" t="s">
        <v>59</v>
      </c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102" t="s">
        <v>18</v>
      </c>
      <c r="R180" s="102"/>
      <c r="S180" s="87" t="s">
        <v>256</v>
      </c>
      <c r="T180" s="87"/>
      <c r="U180" s="87"/>
      <c r="V180" s="87"/>
      <c r="W180" s="87"/>
      <c r="X180" s="87"/>
      <c r="Y180" s="87"/>
      <c r="Z180" s="87"/>
      <c r="AA180" s="87"/>
      <c r="AB180" s="102" t="s">
        <v>17</v>
      </c>
      <c r="AC180" s="102"/>
      <c r="AD180" s="103">
        <v>67276</v>
      </c>
      <c r="AE180" s="103"/>
      <c r="AF180" s="103"/>
      <c r="AG180" s="103"/>
      <c r="AH180" s="7" t="s">
        <v>16</v>
      </c>
    </row>
    <row r="181" spans="1:47" x14ac:dyDescent="0.2">
      <c r="A181" s="90">
        <v>0</v>
      </c>
      <c r="B181" s="90"/>
      <c r="C181" s="87" t="s">
        <v>204</v>
      </c>
      <c r="D181" s="87"/>
      <c r="E181" s="87"/>
      <c r="F181" s="87"/>
      <c r="G181" s="87"/>
      <c r="H181" s="87"/>
      <c r="I181" s="90">
        <v>0</v>
      </c>
      <c r="J181" s="90"/>
      <c r="Q181" s="101">
        <v>42277</v>
      </c>
      <c r="R181" s="101"/>
      <c r="S181" s="101"/>
      <c r="T181" s="101"/>
      <c r="U181" s="90">
        <v>54402</v>
      </c>
      <c r="V181" s="90"/>
      <c r="W181" s="90"/>
      <c r="X181" s="87" t="s">
        <v>117</v>
      </c>
      <c r="Y181" s="87"/>
      <c r="Z181" s="87" t="s">
        <v>118</v>
      </c>
      <c r="AA181" s="87"/>
      <c r="AB181" s="87"/>
      <c r="AC181" s="87"/>
      <c r="AD181" s="87"/>
      <c r="AE181" s="87" t="s">
        <v>199</v>
      </c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93">
        <v>1636.49</v>
      </c>
      <c r="AR181" s="93"/>
      <c r="AS181" s="93"/>
      <c r="AT181" s="93"/>
      <c r="AU181" s="93"/>
    </row>
    <row r="182" spans="1:47" x14ac:dyDescent="0.2">
      <c r="D182" s="7" t="s">
        <v>15</v>
      </c>
      <c r="E182" s="87" t="s">
        <v>55</v>
      </c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102" t="s">
        <v>18</v>
      </c>
      <c r="R182" s="102"/>
      <c r="S182" s="87" t="s">
        <v>200</v>
      </c>
      <c r="T182" s="87"/>
      <c r="U182" s="87"/>
      <c r="V182" s="87"/>
      <c r="W182" s="87"/>
      <c r="X182" s="87"/>
      <c r="Y182" s="87"/>
      <c r="Z182" s="87"/>
      <c r="AA182" s="87"/>
      <c r="AB182" s="102" t="s">
        <v>17</v>
      </c>
      <c r="AC182" s="102"/>
      <c r="AD182" s="103">
        <v>67373</v>
      </c>
      <c r="AE182" s="103"/>
      <c r="AF182" s="103"/>
      <c r="AG182" s="103"/>
      <c r="AH182" s="7" t="s">
        <v>16</v>
      </c>
    </row>
    <row r="183" spans="1:47" x14ac:dyDescent="0.2">
      <c r="A183" s="90">
        <v>0</v>
      </c>
      <c r="B183" s="90"/>
      <c r="C183" s="87" t="s">
        <v>204</v>
      </c>
      <c r="D183" s="87"/>
      <c r="E183" s="87"/>
      <c r="F183" s="87"/>
      <c r="G183" s="87"/>
      <c r="H183" s="87"/>
      <c r="I183" s="90">
        <v>0</v>
      </c>
      <c r="J183" s="90"/>
      <c r="Q183" s="101">
        <v>42282</v>
      </c>
      <c r="R183" s="101"/>
      <c r="S183" s="101"/>
      <c r="T183" s="101"/>
      <c r="U183" s="90">
        <v>54402</v>
      </c>
      <c r="V183" s="90"/>
      <c r="W183" s="90"/>
      <c r="X183" s="87" t="s">
        <v>117</v>
      </c>
      <c r="Y183" s="87"/>
      <c r="Z183" s="87" t="s">
        <v>118</v>
      </c>
      <c r="AA183" s="87"/>
      <c r="AB183" s="87"/>
      <c r="AC183" s="87"/>
      <c r="AD183" s="87"/>
      <c r="AE183" s="87" t="s">
        <v>257</v>
      </c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93">
        <v>900</v>
      </c>
      <c r="AR183" s="93"/>
      <c r="AS183" s="93"/>
      <c r="AT183" s="93"/>
      <c r="AU183" s="93"/>
    </row>
    <row r="184" spans="1:47" x14ac:dyDescent="0.2">
      <c r="D184" s="7" t="s">
        <v>15</v>
      </c>
      <c r="E184" s="87" t="s">
        <v>57</v>
      </c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102" t="s">
        <v>18</v>
      </c>
      <c r="R184" s="102"/>
      <c r="S184" s="87" t="s">
        <v>258</v>
      </c>
      <c r="T184" s="87"/>
      <c r="U184" s="87"/>
      <c r="V184" s="87"/>
      <c r="W184" s="87"/>
      <c r="X184" s="87"/>
      <c r="Y184" s="87"/>
      <c r="Z184" s="87"/>
      <c r="AA184" s="87"/>
      <c r="AB184" s="102" t="s">
        <v>17</v>
      </c>
      <c r="AC184" s="102"/>
      <c r="AD184" s="103">
        <v>67408</v>
      </c>
      <c r="AE184" s="103"/>
      <c r="AF184" s="103"/>
      <c r="AG184" s="103"/>
      <c r="AH184" s="7" t="s">
        <v>16</v>
      </c>
    </row>
    <row r="185" spans="1:47" x14ac:dyDescent="0.2">
      <c r="A185" s="90">
        <v>0</v>
      </c>
      <c r="B185" s="90"/>
      <c r="C185" s="87" t="s">
        <v>204</v>
      </c>
      <c r="D185" s="87"/>
      <c r="E185" s="87"/>
      <c r="F185" s="87"/>
      <c r="G185" s="87"/>
      <c r="H185" s="87"/>
      <c r="I185" s="90">
        <v>0</v>
      </c>
      <c r="J185" s="90"/>
      <c r="Q185" s="101">
        <v>42277</v>
      </c>
      <c r="R185" s="101"/>
      <c r="S185" s="101"/>
      <c r="T185" s="101"/>
      <c r="U185" s="90">
        <v>54417</v>
      </c>
      <c r="V185" s="90"/>
      <c r="W185" s="90"/>
      <c r="X185" s="87" t="s">
        <v>117</v>
      </c>
      <c r="Y185" s="87"/>
      <c r="Z185" s="87" t="s">
        <v>118</v>
      </c>
      <c r="AA185" s="87"/>
      <c r="AB185" s="87"/>
      <c r="AC185" s="87"/>
      <c r="AD185" s="87"/>
      <c r="AE185" s="87" t="s">
        <v>259</v>
      </c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93">
        <v>9335.25</v>
      </c>
      <c r="AR185" s="93"/>
      <c r="AS185" s="93"/>
      <c r="AT185" s="93"/>
      <c r="AU185" s="93"/>
    </row>
    <row r="186" spans="1:47" x14ac:dyDescent="0.2">
      <c r="D186" s="7" t="s">
        <v>15</v>
      </c>
      <c r="E186" s="87" t="s">
        <v>64</v>
      </c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102" t="s">
        <v>18</v>
      </c>
      <c r="R186" s="102"/>
      <c r="S186" s="87" t="s">
        <v>260</v>
      </c>
      <c r="T186" s="87"/>
      <c r="U186" s="87"/>
      <c r="V186" s="87"/>
      <c r="W186" s="87"/>
      <c r="X186" s="87"/>
      <c r="Y186" s="87"/>
      <c r="Z186" s="87"/>
      <c r="AA186" s="87"/>
      <c r="AB186" s="102" t="s">
        <v>17</v>
      </c>
      <c r="AC186" s="102"/>
      <c r="AD186" s="103">
        <v>67462</v>
      </c>
      <c r="AE186" s="103"/>
      <c r="AF186" s="103"/>
      <c r="AG186" s="103"/>
      <c r="AH186" s="7" t="s">
        <v>16</v>
      </c>
    </row>
    <row r="187" spans="1:47" x14ac:dyDescent="0.2">
      <c r="A187" s="90">
        <v>0</v>
      </c>
      <c r="B187" s="90"/>
      <c r="C187" s="87" t="s">
        <v>204</v>
      </c>
      <c r="D187" s="87"/>
      <c r="E187" s="87"/>
      <c r="F187" s="87"/>
      <c r="G187" s="87"/>
      <c r="H187" s="87"/>
      <c r="I187" s="90">
        <v>0</v>
      </c>
      <c r="J187" s="90"/>
      <c r="Q187" s="101">
        <v>42277</v>
      </c>
      <c r="R187" s="101"/>
      <c r="S187" s="101"/>
      <c r="T187" s="101"/>
      <c r="U187" s="90">
        <v>54532</v>
      </c>
      <c r="V187" s="90"/>
      <c r="W187" s="90"/>
      <c r="X187" s="87" t="s">
        <v>215</v>
      </c>
      <c r="Y187" s="87"/>
      <c r="Z187" s="87" t="s">
        <v>216</v>
      </c>
      <c r="AA187" s="87"/>
      <c r="AB187" s="87"/>
      <c r="AC187" s="87"/>
      <c r="AD187" s="87"/>
      <c r="AE187" s="87" t="s">
        <v>217</v>
      </c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93">
        <v>941</v>
      </c>
      <c r="AR187" s="93"/>
      <c r="AS187" s="93"/>
      <c r="AT187" s="93"/>
      <c r="AU187" s="93"/>
    </row>
    <row r="188" spans="1:47" x14ac:dyDescent="0.2">
      <c r="A188" s="90">
        <v>0</v>
      </c>
      <c r="B188" s="90"/>
      <c r="C188" s="87" t="s">
        <v>204</v>
      </c>
      <c r="D188" s="87"/>
      <c r="E188" s="87"/>
      <c r="F188" s="87"/>
      <c r="G188" s="87"/>
      <c r="H188" s="87"/>
      <c r="I188" s="90">
        <v>0</v>
      </c>
      <c r="J188" s="90"/>
      <c r="Q188" s="101">
        <v>42285</v>
      </c>
      <c r="R188" s="101"/>
      <c r="S188" s="101"/>
      <c r="T188" s="101"/>
      <c r="U188" s="90">
        <v>54570</v>
      </c>
      <c r="V188" s="90"/>
      <c r="W188" s="90"/>
      <c r="X188" s="87" t="s">
        <v>117</v>
      </c>
      <c r="Y188" s="87"/>
      <c r="Z188" s="87" t="s">
        <v>118</v>
      </c>
      <c r="AA188" s="87"/>
      <c r="AB188" s="87"/>
      <c r="AC188" s="87"/>
      <c r="AD188" s="87"/>
      <c r="AE188" s="87" t="s">
        <v>261</v>
      </c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93">
        <v>2290.75</v>
      </c>
      <c r="AR188" s="93"/>
      <c r="AS188" s="93"/>
      <c r="AT188" s="93"/>
      <c r="AU188" s="93"/>
    </row>
    <row r="189" spans="1:47" x14ac:dyDescent="0.2">
      <c r="D189" s="7" t="s">
        <v>15</v>
      </c>
      <c r="E189" s="87" t="s">
        <v>63</v>
      </c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102" t="s">
        <v>18</v>
      </c>
      <c r="R189" s="102"/>
      <c r="S189" s="87" t="s">
        <v>262</v>
      </c>
      <c r="T189" s="87"/>
      <c r="U189" s="87"/>
      <c r="V189" s="87"/>
      <c r="W189" s="87"/>
      <c r="X189" s="87"/>
      <c r="Y189" s="87"/>
      <c r="Z189" s="87"/>
      <c r="AA189" s="87"/>
      <c r="AB189" s="102" t="s">
        <v>17</v>
      </c>
      <c r="AC189" s="102"/>
      <c r="AD189" s="103">
        <v>67460</v>
      </c>
      <c r="AE189" s="103"/>
      <c r="AF189" s="103"/>
      <c r="AG189" s="103"/>
      <c r="AH189" s="7" t="s">
        <v>16</v>
      </c>
    </row>
    <row r="190" spans="1:47" x14ac:dyDescent="0.2">
      <c r="A190" s="90">
        <v>0</v>
      </c>
      <c r="B190" s="90"/>
      <c r="C190" s="87" t="s">
        <v>204</v>
      </c>
      <c r="D190" s="87"/>
      <c r="E190" s="87"/>
      <c r="F190" s="87"/>
      <c r="G190" s="87"/>
      <c r="H190" s="87"/>
      <c r="I190" s="90">
        <v>0</v>
      </c>
      <c r="J190" s="90"/>
      <c r="Q190" s="101">
        <v>42304</v>
      </c>
      <c r="R190" s="101"/>
      <c r="S190" s="101"/>
      <c r="T190" s="101"/>
      <c r="U190" s="90">
        <v>54996</v>
      </c>
      <c r="V190" s="90"/>
      <c r="W190" s="90"/>
      <c r="X190" s="87" t="s">
        <v>117</v>
      </c>
      <c r="Y190" s="87"/>
      <c r="Z190" s="87" t="s">
        <v>118</v>
      </c>
      <c r="AA190" s="87"/>
      <c r="AB190" s="87"/>
      <c r="AC190" s="87"/>
      <c r="AD190" s="87"/>
      <c r="AE190" s="87" t="s">
        <v>263</v>
      </c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93">
        <v>2000</v>
      </c>
      <c r="AR190" s="93"/>
      <c r="AS190" s="93"/>
      <c r="AT190" s="93"/>
      <c r="AU190" s="93"/>
    </row>
    <row r="191" spans="1:47" x14ac:dyDescent="0.2">
      <c r="D191" s="7" t="s">
        <v>15</v>
      </c>
      <c r="E191" s="87" t="s">
        <v>65</v>
      </c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102" t="s">
        <v>18</v>
      </c>
      <c r="R191" s="102"/>
      <c r="S191" s="87" t="s">
        <v>264</v>
      </c>
      <c r="T191" s="87"/>
      <c r="U191" s="87"/>
      <c r="V191" s="87"/>
      <c r="W191" s="87"/>
      <c r="X191" s="87"/>
      <c r="Y191" s="87"/>
      <c r="Z191" s="87"/>
      <c r="AA191" s="87"/>
      <c r="AB191" s="102" t="s">
        <v>17</v>
      </c>
      <c r="AC191" s="102"/>
      <c r="AD191" s="103">
        <v>67528</v>
      </c>
      <c r="AE191" s="103"/>
      <c r="AF191" s="103"/>
      <c r="AG191" s="103"/>
      <c r="AH191" s="7" t="s">
        <v>16</v>
      </c>
    </row>
    <row r="192" spans="1:47" x14ac:dyDescent="0.2">
      <c r="A192" s="90">
        <v>0</v>
      </c>
      <c r="B192" s="90"/>
      <c r="C192" s="87" t="s">
        <v>204</v>
      </c>
      <c r="D192" s="87"/>
      <c r="E192" s="87"/>
      <c r="F192" s="87"/>
      <c r="G192" s="87"/>
      <c r="H192" s="87"/>
      <c r="I192" s="90">
        <v>0</v>
      </c>
      <c r="J192" s="90"/>
      <c r="Q192" s="101">
        <v>42312</v>
      </c>
      <c r="R192" s="101"/>
      <c r="S192" s="101"/>
      <c r="T192" s="101"/>
      <c r="U192" s="90">
        <v>55219</v>
      </c>
      <c r="V192" s="90"/>
      <c r="W192" s="90"/>
      <c r="X192" s="87" t="s">
        <v>117</v>
      </c>
      <c r="Y192" s="87"/>
      <c r="Z192" s="87" t="s">
        <v>138</v>
      </c>
      <c r="AA192" s="87"/>
      <c r="AB192" s="87"/>
      <c r="AC192" s="87"/>
      <c r="AD192" s="87"/>
      <c r="AE192" s="87" t="s">
        <v>265</v>
      </c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93">
        <v>900</v>
      </c>
      <c r="AR192" s="93"/>
      <c r="AS192" s="93"/>
      <c r="AT192" s="93"/>
      <c r="AU192" s="93"/>
    </row>
    <row r="193" spans="1:51" x14ac:dyDescent="0.2">
      <c r="D193" s="7" t="s">
        <v>15</v>
      </c>
      <c r="E193" s="87" t="s">
        <v>57</v>
      </c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102" t="s">
        <v>18</v>
      </c>
      <c r="R193" s="102"/>
      <c r="S193" s="87" t="s">
        <v>266</v>
      </c>
      <c r="T193" s="87"/>
      <c r="U193" s="87"/>
      <c r="V193" s="87"/>
      <c r="W193" s="87"/>
      <c r="X193" s="87"/>
      <c r="Y193" s="87"/>
      <c r="Z193" s="87"/>
      <c r="AA193" s="87"/>
      <c r="AB193" s="102" t="s">
        <v>17</v>
      </c>
      <c r="AC193" s="102"/>
      <c r="AD193" s="103">
        <v>67623</v>
      </c>
      <c r="AE193" s="103"/>
      <c r="AF193" s="103"/>
      <c r="AG193" s="103"/>
      <c r="AH193" s="7" t="s">
        <v>16</v>
      </c>
    </row>
    <row r="194" spans="1:51" x14ac:dyDescent="0.2">
      <c r="A194" s="90">
        <v>0</v>
      </c>
      <c r="B194" s="90"/>
      <c r="C194" s="87" t="s">
        <v>204</v>
      </c>
      <c r="D194" s="87"/>
      <c r="E194" s="87"/>
      <c r="F194" s="87"/>
      <c r="G194" s="87"/>
      <c r="H194" s="87"/>
      <c r="I194" s="90">
        <v>0</v>
      </c>
      <c r="J194" s="90"/>
      <c r="Q194" s="101">
        <v>42308</v>
      </c>
      <c r="R194" s="101"/>
      <c r="S194" s="101"/>
      <c r="T194" s="101"/>
      <c r="U194" s="90">
        <v>55330</v>
      </c>
      <c r="V194" s="90"/>
      <c r="W194" s="90"/>
      <c r="X194" s="87" t="s">
        <v>117</v>
      </c>
      <c r="Y194" s="87"/>
      <c r="Z194" s="87" t="s">
        <v>118</v>
      </c>
      <c r="AA194" s="87"/>
      <c r="AB194" s="87"/>
      <c r="AC194" s="87"/>
      <c r="AD194" s="87"/>
      <c r="AE194" s="87" t="s">
        <v>201</v>
      </c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93">
        <v>2883.41</v>
      </c>
      <c r="AR194" s="93"/>
      <c r="AS194" s="93"/>
      <c r="AT194" s="93"/>
      <c r="AU194" s="93"/>
    </row>
    <row r="195" spans="1:51" x14ac:dyDescent="0.2">
      <c r="D195" s="7" t="s">
        <v>15</v>
      </c>
      <c r="E195" s="87" t="s">
        <v>55</v>
      </c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102" t="s">
        <v>18</v>
      </c>
      <c r="R195" s="102"/>
      <c r="S195" s="87" t="s">
        <v>202</v>
      </c>
      <c r="T195" s="87"/>
      <c r="U195" s="87"/>
      <c r="V195" s="87"/>
      <c r="W195" s="87"/>
      <c r="X195" s="87"/>
      <c r="Y195" s="87"/>
      <c r="Z195" s="87"/>
      <c r="AA195" s="87"/>
      <c r="AB195" s="102" t="s">
        <v>17</v>
      </c>
      <c r="AC195" s="102"/>
      <c r="AD195" s="103">
        <v>67653</v>
      </c>
      <c r="AE195" s="103"/>
      <c r="AF195" s="103"/>
      <c r="AG195" s="103"/>
      <c r="AH195" s="7" t="s">
        <v>16</v>
      </c>
    </row>
    <row r="196" spans="1:51" x14ac:dyDescent="0.2">
      <c r="A196" s="90">
        <v>0</v>
      </c>
      <c r="B196" s="90"/>
      <c r="C196" s="87" t="s">
        <v>204</v>
      </c>
      <c r="D196" s="87"/>
      <c r="E196" s="87"/>
      <c r="F196" s="87"/>
      <c r="G196" s="87"/>
      <c r="H196" s="87"/>
      <c r="I196" s="90">
        <v>0</v>
      </c>
      <c r="J196" s="90"/>
      <c r="Q196" s="101">
        <v>42308</v>
      </c>
      <c r="R196" s="101"/>
      <c r="S196" s="101"/>
      <c r="T196" s="101"/>
      <c r="U196" s="90">
        <v>55330</v>
      </c>
      <c r="V196" s="90"/>
      <c r="W196" s="90"/>
      <c r="X196" s="87" t="s">
        <v>117</v>
      </c>
      <c r="Y196" s="87"/>
      <c r="Z196" s="87" t="s">
        <v>118</v>
      </c>
      <c r="AA196" s="87"/>
      <c r="AB196" s="87"/>
      <c r="AC196" s="87"/>
      <c r="AD196" s="87"/>
      <c r="AE196" s="87" t="s">
        <v>246</v>
      </c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93">
        <v>1856.5</v>
      </c>
      <c r="AR196" s="93"/>
      <c r="AS196" s="93"/>
      <c r="AT196" s="93"/>
      <c r="AU196" s="93"/>
    </row>
    <row r="197" spans="1:51" x14ac:dyDescent="0.2">
      <c r="D197" s="7" t="s">
        <v>15</v>
      </c>
      <c r="E197" s="87" t="s">
        <v>63</v>
      </c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102" t="s">
        <v>18</v>
      </c>
      <c r="R197" s="102"/>
      <c r="S197" s="87" t="s">
        <v>267</v>
      </c>
      <c r="T197" s="87"/>
      <c r="U197" s="87"/>
      <c r="V197" s="87"/>
      <c r="W197" s="87"/>
      <c r="X197" s="87"/>
      <c r="Y197" s="87"/>
      <c r="Z197" s="87"/>
      <c r="AA197" s="87"/>
      <c r="AB197" s="102" t="s">
        <v>17</v>
      </c>
      <c r="AC197" s="102"/>
      <c r="AD197" s="103">
        <v>67710</v>
      </c>
      <c r="AE197" s="103"/>
      <c r="AF197" s="103"/>
      <c r="AG197" s="103"/>
      <c r="AH197" s="7" t="s">
        <v>16</v>
      </c>
    </row>
    <row r="198" spans="1:51" x14ac:dyDescent="0.2">
      <c r="A198" s="90">
        <v>0</v>
      </c>
      <c r="B198" s="90"/>
      <c r="C198" s="87" t="s">
        <v>204</v>
      </c>
      <c r="D198" s="87"/>
      <c r="E198" s="87"/>
      <c r="F198" s="87"/>
      <c r="G198" s="87"/>
      <c r="H198" s="87"/>
      <c r="I198" s="90">
        <v>0</v>
      </c>
      <c r="J198" s="90"/>
      <c r="Q198" s="101">
        <v>42308</v>
      </c>
      <c r="R198" s="101"/>
      <c r="S198" s="101"/>
      <c r="T198" s="101"/>
      <c r="U198" s="90">
        <v>55406</v>
      </c>
      <c r="V198" s="90"/>
      <c r="W198" s="90"/>
      <c r="X198" s="87" t="s">
        <v>215</v>
      </c>
      <c r="Y198" s="87"/>
      <c r="Z198" s="87" t="s">
        <v>216</v>
      </c>
      <c r="AA198" s="87"/>
      <c r="AB198" s="87"/>
      <c r="AC198" s="87"/>
      <c r="AD198" s="87"/>
      <c r="AE198" s="87" t="s">
        <v>217</v>
      </c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93">
        <v>941</v>
      </c>
      <c r="AR198" s="93"/>
      <c r="AS198" s="93"/>
      <c r="AT198" s="93"/>
      <c r="AU198" s="93"/>
    </row>
    <row r="199" spans="1:51" x14ac:dyDescent="0.2">
      <c r="A199" s="90">
        <v>0</v>
      </c>
      <c r="B199" s="90"/>
      <c r="C199" s="87" t="s">
        <v>204</v>
      </c>
      <c r="D199" s="87"/>
      <c r="E199" s="87"/>
      <c r="F199" s="87"/>
      <c r="G199" s="87"/>
      <c r="H199" s="87"/>
      <c r="I199" s="90">
        <v>0</v>
      </c>
      <c r="J199" s="90"/>
      <c r="Q199" s="101">
        <v>42327</v>
      </c>
      <c r="R199" s="101"/>
      <c r="S199" s="101"/>
      <c r="T199" s="101"/>
      <c r="U199" s="90">
        <v>55654</v>
      </c>
      <c r="V199" s="90"/>
      <c r="W199" s="90"/>
      <c r="X199" s="87" t="s">
        <v>117</v>
      </c>
      <c r="Y199" s="87"/>
      <c r="Z199" s="87" t="s">
        <v>118</v>
      </c>
      <c r="AA199" s="87"/>
      <c r="AB199" s="87"/>
      <c r="AC199" s="87"/>
      <c r="AD199" s="87"/>
      <c r="AE199" s="87" t="s">
        <v>209</v>
      </c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93">
        <v>1205.98</v>
      </c>
      <c r="AR199" s="93"/>
      <c r="AS199" s="93"/>
      <c r="AT199" s="93"/>
      <c r="AU199" s="93"/>
    </row>
    <row r="200" spans="1:51" x14ac:dyDescent="0.2">
      <c r="D200" s="7" t="s">
        <v>15</v>
      </c>
      <c r="E200" s="87" t="s">
        <v>63</v>
      </c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102" t="s">
        <v>18</v>
      </c>
      <c r="R200" s="102"/>
      <c r="S200" s="87" t="s">
        <v>268</v>
      </c>
      <c r="T200" s="87"/>
      <c r="U200" s="87"/>
      <c r="V200" s="87"/>
      <c r="W200" s="87"/>
      <c r="X200" s="87"/>
      <c r="Y200" s="87"/>
      <c r="Z200" s="87"/>
      <c r="AA200" s="87"/>
      <c r="AB200" s="102" t="s">
        <v>17</v>
      </c>
      <c r="AC200" s="102"/>
      <c r="AD200" s="103">
        <v>67745</v>
      </c>
      <c r="AE200" s="103"/>
      <c r="AF200" s="103"/>
      <c r="AG200" s="103"/>
      <c r="AH200" s="7" t="s">
        <v>16</v>
      </c>
    </row>
    <row r="201" spans="1:51" x14ac:dyDescent="0.2">
      <c r="A201" s="90">
        <v>0</v>
      </c>
      <c r="B201" s="90"/>
      <c r="C201" s="87" t="s">
        <v>204</v>
      </c>
      <c r="D201" s="87"/>
      <c r="E201" s="87"/>
      <c r="F201" s="87"/>
      <c r="G201" s="87"/>
      <c r="H201" s="87"/>
      <c r="I201" s="90">
        <v>0</v>
      </c>
      <c r="J201" s="90"/>
      <c r="Q201" s="101">
        <v>42338</v>
      </c>
      <c r="R201" s="101"/>
      <c r="S201" s="101"/>
      <c r="T201" s="101"/>
      <c r="U201" s="90">
        <v>55841</v>
      </c>
      <c r="V201" s="90"/>
      <c r="W201" s="90"/>
      <c r="X201" s="87" t="s">
        <v>117</v>
      </c>
      <c r="Y201" s="87"/>
      <c r="Z201" s="87" t="s">
        <v>118</v>
      </c>
      <c r="AA201" s="87"/>
      <c r="AB201" s="87"/>
      <c r="AC201" s="87"/>
      <c r="AD201" s="87"/>
      <c r="AE201" s="87" t="s">
        <v>269</v>
      </c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93">
        <v>437.13</v>
      </c>
      <c r="AR201" s="93"/>
      <c r="AS201" s="93"/>
      <c r="AT201" s="93"/>
      <c r="AU201" s="93"/>
    </row>
    <row r="202" spans="1:51" x14ac:dyDescent="0.2">
      <c r="D202" s="7" t="s">
        <v>15</v>
      </c>
      <c r="E202" s="87" t="s">
        <v>57</v>
      </c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102" t="s">
        <v>18</v>
      </c>
      <c r="R202" s="102"/>
      <c r="S202" s="87" t="s">
        <v>270</v>
      </c>
      <c r="T202" s="87"/>
      <c r="U202" s="87"/>
      <c r="V202" s="87"/>
      <c r="W202" s="87"/>
      <c r="X202" s="87"/>
      <c r="Y202" s="87"/>
      <c r="Z202" s="87"/>
      <c r="AA202" s="87"/>
      <c r="AB202" s="102" t="s">
        <v>17</v>
      </c>
      <c r="AC202" s="102"/>
      <c r="AD202" s="103">
        <v>67848</v>
      </c>
      <c r="AE202" s="103"/>
      <c r="AF202" s="103"/>
      <c r="AG202" s="103"/>
      <c r="AH202" s="7" t="s">
        <v>16</v>
      </c>
    </row>
    <row r="203" spans="1:51" x14ac:dyDescent="0.2">
      <c r="A203" s="90">
        <v>0</v>
      </c>
      <c r="B203" s="90"/>
      <c r="C203" s="87" t="s">
        <v>204</v>
      </c>
      <c r="D203" s="87"/>
      <c r="E203" s="87"/>
      <c r="F203" s="87"/>
      <c r="G203" s="87"/>
      <c r="H203" s="87"/>
      <c r="I203" s="90">
        <v>0</v>
      </c>
      <c r="J203" s="90"/>
      <c r="Q203" s="101">
        <v>42338</v>
      </c>
      <c r="R203" s="101"/>
      <c r="S203" s="101"/>
      <c r="T203" s="101"/>
      <c r="U203" s="90">
        <v>56078</v>
      </c>
      <c r="V203" s="90"/>
      <c r="W203" s="90"/>
      <c r="X203" s="87" t="s">
        <v>215</v>
      </c>
      <c r="Y203" s="87"/>
      <c r="Z203" s="87" t="s">
        <v>138</v>
      </c>
      <c r="AA203" s="87"/>
      <c r="AB203" s="87"/>
      <c r="AC203" s="87"/>
      <c r="AD203" s="87"/>
      <c r="AE203" s="87" t="s">
        <v>271</v>
      </c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V203" s="93">
        <v>22530</v>
      </c>
      <c r="AW203" s="93"/>
      <c r="AX203" s="93"/>
      <c r="AY203" s="93"/>
    </row>
    <row r="204" spans="1:51" x14ac:dyDescent="0.2">
      <c r="A204" s="90">
        <v>0</v>
      </c>
      <c r="B204" s="90"/>
      <c r="C204" s="87" t="s">
        <v>204</v>
      </c>
      <c r="D204" s="87"/>
      <c r="E204" s="87"/>
      <c r="F204" s="87"/>
      <c r="G204" s="87"/>
      <c r="H204" s="87"/>
      <c r="I204" s="90">
        <v>0</v>
      </c>
      <c r="J204" s="90"/>
      <c r="Q204" s="101">
        <v>42338</v>
      </c>
      <c r="R204" s="101"/>
      <c r="S204" s="101"/>
      <c r="T204" s="101"/>
      <c r="U204" s="90">
        <v>56117</v>
      </c>
      <c r="V204" s="90"/>
      <c r="W204" s="90"/>
      <c r="X204" s="87" t="s">
        <v>215</v>
      </c>
      <c r="Y204" s="87"/>
      <c r="Z204" s="87" t="s">
        <v>216</v>
      </c>
      <c r="AA204" s="87"/>
      <c r="AB204" s="87"/>
      <c r="AC204" s="87"/>
      <c r="AD204" s="87"/>
      <c r="AE204" s="87" t="s">
        <v>217</v>
      </c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93">
        <v>941</v>
      </c>
      <c r="AR204" s="93"/>
      <c r="AS204" s="93"/>
      <c r="AT204" s="93"/>
      <c r="AU204" s="93"/>
    </row>
    <row r="205" spans="1:51" x14ac:dyDescent="0.2">
      <c r="X205" s="83" t="s">
        <v>52</v>
      </c>
      <c r="Y205" s="83"/>
      <c r="Z205" s="83"/>
      <c r="AA205" s="83"/>
      <c r="AB205" s="83"/>
      <c r="AC205" s="83"/>
      <c r="AD205" s="83"/>
      <c r="AE205" s="83"/>
      <c r="AF205" s="8">
        <v>0</v>
      </c>
      <c r="AG205" s="87" t="s">
        <v>204</v>
      </c>
      <c r="AH205" s="87"/>
      <c r="AI205" s="87"/>
      <c r="AJ205" s="87"/>
      <c r="AK205" s="87"/>
      <c r="AM205" s="9" t="s">
        <v>53</v>
      </c>
      <c r="AN205" s="90">
        <v>0</v>
      </c>
      <c r="AO205" s="90"/>
      <c r="AQ205" s="99">
        <v>94136.77</v>
      </c>
      <c r="AR205" s="99"/>
      <c r="AS205" s="99"/>
      <c r="AT205" s="99"/>
      <c r="AU205" s="99"/>
      <c r="AV205" s="99">
        <v>22530</v>
      </c>
      <c r="AW205" s="99"/>
      <c r="AX205" s="99"/>
      <c r="AY205" s="99"/>
    </row>
    <row r="206" spans="1:51" x14ac:dyDescent="0.2">
      <c r="A206" s="90">
        <v>0</v>
      </c>
      <c r="B206" s="90"/>
      <c r="C206" s="87" t="s">
        <v>272</v>
      </c>
      <c r="D206" s="87"/>
      <c r="E206" s="87"/>
      <c r="F206" s="87"/>
      <c r="G206" s="87"/>
      <c r="H206" s="87"/>
      <c r="I206" s="90">
        <v>0</v>
      </c>
      <c r="J206" s="90"/>
      <c r="Q206" s="101">
        <v>41976</v>
      </c>
      <c r="R206" s="101"/>
      <c r="S206" s="101"/>
      <c r="T206" s="101"/>
      <c r="U206" s="90">
        <v>47217</v>
      </c>
      <c r="V206" s="90"/>
      <c r="W206" s="90"/>
      <c r="X206" s="87" t="s">
        <v>117</v>
      </c>
      <c r="Y206" s="87"/>
      <c r="Z206" s="87" t="s">
        <v>118</v>
      </c>
      <c r="AA206" s="87"/>
      <c r="AB206" s="87"/>
      <c r="AC206" s="87"/>
      <c r="AD206" s="87"/>
      <c r="AE206" s="87" t="s">
        <v>273</v>
      </c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93">
        <v>300</v>
      </c>
      <c r="AR206" s="93"/>
      <c r="AS206" s="93"/>
      <c r="AT206" s="93"/>
      <c r="AU206" s="93"/>
    </row>
    <row r="207" spans="1:51" x14ac:dyDescent="0.2">
      <c r="D207" s="7" t="s">
        <v>15</v>
      </c>
      <c r="E207" s="87" t="s">
        <v>66</v>
      </c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102" t="s">
        <v>18</v>
      </c>
      <c r="R207" s="102"/>
      <c r="S207" s="87" t="s">
        <v>274</v>
      </c>
      <c r="T207" s="87"/>
      <c r="U207" s="87"/>
      <c r="V207" s="87"/>
      <c r="W207" s="87"/>
      <c r="X207" s="87"/>
      <c r="Y207" s="87"/>
      <c r="Z207" s="87"/>
      <c r="AA207" s="87"/>
      <c r="AB207" s="102" t="s">
        <v>17</v>
      </c>
      <c r="AC207" s="102"/>
      <c r="AD207" s="103">
        <v>64703</v>
      </c>
      <c r="AE207" s="103"/>
      <c r="AF207" s="103"/>
      <c r="AG207" s="103"/>
      <c r="AH207" s="7" t="s">
        <v>16</v>
      </c>
    </row>
    <row r="208" spans="1:51" x14ac:dyDescent="0.2">
      <c r="A208" s="90">
        <v>0</v>
      </c>
      <c r="B208" s="90"/>
      <c r="C208" s="87" t="s">
        <v>272</v>
      </c>
      <c r="D208" s="87"/>
      <c r="E208" s="87"/>
      <c r="F208" s="87"/>
      <c r="G208" s="87"/>
      <c r="H208" s="87"/>
      <c r="I208" s="90">
        <v>0</v>
      </c>
      <c r="J208" s="90"/>
      <c r="Q208" s="101">
        <v>41976</v>
      </c>
      <c r="R208" s="101"/>
      <c r="S208" s="101"/>
      <c r="T208" s="101"/>
      <c r="U208" s="90">
        <v>47217</v>
      </c>
      <c r="V208" s="90"/>
      <c r="W208" s="90"/>
      <c r="X208" s="87" t="s">
        <v>117</v>
      </c>
      <c r="Y208" s="87"/>
      <c r="Z208" s="87" t="s">
        <v>118</v>
      </c>
      <c r="AA208" s="87"/>
      <c r="AB208" s="87"/>
      <c r="AC208" s="87"/>
      <c r="AD208" s="87"/>
      <c r="AE208" s="87" t="s">
        <v>273</v>
      </c>
      <c r="AF208" s="87"/>
      <c r="AG208" s="87"/>
      <c r="AH208" s="87"/>
      <c r="AI208" s="87"/>
      <c r="AJ208" s="87"/>
      <c r="AK208" s="87"/>
      <c r="AL208" s="87"/>
      <c r="AM208" s="87"/>
      <c r="AN208" s="87"/>
      <c r="AO208" s="87"/>
      <c r="AP208" s="87"/>
      <c r="AQ208" s="93">
        <v>300</v>
      </c>
      <c r="AR208" s="93"/>
      <c r="AS208" s="93"/>
      <c r="AT208" s="93"/>
      <c r="AU208" s="93"/>
    </row>
    <row r="209" spans="1:47" x14ac:dyDescent="0.2">
      <c r="D209" s="7" t="s">
        <v>15</v>
      </c>
      <c r="E209" s="87" t="s">
        <v>67</v>
      </c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102" t="s">
        <v>18</v>
      </c>
      <c r="R209" s="102"/>
      <c r="S209" s="87" t="s">
        <v>275</v>
      </c>
      <c r="T209" s="87"/>
      <c r="U209" s="87"/>
      <c r="V209" s="87"/>
      <c r="W209" s="87"/>
      <c r="X209" s="87"/>
      <c r="Y209" s="87"/>
      <c r="Z209" s="87"/>
      <c r="AA209" s="87"/>
      <c r="AB209" s="102" t="s">
        <v>17</v>
      </c>
      <c r="AC209" s="102"/>
      <c r="AD209" s="103">
        <v>64711</v>
      </c>
      <c r="AE209" s="103"/>
      <c r="AF209" s="103"/>
      <c r="AG209" s="103"/>
      <c r="AH209" s="7" t="s">
        <v>16</v>
      </c>
    </row>
    <row r="210" spans="1:47" x14ac:dyDescent="0.2">
      <c r="A210" s="90">
        <v>0</v>
      </c>
      <c r="B210" s="90"/>
      <c r="C210" s="87" t="s">
        <v>272</v>
      </c>
      <c r="D210" s="87"/>
      <c r="E210" s="87"/>
      <c r="F210" s="87"/>
      <c r="G210" s="87"/>
      <c r="H210" s="87"/>
      <c r="I210" s="90">
        <v>0</v>
      </c>
      <c r="J210" s="90"/>
      <c r="Q210" s="101">
        <v>41976</v>
      </c>
      <c r="R210" s="101"/>
      <c r="S210" s="101"/>
      <c r="T210" s="101"/>
      <c r="U210" s="90">
        <v>47217</v>
      </c>
      <c r="V210" s="90"/>
      <c r="W210" s="90"/>
      <c r="X210" s="87" t="s">
        <v>117</v>
      </c>
      <c r="Y210" s="87"/>
      <c r="Z210" s="87" t="s">
        <v>118</v>
      </c>
      <c r="AA210" s="87"/>
      <c r="AB210" s="87"/>
      <c r="AC210" s="87"/>
      <c r="AD210" s="87"/>
      <c r="AE210" s="87" t="s">
        <v>276</v>
      </c>
      <c r="AF210" s="87"/>
      <c r="AG210" s="87"/>
      <c r="AH210" s="87"/>
      <c r="AI210" s="87"/>
      <c r="AJ210" s="87"/>
      <c r="AK210" s="87"/>
      <c r="AL210" s="87"/>
      <c r="AM210" s="87"/>
      <c r="AN210" s="87"/>
      <c r="AO210" s="87"/>
      <c r="AP210" s="87"/>
      <c r="AQ210" s="93">
        <v>836.53</v>
      </c>
      <c r="AR210" s="93"/>
      <c r="AS210" s="93"/>
      <c r="AT210" s="93"/>
      <c r="AU210" s="93"/>
    </row>
    <row r="211" spans="1:47" x14ac:dyDescent="0.2">
      <c r="D211" s="7" t="s">
        <v>15</v>
      </c>
      <c r="E211" s="87" t="s">
        <v>68</v>
      </c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102" t="s">
        <v>18</v>
      </c>
      <c r="R211" s="102"/>
      <c r="S211" s="87" t="s">
        <v>277</v>
      </c>
      <c r="T211" s="87"/>
      <c r="U211" s="87"/>
      <c r="V211" s="87"/>
      <c r="W211" s="87"/>
      <c r="X211" s="87"/>
      <c r="Y211" s="87"/>
      <c r="Z211" s="87"/>
      <c r="AA211" s="87"/>
      <c r="AB211" s="102" t="s">
        <v>17</v>
      </c>
      <c r="AC211" s="102"/>
      <c r="AD211" s="103">
        <v>64715</v>
      </c>
      <c r="AE211" s="103"/>
      <c r="AF211" s="103"/>
      <c r="AG211" s="103"/>
      <c r="AH211" s="7" t="s">
        <v>16</v>
      </c>
    </row>
    <row r="212" spans="1:47" x14ac:dyDescent="0.2">
      <c r="A212" s="90">
        <v>0</v>
      </c>
      <c r="B212" s="90"/>
      <c r="C212" s="87" t="s">
        <v>272</v>
      </c>
      <c r="D212" s="87"/>
      <c r="E212" s="87"/>
      <c r="F212" s="87"/>
      <c r="G212" s="87"/>
      <c r="H212" s="87"/>
      <c r="I212" s="90">
        <v>0</v>
      </c>
      <c r="J212" s="90"/>
      <c r="Q212" s="101">
        <v>41976</v>
      </c>
      <c r="R212" s="101"/>
      <c r="S212" s="101"/>
      <c r="T212" s="101"/>
      <c r="U212" s="90">
        <v>47217</v>
      </c>
      <c r="V212" s="90"/>
      <c r="W212" s="90"/>
      <c r="X212" s="87" t="s">
        <v>117</v>
      </c>
      <c r="Y212" s="87"/>
      <c r="Z212" s="87" t="s">
        <v>118</v>
      </c>
      <c r="AA212" s="87"/>
      <c r="AB212" s="87"/>
      <c r="AC212" s="87"/>
      <c r="AD212" s="87"/>
      <c r="AE212" s="87" t="s">
        <v>278</v>
      </c>
      <c r="AF212" s="87"/>
      <c r="AG212" s="87"/>
      <c r="AH212" s="87"/>
      <c r="AI212" s="87"/>
      <c r="AJ212" s="87"/>
      <c r="AK212" s="87"/>
      <c r="AL212" s="87"/>
      <c r="AM212" s="87"/>
      <c r="AN212" s="87"/>
      <c r="AO212" s="87"/>
      <c r="AP212" s="87"/>
      <c r="AQ212" s="93">
        <v>1568.32</v>
      </c>
      <c r="AR212" s="93"/>
      <c r="AS212" s="93"/>
      <c r="AT212" s="93"/>
      <c r="AU212" s="93"/>
    </row>
    <row r="213" spans="1:47" x14ac:dyDescent="0.2">
      <c r="D213" s="7" t="s">
        <v>15</v>
      </c>
      <c r="E213" s="87" t="s">
        <v>69</v>
      </c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102" t="s">
        <v>18</v>
      </c>
      <c r="R213" s="102"/>
      <c r="S213" s="87" t="s">
        <v>279</v>
      </c>
      <c r="T213" s="87"/>
      <c r="U213" s="87"/>
      <c r="V213" s="87"/>
      <c r="W213" s="87"/>
      <c r="X213" s="87"/>
      <c r="Y213" s="87"/>
      <c r="Z213" s="87"/>
      <c r="AA213" s="87"/>
      <c r="AB213" s="102" t="s">
        <v>17</v>
      </c>
      <c r="AC213" s="102"/>
      <c r="AD213" s="103">
        <v>64716</v>
      </c>
      <c r="AE213" s="103"/>
      <c r="AF213" s="103"/>
      <c r="AG213" s="103"/>
      <c r="AH213" s="7" t="s">
        <v>16</v>
      </c>
    </row>
    <row r="214" spans="1:47" x14ac:dyDescent="0.2">
      <c r="A214" s="90">
        <v>0</v>
      </c>
      <c r="B214" s="90"/>
      <c r="C214" s="87" t="s">
        <v>272</v>
      </c>
      <c r="D214" s="87"/>
      <c r="E214" s="87"/>
      <c r="F214" s="87"/>
      <c r="G214" s="87"/>
      <c r="H214" s="87"/>
      <c r="I214" s="90">
        <v>0</v>
      </c>
      <c r="J214" s="90"/>
      <c r="Q214" s="101">
        <v>41976</v>
      </c>
      <c r="R214" s="101"/>
      <c r="S214" s="101"/>
      <c r="T214" s="101"/>
      <c r="U214" s="90">
        <v>47217</v>
      </c>
      <c r="V214" s="90"/>
      <c r="W214" s="90"/>
      <c r="X214" s="87" t="s">
        <v>117</v>
      </c>
      <c r="Y214" s="87"/>
      <c r="Z214" s="87" t="s">
        <v>118</v>
      </c>
      <c r="AA214" s="87"/>
      <c r="AB214" s="87"/>
      <c r="AC214" s="87"/>
      <c r="AD214" s="87"/>
      <c r="AE214" s="87" t="s">
        <v>278</v>
      </c>
      <c r="AF214" s="87"/>
      <c r="AG214" s="87"/>
      <c r="AH214" s="87"/>
      <c r="AI214" s="87"/>
      <c r="AJ214" s="87"/>
      <c r="AK214" s="87"/>
      <c r="AL214" s="87"/>
      <c r="AM214" s="87"/>
      <c r="AN214" s="87"/>
      <c r="AO214" s="87"/>
      <c r="AP214" s="87"/>
      <c r="AQ214" s="93">
        <v>508.4</v>
      </c>
      <c r="AR214" s="93"/>
      <c r="AS214" s="93"/>
      <c r="AT214" s="93"/>
      <c r="AU214" s="93"/>
    </row>
    <row r="215" spans="1:47" x14ac:dyDescent="0.2">
      <c r="D215" s="7" t="s">
        <v>15</v>
      </c>
      <c r="E215" s="87" t="s">
        <v>70</v>
      </c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102" t="s">
        <v>18</v>
      </c>
      <c r="R215" s="102"/>
      <c r="S215" s="87" t="s">
        <v>280</v>
      </c>
      <c r="T215" s="87"/>
      <c r="U215" s="87"/>
      <c r="V215" s="87"/>
      <c r="W215" s="87"/>
      <c r="X215" s="87"/>
      <c r="Y215" s="87"/>
      <c r="Z215" s="87"/>
      <c r="AA215" s="87"/>
      <c r="AB215" s="102" t="s">
        <v>17</v>
      </c>
      <c r="AC215" s="102"/>
      <c r="AD215" s="103">
        <v>64725</v>
      </c>
      <c r="AE215" s="103"/>
      <c r="AF215" s="103"/>
      <c r="AG215" s="103"/>
      <c r="AH215" s="7" t="s">
        <v>16</v>
      </c>
    </row>
    <row r="216" spans="1:47" x14ac:dyDescent="0.2">
      <c r="A216" s="90">
        <v>0</v>
      </c>
      <c r="B216" s="90"/>
      <c r="C216" s="87" t="s">
        <v>272</v>
      </c>
      <c r="D216" s="87"/>
      <c r="E216" s="87"/>
      <c r="F216" s="87"/>
      <c r="G216" s="87"/>
      <c r="H216" s="87"/>
      <c r="I216" s="90">
        <v>0</v>
      </c>
      <c r="J216" s="90"/>
      <c r="Q216" s="101">
        <v>41976</v>
      </c>
      <c r="R216" s="101"/>
      <c r="S216" s="101"/>
      <c r="T216" s="101"/>
      <c r="U216" s="90">
        <v>47217</v>
      </c>
      <c r="V216" s="90"/>
      <c r="W216" s="90"/>
      <c r="X216" s="87" t="s">
        <v>117</v>
      </c>
      <c r="Y216" s="87"/>
      <c r="Z216" s="87" t="s">
        <v>118</v>
      </c>
      <c r="AA216" s="87"/>
      <c r="AB216" s="87"/>
      <c r="AC216" s="87"/>
      <c r="AD216" s="87"/>
      <c r="AE216" s="87" t="s">
        <v>278</v>
      </c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  <c r="AP216" s="87"/>
      <c r="AQ216" s="93">
        <v>1552.64</v>
      </c>
      <c r="AR216" s="93"/>
      <c r="AS216" s="93"/>
      <c r="AT216" s="93"/>
      <c r="AU216" s="93"/>
    </row>
    <row r="217" spans="1:47" x14ac:dyDescent="0.2">
      <c r="D217" s="7" t="s">
        <v>15</v>
      </c>
      <c r="E217" s="87" t="s">
        <v>71</v>
      </c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102" t="s">
        <v>18</v>
      </c>
      <c r="R217" s="102"/>
      <c r="S217" s="87" t="s">
        <v>281</v>
      </c>
      <c r="T217" s="87"/>
      <c r="U217" s="87"/>
      <c r="V217" s="87"/>
      <c r="W217" s="87"/>
      <c r="X217" s="87"/>
      <c r="Y217" s="87"/>
      <c r="Z217" s="87"/>
      <c r="AA217" s="87"/>
      <c r="AB217" s="102" t="s">
        <v>17</v>
      </c>
      <c r="AC217" s="102"/>
      <c r="AD217" s="103">
        <v>64726</v>
      </c>
      <c r="AE217" s="103"/>
      <c r="AF217" s="103"/>
      <c r="AG217" s="103"/>
      <c r="AH217" s="7" t="s">
        <v>16</v>
      </c>
    </row>
    <row r="218" spans="1:47" x14ac:dyDescent="0.2">
      <c r="A218" s="90">
        <v>0</v>
      </c>
      <c r="B218" s="90"/>
      <c r="C218" s="87" t="s">
        <v>272</v>
      </c>
      <c r="D218" s="87"/>
      <c r="E218" s="87"/>
      <c r="F218" s="87"/>
      <c r="G218" s="87"/>
      <c r="H218" s="87"/>
      <c r="I218" s="90">
        <v>0</v>
      </c>
      <c r="J218" s="90"/>
      <c r="Q218" s="101">
        <v>41976</v>
      </c>
      <c r="R218" s="101"/>
      <c r="S218" s="101"/>
      <c r="T218" s="101"/>
      <c r="U218" s="90">
        <v>47217</v>
      </c>
      <c r="V218" s="90"/>
      <c r="W218" s="90"/>
      <c r="X218" s="87" t="s">
        <v>117</v>
      </c>
      <c r="Y218" s="87"/>
      <c r="Z218" s="87" t="s">
        <v>118</v>
      </c>
      <c r="AA218" s="87"/>
      <c r="AB218" s="87"/>
      <c r="AC218" s="87"/>
      <c r="AD218" s="87"/>
      <c r="AE218" s="87" t="s">
        <v>278</v>
      </c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93">
        <v>1008.96</v>
      </c>
      <c r="AR218" s="93"/>
      <c r="AS218" s="93"/>
      <c r="AT218" s="93"/>
      <c r="AU218" s="93"/>
    </row>
    <row r="219" spans="1:47" x14ac:dyDescent="0.2">
      <c r="D219" s="7" t="s">
        <v>15</v>
      </c>
      <c r="E219" s="87" t="s">
        <v>72</v>
      </c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102" t="s">
        <v>18</v>
      </c>
      <c r="R219" s="102"/>
      <c r="S219" s="87" t="s">
        <v>282</v>
      </c>
      <c r="T219" s="87"/>
      <c r="U219" s="87"/>
      <c r="V219" s="87"/>
      <c r="W219" s="87"/>
      <c r="X219" s="87"/>
      <c r="Y219" s="87"/>
      <c r="Z219" s="87"/>
      <c r="AA219" s="87"/>
      <c r="AB219" s="102" t="s">
        <v>17</v>
      </c>
      <c r="AC219" s="102"/>
      <c r="AD219" s="103">
        <v>64729</v>
      </c>
      <c r="AE219" s="103"/>
      <c r="AF219" s="103"/>
      <c r="AG219" s="103"/>
      <c r="AH219" s="7" t="s">
        <v>16</v>
      </c>
    </row>
    <row r="220" spans="1:47" x14ac:dyDescent="0.2">
      <c r="A220" s="90">
        <v>0</v>
      </c>
      <c r="B220" s="90"/>
      <c r="C220" s="87" t="s">
        <v>272</v>
      </c>
      <c r="D220" s="87"/>
      <c r="E220" s="87"/>
      <c r="F220" s="87"/>
      <c r="G220" s="87"/>
      <c r="H220" s="87"/>
      <c r="I220" s="90">
        <v>0</v>
      </c>
      <c r="J220" s="90"/>
      <c r="Q220" s="101">
        <v>41976</v>
      </c>
      <c r="R220" s="101"/>
      <c r="S220" s="101"/>
      <c r="T220" s="101"/>
      <c r="U220" s="90">
        <v>47217</v>
      </c>
      <c r="V220" s="90"/>
      <c r="W220" s="90"/>
      <c r="X220" s="87" t="s">
        <v>117</v>
      </c>
      <c r="Y220" s="87"/>
      <c r="Z220" s="87" t="s">
        <v>118</v>
      </c>
      <c r="AA220" s="87"/>
      <c r="AB220" s="87"/>
      <c r="AC220" s="87"/>
      <c r="AD220" s="87"/>
      <c r="AE220" s="87" t="s">
        <v>278</v>
      </c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  <c r="AP220" s="87"/>
      <c r="AQ220" s="93">
        <v>552.64</v>
      </c>
      <c r="AR220" s="93"/>
      <c r="AS220" s="93"/>
      <c r="AT220" s="93"/>
      <c r="AU220" s="93"/>
    </row>
    <row r="221" spans="1:47" x14ac:dyDescent="0.2">
      <c r="D221" s="7" t="s">
        <v>15</v>
      </c>
      <c r="E221" s="87" t="s">
        <v>73</v>
      </c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102" t="s">
        <v>18</v>
      </c>
      <c r="R221" s="102"/>
      <c r="S221" s="87" t="s">
        <v>283</v>
      </c>
      <c r="T221" s="87"/>
      <c r="U221" s="87"/>
      <c r="V221" s="87"/>
      <c r="W221" s="87"/>
      <c r="X221" s="87"/>
      <c r="Y221" s="87"/>
      <c r="Z221" s="87"/>
      <c r="AA221" s="87"/>
      <c r="AB221" s="102" t="s">
        <v>17</v>
      </c>
      <c r="AC221" s="102"/>
      <c r="AD221" s="103">
        <v>64732</v>
      </c>
      <c r="AE221" s="103"/>
      <c r="AF221" s="103"/>
      <c r="AG221" s="103"/>
      <c r="AH221" s="7" t="s">
        <v>16</v>
      </c>
    </row>
    <row r="222" spans="1:47" x14ac:dyDescent="0.2">
      <c r="A222" s="90">
        <v>0</v>
      </c>
      <c r="B222" s="90"/>
      <c r="C222" s="87" t="s">
        <v>272</v>
      </c>
      <c r="D222" s="87"/>
      <c r="E222" s="87"/>
      <c r="F222" s="87"/>
      <c r="G222" s="87"/>
      <c r="H222" s="87"/>
      <c r="I222" s="90">
        <v>0</v>
      </c>
      <c r="J222" s="90"/>
      <c r="Q222" s="101">
        <v>41976</v>
      </c>
      <c r="R222" s="101"/>
      <c r="S222" s="101"/>
      <c r="T222" s="101"/>
      <c r="U222" s="90">
        <v>47217</v>
      </c>
      <c r="V222" s="90"/>
      <c r="W222" s="90"/>
      <c r="X222" s="87" t="s">
        <v>117</v>
      </c>
      <c r="Y222" s="87"/>
      <c r="Z222" s="87" t="s">
        <v>118</v>
      </c>
      <c r="AA222" s="87"/>
      <c r="AB222" s="87"/>
      <c r="AC222" s="87"/>
      <c r="AD222" s="87"/>
      <c r="AE222" s="87" t="s">
        <v>284</v>
      </c>
      <c r="AF222" s="87"/>
      <c r="AG222" s="87"/>
      <c r="AH222" s="87"/>
      <c r="AI222" s="87"/>
      <c r="AJ222" s="87"/>
      <c r="AK222" s="87"/>
      <c r="AL222" s="87"/>
      <c r="AM222" s="87"/>
      <c r="AN222" s="87"/>
      <c r="AO222" s="87"/>
      <c r="AP222" s="87"/>
      <c r="AQ222" s="93">
        <v>3893.43</v>
      </c>
      <c r="AR222" s="93"/>
      <c r="AS222" s="93"/>
      <c r="AT222" s="93"/>
      <c r="AU222" s="93"/>
    </row>
    <row r="223" spans="1:47" x14ac:dyDescent="0.2">
      <c r="D223" s="7" t="s">
        <v>15</v>
      </c>
      <c r="E223" s="87" t="s">
        <v>74</v>
      </c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102" t="s">
        <v>18</v>
      </c>
      <c r="R223" s="102"/>
      <c r="S223" s="87" t="s">
        <v>285</v>
      </c>
      <c r="T223" s="87"/>
      <c r="U223" s="87"/>
      <c r="V223" s="87"/>
      <c r="W223" s="87"/>
      <c r="X223" s="87"/>
      <c r="Y223" s="87"/>
      <c r="Z223" s="87"/>
      <c r="AA223" s="87"/>
      <c r="AB223" s="102" t="s">
        <v>17</v>
      </c>
      <c r="AC223" s="102"/>
      <c r="AD223" s="103">
        <v>64734</v>
      </c>
      <c r="AE223" s="103"/>
      <c r="AF223" s="103"/>
      <c r="AG223" s="103"/>
      <c r="AH223" s="7" t="s">
        <v>16</v>
      </c>
    </row>
    <row r="224" spans="1:47" x14ac:dyDescent="0.2">
      <c r="A224" s="90">
        <v>0</v>
      </c>
      <c r="B224" s="90"/>
      <c r="C224" s="87" t="s">
        <v>272</v>
      </c>
      <c r="D224" s="87"/>
      <c r="E224" s="87"/>
      <c r="F224" s="87"/>
      <c r="G224" s="87"/>
      <c r="H224" s="87"/>
      <c r="I224" s="90">
        <v>0</v>
      </c>
      <c r="J224" s="90"/>
      <c r="Q224" s="101">
        <v>41976</v>
      </c>
      <c r="R224" s="101"/>
      <c r="S224" s="101"/>
      <c r="T224" s="101"/>
      <c r="U224" s="90">
        <v>47217</v>
      </c>
      <c r="V224" s="90"/>
      <c r="W224" s="90"/>
      <c r="X224" s="87" t="s">
        <v>117</v>
      </c>
      <c r="Y224" s="87"/>
      <c r="Z224" s="87" t="s">
        <v>118</v>
      </c>
      <c r="AA224" s="87"/>
      <c r="AB224" s="87"/>
      <c r="AC224" s="87"/>
      <c r="AD224" s="87"/>
      <c r="AE224" s="87" t="s">
        <v>278</v>
      </c>
      <c r="AF224" s="87"/>
      <c r="AG224" s="87"/>
      <c r="AH224" s="87"/>
      <c r="AI224" s="87"/>
      <c r="AJ224" s="87"/>
      <c r="AK224" s="87"/>
      <c r="AL224" s="87"/>
      <c r="AM224" s="87"/>
      <c r="AN224" s="87"/>
      <c r="AO224" s="87"/>
      <c r="AP224" s="87"/>
      <c r="AQ224" s="93">
        <v>1072.8</v>
      </c>
      <c r="AR224" s="93"/>
      <c r="AS224" s="93"/>
      <c r="AT224" s="93"/>
      <c r="AU224" s="93"/>
    </row>
    <row r="225" spans="1:47" x14ac:dyDescent="0.2">
      <c r="D225" s="7" t="s">
        <v>15</v>
      </c>
      <c r="E225" s="87" t="s">
        <v>75</v>
      </c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102" t="s">
        <v>18</v>
      </c>
      <c r="R225" s="102"/>
      <c r="S225" s="87" t="s">
        <v>286</v>
      </c>
      <c r="T225" s="87"/>
      <c r="U225" s="87"/>
      <c r="V225" s="87"/>
      <c r="W225" s="87"/>
      <c r="X225" s="87"/>
      <c r="Y225" s="87"/>
      <c r="Z225" s="87"/>
      <c r="AA225" s="87"/>
      <c r="AB225" s="102" t="s">
        <v>17</v>
      </c>
      <c r="AC225" s="102"/>
      <c r="AD225" s="103">
        <v>64742</v>
      </c>
      <c r="AE225" s="103"/>
      <c r="AF225" s="103"/>
      <c r="AG225" s="103"/>
      <c r="AH225" s="7" t="s">
        <v>16</v>
      </c>
    </row>
    <row r="226" spans="1:47" x14ac:dyDescent="0.2">
      <c r="A226" s="90">
        <v>0</v>
      </c>
      <c r="B226" s="90"/>
      <c r="C226" s="87" t="s">
        <v>272</v>
      </c>
      <c r="D226" s="87"/>
      <c r="E226" s="87"/>
      <c r="F226" s="87"/>
      <c r="G226" s="87"/>
      <c r="H226" s="87"/>
      <c r="I226" s="90">
        <v>0</v>
      </c>
      <c r="J226" s="90"/>
      <c r="Q226" s="101">
        <v>41976</v>
      </c>
      <c r="R226" s="101"/>
      <c r="S226" s="101"/>
      <c r="T226" s="101"/>
      <c r="U226" s="90">
        <v>47217</v>
      </c>
      <c r="V226" s="90"/>
      <c r="W226" s="90"/>
      <c r="X226" s="87" t="s">
        <v>117</v>
      </c>
      <c r="Y226" s="87"/>
      <c r="Z226" s="87" t="s">
        <v>118</v>
      </c>
      <c r="AA226" s="87"/>
      <c r="AB226" s="87"/>
      <c r="AC226" s="87"/>
      <c r="AD226" s="87"/>
      <c r="AE226" s="87" t="s">
        <v>287</v>
      </c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  <c r="AP226" s="87"/>
      <c r="AQ226" s="93">
        <v>500</v>
      </c>
      <c r="AR226" s="93"/>
      <c r="AS226" s="93"/>
      <c r="AT226" s="93"/>
      <c r="AU226" s="93"/>
    </row>
    <row r="227" spans="1:47" x14ac:dyDescent="0.2">
      <c r="D227" s="7" t="s">
        <v>15</v>
      </c>
      <c r="E227" s="87" t="s">
        <v>76</v>
      </c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102" t="s">
        <v>18</v>
      </c>
      <c r="R227" s="102"/>
      <c r="S227" s="87" t="s">
        <v>288</v>
      </c>
      <c r="T227" s="87"/>
      <c r="U227" s="87"/>
      <c r="V227" s="87"/>
      <c r="W227" s="87"/>
      <c r="X227" s="87"/>
      <c r="Y227" s="87"/>
      <c r="Z227" s="87"/>
      <c r="AA227" s="87"/>
      <c r="AB227" s="102" t="s">
        <v>17</v>
      </c>
      <c r="AC227" s="102"/>
      <c r="AD227" s="103">
        <v>64743</v>
      </c>
      <c r="AE227" s="103"/>
      <c r="AF227" s="103"/>
      <c r="AG227" s="103"/>
      <c r="AH227" s="7" t="s">
        <v>16</v>
      </c>
    </row>
    <row r="228" spans="1:47" x14ac:dyDescent="0.2">
      <c r="A228" s="90">
        <v>0</v>
      </c>
      <c r="B228" s="90"/>
      <c r="C228" s="87" t="s">
        <v>272</v>
      </c>
      <c r="D228" s="87"/>
      <c r="E228" s="87"/>
      <c r="F228" s="87"/>
      <c r="G228" s="87"/>
      <c r="H228" s="87"/>
      <c r="I228" s="90">
        <v>0</v>
      </c>
      <c r="J228" s="90"/>
      <c r="Q228" s="101">
        <v>41995</v>
      </c>
      <c r="R228" s="101"/>
      <c r="S228" s="101"/>
      <c r="T228" s="101"/>
      <c r="U228" s="90">
        <v>47715</v>
      </c>
      <c r="V228" s="90"/>
      <c r="W228" s="90"/>
      <c r="X228" s="87" t="s">
        <v>117</v>
      </c>
      <c r="Y228" s="87"/>
      <c r="Z228" s="87" t="s">
        <v>135</v>
      </c>
      <c r="AA228" s="87"/>
      <c r="AB228" s="87"/>
      <c r="AC228" s="87"/>
      <c r="AD228" s="87"/>
      <c r="AE228" s="87" t="s">
        <v>289</v>
      </c>
      <c r="AF228" s="87"/>
      <c r="AG228" s="87"/>
      <c r="AH228" s="87"/>
      <c r="AI228" s="87"/>
      <c r="AJ228" s="87"/>
      <c r="AK228" s="87"/>
      <c r="AL228" s="87"/>
      <c r="AM228" s="87"/>
      <c r="AN228" s="87"/>
      <c r="AO228" s="87"/>
      <c r="AP228" s="87"/>
      <c r="AQ228" s="93">
        <v>23.52</v>
      </c>
      <c r="AR228" s="93"/>
      <c r="AS228" s="93"/>
      <c r="AT228" s="93"/>
      <c r="AU228" s="93"/>
    </row>
    <row r="229" spans="1:47" x14ac:dyDescent="0.2">
      <c r="D229" s="7" t="s">
        <v>15</v>
      </c>
      <c r="E229" s="87" t="s">
        <v>77</v>
      </c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102" t="s">
        <v>18</v>
      </c>
      <c r="R229" s="102"/>
      <c r="S229" s="87" t="s">
        <v>290</v>
      </c>
      <c r="T229" s="87"/>
      <c r="U229" s="87"/>
      <c r="V229" s="87"/>
      <c r="W229" s="87"/>
      <c r="X229" s="87"/>
      <c r="Y229" s="87"/>
      <c r="Z229" s="87"/>
      <c r="AA229" s="87"/>
      <c r="AB229" s="102" t="s">
        <v>17</v>
      </c>
      <c r="AC229" s="102"/>
      <c r="AD229" s="103">
        <v>64833</v>
      </c>
      <c r="AE229" s="103"/>
      <c r="AF229" s="103"/>
      <c r="AG229" s="103"/>
      <c r="AH229" s="7" t="s">
        <v>16</v>
      </c>
    </row>
    <row r="230" spans="1:47" x14ac:dyDescent="0.2">
      <c r="A230" s="90">
        <v>0</v>
      </c>
      <c r="B230" s="90"/>
      <c r="C230" s="87" t="s">
        <v>272</v>
      </c>
      <c r="D230" s="87"/>
      <c r="E230" s="87"/>
      <c r="F230" s="87"/>
      <c r="G230" s="87"/>
      <c r="H230" s="87"/>
      <c r="I230" s="90">
        <v>0</v>
      </c>
      <c r="J230" s="90"/>
      <c r="Q230" s="101">
        <v>42004</v>
      </c>
      <c r="R230" s="101"/>
      <c r="S230" s="101"/>
      <c r="T230" s="101"/>
      <c r="U230" s="90">
        <v>47798</v>
      </c>
      <c r="V230" s="90"/>
      <c r="W230" s="90"/>
      <c r="X230" s="87" t="s">
        <v>117</v>
      </c>
      <c r="Y230" s="87"/>
      <c r="Z230" s="87" t="s">
        <v>118</v>
      </c>
      <c r="AA230" s="87"/>
      <c r="AB230" s="87"/>
      <c r="AC230" s="87"/>
      <c r="AD230" s="87"/>
      <c r="AE230" s="87" t="s">
        <v>291</v>
      </c>
      <c r="AF230" s="87"/>
      <c r="AG230" s="87"/>
      <c r="AH230" s="87"/>
      <c r="AI230" s="87"/>
      <c r="AJ230" s="87"/>
      <c r="AK230" s="87"/>
      <c r="AL230" s="87"/>
      <c r="AM230" s="87"/>
      <c r="AN230" s="87"/>
      <c r="AO230" s="87"/>
      <c r="AP230" s="87"/>
      <c r="AQ230" s="93">
        <v>301.83</v>
      </c>
      <c r="AR230" s="93"/>
      <c r="AS230" s="93"/>
      <c r="AT230" s="93"/>
      <c r="AU230" s="93"/>
    </row>
    <row r="231" spans="1:47" x14ac:dyDescent="0.2">
      <c r="D231" s="7" t="s">
        <v>15</v>
      </c>
      <c r="E231" s="87" t="s">
        <v>78</v>
      </c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102" t="s">
        <v>18</v>
      </c>
      <c r="R231" s="102"/>
      <c r="S231" s="87" t="s">
        <v>292</v>
      </c>
      <c r="T231" s="87"/>
      <c r="U231" s="87"/>
      <c r="V231" s="87"/>
      <c r="W231" s="87"/>
      <c r="X231" s="87"/>
      <c r="Y231" s="87"/>
      <c r="Z231" s="87"/>
      <c r="AA231" s="87"/>
      <c r="AB231" s="102" t="s">
        <v>17</v>
      </c>
      <c r="AC231" s="102"/>
      <c r="AD231" s="103">
        <v>64920</v>
      </c>
      <c r="AE231" s="103"/>
      <c r="AF231" s="103"/>
      <c r="AG231" s="103"/>
      <c r="AH231" s="7" t="s">
        <v>16</v>
      </c>
    </row>
    <row r="232" spans="1:47" x14ac:dyDescent="0.2">
      <c r="A232" s="90">
        <v>0</v>
      </c>
      <c r="B232" s="90"/>
      <c r="C232" s="87" t="s">
        <v>272</v>
      </c>
      <c r="D232" s="87"/>
      <c r="E232" s="87"/>
      <c r="F232" s="87"/>
      <c r="G232" s="87"/>
      <c r="H232" s="87"/>
      <c r="I232" s="90">
        <v>0</v>
      </c>
      <c r="J232" s="90"/>
      <c r="Q232" s="101">
        <v>42004</v>
      </c>
      <c r="R232" s="101"/>
      <c r="S232" s="101"/>
      <c r="T232" s="101"/>
      <c r="U232" s="90">
        <v>47828</v>
      </c>
      <c r="V232" s="90"/>
      <c r="W232" s="90"/>
      <c r="X232" s="87" t="s">
        <v>117</v>
      </c>
      <c r="Y232" s="87"/>
      <c r="Z232" s="87" t="s">
        <v>135</v>
      </c>
      <c r="AA232" s="87"/>
      <c r="AB232" s="87"/>
      <c r="AC232" s="87"/>
      <c r="AD232" s="87"/>
      <c r="AE232" s="87" t="s">
        <v>145</v>
      </c>
      <c r="AF232" s="87"/>
      <c r="AG232" s="87"/>
      <c r="AH232" s="87"/>
      <c r="AI232" s="87"/>
      <c r="AJ232" s="87"/>
      <c r="AK232" s="87"/>
      <c r="AL232" s="87"/>
      <c r="AM232" s="87"/>
      <c r="AN232" s="87"/>
      <c r="AO232" s="87"/>
      <c r="AP232" s="87"/>
      <c r="AQ232" s="93">
        <v>588</v>
      </c>
      <c r="AR232" s="93"/>
      <c r="AS232" s="93"/>
      <c r="AT232" s="93"/>
      <c r="AU232" s="93"/>
    </row>
    <row r="233" spans="1:47" x14ac:dyDescent="0.2">
      <c r="D233" s="7" t="s">
        <v>15</v>
      </c>
      <c r="E233" s="87" t="s">
        <v>33</v>
      </c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102" t="s">
        <v>18</v>
      </c>
      <c r="R233" s="102"/>
      <c r="S233" s="87" t="s">
        <v>293</v>
      </c>
      <c r="T233" s="87"/>
      <c r="U233" s="87"/>
      <c r="V233" s="87"/>
      <c r="W233" s="87"/>
      <c r="X233" s="87"/>
      <c r="Y233" s="87"/>
      <c r="Z233" s="87"/>
      <c r="AA233" s="87"/>
      <c r="AB233" s="102" t="s">
        <v>17</v>
      </c>
      <c r="AC233" s="102"/>
      <c r="AD233" s="103">
        <v>64966</v>
      </c>
      <c r="AE233" s="103"/>
      <c r="AF233" s="103"/>
      <c r="AG233" s="103"/>
      <c r="AH233" s="7" t="s">
        <v>16</v>
      </c>
    </row>
    <row r="234" spans="1:47" x14ac:dyDescent="0.2">
      <c r="A234" s="90">
        <v>0</v>
      </c>
      <c r="B234" s="90"/>
      <c r="C234" s="87" t="s">
        <v>272</v>
      </c>
      <c r="D234" s="87"/>
      <c r="E234" s="87"/>
      <c r="F234" s="87"/>
      <c r="G234" s="87"/>
      <c r="H234" s="87"/>
      <c r="I234" s="90">
        <v>0</v>
      </c>
      <c r="J234" s="90"/>
      <c r="Q234" s="101">
        <v>42004</v>
      </c>
      <c r="R234" s="101"/>
      <c r="S234" s="101"/>
      <c r="T234" s="101"/>
      <c r="U234" s="90">
        <v>47829</v>
      </c>
      <c r="V234" s="90"/>
      <c r="W234" s="90"/>
      <c r="X234" s="87" t="s">
        <v>117</v>
      </c>
      <c r="Y234" s="87"/>
      <c r="Z234" s="87" t="s">
        <v>135</v>
      </c>
      <c r="AA234" s="87"/>
      <c r="AB234" s="87"/>
      <c r="AC234" s="87"/>
      <c r="AD234" s="87"/>
      <c r="AE234" s="87" t="s">
        <v>145</v>
      </c>
      <c r="AF234" s="87"/>
      <c r="AG234" s="87"/>
      <c r="AH234" s="87"/>
      <c r="AI234" s="87"/>
      <c r="AJ234" s="87"/>
      <c r="AK234" s="87"/>
      <c r="AL234" s="87"/>
      <c r="AM234" s="87"/>
      <c r="AN234" s="87"/>
      <c r="AO234" s="87"/>
      <c r="AP234" s="87"/>
      <c r="AQ234" s="93">
        <v>1731.47</v>
      </c>
      <c r="AR234" s="93"/>
      <c r="AS234" s="93"/>
      <c r="AT234" s="93"/>
      <c r="AU234" s="93"/>
    </row>
    <row r="235" spans="1:47" x14ac:dyDescent="0.2">
      <c r="D235" s="7" t="s">
        <v>15</v>
      </c>
      <c r="E235" s="87" t="s">
        <v>33</v>
      </c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102" t="s">
        <v>18</v>
      </c>
      <c r="R235" s="102"/>
      <c r="S235" s="87" t="s">
        <v>294</v>
      </c>
      <c r="T235" s="87"/>
      <c r="U235" s="87"/>
      <c r="V235" s="87"/>
      <c r="W235" s="87"/>
      <c r="X235" s="87"/>
      <c r="Y235" s="87"/>
      <c r="Z235" s="87"/>
      <c r="AA235" s="87"/>
      <c r="AB235" s="102" t="s">
        <v>17</v>
      </c>
      <c r="AC235" s="102"/>
      <c r="AD235" s="103">
        <v>64966</v>
      </c>
      <c r="AE235" s="103"/>
      <c r="AF235" s="103"/>
      <c r="AG235" s="103"/>
      <c r="AH235" s="7" t="s">
        <v>16</v>
      </c>
    </row>
    <row r="236" spans="1:47" x14ac:dyDescent="0.2">
      <c r="A236" s="90">
        <v>0</v>
      </c>
      <c r="B236" s="90"/>
      <c r="C236" s="87" t="s">
        <v>272</v>
      </c>
      <c r="D236" s="87"/>
      <c r="E236" s="87"/>
      <c r="F236" s="87"/>
      <c r="G236" s="87"/>
      <c r="H236" s="87"/>
      <c r="I236" s="90">
        <v>0</v>
      </c>
      <c r="J236" s="90"/>
      <c r="Q236" s="101">
        <v>42011</v>
      </c>
      <c r="R236" s="101"/>
      <c r="S236" s="101"/>
      <c r="T236" s="101"/>
      <c r="U236" s="90">
        <v>47957</v>
      </c>
      <c r="V236" s="90"/>
      <c r="W236" s="90"/>
      <c r="X236" s="87" t="s">
        <v>117</v>
      </c>
      <c r="Y236" s="87"/>
      <c r="Z236" s="87" t="s">
        <v>118</v>
      </c>
      <c r="AA236" s="87"/>
      <c r="AB236" s="87"/>
      <c r="AC236" s="87"/>
      <c r="AD236" s="87"/>
      <c r="AE236" s="87" t="s">
        <v>295</v>
      </c>
      <c r="AF236" s="87"/>
      <c r="AG236" s="87"/>
      <c r="AH236" s="87"/>
      <c r="AI236" s="87"/>
      <c r="AJ236" s="87"/>
      <c r="AK236" s="87"/>
      <c r="AL236" s="87"/>
      <c r="AM236" s="87"/>
      <c r="AN236" s="87"/>
      <c r="AO236" s="87"/>
      <c r="AP236" s="87"/>
      <c r="AQ236" s="93">
        <v>300</v>
      </c>
      <c r="AR236" s="93"/>
      <c r="AS236" s="93"/>
      <c r="AT236" s="93"/>
      <c r="AU236" s="93"/>
    </row>
    <row r="237" spans="1:47" x14ac:dyDescent="0.2">
      <c r="D237" s="7" t="s">
        <v>15</v>
      </c>
      <c r="E237" s="87" t="s">
        <v>66</v>
      </c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102" t="s">
        <v>18</v>
      </c>
      <c r="R237" s="102"/>
      <c r="S237" s="87" t="s">
        <v>296</v>
      </c>
      <c r="T237" s="87"/>
      <c r="U237" s="87"/>
      <c r="V237" s="87"/>
      <c r="W237" s="87"/>
      <c r="X237" s="87"/>
      <c r="Y237" s="87"/>
      <c r="Z237" s="87"/>
      <c r="AA237" s="87"/>
      <c r="AB237" s="102" t="s">
        <v>17</v>
      </c>
      <c r="AC237" s="102"/>
      <c r="AD237" s="103">
        <v>64965</v>
      </c>
      <c r="AE237" s="103"/>
      <c r="AF237" s="103"/>
      <c r="AG237" s="103"/>
      <c r="AH237" s="7" t="s">
        <v>16</v>
      </c>
    </row>
    <row r="238" spans="1:47" x14ac:dyDescent="0.2">
      <c r="A238" s="90">
        <v>0</v>
      </c>
      <c r="B238" s="90"/>
      <c r="C238" s="87" t="s">
        <v>272</v>
      </c>
      <c r="D238" s="87"/>
      <c r="E238" s="87"/>
      <c r="F238" s="87"/>
      <c r="G238" s="87"/>
      <c r="H238" s="87"/>
      <c r="I238" s="90">
        <v>0</v>
      </c>
      <c r="J238" s="90"/>
      <c r="Q238" s="101">
        <v>42011</v>
      </c>
      <c r="R238" s="101"/>
      <c r="S238" s="101"/>
      <c r="T238" s="101"/>
      <c r="U238" s="90">
        <v>47957</v>
      </c>
      <c r="V238" s="90"/>
      <c r="W238" s="90"/>
      <c r="X238" s="87" t="s">
        <v>117</v>
      </c>
      <c r="Y238" s="87"/>
      <c r="Z238" s="87" t="s">
        <v>118</v>
      </c>
      <c r="AA238" s="87"/>
      <c r="AB238" s="87"/>
      <c r="AC238" s="87"/>
      <c r="AD238" s="87"/>
      <c r="AE238" s="87" t="s">
        <v>297</v>
      </c>
      <c r="AF238" s="87"/>
      <c r="AG238" s="87"/>
      <c r="AH238" s="87"/>
      <c r="AI238" s="87"/>
      <c r="AJ238" s="87"/>
      <c r="AK238" s="87"/>
      <c r="AL238" s="87"/>
      <c r="AM238" s="87"/>
      <c r="AN238" s="87"/>
      <c r="AO238" s="87"/>
      <c r="AP238" s="87"/>
      <c r="AQ238" s="93">
        <v>300</v>
      </c>
      <c r="AR238" s="93"/>
      <c r="AS238" s="93"/>
      <c r="AT238" s="93"/>
      <c r="AU238" s="93"/>
    </row>
    <row r="239" spans="1:47" x14ac:dyDescent="0.2">
      <c r="D239" s="7" t="s">
        <v>15</v>
      </c>
      <c r="E239" s="87" t="s">
        <v>67</v>
      </c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102" t="s">
        <v>18</v>
      </c>
      <c r="R239" s="102"/>
      <c r="S239" s="87" t="s">
        <v>298</v>
      </c>
      <c r="T239" s="87"/>
      <c r="U239" s="87"/>
      <c r="V239" s="87"/>
      <c r="W239" s="87"/>
      <c r="X239" s="87"/>
      <c r="Y239" s="87"/>
      <c r="Z239" s="87"/>
      <c r="AA239" s="87"/>
      <c r="AB239" s="102" t="s">
        <v>17</v>
      </c>
      <c r="AC239" s="102"/>
      <c r="AD239" s="103">
        <v>64975</v>
      </c>
      <c r="AE239" s="103"/>
      <c r="AF239" s="103"/>
      <c r="AG239" s="103"/>
      <c r="AH239" s="7" t="s">
        <v>16</v>
      </c>
    </row>
    <row r="240" spans="1:47" x14ac:dyDescent="0.2">
      <c r="A240" s="90">
        <v>0</v>
      </c>
      <c r="B240" s="90"/>
      <c r="C240" s="87" t="s">
        <v>272</v>
      </c>
      <c r="D240" s="87"/>
      <c r="E240" s="87"/>
      <c r="F240" s="87"/>
      <c r="G240" s="87"/>
      <c r="H240" s="87"/>
      <c r="I240" s="90">
        <v>0</v>
      </c>
      <c r="J240" s="90"/>
      <c r="Q240" s="101">
        <v>42011</v>
      </c>
      <c r="R240" s="101"/>
      <c r="S240" s="101"/>
      <c r="T240" s="101"/>
      <c r="U240" s="90">
        <v>47957</v>
      </c>
      <c r="V240" s="90"/>
      <c r="W240" s="90"/>
      <c r="X240" s="87" t="s">
        <v>117</v>
      </c>
      <c r="Y240" s="87"/>
      <c r="Z240" s="87" t="s">
        <v>118</v>
      </c>
      <c r="AA240" s="87"/>
      <c r="AB240" s="87"/>
      <c r="AC240" s="87"/>
      <c r="AD240" s="87"/>
      <c r="AE240" s="87" t="s">
        <v>276</v>
      </c>
      <c r="AF240" s="87"/>
      <c r="AG240" s="87"/>
      <c r="AH240" s="87"/>
      <c r="AI240" s="87"/>
      <c r="AJ240" s="87"/>
      <c r="AK240" s="87"/>
      <c r="AL240" s="87"/>
      <c r="AM240" s="87"/>
      <c r="AN240" s="87"/>
      <c r="AO240" s="87"/>
      <c r="AP240" s="87"/>
      <c r="AQ240" s="93">
        <v>249.78</v>
      </c>
      <c r="AR240" s="93"/>
      <c r="AS240" s="93"/>
      <c r="AT240" s="93"/>
      <c r="AU240" s="93"/>
    </row>
    <row r="241" spans="1:47" x14ac:dyDescent="0.2">
      <c r="D241" s="7" t="s">
        <v>15</v>
      </c>
      <c r="E241" s="87" t="s">
        <v>68</v>
      </c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102" t="s">
        <v>18</v>
      </c>
      <c r="R241" s="102"/>
      <c r="S241" s="87" t="s">
        <v>299</v>
      </c>
      <c r="T241" s="87"/>
      <c r="U241" s="87"/>
      <c r="V241" s="87"/>
      <c r="W241" s="87"/>
      <c r="X241" s="87"/>
      <c r="Y241" s="87"/>
      <c r="Z241" s="87"/>
      <c r="AA241" s="87"/>
      <c r="AB241" s="102" t="s">
        <v>17</v>
      </c>
      <c r="AC241" s="102"/>
      <c r="AD241" s="103">
        <v>64980</v>
      </c>
      <c r="AE241" s="103"/>
      <c r="AF241" s="103"/>
      <c r="AG241" s="103"/>
      <c r="AH241" s="7" t="s">
        <v>16</v>
      </c>
    </row>
    <row r="242" spans="1:47" x14ac:dyDescent="0.2">
      <c r="A242" s="90">
        <v>0</v>
      </c>
      <c r="B242" s="90"/>
      <c r="C242" s="87" t="s">
        <v>272</v>
      </c>
      <c r="D242" s="87"/>
      <c r="E242" s="87"/>
      <c r="F242" s="87"/>
      <c r="G242" s="87"/>
      <c r="H242" s="87"/>
      <c r="I242" s="90">
        <v>0</v>
      </c>
      <c r="J242" s="90"/>
      <c r="Q242" s="101">
        <v>42011</v>
      </c>
      <c r="R242" s="101"/>
      <c r="S242" s="101"/>
      <c r="T242" s="101"/>
      <c r="U242" s="90">
        <v>47957</v>
      </c>
      <c r="V242" s="90"/>
      <c r="W242" s="90"/>
      <c r="X242" s="87" t="s">
        <v>117</v>
      </c>
      <c r="Y242" s="87"/>
      <c r="Z242" s="87" t="s">
        <v>118</v>
      </c>
      <c r="AA242" s="87"/>
      <c r="AB242" s="87"/>
      <c r="AC242" s="87"/>
      <c r="AD242" s="87"/>
      <c r="AE242" s="87" t="s">
        <v>300</v>
      </c>
      <c r="AF242" s="87"/>
      <c r="AG242" s="87"/>
      <c r="AH242" s="87"/>
      <c r="AI242" s="87"/>
      <c r="AJ242" s="87"/>
      <c r="AK242" s="87"/>
      <c r="AL242" s="87"/>
      <c r="AM242" s="87"/>
      <c r="AN242" s="87"/>
      <c r="AO242" s="87"/>
      <c r="AP242" s="87"/>
      <c r="AQ242" s="93">
        <v>1570.15</v>
      </c>
      <c r="AR242" s="93"/>
      <c r="AS242" s="93"/>
      <c r="AT242" s="93"/>
      <c r="AU242" s="93"/>
    </row>
    <row r="243" spans="1:47" x14ac:dyDescent="0.2">
      <c r="D243" s="7" t="s">
        <v>15</v>
      </c>
      <c r="E243" s="87" t="s">
        <v>69</v>
      </c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102" t="s">
        <v>18</v>
      </c>
      <c r="R243" s="102"/>
      <c r="S243" s="87" t="s">
        <v>301</v>
      </c>
      <c r="T243" s="87"/>
      <c r="U243" s="87"/>
      <c r="V243" s="87"/>
      <c r="W243" s="87"/>
      <c r="X243" s="87"/>
      <c r="Y243" s="87"/>
      <c r="Z243" s="87"/>
      <c r="AA243" s="87"/>
      <c r="AB243" s="102" t="s">
        <v>17</v>
      </c>
      <c r="AC243" s="102"/>
      <c r="AD243" s="103">
        <v>64982</v>
      </c>
      <c r="AE243" s="103"/>
      <c r="AF243" s="103"/>
      <c r="AG243" s="103"/>
      <c r="AH243" s="7" t="s">
        <v>16</v>
      </c>
    </row>
    <row r="244" spans="1:47" x14ac:dyDescent="0.2">
      <c r="A244" s="90">
        <v>0</v>
      </c>
      <c r="B244" s="90"/>
      <c r="C244" s="87" t="s">
        <v>272</v>
      </c>
      <c r="D244" s="87"/>
      <c r="E244" s="87"/>
      <c r="F244" s="87"/>
      <c r="G244" s="87"/>
      <c r="H244" s="87"/>
      <c r="I244" s="90">
        <v>0</v>
      </c>
      <c r="J244" s="90"/>
      <c r="Q244" s="101">
        <v>42011</v>
      </c>
      <c r="R244" s="101"/>
      <c r="S244" s="101"/>
      <c r="T244" s="101"/>
      <c r="U244" s="90">
        <v>47957</v>
      </c>
      <c r="V244" s="90"/>
      <c r="W244" s="90"/>
      <c r="X244" s="87" t="s">
        <v>117</v>
      </c>
      <c r="Y244" s="87"/>
      <c r="Z244" s="87" t="s">
        <v>118</v>
      </c>
      <c r="AA244" s="87"/>
      <c r="AB244" s="87"/>
      <c r="AC244" s="87"/>
      <c r="AD244" s="87"/>
      <c r="AE244" s="87" t="s">
        <v>300</v>
      </c>
      <c r="AF244" s="87"/>
      <c r="AG244" s="87"/>
      <c r="AH244" s="87"/>
      <c r="AI244" s="87"/>
      <c r="AJ244" s="87"/>
      <c r="AK244" s="87"/>
      <c r="AL244" s="87"/>
      <c r="AM244" s="87"/>
      <c r="AN244" s="87"/>
      <c r="AO244" s="87"/>
      <c r="AP244" s="87"/>
      <c r="AQ244" s="93">
        <v>508.63</v>
      </c>
      <c r="AR244" s="93"/>
      <c r="AS244" s="93"/>
      <c r="AT244" s="93"/>
      <c r="AU244" s="93"/>
    </row>
    <row r="245" spans="1:47" x14ac:dyDescent="0.2">
      <c r="D245" s="7" t="s">
        <v>15</v>
      </c>
      <c r="E245" s="87" t="s">
        <v>70</v>
      </c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102" t="s">
        <v>18</v>
      </c>
      <c r="R245" s="102"/>
      <c r="S245" s="87" t="s">
        <v>302</v>
      </c>
      <c r="T245" s="87"/>
      <c r="U245" s="87"/>
      <c r="V245" s="87"/>
      <c r="W245" s="87"/>
      <c r="X245" s="87"/>
      <c r="Y245" s="87"/>
      <c r="Z245" s="87"/>
      <c r="AA245" s="87"/>
      <c r="AB245" s="102" t="s">
        <v>17</v>
      </c>
      <c r="AC245" s="102"/>
      <c r="AD245" s="103">
        <v>64989</v>
      </c>
      <c r="AE245" s="103"/>
      <c r="AF245" s="103"/>
      <c r="AG245" s="103"/>
      <c r="AH245" s="7" t="s">
        <v>16</v>
      </c>
    </row>
    <row r="246" spans="1:47" x14ac:dyDescent="0.2">
      <c r="A246" s="90">
        <v>0</v>
      </c>
      <c r="B246" s="90"/>
      <c r="C246" s="87" t="s">
        <v>272</v>
      </c>
      <c r="D246" s="87"/>
      <c r="E246" s="87"/>
      <c r="F246" s="87"/>
      <c r="G246" s="87"/>
      <c r="H246" s="87"/>
      <c r="I246" s="90">
        <v>0</v>
      </c>
      <c r="J246" s="90"/>
      <c r="Q246" s="101">
        <v>42011</v>
      </c>
      <c r="R246" s="101"/>
      <c r="S246" s="101"/>
      <c r="T246" s="101"/>
      <c r="U246" s="90">
        <v>47957</v>
      </c>
      <c r="V246" s="90"/>
      <c r="W246" s="90"/>
      <c r="X246" s="87" t="s">
        <v>117</v>
      </c>
      <c r="Y246" s="87"/>
      <c r="Z246" s="87" t="s">
        <v>118</v>
      </c>
      <c r="AA246" s="87"/>
      <c r="AB246" s="87"/>
      <c r="AC246" s="87"/>
      <c r="AD246" s="87"/>
      <c r="AE246" s="87" t="s">
        <v>300</v>
      </c>
      <c r="AF246" s="87"/>
      <c r="AG246" s="87"/>
      <c r="AH246" s="87"/>
      <c r="AI246" s="87"/>
      <c r="AJ246" s="87"/>
      <c r="AK246" s="87"/>
      <c r="AL246" s="87"/>
      <c r="AM246" s="87"/>
      <c r="AN246" s="87"/>
      <c r="AO246" s="87"/>
      <c r="AP246" s="87"/>
      <c r="AQ246" s="93">
        <v>1554.05</v>
      </c>
      <c r="AR246" s="93"/>
      <c r="AS246" s="93"/>
      <c r="AT246" s="93"/>
      <c r="AU246" s="93"/>
    </row>
    <row r="247" spans="1:47" x14ac:dyDescent="0.2">
      <c r="D247" s="7" t="s">
        <v>15</v>
      </c>
      <c r="E247" s="87" t="s">
        <v>71</v>
      </c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102" t="s">
        <v>18</v>
      </c>
      <c r="R247" s="102"/>
      <c r="S247" s="87" t="s">
        <v>303</v>
      </c>
      <c r="T247" s="87"/>
      <c r="U247" s="87"/>
      <c r="V247" s="87"/>
      <c r="W247" s="87"/>
      <c r="X247" s="87"/>
      <c r="Y247" s="87"/>
      <c r="Z247" s="87"/>
      <c r="AA247" s="87"/>
      <c r="AB247" s="102" t="s">
        <v>17</v>
      </c>
      <c r="AC247" s="102"/>
      <c r="AD247" s="103">
        <v>64990</v>
      </c>
      <c r="AE247" s="103"/>
      <c r="AF247" s="103"/>
      <c r="AG247" s="103"/>
      <c r="AH247" s="7" t="s">
        <v>16</v>
      </c>
    </row>
    <row r="248" spans="1:47" x14ac:dyDescent="0.2">
      <c r="A248" s="90">
        <v>0</v>
      </c>
      <c r="B248" s="90"/>
      <c r="C248" s="87" t="s">
        <v>272</v>
      </c>
      <c r="D248" s="87"/>
      <c r="E248" s="87"/>
      <c r="F248" s="87"/>
      <c r="G248" s="87"/>
      <c r="H248" s="87"/>
      <c r="I248" s="90">
        <v>0</v>
      </c>
      <c r="J248" s="90"/>
      <c r="Q248" s="101">
        <v>42011</v>
      </c>
      <c r="R248" s="101"/>
      <c r="S248" s="101"/>
      <c r="T248" s="101"/>
      <c r="U248" s="90">
        <v>47957</v>
      </c>
      <c r="V248" s="90"/>
      <c r="W248" s="90"/>
      <c r="X248" s="87" t="s">
        <v>117</v>
      </c>
      <c r="Y248" s="87"/>
      <c r="Z248" s="87" t="s">
        <v>118</v>
      </c>
      <c r="AA248" s="87"/>
      <c r="AB248" s="87"/>
      <c r="AC248" s="87"/>
      <c r="AD248" s="87"/>
      <c r="AE248" s="87" t="s">
        <v>300</v>
      </c>
      <c r="AF248" s="87"/>
      <c r="AG248" s="87"/>
      <c r="AH248" s="87"/>
      <c r="AI248" s="87"/>
      <c r="AJ248" s="87"/>
      <c r="AK248" s="87"/>
      <c r="AL248" s="87"/>
      <c r="AM248" s="87"/>
      <c r="AN248" s="87"/>
      <c r="AO248" s="87"/>
      <c r="AP248" s="87"/>
      <c r="AQ248" s="93">
        <v>1009.2</v>
      </c>
      <c r="AR248" s="93"/>
      <c r="AS248" s="93"/>
      <c r="AT248" s="93"/>
      <c r="AU248" s="93"/>
    </row>
    <row r="249" spans="1:47" x14ac:dyDescent="0.2">
      <c r="D249" s="7" t="s">
        <v>15</v>
      </c>
      <c r="E249" s="87" t="s">
        <v>72</v>
      </c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102" t="s">
        <v>18</v>
      </c>
      <c r="R249" s="102"/>
      <c r="S249" s="87" t="s">
        <v>304</v>
      </c>
      <c r="T249" s="87"/>
      <c r="U249" s="87"/>
      <c r="V249" s="87"/>
      <c r="W249" s="87"/>
      <c r="X249" s="87"/>
      <c r="Y249" s="87"/>
      <c r="Z249" s="87"/>
      <c r="AA249" s="87"/>
      <c r="AB249" s="102" t="s">
        <v>17</v>
      </c>
      <c r="AC249" s="102"/>
      <c r="AD249" s="103">
        <v>64996</v>
      </c>
      <c r="AE249" s="103"/>
      <c r="AF249" s="103"/>
      <c r="AG249" s="103"/>
      <c r="AH249" s="7" t="s">
        <v>16</v>
      </c>
    </row>
    <row r="250" spans="1:47" x14ac:dyDescent="0.2">
      <c r="A250" s="90">
        <v>0</v>
      </c>
      <c r="B250" s="90"/>
      <c r="C250" s="87" t="s">
        <v>272</v>
      </c>
      <c r="D250" s="87"/>
      <c r="E250" s="87"/>
      <c r="F250" s="87"/>
      <c r="G250" s="87"/>
      <c r="H250" s="87"/>
      <c r="I250" s="90">
        <v>0</v>
      </c>
      <c r="J250" s="90"/>
      <c r="Q250" s="101">
        <v>42011</v>
      </c>
      <c r="R250" s="101"/>
      <c r="S250" s="101"/>
      <c r="T250" s="101"/>
      <c r="U250" s="90">
        <v>47957</v>
      </c>
      <c r="V250" s="90"/>
      <c r="W250" s="90"/>
      <c r="X250" s="87" t="s">
        <v>117</v>
      </c>
      <c r="Y250" s="87"/>
      <c r="Z250" s="87" t="s">
        <v>118</v>
      </c>
      <c r="AA250" s="87"/>
      <c r="AB250" s="87"/>
      <c r="AC250" s="87"/>
      <c r="AD250" s="87"/>
      <c r="AE250" s="87" t="s">
        <v>300</v>
      </c>
      <c r="AF250" s="87"/>
      <c r="AG250" s="87"/>
      <c r="AH250" s="87"/>
      <c r="AI250" s="87"/>
      <c r="AJ250" s="87"/>
      <c r="AK250" s="87"/>
      <c r="AL250" s="87"/>
      <c r="AM250" s="87"/>
      <c r="AN250" s="87"/>
      <c r="AO250" s="87"/>
      <c r="AP250" s="87"/>
      <c r="AQ250" s="93">
        <v>554.04999999999995</v>
      </c>
      <c r="AR250" s="93"/>
      <c r="AS250" s="93"/>
      <c r="AT250" s="93"/>
      <c r="AU250" s="93"/>
    </row>
    <row r="251" spans="1:47" x14ac:dyDescent="0.2">
      <c r="D251" s="7" t="s">
        <v>15</v>
      </c>
      <c r="E251" s="87" t="s">
        <v>73</v>
      </c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102" t="s">
        <v>18</v>
      </c>
      <c r="R251" s="102"/>
      <c r="S251" s="87" t="s">
        <v>305</v>
      </c>
      <c r="T251" s="87"/>
      <c r="U251" s="87"/>
      <c r="V251" s="87"/>
      <c r="W251" s="87"/>
      <c r="X251" s="87"/>
      <c r="Y251" s="87"/>
      <c r="Z251" s="87"/>
      <c r="AA251" s="87"/>
      <c r="AB251" s="102" t="s">
        <v>17</v>
      </c>
      <c r="AC251" s="102"/>
      <c r="AD251" s="103">
        <v>64999</v>
      </c>
      <c r="AE251" s="103"/>
      <c r="AF251" s="103"/>
      <c r="AG251" s="103"/>
      <c r="AH251" s="7" t="s">
        <v>16</v>
      </c>
    </row>
    <row r="252" spans="1:47" x14ac:dyDescent="0.2">
      <c r="A252" s="90">
        <v>0</v>
      </c>
      <c r="B252" s="90"/>
      <c r="C252" s="87" t="s">
        <v>272</v>
      </c>
      <c r="D252" s="87"/>
      <c r="E252" s="87"/>
      <c r="F252" s="87"/>
      <c r="G252" s="87"/>
      <c r="H252" s="87"/>
      <c r="I252" s="90">
        <v>0</v>
      </c>
      <c r="J252" s="90"/>
      <c r="Q252" s="101">
        <v>42011</v>
      </c>
      <c r="R252" s="101"/>
      <c r="S252" s="101"/>
      <c r="T252" s="101"/>
      <c r="U252" s="90">
        <v>47957</v>
      </c>
      <c r="V252" s="90"/>
      <c r="W252" s="90"/>
      <c r="X252" s="87" t="s">
        <v>117</v>
      </c>
      <c r="Y252" s="87"/>
      <c r="Z252" s="87" t="s">
        <v>118</v>
      </c>
      <c r="AA252" s="87"/>
      <c r="AB252" s="87"/>
      <c r="AC252" s="87"/>
      <c r="AD252" s="87"/>
      <c r="AE252" s="87" t="s">
        <v>306</v>
      </c>
      <c r="AF252" s="87"/>
      <c r="AG252" s="87"/>
      <c r="AH252" s="87"/>
      <c r="AI252" s="87"/>
      <c r="AJ252" s="87"/>
      <c r="AK252" s="87"/>
      <c r="AL252" s="87"/>
      <c r="AM252" s="87"/>
      <c r="AN252" s="87"/>
      <c r="AO252" s="87"/>
      <c r="AP252" s="87"/>
      <c r="AQ252" s="93">
        <v>3904.86</v>
      </c>
      <c r="AR252" s="93"/>
      <c r="AS252" s="93"/>
      <c r="AT252" s="93"/>
      <c r="AU252" s="93"/>
    </row>
    <row r="253" spans="1:47" x14ac:dyDescent="0.2">
      <c r="D253" s="7" t="s">
        <v>15</v>
      </c>
      <c r="E253" s="87" t="s">
        <v>74</v>
      </c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102" t="s">
        <v>18</v>
      </c>
      <c r="R253" s="102"/>
      <c r="S253" s="87" t="s">
        <v>307</v>
      </c>
      <c r="T253" s="87"/>
      <c r="U253" s="87"/>
      <c r="V253" s="87"/>
      <c r="W253" s="87"/>
      <c r="X253" s="87"/>
      <c r="Y253" s="87"/>
      <c r="Z253" s="87"/>
      <c r="AA253" s="87"/>
      <c r="AB253" s="102" t="s">
        <v>17</v>
      </c>
      <c r="AC253" s="102"/>
      <c r="AD253" s="103">
        <v>65000</v>
      </c>
      <c r="AE253" s="103"/>
      <c r="AF253" s="103"/>
      <c r="AG253" s="103"/>
      <c r="AH253" s="7" t="s">
        <v>16</v>
      </c>
    </row>
    <row r="254" spans="1:47" x14ac:dyDescent="0.2">
      <c r="A254" s="90">
        <v>0</v>
      </c>
      <c r="B254" s="90"/>
      <c r="C254" s="87" t="s">
        <v>272</v>
      </c>
      <c r="D254" s="87"/>
      <c r="E254" s="87"/>
      <c r="F254" s="87"/>
      <c r="G254" s="87"/>
      <c r="H254" s="87"/>
      <c r="I254" s="90">
        <v>0</v>
      </c>
      <c r="J254" s="90"/>
      <c r="Q254" s="101">
        <v>42011</v>
      </c>
      <c r="R254" s="101"/>
      <c r="S254" s="101"/>
      <c r="T254" s="101"/>
      <c r="U254" s="90">
        <v>47957</v>
      </c>
      <c r="V254" s="90"/>
      <c r="W254" s="90"/>
      <c r="X254" s="87" t="s">
        <v>117</v>
      </c>
      <c r="Y254" s="87"/>
      <c r="Z254" s="87" t="s">
        <v>118</v>
      </c>
      <c r="AA254" s="87"/>
      <c r="AB254" s="87"/>
      <c r="AC254" s="87"/>
      <c r="AD254" s="87"/>
      <c r="AE254" s="87" t="s">
        <v>300</v>
      </c>
      <c r="AF254" s="87"/>
      <c r="AG254" s="87"/>
      <c r="AH254" s="87"/>
      <c r="AI254" s="87"/>
      <c r="AJ254" s="87"/>
      <c r="AK254" s="87"/>
      <c r="AL254" s="87"/>
      <c r="AM254" s="87"/>
      <c r="AN254" s="87"/>
      <c r="AO254" s="87"/>
      <c r="AP254" s="87"/>
      <c r="AQ254" s="93">
        <v>1074.75</v>
      </c>
      <c r="AR254" s="93"/>
      <c r="AS254" s="93"/>
      <c r="AT254" s="93"/>
      <c r="AU254" s="93"/>
    </row>
    <row r="255" spans="1:47" x14ac:dyDescent="0.2">
      <c r="D255" s="7" t="s">
        <v>15</v>
      </c>
      <c r="E255" s="87" t="s">
        <v>75</v>
      </c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102" t="s">
        <v>18</v>
      </c>
      <c r="R255" s="102"/>
      <c r="S255" s="87" t="s">
        <v>308</v>
      </c>
      <c r="T255" s="87"/>
      <c r="U255" s="87"/>
      <c r="V255" s="87"/>
      <c r="W255" s="87"/>
      <c r="X255" s="87"/>
      <c r="Y255" s="87"/>
      <c r="Z255" s="87"/>
      <c r="AA255" s="87"/>
      <c r="AB255" s="102" t="s">
        <v>17</v>
      </c>
      <c r="AC255" s="102"/>
      <c r="AD255" s="103">
        <v>65011</v>
      </c>
      <c r="AE255" s="103"/>
      <c r="AF255" s="103"/>
      <c r="AG255" s="103"/>
      <c r="AH255" s="7" t="s">
        <v>16</v>
      </c>
    </row>
    <row r="256" spans="1:47" x14ac:dyDescent="0.2">
      <c r="A256" s="90">
        <v>0</v>
      </c>
      <c r="B256" s="90"/>
      <c r="C256" s="87" t="s">
        <v>272</v>
      </c>
      <c r="D256" s="87"/>
      <c r="E256" s="87"/>
      <c r="F256" s="87"/>
      <c r="G256" s="87"/>
      <c r="H256" s="87"/>
      <c r="I256" s="90">
        <v>0</v>
      </c>
      <c r="J256" s="90"/>
      <c r="Q256" s="101">
        <v>42011</v>
      </c>
      <c r="R256" s="101"/>
      <c r="S256" s="101"/>
      <c r="T256" s="101"/>
      <c r="U256" s="90">
        <v>47957</v>
      </c>
      <c r="V256" s="90"/>
      <c r="W256" s="90"/>
      <c r="X256" s="87" t="s">
        <v>117</v>
      </c>
      <c r="Y256" s="87"/>
      <c r="Z256" s="87" t="s">
        <v>118</v>
      </c>
      <c r="AA256" s="87"/>
      <c r="AB256" s="87"/>
      <c r="AC256" s="87"/>
      <c r="AD256" s="87"/>
      <c r="AE256" s="87" t="s">
        <v>309</v>
      </c>
      <c r="AF256" s="87"/>
      <c r="AG256" s="87"/>
      <c r="AH256" s="87"/>
      <c r="AI256" s="87"/>
      <c r="AJ256" s="87"/>
      <c r="AK256" s="87"/>
      <c r="AL256" s="87"/>
      <c r="AM256" s="87"/>
      <c r="AN256" s="87"/>
      <c r="AO256" s="87"/>
      <c r="AP256" s="87"/>
      <c r="AQ256" s="93">
        <v>500</v>
      </c>
      <c r="AR256" s="93"/>
      <c r="AS256" s="93"/>
      <c r="AT256" s="93"/>
      <c r="AU256" s="93"/>
    </row>
    <row r="257" spans="1:47" x14ac:dyDescent="0.2">
      <c r="D257" s="7" t="s">
        <v>15</v>
      </c>
      <c r="E257" s="87" t="s">
        <v>76</v>
      </c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102" t="s">
        <v>18</v>
      </c>
      <c r="R257" s="102"/>
      <c r="S257" s="87" t="s">
        <v>310</v>
      </c>
      <c r="T257" s="87"/>
      <c r="U257" s="87"/>
      <c r="V257" s="87"/>
      <c r="W257" s="87"/>
      <c r="X257" s="87"/>
      <c r="Y257" s="87"/>
      <c r="Z257" s="87"/>
      <c r="AA257" s="87"/>
      <c r="AB257" s="102" t="s">
        <v>17</v>
      </c>
      <c r="AC257" s="102"/>
      <c r="AD257" s="103">
        <v>65012</v>
      </c>
      <c r="AE257" s="103"/>
      <c r="AF257" s="103"/>
      <c r="AG257" s="103"/>
      <c r="AH257" s="7" t="s">
        <v>16</v>
      </c>
    </row>
    <row r="258" spans="1:47" x14ac:dyDescent="0.2">
      <c r="A258" s="90">
        <v>0</v>
      </c>
      <c r="B258" s="90"/>
      <c r="C258" s="87" t="s">
        <v>272</v>
      </c>
      <c r="D258" s="87"/>
      <c r="E258" s="87"/>
      <c r="F258" s="87"/>
      <c r="G258" s="87"/>
      <c r="H258" s="87"/>
      <c r="I258" s="90">
        <v>0</v>
      </c>
      <c r="J258" s="90"/>
      <c r="Q258" s="101">
        <v>42011</v>
      </c>
      <c r="R258" s="101"/>
      <c r="S258" s="101"/>
      <c r="T258" s="101"/>
      <c r="U258" s="90">
        <v>47957</v>
      </c>
      <c r="V258" s="90"/>
      <c r="W258" s="90"/>
      <c r="X258" s="87" t="s">
        <v>117</v>
      </c>
      <c r="Y258" s="87"/>
      <c r="Z258" s="87" t="s">
        <v>118</v>
      </c>
      <c r="AA258" s="87"/>
      <c r="AB258" s="87"/>
      <c r="AC258" s="87"/>
      <c r="AD258" s="87"/>
      <c r="AE258" s="87" t="s">
        <v>311</v>
      </c>
      <c r="AF258" s="87"/>
      <c r="AG258" s="87"/>
      <c r="AH258" s="87"/>
      <c r="AI258" s="87"/>
      <c r="AJ258" s="87"/>
      <c r="AK258" s="87"/>
      <c r="AL258" s="87"/>
      <c r="AM258" s="87"/>
      <c r="AN258" s="87"/>
      <c r="AO258" s="87"/>
      <c r="AP258" s="87"/>
      <c r="AQ258" s="93">
        <v>561.5</v>
      </c>
      <c r="AR258" s="93"/>
      <c r="AS258" s="93"/>
      <c r="AT258" s="93"/>
      <c r="AU258" s="93"/>
    </row>
    <row r="259" spans="1:47" x14ac:dyDescent="0.2">
      <c r="D259" s="7" t="s">
        <v>15</v>
      </c>
      <c r="E259" s="87" t="s">
        <v>79</v>
      </c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102" t="s">
        <v>18</v>
      </c>
      <c r="R259" s="102"/>
      <c r="S259" s="87" t="s">
        <v>312</v>
      </c>
      <c r="T259" s="87"/>
      <c r="U259" s="87"/>
      <c r="V259" s="87"/>
      <c r="W259" s="87"/>
      <c r="X259" s="87"/>
      <c r="Y259" s="87"/>
      <c r="Z259" s="87"/>
      <c r="AA259" s="87"/>
      <c r="AB259" s="102" t="s">
        <v>17</v>
      </c>
      <c r="AC259" s="102"/>
      <c r="AD259" s="103">
        <v>65019</v>
      </c>
      <c r="AE259" s="103"/>
      <c r="AF259" s="103"/>
      <c r="AG259" s="103"/>
      <c r="AH259" s="7" t="s">
        <v>16</v>
      </c>
    </row>
    <row r="260" spans="1:47" x14ac:dyDescent="0.2">
      <c r="A260" s="90">
        <v>0</v>
      </c>
      <c r="B260" s="90"/>
      <c r="C260" s="87" t="s">
        <v>272</v>
      </c>
      <c r="D260" s="87"/>
      <c r="E260" s="87"/>
      <c r="F260" s="87"/>
      <c r="G260" s="87"/>
      <c r="H260" s="87"/>
      <c r="I260" s="90">
        <v>0</v>
      </c>
      <c r="J260" s="90"/>
      <c r="Q260" s="101">
        <v>42004</v>
      </c>
      <c r="R260" s="101"/>
      <c r="S260" s="101"/>
      <c r="T260" s="101"/>
      <c r="U260" s="90">
        <v>47960</v>
      </c>
      <c r="V260" s="90"/>
      <c r="W260" s="90"/>
      <c r="X260" s="87" t="s">
        <v>117</v>
      </c>
      <c r="Y260" s="87"/>
      <c r="Z260" s="87" t="s">
        <v>135</v>
      </c>
      <c r="AA260" s="87"/>
      <c r="AB260" s="87"/>
      <c r="AC260" s="87"/>
      <c r="AD260" s="87"/>
      <c r="AE260" s="87" t="s">
        <v>145</v>
      </c>
      <c r="AF260" s="87"/>
      <c r="AG260" s="87"/>
      <c r="AH260" s="87"/>
      <c r="AI260" s="87"/>
      <c r="AJ260" s="87"/>
      <c r="AK260" s="87"/>
      <c r="AL260" s="87"/>
      <c r="AM260" s="87"/>
      <c r="AN260" s="87"/>
      <c r="AO260" s="87"/>
      <c r="AP260" s="87"/>
      <c r="AQ260" s="93">
        <v>170.59</v>
      </c>
      <c r="AR260" s="93"/>
      <c r="AS260" s="93"/>
      <c r="AT260" s="93"/>
      <c r="AU260" s="93"/>
    </row>
    <row r="261" spans="1:47" x14ac:dyDescent="0.2">
      <c r="D261" s="7" t="s">
        <v>15</v>
      </c>
      <c r="E261" s="87" t="s">
        <v>33</v>
      </c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102" t="s">
        <v>18</v>
      </c>
      <c r="R261" s="102"/>
      <c r="S261" s="87" t="s">
        <v>313</v>
      </c>
      <c r="T261" s="87"/>
      <c r="U261" s="87"/>
      <c r="V261" s="87"/>
      <c r="W261" s="87"/>
      <c r="X261" s="87"/>
      <c r="Y261" s="87"/>
      <c r="Z261" s="87"/>
      <c r="AA261" s="87"/>
      <c r="AB261" s="102" t="s">
        <v>17</v>
      </c>
      <c r="AC261" s="102"/>
      <c r="AD261" s="103">
        <v>65022</v>
      </c>
      <c r="AE261" s="103"/>
      <c r="AF261" s="103"/>
      <c r="AG261" s="103"/>
      <c r="AH261" s="7" t="s">
        <v>16</v>
      </c>
    </row>
    <row r="262" spans="1:47" x14ac:dyDescent="0.2">
      <c r="A262" s="90">
        <v>0</v>
      </c>
      <c r="B262" s="90"/>
      <c r="C262" s="87" t="s">
        <v>272</v>
      </c>
      <c r="D262" s="87"/>
      <c r="E262" s="87"/>
      <c r="F262" s="87"/>
      <c r="G262" s="87"/>
      <c r="H262" s="87"/>
      <c r="I262" s="90">
        <v>0</v>
      </c>
      <c r="J262" s="90"/>
      <c r="Q262" s="101">
        <v>42031</v>
      </c>
      <c r="R262" s="101"/>
      <c r="S262" s="101"/>
      <c r="T262" s="101"/>
      <c r="U262" s="90">
        <v>48268</v>
      </c>
      <c r="V262" s="90"/>
      <c r="W262" s="90"/>
      <c r="X262" s="87" t="s">
        <v>117</v>
      </c>
      <c r="Y262" s="87"/>
      <c r="Z262" s="87" t="s">
        <v>118</v>
      </c>
      <c r="AA262" s="87"/>
      <c r="AB262" s="87"/>
      <c r="AC262" s="87"/>
      <c r="AD262" s="87"/>
      <c r="AE262" s="87" t="s">
        <v>145</v>
      </c>
      <c r="AF262" s="87"/>
      <c r="AG262" s="87"/>
      <c r="AH262" s="87"/>
      <c r="AI262" s="87"/>
      <c r="AJ262" s="87"/>
      <c r="AK262" s="87"/>
      <c r="AL262" s="87"/>
      <c r="AM262" s="87"/>
      <c r="AN262" s="87"/>
      <c r="AO262" s="87"/>
      <c r="AP262" s="87"/>
      <c r="AQ262" s="93">
        <v>18.739999999999998</v>
      </c>
      <c r="AR262" s="93"/>
      <c r="AS262" s="93"/>
      <c r="AT262" s="93"/>
      <c r="AU262" s="93"/>
    </row>
    <row r="263" spans="1:47" x14ac:dyDescent="0.2">
      <c r="D263" s="7" t="s">
        <v>15</v>
      </c>
      <c r="E263" s="87" t="s">
        <v>33</v>
      </c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102" t="s">
        <v>18</v>
      </c>
      <c r="R263" s="102"/>
      <c r="S263" s="87" t="s">
        <v>314</v>
      </c>
      <c r="T263" s="87"/>
      <c r="U263" s="87"/>
      <c r="V263" s="87"/>
      <c r="W263" s="87"/>
      <c r="X263" s="87"/>
      <c r="Y263" s="87"/>
      <c r="Z263" s="87"/>
      <c r="AA263" s="87"/>
      <c r="AB263" s="102" t="s">
        <v>17</v>
      </c>
      <c r="AC263" s="102"/>
      <c r="AD263" s="103">
        <v>65093</v>
      </c>
      <c r="AE263" s="103"/>
      <c r="AF263" s="103"/>
      <c r="AG263" s="103"/>
      <c r="AH263" s="7" t="s">
        <v>16</v>
      </c>
    </row>
    <row r="264" spans="1:47" x14ac:dyDescent="0.2">
      <c r="A264" s="90">
        <v>0</v>
      </c>
      <c r="B264" s="90"/>
      <c r="C264" s="87" t="s">
        <v>272</v>
      </c>
      <c r="D264" s="87"/>
      <c r="E264" s="87"/>
      <c r="F264" s="87"/>
      <c r="G264" s="87"/>
      <c r="H264" s="87"/>
      <c r="I264" s="90">
        <v>0</v>
      </c>
      <c r="J264" s="90"/>
      <c r="Q264" s="101">
        <v>42031</v>
      </c>
      <c r="R264" s="101"/>
      <c r="S264" s="101"/>
      <c r="T264" s="101"/>
      <c r="U264" s="90">
        <v>48268</v>
      </c>
      <c r="V264" s="90"/>
      <c r="W264" s="90"/>
      <c r="X264" s="87" t="s">
        <v>117</v>
      </c>
      <c r="Y264" s="87"/>
      <c r="Z264" s="87" t="s">
        <v>118</v>
      </c>
      <c r="AA264" s="87"/>
      <c r="AB264" s="87"/>
      <c r="AC264" s="87"/>
      <c r="AD264" s="87"/>
      <c r="AE264" s="87" t="s">
        <v>145</v>
      </c>
      <c r="AF264" s="87"/>
      <c r="AG264" s="87"/>
      <c r="AH264" s="87"/>
      <c r="AI264" s="87"/>
      <c r="AJ264" s="87"/>
      <c r="AK264" s="87"/>
      <c r="AL264" s="87"/>
      <c r="AM264" s="87"/>
      <c r="AN264" s="87"/>
      <c r="AO264" s="87"/>
      <c r="AP264" s="87"/>
      <c r="AQ264" s="93">
        <v>233.09</v>
      </c>
      <c r="AR264" s="93"/>
      <c r="AS264" s="93"/>
      <c r="AT264" s="93"/>
      <c r="AU264" s="93"/>
    </row>
    <row r="265" spans="1:47" x14ac:dyDescent="0.2">
      <c r="D265" s="7" t="s">
        <v>15</v>
      </c>
      <c r="E265" s="87" t="s">
        <v>33</v>
      </c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102" t="s">
        <v>18</v>
      </c>
      <c r="R265" s="102"/>
      <c r="S265" s="87" t="s">
        <v>315</v>
      </c>
      <c r="T265" s="87"/>
      <c r="U265" s="87"/>
      <c r="V265" s="87"/>
      <c r="W265" s="87"/>
      <c r="X265" s="87"/>
      <c r="Y265" s="87"/>
      <c r="Z265" s="87"/>
      <c r="AA265" s="87"/>
      <c r="AB265" s="102" t="s">
        <v>17</v>
      </c>
      <c r="AC265" s="102"/>
      <c r="AD265" s="103">
        <v>65093</v>
      </c>
      <c r="AE265" s="103"/>
      <c r="AF265" s="103"/>
      <c r="AG265" s="103"/>
      <c r="AH265" s="7" t="s">
        <v>16</v>
      </c>
    </row>
    <row r="266" spans="1:47" x14ac:dyDescent="0.2">
      <c r="A266" s="90">
        <v>0</v>
      </c>
      <c r="B266" s="90"/>
      <c r="C266" s="87" t="s">
        <v>272</v>
      </c>
      <c r="D266" s="87"/>
      <c r="E266" s="87"/>
      <c r="F266" s="87"/>
      <c r="G266" s="87"/>
      <c r="H266" s="87"/>
      <c r="I266" s="90">
        <v>0</v>
      </c>
      <c r="J266" s="90"/>
      <c r="Q266" s="101">
        <v>42034</v>
      </c>
      <c r="R266" s="101"/>
      <c r="S266" s="101"/>
      <c r="T266" s="101"/>
      <c r="U266" s="90">
        <v>48326</v>
      </c>
      <c r="V266" s="90"/>
      <c r="W266" s="90"/>
      <c r="X266" s="87" t="s">
        <v>117</v>
      </c>
      <c r="Y266" s="87"/>
      <c r="Z266" s="87" t="s">
        <v>118</v>
      </c>
      <c r="AA266" s="87"/>
      <c r="AB266" s="87"/>
      <c r="AC266" s="87"/>
      <c r="AD266" s="87"/>
      <c r="AE266" s="87" t="s">
        <v>316</v>
      </c>
      <c r="AF266" s="87"/>
      <c r="AG266" s="87"/>
      <c r="AH266" s="87"/>
      <c r="AI266" s="87"/>
      <c r="AJ266" s="87"/>
      <c r="AK266" s="87"/>
      <c r="AL266" s="87"/>
      <c r="AM266" s="87"/>
      <c r="AN266" s="87"/>
      <c r="AO266" s="87"/>
      <c r="AP266" s="87"/>
      <c r="AQ266" s="93">
        <v>301.83</v>
      </c>
      <c r="AR266" s="93"/>
      <c r="AS266" s="93"/>
      <c r="AT266" s="93"/>
      <c r="AU266" s="93"/>
    </row>
    <row r="267" spans="1:47" x14ac:dyDescent="0.2">
      <c r="D267" s="7" t="s">
        <v>15</v>
      </c>
      <c r="E267" s="87" t="s">
        <v>78</v>
      </c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102" t="s">
        <v>18</v>
      </c>
      <c r="R267" s="102"/>
      <c r="S267" s="87" t="s">
        <v>317</v>
      </c>
      <c r="T267" s="87"/>
      <c r="U267" s="87"/>
      <c r="V267" s="87"/>
      <c r="W267" s="87"/>
      <c r="X267" s="87"/>
      <c r="Y267" s="87"/>
      <c r="Z267" s="87"/>
      <c r="AA267" s="87"/>
      <c r="AB267" s="102" t="s">
        <v>17</v>
      </c>
      <c r="AC267" s="102"/>
      <c r="AD267" s="103">
        <v>65144</v>
      </c>
      <c r="AE267" s="103"/>
      <c r="AF267" s="103"/>
      <c r="AG267" s="103"/>
      <c r="AH267" s="7" t="s">
        <v>16</v>
      </c>
    </row>
    <row r="268" spans="1:47" x14ac:dyDescent="0.2">
      <c r="A268" s="90">
        <v>0</v>
      </c>
      <c r="B268" s="90"/>
      <c r="C268" s="87" t="s">
        <v>272</v>
      </c>
      <c r="D268" s="87"/>
      <c r="E268" s="87"/>
      <c r="F268" s="87"/>
      <c r="G268" s="87"/>
      <c r="H268" s="87"/>
      <c r="I268" s="90">
        <v>0</v>
      </c>
      <c r="J268" s="90"/>
      <c r="Q268" s="101">
        <v>42037</v>
      </c>
      <c r="R268" s="101"/>
      <c r="S268" s="101"/>
      <c r="T268" s="101"/>
      <c r="U268" s="90">
        <v>48362</v>
      </c>
      <c r="V268" s="90"/>
      <c r="W268" s="90"/>
      <c r="X268" s="87" t="s">
        <v>117</v>
      </c>
      <c r="Y268" s="87"/>
      <c r="Z268" s="87" t="s">
        <v>118</v>
      </c>
      <c r="AA268" s="87"/>
      <c r="AB268" s="87"/>
      <c r="AC268" s="87"/>
      <c r="AD268" s="87"/>
      <c r="AE268" s="87" t="s">
        <v>318</v>
      </c>
      <c r="AF268" s="87"/>
      <c r="AG268" s="87"/>
      <c r="AH268" s="87"/>
      <c r="AI268" s="87"/>
      <c r="AJ268" s="87"/>
      <c r="AK268" s="87"/>
      <c r="AL268" s="87"/>
      <c r="AM268" s="87"/>
      <c r="AN268" s="87"/>
      <c r="AO268" s="87"/>
      <c r="AP268" s="87"/>
      <c r="AQ268" s="93">
        <v>300</v>
      </c>
      <c r="AR268" s="93"/>
      <c r="AS268" s="93"/>
      <c r="AT268" s="93"/>
      <c r="AU268" s="93"/>
    </row>
    <row r="269" spans="1:47" x14ac:dyDescent="0.2">
      <c r="D269" s="7" t="s">
        <v>15</v>
      </c>
      <c r="E269" s="87" t="s">
        <v>66</v>
      </c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102" t="s">
        <v>18</v>
      </c>
      <c r="R269" s="102"/>
      <c r="S269" s="87" t="s">
        <v>319</v>
      </c>
      <c r="T269" s="87"/>
      <c r="U269" s="87"/>
      <c r="V269" s="87"/>
      <c r="W269" s="87"/>
      <c r="X269" s="87"/>
      <c r="Y269" s="87"/>
      <c r="Z269" s="87"/>
      <c r="AA269" s="87"/>
      <c r="AB269" s="102" t="s">
        <v>17</v>
      </c>
      <c r="AC269" s="102"/>
      <c r="AD269" s="103">
        <v>65147</v>
      </c>
      <c r="AE269" s="103"/>
      <c r="AF269" s="103"/>
      <c r="AG269" s="103"/>
      <c r="AH269" s="7" t="s">
        <v>16</v>
      </c>
    </row>
    <row r="270" spans="1:47" x14ac:dyDescent="0.2">
      <c r="A270" s="90">
        <v>0</v>
      </c>
      <c r="B270" s="90"/>
      <c r="C270" s="87" t="s">
        <v>272</v>
      </c>
      <c r="D270" s="87"/>
      <c r="E270" s="87"/>
      <c r="F270" s="87"/>
      <c r="G270" s="87"/>
      <c r="H270" s="87"/>
      <c r="I270" s="90">
        <v>0</v>
      </c>
      <c r="J270" s="90"/>
      <c r="Q270" s="101">
        <v>42037</v>
      </c>
      <c r="R270" s="101"/>
      <c r="S270" s="101"/>
      <c r="T270" s="101"/>
      <c r="U270" s="90">
        <v>48362</v>
      </c>
      <c r="V270" s="90"/>
      <c r="W270" s="90"/>
      <c r="X270" s="87" t="s">
        <v>117</v>
      </c>
      <c r="Y270" s="87"/>
      <c r="Z270" s="87" t="s">
        <v>118</v>
      </c>
      <c r="AA270" s="87"/>
      <c r="AB270" s="87"/>
      <c r="AC270" s="87"/>
      <c r="AD270" s="87"/>
      <c r="AE270" s="87" t="s">
        <v>318</v>
      </c>
      <c r="AF270" s="87"/>
      <c r="AG270" s="87"/>
      <c r="AH270" s="87"/>
      <c r="AI270" s="87"/>
      <c r="AJ270" s="87"/>
      <c r="AK270" s="87"/>
      <c r="AL270" s="87"/>
      <c r="AM270" s="87"/>
      <c r="AN270" s="87"/>
      <c r="AO270" s="87"/>
      <c r="AP270" s="87"/>
      <c r="AQ270" s="93">
        <v>300</v>
      </c>
      <c r="AR270" s="93"/>
      <c r="AS270" s="93"/>
      <c r="AT270" s="93"/>
      <c r="AU270" s="93"/>
    </row>
    <row r="271" spans="1:47" x14ac:dyDescent="0.2">
      <c r="D271" s="7" t="s">
        <v>15</v>
      </c>
      <c r="E271" s="87" t="s">
        <v>67</v>
      </c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102" t="s">
        <v>18</v>
      </c>
      <c r="R271" s="102"/>
      <c r="S271" s="87" t="s">
        <v>320</v>
      </c>
      <c r="T271" s="87"/>
      <c r="U271" s="87"/>
      <c r="V271" s="87"/>
      <c r="W271" s="87"/>
      <c r="X271" s="87"/>
      <c r="Y271" s="87"/>
      <c r="Z271" s="87"/>
      <c r="AA271" s="87"/>
      <c r="AB271" s="102" t="s">
        <v>17</v>
      </c>
      <c r="AC271" s="102"/>
      <c r="AD271" s="103">
        <v>65152</v>
      </c>
      <c r="AE271" s="103"/>
      <c r="AF271" s="103"/>
      <c r="AG271" s="103"/>
      <c r="AH271" s="7" t="s">
        <v>16</v>
      </c>
    </row>
    <row r="272" spans="1:47" x14ac:dyDescent="0.2">
      <c r="A272" s="90">
        <v>0</v>
      </c>
      <c r="B272" s="90"/>
      <c r="C272" s="87" t="s">
        <v>272</v>
      </c>
      <c r="D272" s="87"/>
      <c r="E272" s="87"/>
      <c r="F272" s="87"/>
      <c r="G272" s="87"/>
      <c r="H272" s="87"/>
      <c r="I272" s="90">
        <v>0</v>
      </c>
      <c r="J272" s="90"/>
      <c r="Q272" s="101">
        <v>42037</v>
      </c>
      <c r="R272" s="101"/>
      <c r="S272" s="101"/>
      <c r="T272" s="101"/>
      <c r="U272" s="90">
        <v>48362</v>
      </c>
      <c r="V272" s="90"/>
      <c r="W272" s="90"/>
      <c r="X272" s="87" t="s">
        <v>117</v>
      </c>
      <c r="Y272" s="87"/>
      <c r="Z272" s="87" t="s">
        <v>118</v>
      </c>
      <c r="AA272" s="87"/>
      <c r="AB272" s="87"/>
      <c r="AC272" s="87"/>
      <c r="AD272" s="87"/>
      <c r="AE272" s="87" t="s">
        <v>321</v>
      </c>
      <c r="AF272" s="87"/>
      <c r="AG272" s="87"/>
      <c r="AH272" s="87"/>
      <c r="AI272" s="87"/>
      <c r="AJ272" s="87"/>
      <c r="AK272" s="87"/>
      <c r="AL272" s="87"/>
      <c r="AM272" s="87"/>
      <c r="AN272" s="87"/>
      <c r="AO272" s="87"/>
      <c r="AP272" s="87"/>
      <c r="AQ272" s="93">
        <v>1570.15</v>
      </c>
      <c r="AR272" s="93"/>
      <c r="AS272" s="93"/>
      <c r="AT272" s="93"/>
      <c r="AU272" s="93"/>
    </row>
    <row r="273" spans="1:47" x14ac:dyDescent="0.2">
      <c r="D273" s="7" t="s">
        <v>15</v>
      </c>
      <c r="E273" s="87" t="s">
        <v>69</v>
      </c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102" t="s">
        <v>18</v>
      </c>
      <c r="R273" s="102"/>
      <c r="S273" s="87" t="s">
        <v>322</v>
      </c>
      <c r="T273" s="87"/>
      <c r="U273" s="87"/>
      <c r="V273" s="87"/>
      <c r="W273" s="87"/>
      <c r="X273" s="87"/>
      <c r="Y273" s="87"/>
      <c r="Z273" s="87"/>
      <c r="AA273" s="87"/>
      <c r="AB273" s="102" t="s">
        <v>17</v>
      </c>
      <c r="AC273" s="102"/>
      <c r="AD273" s="103">
        <v>65154</v>
      </c>
      <c r="AE273" s="103"/>
      <c r="AF273" s="103"/>
      <c r="AG273" s="103"/>
      <c r="AH273" s="7" t="s">
        <v>16</v>
      </c>
    </row>
    <row r="274" spans="1:47" x14ac:dyDescent="0.2">
      <c r="A274" s="90">
        <v>0</v>
      </c>
      <c r="B274" s="90"/>
      <c r="C274" s="87" t="s">
        <v>272</v>
      </c>
      <c r="D274" s="87"/>
      <c r="E274" s="87"/>
      <c r="F274" s="87"/>
      <c r="G274" s="87"/>
      <c r="H274" s="87"/>
      <c r="I274" s="90">
        <v>0</v>
      </c>
      <c r="J274" s="90"/>
      <c r="Q274" s="101">
        <v>42037</v>
      </c>
      <c r="R274" s="101"/>
      <c r="S274" s="101"/>
      <c r="T274" s="101"/>
      <c r="U274" s="90">
        <v>48362</v>
      </c>
      <c r="V274" s="90"/>
      <c r="W274" s="90"/>
      <c r="X274" s="87" t="s">
        <v>117</v>
      </c>
      <c r="Y274" s="87"/>
      <c r="Z274" s="87" t="s">
        <v>118</v>
      </c>
      <c r="AA274" s="87"/>
      <c r="AB274" s="87"/>
      <c r="AC274" s="87"/>
      <c r="AD274" s="87"/>
      <c r="AE274" s="87" t="s">
        <v>321</v>
      </c>
      <c r="AF274" s="87"/>
      <c r="AG274" s="87"/>
      <c r="AH274" s="87"/>
      <c r="AI274" s="87"/>
      <c r="AJ274" s="87"/>
      <c r="AK274" s="87"/>
      <c r="AL274" s="87"/>
      <c r="AM274" s="87"/>
      <c r="AN274" s="87"/>
      <c r="AO274" s="87"/>
      <c r="AP274" s="87"/>
      <c r="AQ274" s="93">
        <v>508.63</v>
      </c>
      <c r="AR274" s="93"/>
      <c r="AS274" s="93"/>
      <c r="AT274" s="93"/>
      <c r="AU274" s="93"/>
    </row>
    <row r="275" spans="1:47" x14ac:dyDescent="0.2">
      <c r="D275" s="7" t="s">
        <v>15</v>
      </c>
      <c r="E275" s="87" t="s">
        <v>70</v>
      </c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102" t="s">
        <v>18</v>
      </c>
      <c r="R275" s="102"/>
      <c r="S275" s="87" t="s">
        <v>323</v>
      </c>
      <c r="T275" s="87"/>
      <c r="U275" s="87"/>
      <c r="V275" s="87"/>
      <c r="W275" s="87"/>
      <c r="X275" s="87"/>
      <c r="Y275" s="87"/>
      <c r="Z275" s="87"/>
      <c r="AA275" s="87"/>
      <c r="AB275" s="102" t="s">
        <v>17</v>
      </c>
      <c r="AC275" s="102"/>
      <c r="AD275" s="103">
        <v>65157</v>
      </c>
      <c r="AE275" s="103"/>
      <c r="AF275" s="103"/>
      <c r="AG275" s="103"/>
      <c r="AH275" s="7" t="s">
        <v>16</v>
      </c>
    </row>
    <row r="276" spans="1:47" x14ac:dyDescent="0.2">
      <c r="A276" s="90">
        <v>0</v>
      </c>
      <c r="B276" s="90"/>
      <c r="C276" s="87" t="s">
        <v>272</v>
      </c>
      <c r="D276" s="87"/>
      <c r="E276" s="87"/>
      <c r="F276" s="87"/>
      <c r="G276" s="87"/>
      <c r="H276" s="87"/>
      <c r="I276" s="90">
        <v>0</v>
      </c>
      <c r="J276" s="90"/>
      <c r="Q276" s="101">
        <v>42037</v>
      </c>
      <c r="R276" s="101"/>
      <c r="S276" s="101"/>
      <c r="T276" s="101"/>
      <c r="U276" s="90">
        <v>48362</v>
      </c>
      <c r="V276" s="90"/>
      <c r="W276" s="90"/>
      <c r="X276" s="87" t="s">
        <v>117</v>
      </c>
      <c r="Y276" s="87"/>
      <c r="Z276" s="87" t="s">
        <v>118</v>
      </c>
      <c r="AA276" s="87"/>
      <c r="AB276" s="87"/>
      <c r="AC276" s="87"/>
      <c r="AD276" s="87"/>
      <c r="AE276" s="87" t="s">
        <v>321</v>
      </c>
      <c r="AF276" s="87"/>
      <c r="AG276" s="87"/>
      <c r="AH276" s="87"/>
      <c r="AI276" s="87"/>
      <c r="AJ276" s="87"/>
      <c r="AK276" s="87"/>
      <c r="AL276" s="87"/>
      <c r="AM276" s="87"/>
      <c r="AN276" s="87"/>
      <c r="AO276" s="87"/>
      <c r="AP276" s="87"/>
      <c r="AQ276" s="93">
        <v>1554.05</v>
      </c>
      <c r="AR276" s="93"/>
      <c r="AS276" s="93"/>
      <c r="AT276" s="93"/>
      <c r="AU276" s="93"/>
    </row>
    <row r="277" spans="1:47" x14ac:dyDescent="0.2">
      <c r="D277" s="7" t="s">
        <v>15</v>
      </c>
      <c r="E277" s="87" t="s">
        <v>71</v>
      </c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102" t="s">
        <v>18</v>
      </c>
      <c r="R277" s="102"/>
      <c r="S277" s="87" t="s">
        <v>324</v>
      </c>
      <c r="T277" s="87"/>
      <c r="U277" s="87"/>
      <c r="V277" s="87"/>
      <c r="W277" s="87"/>
      <c r="X277" s="87"/>
      <c r="Y277" s="87"/>
      <c r="Z277" s="87"/>
      <c r="AA277" s="87"/>
      <c r="AB277" s="102" t="s">
        <v>17</v>
      </c>
      <c r="AC277" s="102"/>
      <c r="AD277" s="103">
        <v>65158</v>
      </c>
      <c r="AE277" s="103"/>
      <c r="AF277" s="103"/>
      <c r="AG277" s="103"/>
      <c r="AH277" s="7" t="s">
        <v>16</v>
      </c>
    </row>
    <row r="278" spans="1:47" x14ac:dyDescent="0.2">
      <c r="A278" s="90">
        <v>0</v>
      </c>
      <c r="B278" s="90"/>
      <c r="C278" s="87" t="s">
        <v>272</v>
      </c>
      <c r="D278" s="87"/>
      <c r="E278" s="87"/>
      <c r="F278" s="87"/>
      <c r="G278" s="87"/>
      <c r="H278" s="87"/>
      <c r="I278" s="90">
        <v>0</v>
      </c>
      <c r="J278" s="90"/>
      <c r="Q278" s="101">
        <v>42037</v>
      </c>
      <c r="R278" s="101"/>
      <c r="S278" s="101"/>
      <c r="T278" s="101"/>
      <c r="U278" s="90">
        <v>48362</v>
      </c>
      <c r="V278" s="90"/>
      <c r="W278" s="90"/>
      <c r="X278" s="87" t="s">
        <v>117</v>
      </c>
      <c r="Y278" s="87"/>
      <c r="Z278" s="87" t="s">
        <v>118</v>
      </c>
      <c r="AA278" s="87"/>
      <c r="AB278" s="87"/>
      <c r="AC278" s="87"/>
      <c r="AD278" s="87"/>
      <c r="AE278" s="87" t="s">
        <v>321</v>
      </c>
      <c r="AF278" s="87"/>
      <c r="AG278" s="87"/>
      <c r="AH278" s="87"/>
      <c r="AI278" s="87"/>
      <c r="AJ278" s="87"/>
      <c r="AK278" s="87"/>
      <c r="AL278" s="87"/>
      <c r="AM278" s="87"/>
      <c r="AN278" s="87"/>
      <c r="AO278" s="87"/>
      <c r="AP278" s="87"/>
      <c r="AQ278" s="93">
        <v>1009.2</v>
      </c>
      <c r="AR278" s="93"/>
      <c r="AS278" s="93"/>
      <c r="AT278" s="93"/>
      <c r="AU278" s="93"/>
    </row>
    <row r="279" spans="1:47" x14ac:dyDescent="0.2">
      <c r="D279" s="7" t="s">
        <v>15</v>
      </c>
      <c r="E279" s="87" t="s">
        <v>72</v>
      </c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102" t="s">
        <v>18</v>
      </c>
      <c r="R279" s="102"/>
      <c r="S279" s="87" t="s">
        <v>325</v>
      </c>
      <c r="T279" s="87"/>
      <c r="U279" s="87"/>
      <c r="V279" s="87"/>
      <c r="W279" s="87"/>
      <c r="X279" s="87"/>
      <c r="Y279" s="87"/>
      <c r="Z279" s="87"/>
      <c r="AA279" s="87"/>
      <c r="AB279" s="102" t="s">
        <v>17</v>
      </c>
      <c r="AC279" s="102"/>
      <c r="AD279" s="103">
        <v>65159</v>
      </c>
      <c r="AE279" s="103"/>
      <c r="AF279" s="103"/>
      <c r="AG279" s="103"/>
      <c r="AH279" s="7" t="s">
        <v>16</v>
      </c>
    </row>
    <row r="280" spans="1:47" x14ac:dyDescent="0.2">
      <c r="A280" s="90">
        <v>0</v>
      </c>
      <c r="B280" s="90"/>
      <c r="C280" s="87" t="s">
        <v>272</v>
      </c>
      <c r="D280" s="87"/>
      <c r="E280" s="87"/>
      <c r="F280" s="87"/>
      <c r="G280" s="87"/>
      <c r="H280" s="87"/>
      <c r="I280" s="90">
        <v>0</v>
      </c>
      <c r="J280" s="90"/>
      <c r="Q280" s="101">
        <v>42037</v>
      </c>
      <c r="R280" s="101"/>
      <c r="S280" s="101"/>
      <c r="T280" s="101"/>
      <c r="U280" s="90">
        <v>48362</v>
      </c>
      <c r="V280" s="90"/>
      <c r="W280" s="90"/>
      <c r="X280" s="87" t="s">
        <v>117</v>
      </c>
      <c r="Y280" s="87"/>
      <c r="Z280" s="87" t="s">
        <v>118</v>
      </c>
      <c r="AA280" s="87"/>
      <c r="AB280" s="87"/>
      <c r="AC280" s="87"/>
      <c r="AD280" s="87"/>
      <c r="AE280" s="87" t="s">
        <v>321</v>
      </c>
      <c r="AF280" s="87"/>
      <c r="AG280" s="87"/>
      <c r="AH280" s="87"/>
      <c r="AI280" s="87"/>
      <c r="AJ280" s="87"/>
      <c r="AK280" s="87"/>
      <c r="AL280" s="87"/>
      <c r="AM280" s="87"/>
      <c r="AN280" s="87"/>
      <c r="AO280" s="87"/>
      <c r="AP280" s="87"/>
      <c r="AQ280" s="93">
        <v>554.04999999999995</v>
      </c>
      <c r="AR280" s="93"/>
      <c r="AS280" s="93"/>
      <c r="AT280" s="93"/>
      <c r="AU280" s="93"/>
    </row>
    <row r="281" spans="1:47" x14ac:dyDescent="0.2">
      <c r="D281" s="7" t="s">
        <v>15</v>
      </c>
      <c r="E281" s="87" t="s">
        <v>73</v>
      </c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102" t="s">
        <v>18</v>
      </c>
      <c r="R281" s="102"/>
      <c r="S281" s="87" t="s">
        <v>326</v>
      </c>
      <c r="T281" s="87"/>
      <c r="U281" s="87"/>
      <c r="V281" s="87"/>
      <c r="W281" s="87"/>
      <c r="X281" s="87"/>
      <c r="Y281" s="87"/>
      <c r="Z281" s="87"/>
      <c r="AA281" s="87"/>
      <c r="AB281" s="102" t="s">
        <v>17</v>
      </c>
      <c r="AC281" s="102"/>
      <c r="AD281" s="103">
        <v>65161</v>
      </c>
      <c r="AE281" s="103"/>
      <c r="AF281" s="103"/>
      <c r="AG281" s="103"/>
      <c r="AH281" s="7" t="s">
        <v>16</v>
      </c>
    </row>
    <row r="282" spans="1:47" x14ac:dyDescent="0.2">
      <c r="A282" s="90">
        <v>0</v>
      </c>
      <c r="B282" s="90"/>
      <c r="C282" s="87" t="s">
        <v>272</v>
      </c>
      <c r="D282" s="87"/>
      <c r="E282" s="87"/>
      <c r="F282" s="87"/>
      <c r="G282" s="87"/>
      <c r="H282" s="87"/>
      <c r="I282" s="90">
        <v>0</v>
      </c>
      <c r="J282" s="90"/>
      <c r="Q282" s="101">
        <v>42037</v>
      </c>
      <c r="R282" s="101"/>
      <c r="S282" s="101"/>
      <c r="T282" s="101"/>
      <c r="U282" s="90">
        <v>48362</v>
      </c>
      <c r="V282" s="90"/>
      <c r="W282" s="90"/>
      <c r="X282" s="87" t="s">
        <v>117</v>
      </c>
      <c r="Y282" s="87"/>
      <c r="Z282" s="87" t="s">
        <v>118</v>
      </c>
      <c r="AA282" s="87"/>
      <c r="AB282" s="87"/>
      <c r="AC282" s="87"/>
      <c r="AD282" s="87"/>
      <c r="AE282" s="87" t="s">
        <v>284</v>
      </c>
      <c r="AF282" s="87"/>
      <c r="AG282" s="87"/>
      <c r="AH282" s="87"/>
      <c r="AI282" s="87"/>
      <c r="AJ282" s="87"/>
      <c r="AK282" s="87"/>
      <c r="AL282" s="87"/>
      <c r="AM282" s="87"/>
      <c r="AN282" s="87"/>
      <c r="AO282" s="87"/>
      <c r="AP282" s="87"/>
      <c r="AQ282" s="93">
        <v>3904.86</v>
      </c>
      <c r="AR282" s="93"/>
      <c r="AS282" s="93"/>
      <c r="AT282" s="93"/>
      <c r="AU282" s="93"/>
    </row>
    <row r="283" spans="1:47" x14ac:dyDescent="0.2">
      <c r="D283" s="7" t="s">
        <v>15</v>
      </c>
      <c r="E283" s="87" t="s">
        <v>74</v>
      </c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102" t="s">
        <v>18</v>
      </c>
      <c r="R283" s="102"/>
      <c r="S283" s="87" t="s">
        <v>327</v>
      </c>
      <c r="T283" s="87"/>
      <c r="U283" s="87"/>
      <c r="V283" s="87"/>
      <c r="W283" s="87"/>
      <c r="X283" s="87"/>
      <c r="Y283" s="87"/>
      <c r="Z283" s="87"/>
      <c r="AA283" s="87"/>
      <c r="AB283" s="102" t="s">
        <v>17</v>
      </c>
      <c r="AC283" s="102"/>
      <c r="AD283" s="103">
        <v>65163</v>
      </c>
      <c r="AE283" s="103"/>
      <c r="AF283" s="103"/>
      <c r="AG283" s="103"/>
      <c r="AH283" s="7" t="s">
        <v>16</v>
      </c>
    </row>
    <row r="284" spans="1:47" x14ac:dyDescent="0.2">
      <c r="A284" s="90">
        <v>0</v>
      </c>
      <c r="B284" s="90"/>
      <c r="C284" s="87" t="s">
        <v>272</v>
      </c>
      <c r="D284" s="87"/>
      <c r="E284" s="87"/>
      <c r="F284" s="87"/>
      <c r="G284" s="87"/>
      <c r="H284" s="87"/>
      <c r="I284" s="90">
        <v>0</v>
      </c>
      <c r="J284" s="90"/>
      <c r="Q284" s="101">
        <v>42037</v>
      </c>
      <c r="R284" s="101"/>
      <c r="S284" s="101"/>
      <c r="T284" s="101"/>
      <c r="U284" s="90">
        <v>48362</v>
      </c>
      <c r="V284" s="90"/>
      <c r="W284" s="90"/>
      <c r="X284" s="87" t="s">
        <v>117</v>
      </c>
      <c r="Y284" s="87"/>
      <c r="Z284" s="87" t="s">
        <v>118</v>
      </c>
      <c r="AA284" s="87"/>
      <c r="AB284" s="87"/>
      <c r="AC284" s="87"/>
      <c r="AD284" s="87"/>
      <c r="AE284" s="87" t="s">
        <v>321</v>
      </c>
      <c r="AF284" s="87"/>
      <c r="AG284" s="87"/>
      <c r="AH284" s="87"/>
      <c r="AI284" s="87"/>
      <c r="AJ284" s="87"/>
      <c r="AK284" s="87"/>
      <c r="AL284" s="87"/>
      <c r="AM284" s="87"/>
      <c r="AN284" s="87"/>
      <c r="AO284" s="87"/>
      <c r="AP284" s="87"/>
      <c r="AQ284" s="93">
        <v>1074.75</v>
      </c>
      <c r="AR284" s="93"/>
      <c r="AS284" s="93"/>
      <c r="AT284" s="93"/>
      <c r="AU284" s="93"/>
    </row>
    <row r="285" spans="1:47" x14ac:dyDescent="0.2">
      <c r="D285" s="7" t="s">
        <v>15</v>
      </c>
      <c r="E285" s="87" t="s">
        <v>75</v>
      </c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102" t="s">
        <v>18</v>
      </c>
      <c r="R285" s="102"/>
      <c r="S285" s="87" t="s">
        <v>328</v>
      </c>
      <c r="T285" s="87"/>
      <c r="U285" s="87"/>
      <c r="V285" s="87"/>
      <c r="W285" s="87"/>
      <c r="X285" s="87"/>
      <c r="Y285" s="87"/>
      <c r="Z285" s="87"/>
      <c r="AA285" s="87"/>
      <c r="AB285" s="102" t="s">
        <v>17</v>
      </c>
      <c r="AC285" s="102"/>
      <c r="AD285" s="103">
        <v>65164</v>
      </c>
      <c r="AE285" s="103"/>
      <c r="AF285" s="103"/>
      <c r="AG285" s="103"/>
      <c r="AH285" s="7" t="s">
        <v>16</v>
      </c>
    </row>
    <row r="286" spans="1:47" x14ac:dyDescent="0.2">
      <c r="A286" s="90">
        <v>0</v>
      </c>
      <c r="B286" s="90"/>
      <c r="C286" s="87" t="s">
        <v>272</v>
      </c>
      <c r="D286" s="87"/>
      <c r="E286" s="87"/>
      <c r="F286" s="87"/>
      <c r="G286" s="87"/>
      <c r="H286" s="87"/>
      <c r="I286" s="90">
        <v>0</v>
      </c>
      <c r="J286" s="90"/>
      <c r="Q286" s="101">
        <v>42037</v>
      </c>
      <c r="R286" s="101"/>
      <c r="S286" s="101"/>
      <c r="T286" s="101"/>
      <c r="U286" s="90">
        <v>48362</v>
      </c>
      <c r="V286" s="90"/>
      <c r="W286" s="90"/>
      <c r="X286" s="87" t="s">
        <v>117</v>
      </c>
      <c r="Y286" s="87"/>
      <c r="Z286" s="87" t="s">
        <v>118</v>
      </c>
      <c r="AA286" s="87"/>
      <c r="AB286" s="87"/>
      <c r="AC286" s="87"/>
      <c r="AD286" s="87"/>
      <c r="AE286" s="87" t="s">
        <v>329</v>
      </c>
      <c r="AF286" s="87"/>
      <c r="AG286" s="87"/>
      <c r="AH286" s="87"/>
      <c r="AI286" s="87"/>
      <c r="AJ286" s="87"/>
      <c r="AK286" s="87"/>
      <c r="AL286" s="87"/>
      <c r="AM286" s="87"/>
      <c r="AN286" s="87"/>
      <c r="AO286" s="87"/>
      <c r="AP286" s="87"/>
      <c r="AQ286" s="93">
        <v>500</v>
      </c>
      <c r="AR286" s="93"/>
      <c r="AS286" s="93"/>
      <c r="AT286" s="93"/>
      <c r="AU286" s="93"/>
    </row>
    <row r="287" spans="1:47" x14ac:dyDescent="0.2">
      <c r="D287" s="7" t="s">
        <v>15</v>
      </c>
      <c r="E287" s="87" t="s">
        <v>76</v>
      </c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102" t="s">
        <v>18</v>
      </c>
      <c r="R287" s="102"/>
      <c r="S287" s="87" t="s">
        <v>330</v>
      </c>
      <c r="T287" s="87"/>
      <c r="U287" s="87"/>
      <c r="V287" s="87"/>
      <c r="W287" s="87"/>
      <c r="X287" s="87"/>
      <c r="Y287" s="87"/>
      <c r="Z287" s="87"/>
      <c r="AA287" s="87"/>
      <c r="AB287" s="102" t="s">
        <v>17</v>
      </c>
      <c r="AC287" s="102"/>
      <c r="AD287" s="103">
        <v>65165</v>
      </c>
      <c r="AE287" s="103"/>
      <c r="AF287" s="103"/>
      <c r="AG287" s="103"/>
      <c r="AH287" s="7" t="s">
        <v>16</v>
      </c>
    </row>
    <row r="288" spans="1:47" x14ac:dyDescent="0.2">
      <c r="A288" s="90">
        <v>0</v>
      </c>
      <c r="B288" s="90"/>
      <c r="C288" s="87" t="s">
        <v>272</v>
      </c>
      <c r="D288" s="87"/>
      <c r="E288" s="87"/>
      <c r="F288" s="87"/>
      <c r="G288" s="87"/>
      <c r="H288" s="87"/>
      <c r="I288" s="90">
        <v>0</v>
      </c>
      <c r="J288" s="90"/>
      <c r="Q288" s="101">
        <v>42037</v>
      </c>
      <c r="R288" s="101"/>
      <c r="S288" s="101"/>
      <c r="T288" s="101"/>
      <c r="U288" s="90">
        <v>48362</v>
      </c>
      <c r="V288" s="90"/>
      <c r="W288" s="90"/>
      <c r="X288" s="87" t="s">
        <v>117</v>
      </c>
      <c r="Y288" s="87"/>
      <c r="Z288" s="87" t="s">
        <v>118</v>
      </c>
      <c r="AA288" s="87"/>
      <c r="AB288" s="87"/>
      <c r="AC288" s="87"/>
      <c r="AD288" s="87"/>
      <c r="AE288" s="87" t="s">
        <v>311</v>
      </c>
      <c r="AF288" s="87"/>
      <c r="AG288" s="87"/>
      <c r="AH288" s="87"/>
      <c r="AI288" s="87"/>
      <c r="AJ288" s="87"/>
      <c r="AK288" s="87"/>
      <c r="AL288" s="87"/>
      <c r="AM288" s="87"/>
      <c r="AN288" s="87"/>
      <c r="AO288" s="87"/>
      <c r="AP288" s="87"/>
      <c r="AQ288" s="93">
        <v>561.5</v>
      </c>
      <c r="AR288" s="93"/>
      <c r="AS288" s="93"/>
      <c r="AT288" s="93"/>
      <c r="AU288" s="93"/>
    </row>
    <row r="289" spans="1:51" x14ac:dyDescent="0.2">
      <c r="D289" s="7" t="s">
        <v>15</v>
      </c>
      <c r="E289" s="87" t="s">
        <v>79</v>
      </c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102" t="s">
        <v>18</v>
      </c>
      <c r="R289" s="102"/>
      <c r="S289" s="87" t="s">
        <v>331</v>
      </c>
      <c r="T289" s="87"/>
      <c r="U289" s="87"/>
      <c r="V289" s="87"/>
      <c r="W289" s="87"/>
      <c r="X289" s="87"/>
      <c r="Y289" s="87"/>
      <c r="Z289" s="87"/>
      <c r="AA289" s="87"/>
      <c r="AB289" s="102" t="s">
        <v>17</v>
      </c>
      <c r="AC289" s="102"/>
      <c r="AD289" s="103">
        <v>65168</v>
      </c>
      <c r="AE289" s="103"/>
      <c r="AF289" s="103"/>
      <c r="AG289" s="103"/>
      <c r="AH289" s="7" t="s">
        <v>16</v>
      </c>
    </row>
    <row r="290" spans="1:51" x14ac:dyDescent="0.2">
      <c r="A290" s="90">
        <v>0</v>
      </c>
      <c r="B290" s="90"/>
      <c r="C290" s="87" t="s">
        <v>272</v>
      </c>
      <c r="D290" s="87"/>
      <c r="E290" s="87"/>
      <c r="F290" s="87"/>
      <c r="G290" s="87"/>
      <c r="H290" s="87"/>
      <c r="I290" s="90">
        <v>0</v>
      </c>
      <c r="J290" s="90"/>
      <c r="Q290" s="101">
        <v>42063</v>
      </c>
      <c r="R290" s="101"/>
      <c r="S290" s="101"/>
      <c r="T290" s="101"/>
      <c r="U290" s="90">
        <v>48362</v>
      </c>
      <c r="V290" s="90"/>
      <c r="W290" s="90"/>
      <c r="X290" s="87" t="s">
        <v>117</v>
      </c>
      <c r="Y290" s="87"/>
      <c r="Z290" s="87" t="s">
        <v>118</v>
      </c>
      <c r="AA290" s="87"/>
      <c r="AB290" s="87"/>
      <c r="AC290" s="87"/>
      <c r="AD290" s="87"/>
      <c r="AE290" s="87" t="s">
        <v>276</v>
      </c>
      <c r="AF290" s="87"/>
      <c r="AG290" s="87"/>
      <c r="AH290" s="87"/>
      <c r="AI290" s="87"/>
      <c r="AJ290" s="87"/>
      <c r="AK290" s="87"/>
      <c r="AL290" s="87"/>
      <c r="AM290" s="87"/>
      <c r="AN290" s="87"/>
      <c r="AO290" s="87"/>
      <c r="AP290" s="87"/>
      <c r="AQ290" s="93">
        <v>249.78</v>
      </c>
      <c r="AR290" s="93"/>
      <c r="AS290" s="93"/>
      <c r="AT290" s="93"/>
      <c r="AU290" s="93"/>
    </row>
    <row r="291" spans="1:51" x14ac:dyDescent="0.2">
      <c r="D291" s="7" t="s">
        <v>15</v>
      </c>
      <c r="E291" s="87" t="s">
        <v>68</v>
      </c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102" t="s">
        <v>18</v>
      </c>
      <c r="R291" s="102"/>
      <c r="S291" s="87" t="s">
        <v>332</v>
      </c>
      <c r="T291" s="87"/>
      <c r="U291" s="87"/>
      <c r="V291" s="87"/>
      <c r="W291" s="87"/>
      <c r="X291" s="87"/>
      <c r="Y291" s="87"/>
      <c r="Z291" s="87"/>
      <c r="AA291" s="87"/>
      <c r="AB291" s="102" t="s">
        <v>17</v>
      </c>
      <c r="AC291" s="102"/>
      <c r="AD291" s="103">
        <v>65174</v>
      </c>
      <c r="AE291" s="103"/>
      <c r="AF291" s="103"/>
      <c r="AG291" s="103"/>
      <c r="AH291" s="7" t="s">
        <v>16</v>
      </c>
    </row>
    <row r="292" spans="1:51" x14ac:dyDescent="0.2">
      <c r="A292" s="90">
        <v>0</v>
      </c>
      <c r="B292" s="90"/>
      <c r="C292" s="87" t="s">
        <v>272</v>
      </c>
      <c r="D292" s="87"/>
      <c r="E292" s="87"/>
      <c r="F292" s="87"/>
      <c r="G292" s="87"/>
      <c r="H292" s="87"/>
      <c r="I292" s="90">
        <v>0</v>
      </c>
      <c r="J292" s="90"/>
      <c r="Q292" s="101">
        <v>42004</v>
      </c>
      <c r="R292" s="101"/>
      <c r="S292" s="101"/>
      <c r="T292" s="101"/>
      <c r="U292" s="90">
        <v>48447</v>
      </c>
      <c r="V292" s="90"/>
      <c r="W292" s="90"/>
      <c r="X292" s="87" t="s">
        <v>215</v>
      </c>
      <c r="Y292" s="87"/>
      <c r="Z292" s="87" t="s">
        <v>333</v>
      </c>
      <c r="AA292" s="87"/>
      <c r="AB292" s="87"/>
      <c r="AC292" s="87"/>
      <c r="AD292" s="87"/>
      <c r="AE292" s="87" t="s">
        <v>334</v>
      </c>
      <c r="AF292" s="87"/>
      <c r="AG292" s="87"/>
      <c r="AH292" s="87"/>
      <c r="AI292" s="87"/>
      <c r="AJ292" s="87"/>
      <c r="AK292" s="87"/>
      <c r="AL292" s="87"/>
      <c r="AM292" s="87"/>
      <c r="AN292" s="87"/>
      <c r="AO292" s="87"/>
      <c r="AP292" s="87"/>
      <c r="AQ292" s="93">
        <v>763</v>
      </c>
      <c r="AR292" s="93"/>
      <c r="AS292" s="93"/>
      <c r="AT292" s="93"/>
      <c r="AU292" s="93"/>
    </row>
    <row r="293" spans="1:51" x14ac:dyDescent="0.2">
      <c r="A293" s="90">
        <v>0</v>
      </c>
      <c r="B293" s="90"/>
      <c r="C293" s="87" t="s">
        <v>272</v>
      </c>
      <c r="D293" s="87"/>
      <c r="E293" s="87"/>
      <c r="F293" s="87"/>
      <c r="G293" s="87"/>
      <c r="H293" s="87"/>
      <c r="I293" s="90">
        <v>0</v>
      </c>
      <c r="J293" s="90"/>
      <c r="Q293" s="101">
        <v>42004</v>
      </c>
      <c r="R293" s="101"/>
      <c r="S293" s="101"/>
      <c r="T293" s="101"/>
      <c r="U293" s="90">
        <v>48625</v>
      </c>
      <c r="V293" s="90"/>
      <c r="W293" s="90"/>
      <c r="X293" s="87" t="s">
        <v>215</v>
      </c>
      <c r="Y293" s="87"/>
      <c r="Z293" s="87" t="s">
        <v>138</v>
      </c>
      <c r="AA293" s="87"/>
      <c r="AB293" s="87"/>
      <c r="AC293" s="87"/>
      <c r="AD293" s="87"/>
      <c r="AE293" s="87" t="s">
        <v>335</v>
      </c>
      <c r="AF293" s="87"/>
      <c r="AG293" s="87"/>
      <c r="AH293" s="87"/>
      <c r="AI293" s="87"/>
      <c r="AJ293" s="87"/>
      <c r="AK293" s="87"/>
      <c r="AL293" s="87"/>
      <c r="AM293" s="87"/>
      <c r="AN293" s="87"/>
      <c r="AO293" s="87"/>
      <c r="AP293" s="87"/>
      <c r="AV293" s="93">
        <v>200</v>
      </c>
      <c r="AW293" s="93"/>
      <c r="AX293" s="93"/>
      <c r="AY293" s="93"/>
    </row>
    <row r="294" spans="1:51" x14ac:dyDescent="0.2">
      <c r="A294" s="90">
        <v>0</v>
      </c>
      <c r="B294" s="90"/>
      <c r="C294" s="87" t="s">
        <v>272</v>
      </c>
      <c r="D294" s="87"/>
      <c r="E294" s="87"/>
      <c r="F294" s="87"/>
      <c r="G294" s="87"/>
      <c r="H294" s="87"/>
      <c r="I294" s="90">
        <v>0</v>
      </c>
      <c r="J294" s="90"/>
      <c r="Q294" s="101">
        <v>42004</v>
      </c>
      <c r="R294" s="101"/>
      <c r="S294" s="101"/>
      <c r="T294" s="101"/>
      <c r="U294" s="90">
        <v>48630</v>
      </c>
      <c r="V294" s="90"/>
      <c r="W294" s="90"/>
      <c r="X294" s="87" t="s">
        <v>215</v>
      </c>
      <c r="Y294" s="87"/>
      <c r="Z294" s="87" t="s">
        <v>138</v>
      </c>
      <c r="AA294" s="87"/>
      <c r="AB294" s="87"/>
      <c r="AC294" s="87"/>
      <c r="AD294" s="87"/>
      <c r="AE294" s="87" t="s">
        <v>336</v>
      </c>
      <c r="AF294" s="87"/>
      <c r="AG294" s="87"/>
      <c r="AH294" s="87"/>
      <c r="AI294" s="87"/>
      <c r="AJ294" s="87"/>
      <c r="AK294" s="87"/>
      <c r="AL294" s="87"/>
      <c r="AM294" s="87"/>
      <c r="AN294" s="87"/>
      <c r="AO294" s="87"/>
      <c r="AP294" s="87"/>
      <c r="AV294" s="93">
        <v>20</v>
      </c>
      <c r="AW294" s="93"/>
      <c r="AX294" s="93"/>
      <c r="AY294" s="93"/>
    </row>
    <row r="295" spans="1:51" x14ac:dyDescent="0.2">
      <c r="A295" s="90">
        <v>0</v>
      </c>
      <c r="B295" s="90"/>
      <c r="C295" s="87" t="s">
        <v>272</v>
      </c>
      <c r="D295" s="87"/>
      <c r="E295" s="87"/>
      <c r="F295" s="87"/>
      <c r="G295" s="87"/>
      <c r="H295" s="87"/>
      <c r="I295" s="90">
        <v>0</v>
      </c>
      <c r="J295" s="90"/>
      <c r="Q295" s="101">
        <v>42004</v>
      </c>
      <c r="R295" s="101"/>
      <c r="S295" s="101"/>
      <c r="T295" s="101"/>
      <c r="U295" s="90">
        <v>48658</v>
      </c>
      <c r="V295" s="90"/>
      <c r="W295" s="90"/>
      <c r="X295" s="87" t="s">
        <v>215</v>
      </c>
      <c r="Y295" s="87"/>
      <c r="Z295" s="87" t="s">
        <v>138</v>
      </c>
      <c r="AA295" s="87"/>
      <c r="AB295" s="87"/>
      <c r="AC295" s="87"/>
      <c r="AD295" s="87"/>
      <c r="AE295" s="87" t="s">
        <v>337</v>
      </c>
      <c r="AF295" s="87"/>
      <c r="AG295" s="87"/>
      <c r="AH295" s="87"/>
      <c r="AI295" s="87"/>
      <c r="AJ295" s="87"/>
      <c r="AK295" s="87"/>
      <c r="AL295" s="87"/>
      <c r="AM295" s="87"/>
      <c r="AN295" s="87"/>
      <c r="AO295" s="87"/>
      <c r="AP295" s="87"/>
      <c r="AQ295" s="93">
        <v>455</v>
      </c>
      <c r="AR295" s="93"/>
      <c r="AS295" s="93"/>
      <c r="AT295" s="93"/>
      <c r="AU295" s="93"/>
    </row>
    <row r="296" spans="1:51" x14ac:dyDescent="0.2">
      <c r="A296" s="90">
        <v>0</v>
      </c>
      <c r="B296" s="90"/>
      <c r="C296" s="87" t="s">
        <v>272</v>
      </c>
      <c r="D296" s="87"/>
      <c r="E296" s="87"/>
      <c r="F296" s="87"/>
      <c r="G296" s="87"/>
      <c r="H296" s="87"/>
      <c r="I296" s="90">
        <v>0</v>
      </c>
      <c r="J296" s="90"/>
      <c r="Q296" s="101">
        <v>42048</v>
      </c>
      <c r="R296" s="101"/>
      <c r="S296" s="101"/>
      <c r="T296" s="101"/>
      <c r="U296" s="90">
        <v>48682</v>
      </c>
      <c r="V296" s="90"/>
      <c r="W296" s="90"/>
      <c r="X296" s="87" t="s">
        <v>117</v>
      </c>
      <c r="Y296" s="87"/>
      <c r="Z296" s="87" t="s">
        <v>118</v>
      </c>
      <c r="AA296" s="87"/>
      <c r="AB296" s="87"/>
      <c r="AC296" s="87"/>
      <c r="AD296" s="87"/>
      <c r="AE296" s="87" t="s">
        <v>338</v>
      </c>
      <c r="AF296" s="87"/>
      <c r="AG296" s="87"/>
      <c r="AH296" s="87"/>
      <c r="AI296" s="87"/>
      <c r="AJ296" s="87"/>
      <c r="AK296" s="87"/>
      <c r="AL296" s="87"/>
      <c r="AM296" s="87"/>
      <c r="AN296" s="87"/>
      <c r="AO296" s="87"/>
      <c r="AP296" s="87"/>
      <c r="AQ296" s="93">
        <v>11.5</v>
      </c>
      <c r="AR296" s="93"/>
      <c r="AS296" s="93"/>
      <c r="AT296" s="93"/>
      <c r="AU296" s="93"/>
    </row>
    <row r="297" spans="1:51" x14ac:dyDescent="0.2">
      <c r="D297" s="7" t="s">
        <v>15</v>
      </c>
      <c r="E297" s="87" t="s">
        <v>77</v>
      </c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102" t="s">
        <v>18</v>
      </c>
      <c r="R297" s="102"/>
      <c r="S297" s="87" t="s">
        <v>339</v>
      </c>
      <c r="T297" s="87"/>
      <c r="U297" s="87"/>
      <c r="V297" s="87"/>
      <c r="W297" s="87"/>
      <c r="X297" s="87"/>
      <c r="Y297" s="87"/>
      <c r="Z297" s="87"/>
      <c r="AA297" s="87"/>
      <c r="AB297" s="102" t="s">
        <v>17</v>
      </c>
      <c r="AC297" s="102"/>
      <c r="AD297" s="103">
        <v>65242</v>
      </c>
      <c r="AE297" s="103"/>
      <c r="AF297" s="103"/>
      <c r="AG297" s="103"/>
      <c r="AH297" s="7" t="s">
        <v>16</v>
      </c>
    </row>
    <row r="298" spans="1:51" x14ac:dyDescent="0.2">
      <c r="A298" s="90">
        <v>0</v>
      </c>
      <c r="B298" s="90"/>
      <c r="C298" s="87" t="s">
        <v>272</v>
      </c>
      <c r="D298" s="87"/>
      <c r="E298" s="87"/>
      <c r="F298" s="87"/>
      <c r="G298" s="87"/>
      <c r="H298" s="87"/>
      <c r="I298" s="90">
        <v>0</v>
      </c>
      <c r="J298" s="90"/>
      <c r="Q298" s="101">
        <v>42051</v>
      </c>
      <c r="R298" s="101"/>
      <c r="S298" s="101"/>
      <c r="T298" s="101"/>
      <c r="U298" s="90">
        <v>48974</v>
      </c>
      <c r="V298" s="90"/>
      <c r="W298" s="90"/>
      <c r="X298" s="87" t="s">
        <v>117</v>
      </c>
      <c r="Y298" s="87"/>
      <c r="Z298" s="87" t="s">
        <v>135</v>
      </c>
      <c r="AA298" s="87"/>
      <c r="AB298" s="87"/>
      <c r="AC298" s="87"/>
      <c r="AD298" s="87"/>
      <c r="AE298" s="87" t="s">
        <v>145</v>
      </c>
      <c r="AF298" s="87"/>
      <c r="AG298" s="87"/>
      <c r="AH298" s="87"/>
      <c r="AI298" s="87"/>
      <c r="AJ298" s="87"/>
      <c r="AK298" s="87"/>
      <c r="AL298" s="87"/>
      <c r="AM298" s="87"/>
      <c r="AN298" s="87"/>
      <c r="AO298" s="87"/>
      <c r="AP298" s="87"/>
      <c r="AQ298" s="93">
        <v>717.37</v>
      </c>
      <c r="AR298" s="93"/>
      <c r="AS298" s="93"/>
      <c r="AT298" s="93"/>
      <c r="AU298" s="93"/>
    </row>
    <row r="299" spans="1:51" x14ac:dyDescent="0.2">
      <c r="D299" s="7" t="s">
        <v>15</v>
      </c>
      <c r="E299" s="87" t="s">
        <v>33</v>
      </c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102" t="s">
        <v>18</v>
      </c>
      <c r="R299" s="102"/>
      <c r="S299" s="87" t="s">
        <v>340</v>
      </c>
      <c r="T299" s="87"/>
      <c r="U299" s="87"/>
      <c r="V299" s="87"/>
      <c r="W299" s="87"/>
      <c r="X299" s="87"/>
      <c r="Y299" s="87"/>
      <c r="Z299" s="87"/>
      <c r="AA299" s="87"/>
      <c r="AB299" s="102" t="s">
        <v>17</v>
      </c>
      <c r="AC299" s="102"/>
      <c r="AD299" s="103">
        <v>65282</v>
      </c>
      <c r="AE299" s="103"/>
      <c r="AF299" s="103"/>
      <c r="AG299" s="103"/>
      <c r="AH299" s="7" t="s">
        <v>16</v>
      </c>
    </row>
    <row r="300" spans="1:51" x14ac:dyDescent="0.2">
      <c r="A300" s="90">
        <v>0</v>
      </c>
      <c r="B300" s="90"/>
      <c r="C300" s="87" t="s">
        <v>272</v>
      </c>
      <c r="D300" s="87"/>
      <c r="E300" s="87"/>
      <c r="F300" s="87"/>
      <c r="G300" s="87"/>
      <c r="H300" s="87"/>
      <c r="I300" s="90">
        <v>0</v>
      </c>
      <c r="J300" s="90"/>
      <c r="Q300" s="101">
        <v>42060</v>
      </c>
      <c r="R300" s="101"/>
      <c r="S300" s="101"/>
      <c r="T300" s="101"/>
      <c r="U300" s="90">
        <v>49002</v>
      </c>
      <c r="V300" s="90"/>
      <c r="W300" s="90"/>
      <c r="X300" s="87" t="s">
        <v>117</v>
      </c>
      <c r="Y300" s="87"/>
      <c r="Z300" s="87" t="s">
        <v>118</v>
      </c>
      <c r="AA300" s="87"/>
      <c r="AB300" s="87"/>
      <c r="AC300" s="87"/>
      <c r="AD300" s="87"/>
      <c r="AE300" s="87" t="s">
        <v>341</v>
      </c>
      <c r="AF300" s="87"/>
      <c r="AG300" s="87"/>
      <c r="AH300" s="87"/>
      <c r="AI300" s="87"/>
      <c r="AJ300" s="87"/>
      <c r="AK300" s="87"/>
      <c r="AL300" s="87"/>
      <c r="AM300" s="87"/>
      <c r="AN300" s="87"/>
      <c r="AO300" s="87"/>
      <c r="AP300" s="87"/>
      <c r="AQ300" s="93">
        <v>293.31</v>
      </c>
      <c r="AR300" s="93"/>
      <c r="AS300" s="93"/>
      <c r="AT300" s="93"/>
      <c r="AU300" s="93"/>
    </row>
    <row r="301" spans="1:51" x14ac:dyDescent="0.2">
      <c r="D301" s="7" t="s">
        <v>15</v>
      </c>
      <c r="E301" s="87" t="s">
        <v>78</v>
      </c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102" t="s">
        <v>18</v>
      </c>
      <c r="R301" s="102"/>
      <c r="S301" s="87" t="s">
        <v>342</v>
      </c>
      <c r="T301" s="87"/>
      <c r="U301" s="87"/>
      <c r="V301" s="87"/>
      <c r="W301" s="87"/>
      <c r="X301" s="87"/>
      <c r="Y301" s="87"/>
      <c r="Z301" s="87"/>
      <c r="AA301" s="87"/>
      <c r="AB301" s="102" t="s">
        <v>17</v>
      </c>
      <c r="AC301" s="102"/>
      <c r="AD301" s="103">
        <v>65289</v>
      </c>
      <c r="AE301" s="103"/>
      <c r="AF301" s="103"/>
      <c r="AG301" s="103"/>
      <c r="AH301" s="7" t="s">
        <v>16</v>
      </c>
    </row>
    <row r="302" spans="1:51" x14ac:dyDescent="0.2">
      <c r="A302" s="90">
        <v>0</v>
      </c>
      <c r="B302" s="90"/>
      <c r="C302" s="87" t="s">
        <v>272</v>
      </c>
      <c r="D302" s="87"/>
      <c r="E302" s="87"/>
      <c r="F302" s="87"/>
      <c r="G302" s="87"/>
      <c r="H302" s="87"/>
      <c r="I302" s="90">
        <v>0</v>
      </c>
      <c r="J302" s="90"/>
      <c r="Q302" s="101">
        <v>42067</v>
      </c>
      <c r="R302" s="101"/>
      <c r="S302" s="101"/>
      <c r="T302" s="101"/>
      <c r="U302" s="90">
        <v>49117</v>
      </c>
      <c r="V302" s="90"/>
      <c r="W302" s="90"/>
      <c r="X302" s="87" t="s">
        <v>117</v>
      </c>
      <c r="Y302" s="87"/>
      <c r="Z302" s="87" t="s">
        <v>118</v>
      </c>
      <c r="AA302" s="87"/>
      <c r="AB302" s="87"/>
      <c r="AC302" s="87"/>
      <c r="AD302" s="87"/>
      <c r="AE302" s="87" t="s">
        <v>343</v>
      </c>
      <c r="AF302" s="87"/>
      <c r="AG302" s="87"/>
      <c r="AH302" s="87"/>
      <c r="AI302" s="87"/>
      <c r="AJ302" s="87"/>
      <c r="AK302" s="87"/>
      <c r="AL302" s="87"/>
      <c r="AM302" s="87"/>
      <c r="AN302" s="87"/>
      <c r="AO302" s="87"/>
      <c r="AP302" s="87"/>
      <c r="AQ302" s="93">
        <v>300</v>
      </c>
      <c r="AR302" s="93"/>
      <c r="AS302" s="93"/>
      <c r="AT302" s="93"/>
      <c r="AU302" s="93"/>
    </row>
    <row r="303" spans="1:51" x14ac:dyDescent="0.2">
      <c r="D303" s="7" t="s">
        <v>15</v>
      </c>
      <c r="E303" s="87" t="s">
        <v>66</v>
      </c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102" t="s">
        <v>18</v>
      </c>
      <c r="R303" s="102"/>
      <c r="S303" s="87" t="s">
        <v>344</v>
      </c>
      <c r="T303" s="87"/>
      <c r="U303" s="87"/>
      <c r="V303" s="87"/>
      <c r="W303" s="87"/>
      <c r="X303" s="87"/>
      <c r="Y303" s="87"/>
      <c r="Z303" s="87"/>
      <c r="AA303" s="87"/>
      <c r="AB303" s="102" t="s">
        <v>17</v>
      </c>
      <c r="AC303" s="102"/>
      <c r="AD303" s="103">
        <v>65332</v>
      </c>
      <c r="AE303" s="103"/>
      <c r="AF303" s="103"/>
      <c r="AG303" s="103"/>
      <c r="AH303" s="7" t="s">
        <v>16</v>
      </c>
    </row>
    <row r="304" spans="1:51" x14ac:dyDescent="0.2">
      <c r="A304" s="90">
        <v>0</v>
      </c>
      <c r="B304" s="90"/>
      <c r="C304" s="87" t="s">
        <v>272</v>
      </c>
      <c r="D304" s="87"/>
      <c r="E304" s="87"/>
      <c r="F304" s="87"/>
      <c r="G304" s="87"/>
      <c r="H304" s="87"/>
      <c r="I304" s="90">
        <v>0</v>
      </c>
      <c r="J304" s="90"/>
      <c r="Q304" s="101">
        <v>42067</v>
      </c>
      <c r="R304" s="101"/>
      <c r="S304" s="101"/>
      <c r="T304" s="101"/>
      <c r="U304" s="90">
        <v>49117</v>
      </c>
      <c r="V304" s="90"/>
      <c r="W304" s="90"/>
      <c r="X304" s="87" t="s">
        <v>117</v>
      </c>
      <c r="Y304" s="87"/>
      <c r="Z304" s="87" t="s">
        <v>118</v>
      </c>
      <c r="AA304" s="87"/>
      <c r="AB304" s="87"/>
      <c r="AC304" s="87"/>
      <c r="AD304" s="87"/>
      <c r="AE304" s="87" t="s">
        <v>343</v>
      </c>
      <c r="AF304" s="87"/>
      <c r="AG304" s="87"/>
      <c r="AH304" s="87"/>
      <c r="AI304" s="87"/>
      <c r="AJ304" s="87"/>
      <c r="AK304" s="87"/>
      <c r="AL304" s="87"/>
      <c r="AM304" s="87"/>
      <c r="AN304" s="87"/>
      <c r="AO304" s="87"/>
      <c r="AP304" s="87"/>
      <c r="AQ304" s="93">
        <v>300</v>
      </c>
      <c r="AR304" s="93"/>
      <c r="AS304" s="93"/>
      <c r="AT304" s="93"/>
      <c r="AU304" s="93"/>
    </row>
    <row r="305" spans="1:47" x14ac:dyDescent="0.2">
      <c r="D305" s="7" t="s">
        <v>15</v>
      </c>
      <c r="E305" s="87" t="s">
        <v>67</v>
      </c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102" t="s">
        <v>18</v>
      </c>
      <c r="R305" s="102"/>
      <c r="S305" s="87" t="s">
        <v>345</v>
      </c>
      <c r="T305" s="87"/>
      <c r="U305" s="87"/>
      <c r="V305" s="87"/>
      <c r="W305" s="87"/>
      <c r="X305" s="87"/>
      <c r="Y305" s="87"/>
      <c r="Z305" s="87"/>
      <c r="AA305" s="87"/>
      <c r="AB305" s="102" t="s">
        <v>17</v>
      </c>
      <c r="AC305" s="102"/>
      <c r="AD305" s="103">
        <v>65338</v>
      </c>
      <c r="AE305" s="103"/>
      <c r="AF305" s="103"/>
      <c r="AG305" s="103"/>
      <c r="AH305" s="7" t="s">
        <v>16</v>
      </c>
    </row>
    <row r="306" spans="1:47" x14ac:dyDescent="0.2">
      <c r="A306" s="90">
        <v>0</v>
      </c>
      <c r="B306" s="90"/>
      <c r="C306" s="87" t="s">
        <v>272</v>
      </c>
      <c r="D306" s="87"/>
      <c r="E306" s="87"/>
      <c r="F306" s="87"/>
      <c r="G306" s="87"/>
      <c r="H306" s="87"/>
      <c r="I306" s="90">
        <v>0</v>
      </c>
      <c r="J306" s="90"/>
      <c r="Q306" s="101">
        <v>42067</v>
      </c>
      <c r="R306" s="101"/>
      <c r="S306" s="101"/>
      <c r="T306" s="101"/>
      <c r="U306" s="90">
        <v>49117</v>
      </c>
      <c r="V306" s="90"/>
      <c r="W306" s="90"/>
      <c r="X306" s="87" t="s">
        <v>117</v>
      </c>
      <c r="Y306" s="87"/>
      <c r="Z306" s="87" t="s">
        <v>118</v>
      </c>
      <c r="AA306" s="87"/>
      <c r="AB306" s="87"/>
      <c r="AC306" s="87"/>
      <c r="AD306" s="87"/>
      <c r="AE306" s="87" t="s">
        <v>276</v>
      </c>
      <c r="AF306" s="87"/>
      <c r="AG306" s="87"/>
      <c r="AH306" s="87"/>
      <c r="AI306" s="87"/>
      <c r="AJ306" s="87"/>
      <c r="AK306" s="87"/>
      <c r="AL306" s="87"/>
      <c r="AM306" s="87"/>
      <c r="AN306" s="87"/>
      <c r="AO306" s="87"/>
      <c r="AP306" s="87"/>
      <c r="AQ306" s="93">
        <v>249.78</v>
      </c>
      <c r="AR306" s="93"/>
      <c r="AS306" s="93"/>
      <c r="AT306" s="93"/>
      <c r="AU306" s="93"/>
    </row>
    <row r="307" spans="1:47" x14ac:dyDescent="0.2">
      <c r="D307" s="7" t="s">
        <v>15</v>
      </c>
      <c r="E307" s="87" t="s">
        <v>68</v>
      </c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102" t="s">
        <v>18</v>
      </c>
      <c r="R307" s="102"/>
      <c r="S307" s="87" t="s">
        <v>346</v>
      </c>
      <c r="T307" s="87"/>
      <c r="U307" s="87"/>
      <c r="V307" s="87"/>
      <c r="W307" s="87"/>
      <c r="X307" s="87"/>
      <c r="Y307" s="87"/>
      <c r="Z307" s="87"/>
      <c r="AA307" s="87"/>
      <c r="AB307" s="102" t="s">
        <v>17</v>
      </c>
      <c r="AC307" s="102"/>
      <c r="AD307" s="103">
        <v>65344</v>
      </c>
      <c r="AE307" s="103"/>
      <c r="AF307" s="103"/>
      <c r="AG307" s="103"/>
      <c r="AH307" s="7" t="s">
        <v>16</v>
      </c>
    </row>
    <row r="308" spans="1:47" x14ac:dyDescent="0.2">
      <c r="A308" s="90">
        <v>0</v>
      </c>
      <c r="B308" s="90"/>
      <c r="C308" s="87" t="s">
        <v>272</v>
      </c>
      <c r="D308" s="87"/>
      <c r="E308" s="87"/>
      <c r="F308" s="87"/>
      <c r="G308" s="87"/>
      <c r="H308" s="87"/>
      <c r="I308" s="90">
        <v>0</v>
      </c>
      <c r="J308" s="90"/>
      <c r="Q308" s="101">
        <v>42067</v>
      </c>
      <c r="R308" s="101"/>
      <c r="S308" s="101"/>
      <c r="T308" s="101"/>
      <c r="U308" s="90">
        <v>49117</v>
      </c>
      <c r="V308" s="90"/>
      <c r="W308" s="90"/>
      <c r="X308" s="87" t="s">
        <v>117</v>
      </c>
      <c r="Y308" s="87"/>
      <c r="Z308" s="87" t="s">
        <v>118</v>
      </c>
      <c r="AA308" s="87"/>
      <c r="AB308" s="87"/>
      <c r="AC308" s="87"/>
      <c r="AD308" s="87"/>
      <c r="AE308" s="87" t="s">
        <v>347</v>
      </c>
      <c r="AF308" s="87"/>
      <c r="AG308" s="87"/>
      <c r="AH308" s="87"/>
      <c r="AI308" s="87"/>
      <c r="AJ308" s="87"/>
      <c r="AK308" s="87"/>
      <c r="AL308" s="87"/>
      <c r="AM308" s="87"/>
      <c r="AN308" s="87"/>
      <c r="AO308" s="87"/>
      <c r="AP308" s="87"/>
      <c r="AQ308" s="93">
        <v>1570.15</v>
      </c>
      <c r="AR308" s="93"/>
      <c r="AS308" s="93"/>
      <c r="AT308" s="93"/>
      <c r="AU308" s="93"/>
    </row>
    <row r="309" spans="1:47" x14ac:dyDescent="0.2">
      <c r="D309" s="7" t="s">
        <v>15</v>
      </c>
      <c r="E309" s="87" t="s">
        <v>69</v>
      </c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102" t="s">
        <v>18</v>
      </c>
      <c r="R309" s="102"/>
      <c r="S309" s="87" t="s">
        <v>348</v>
      </c>
      <c r="T309" s="87"/>
      <c r="U309" s="87"/>
      <c r="V309" s="87"/>
      <c r="W309" s="87"/>
      <c r="X309" s="87"/>
      <c r="Y309" s="87"/>
      <c r="Z309" s="87"/>
      <c r="AA309" s="87"/>
      <c r="AB309" s="102" t="s">
        <v>17</v>
      </c>
      <c r="AC309" s="102"/>
      <c r="AD309" s="103">
        <v>65345</v>
      </c>
      <c r="AE309" s="103"/>
      <c r="AF309" s="103"/>
      <c r="AG309" s="103"/>
      <c r="AH309" s="7" t="s">
        <v>16</v>
      </c>
    </row>
    <row r="310" spans="1:47" x14ac:dyDescent="0.2">
      <c r="A310" s="90">
        <v>0</v>
      </c>
      <c r="B310" s="90"/>
      <c r="C310" s="87" t="s">
        <v>272</v>
      </c>
      <c r="D310" s="87"/>
      <c r="E310" s="87"/>
      <c r="F310" s="87"/>
      <c r="G310" s="87"/>
      <c r="H310" s="87"/>
      <c r="I310" s="90">
        <v>0</v>
      </c>
      <c r="J310" s="90"/>
      <c r="Q310" s="101">
        <v>42067</v>
      </c>
      <c r="R310" s="101"/>
      <c r="S310" s="101"/>
      <c r="T310" s="101"/>
      <c r="U310" s="90">
        <v>49117</v>
      </c>
      <c r="V310" s="90"/>
      <c r="W310" s="90"/>
      <c r="X310" s="87" t="s">
        <v>117</v>
      </c>
      <c r="Y310" s="87"/>
      <c r="Z310" s="87" t="s">
        <v>118</v>
      </c>
      <c r="AA310" s="87"/>
      <c r="AB310" s="87"/>
      <c r="AC310" s="87"/>
      <c r="AD310" s="87"/>
      <c r="AE310" s="87" t="s">
        <v>347</v>
      </c>
      <c r="AF310" s="87"/>
      <c r="AG310" s="87"/>
      <c r="AH310" s="87"/>
      <c r="AI310" s="87"/>
      <c r="AJ310" s="87"/>
      <c r="AK310" s="87"/>
      <c r="AL310" s="87"/>
      <c r="AM310" s="87"/>
      <c r="AN310" s="87"/>
      <c r="AO310" s="87"/>
      <c r="AP310" s="87"/>
      <c r="AQ310" s="93">
        <v>508.63</v>
      </c>
      <c r="AR310" s="93"/>
      <c r="AS310" s="93"/>
      <c r="AT310" s="93"/>
      <c r="AU310" s="93"/>
    </row>
    <row r="311" spans="1:47" x14ac:dyDescent="0.2">
      <c r="D311" s="7" t="s">
        <v>15</v>
      </c>
      <c r="E311" s="87" t="s">
        <v>70</v>
      </c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102" t="s">
        <v>18</v>
      </c>
      <c r="R311" s="102"/>
      <c r="S311" s="87" t="s">
        <v>349</v>
      </c>
      <c r="T311" s="87"/>
      <c r="U311" s="87"/>
      <c r="V311" s="87"/>
      <c r="W311" s="87"/>
      <c r="X311" s="87"/>
      <c r="Y311" s="87"/>
      <c r="Z311" s="87"/>
      <c r="AA311" s="87"/>
      <c r="AB311" s="102" t="s">
        <v>17</v>
      </c>
      <c r="AC311" s="102"/>
      <c r="AD311" s="103">
        <v>65353</v>
      </c>
      <c r="AE311" s="103"/>
      <c r="AF311" s="103"/>
      <c r="AG311" s="103"/>
      <c r="AH311" s="7" t="s">
        <v>16</v>
      </c>
    </row>
    <row r="312" spans="1:47" x14ac:dyDescent="0.2">
      <c r="A312" s="90">
        <v>0</v>
      </c>
      <c r="B312" s="90"/>
      <c r="C312" s="87" t="s">
        <v>272</v>
      </c>
      <c r="D312" s="87"/>
      <c r="E312" s="87"/>
      <c r="F312" s="87"/>
      <c r="G312" s="87"/>
      <c r="H312" s="87"/>
      <c r="I312" s="90">
        <v>0</v>
      </c>
      <c r="J312" s="90"/>
      <c r="Q312" s="101">
        <v>42067</v>
      </c>
      <c r="R312" s="101"/>
      <c r="S312" s="101"/>
      <c r="T312" s="101"/>
      <c r="U312" s="90">
        <v>49117</v>
      </c>
      <c r="V312" s="90"/>
      <c r="W312" s="90"/>
      <c r="X312" s="87" t="s">
        <v>117</v>
      </c>
      <c r="Y312" s="87"/>
      <c r="Z312" s="87" t="s">
        <v>118</v>
      </c>
      <c r="AA312" s="87"/>
      <c r="AB312" s="87"/>
      <c r="AC312" s="87"/>
      <c r="AD312" s="87"/>
      <c r="AE312" s="87" t="s">
        <v>347</v>
      </c>
      <c r="AF312" s="87"/>
      <c r="AG312" s="87"/>
      <c r="AH312" s="87"/>
      <c r="AI312" s="87"/>
      <c r="AJ312" s="87"/>
      <c r="AK312" s="87"/>
      <c r="AL312" s="87"/>
      <c r="AM312" s="87"/>
      <c r="AN312" s="87"/>
      <c r="AO312" s="87"/>
      <c r="AP312" s="87"/>
      <c r="AQ312" s="93">
        <v>1554.05</v>
      </c>
      <c r="AR312" s="93"/>
      <c r="AS312" s="93"/>
      <c r="AT312" s="93"/>
      <c r="AU312" s="93"/>
    </row>
    <row r="313" spans="1:47" x14ac:dyDescent="0.2">
      <c r="D313" s="7" t="s">
        <v>15</v>
      </c>
      <c r="E313" s="87" t="s">
        <v>71</v>
      </c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102" t="s">
        <v>18</v>
      </c>
      <c r="R313" s="102"/>
      <c r="S313" s="87" t="s">
        <v>350</v>
      </c>
      <c r="T313" s="87"/>
      <c r="U313" s="87"/>
      <c r="V313" s="87"/>
      <c r="W313" s="87"/>
      <c r="X313" s="87"/>
      <c r="Y313" s="87"/>
      <c r="Z313" s="87"/>
      <c r="AA313" s="87"/>
      <c r="AB313" s="102" t="s">
        <v>17</v>
      </c>
      <c r="AC313" s="102"/>
      <c r="AD313" s="103">
        <v>65354</v>
      </c>
      <c r="AE313" s="103"/>
      <c r="AF313" s="103"/>
      <c r="AG313" s="103"/>
      <c r="AH313" s="7" t="s">
        <v>16</v>
      </c>
    </row>
    <row r="314" spans="1:47" x14ac:dyDescent="0.2">
      <c r="A314" s="90">
        <v>0</v>
      </c>
      <c r="B314" s="90"/>
      <c r="C314" s="87" t="s">
        <v>272</v>
      </c>
      <c r="D314" s="87"/>
      <c r="E314" s="87"/>
      <c r="F314" s="87"/>
      <c r="G314" s="87"/>
      <c r="H314" s="87"/>
      <c r="I314" s="90">
        <v>0</v>
      </c>
      <c r="J314" s="90"/>
      <c r="Q314" s="101">
        <v>42067</v>
      </c>
      <c r="R314" s="101"/>
      <c r="S314" s="101"/>
      <c r="T314" s="101"/>
      <c r="U314" s="90">
        <v>49117</v>
      </c>
      <c r="V314" s="90"/>
      <c r="W314" s="90"/>
      <c r="X314" s="87" t="s">
        <v>117</v>
      </c>
      <c r="Y314" s="87"/>
      <c r="Z314" s="87" t="s">
        <v>118</v>
      </c>
      <c r="AA314" s="87"/>
      <c r="AB314" s="87"/>
      <c r="AC314" s="87"/>
      <c r="AD314" s="87"/>
      <c r="AE314" s="87" t="s">
        <v>347</v>
      </c>
      <c r="AF314" s="87"/>
      <c r="AG314" s="87"/>
      <c r="AH314" s="87"/>
      <c r="AI314" s="87"/>
      <c r="AJ314" s="87"/>
      <c r="AK314" s="87"/>
      <c r="AL314" s="87"/>
      <c r="AM314" s="87"/>
      <c r="AN314" s="87"/>
      <c r="AO314" s="87"/>
      <c r="AP314" s="87"/>
      <c r="AQ314" s="93">
        <v>1009.2</v>
      </c>
      <c r="AR314" s="93"/>
      <c r="AS314" s="93"/>
      <c r="AT314" s="93"/>
      <c r="AU314" s="93"/>
    </row>
    <row r="315" spans="1:47" x14ac:dyDescent="0.2">
      <c r="D315" s="7" t="s">
        <v>15</v>
      </c>
      <c r="E315" s="87" t="s">
        <v>72</v>
      </c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102" t="s">
        <v>18</v>
      </c>
      <c r="R315" s="102"/>
      <c r="S315" s="87" t="s">
        <v>351</v>
      </c>
      <c r="T315" s="87"/>
      <c r="U315" s="87"/>
      <c r="V315" s="87"/>
      <c r="W315" s="87"/>
      <c r="X315" s="87"/>
      <c r="Y315" s="87"/>
      <c r="Z315" s="87"/>
      <c r="AA315" s="87"/>
      <c r="AB315" s="102" t="s">
        <v>17</v>
      </c>
      <c r="AC315" s="102"/>
      <c r="AD315" s="103">
        <v>65361</v>
      </c>
      <c r="AE315" s="103"/>
      <c r="AF315" s="103"/>
      <c r="AG315" s="103"/>
      <c r="AH315" s="7" t="s">
        <v>16</v>
      </c>
    </row>
    <row r="316" spans="1:47" x14ac:dyDescent="0.2">
      <c r="A316" s="90">
        <v>0</v>
      </c>
      <c r="B316" s="90"/>
      <c r="C316" s="87" t="s">
        <v>272</v>
      </c>
      <c r="D316" s="87"/>
      <c r="E316" s="87"/>
      <c r="F316" s="87"/>
      <c r="G316" s="87"/>
      <c r="H316" s="87"/>
      <c r="I316" s="90">
        <v>0</v>
      </c>
      <c r="J316" s="90"/>
      <c r="Q316" s="101">
        <v>42067</v>
      </c>
      <c r="R316" s="101"/>
      <c r="S316" s="101"/>
      <c r="T316" s="101"/>
      <c r="U316" s="90">
        <v>49117</v>
      </c>
      <c r="V316" s="90"/>
      <c r="W316" s="90"/>
      <c r="X316" s="87" t="s">
        <v>117</v>
      </c>
      <c r="Y316" s="87"/>
      <c r="Z316" s="87" t="s">
        <v>118</v>
      </c>
      <c r="AA316" s="87"/>
      <c r="AB316" s="87"/>
      <c r="AC316" s="87"/>
      <c r="AD316" s="87"/>
      <c r="AE316" s="87" t="s">
        <v>347</v>
      </c>
      <c r="AF316" s="87"/>
      <c r="AG316" s="87"/>
      <c r="AH316" s="87"/>
      <c r="AI316" s="87"/>
      <c r="AJ316" s="87"/>
      <c r="AK316" s="87"/>
      <c r="AL316" s="87"/>
      <c r="AM316" s="87"/>
      <c r="AN316" s="87"/>
      <c r="AO316" s="87"/>
      <c r="AP316" s="87"/>
      <c r="AQ316" s="93">
        <v>554.04999999999995</v>
      </c>
      <c r="AR316" s="93"/>
      <c r="AS316" s="93"/>
      <c r="AT316" s="93"/>
      <c r="AU316" s="93"/>
    </row>
    <row r="317" spans="1:47" x14ac:dyDescent="0.2">
      <c r="D317" s="7" t="s">
        <v>15</v>
      </c>
      <c r="E317" s="87" t="s">
        <v>73</v>
      </c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102" t="s">
        <v>18</v>
      </c>
      <c r="R317" s="102"/>
      <c r="S317" s="87" t="s">
        <v>352</v>
      </c>
      <c r="T317" s="87"/>
      <c r="U317" s="87"/>
      <c r="V317" s="87"/>
      <c r="W317" s="87"/>
      <c r="X317" s="87"/>
      <c r="Y317" s="87"/>
      <c r="Z317" s="87"/>
      <c r="AA317" s="87"/>
      <c r="AB317" s="102" t="s">
        <v>17</v>
      </c>
      <c r="AC317" s="102"/>
      <c r="AD317" s="103">
        <v>65364</v>
      </c>
      <c r="AE317" s="103"/>
      <c r="AF317" s="103"/>
      <c r="AG317" s="103"/>
      <c r="AH317" s="7" t="s">
        <v>16</v>
      </c>
    </row>
    <row r="318" spans="1:47" x14ac:dyDescent="0.2">
      <c r="A318" s="90">
        <v>0</v>
      </c>
      <c r="B318" s="90"/>
      <c r="C318" s="87" t="s">
        <v>272</v>
      </c>
      <c r="D318" s="87"/>
      <c r="E318" s="87"/>
      <c r="F318" s="87"/>
      <c r="G318" s="87"/>
      <c r="H318" s="87"/>
      <c r="I318" s="90">
        <v>0</v>
      </c>
      <c r="J318" s="90"/>
      <c r="Q318" s="101">
        <v>42067</v>
      </c>
      <c r="R318" s="101"/>
      <c r="S318" s="101"/>
      <c r="T318" s="101"/>
      <c r="U318" s="90">
        <v>49117</v>
      </c>
      <c r="V318" s="90"/>
      <c r="W318" s="90"/>
      <c r="X318" s="87" t="s">
        <v>117</v>
      </c>
      <c r="Y318" s="87"/>
      <c r="Z318" s="87" t="s">
        <v>118</v>
      </c>
      <c r="AA318" s="87"/>
      <c r="AB318" s="87"/>
      <c r="AC318" s="87"/>
      <c r="AD318" s="87"/>
      <c r="AE318" s="87" t="s">
        <v>284</v>
      </c>
      <c r="AF318" s="87"/>
      <c r="AG318" s="87"/>
      <c r="AH318" s="87"/>
      <c r="AI318" s="87"/>
      <c r="AJ318" s="87"/>
      <c r="AK318" s="87"/>
      <c r="AL318" s="87"/>
      <c r="AM318" s="87"/>
      <c r="AN318" s="87"/>
      <c r="AO318" s="87"/>
      <c r="AP318" s="87"/>
      <c r="AQ318" s="93">
        <v>3546.31</v>
      </c>
      <c r="AR318" s="93"/>
      <c r="AS318" s="93"/>
      <c r="AT318" s="93"/>
      <c r="AU318" s="93"/>
    </row>
    <row r="319" spans="1:47" x14ac:dyDescent="0.2">
      <c r="D319" s="7" t="s">
        <v>15</v>
      </c>
      <c r="E319" s="87" t="s">
        <v>74</v>
      </c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102" t="s">
        <v>18</v>
      </c>
      <c r="R319" s="102"/>
      <c r="S319" s="87" t="s">
        <v>353</v>
      </c>
      <c r="T319" s="87"/>
      <c r="U319" s="87"/>
      <c r="V319" s="87"/>
      <c r="W319" s="87"/>
      <c r="X319" s="87"/>
      <c r="Y319" s="87"/>
      <c r="Z319" s="87"/>
      <c r="AA319" s="87"/>
      <c r="AB319" s="102" t="s">
        <v>17</v>
      </c>
      <c r="AC319" s="102"/>
      <c r="AD319" s="103">
        <v>65367</v>
      </c>
      <c r="AE319" s="103"/>
      <c r="AF319" s="103"/>
      <c r="AG319" s="103"/>
      <c r="AH319" s="7" t="s">
        <v>16</v>
      </c>
    </row>
    <row r="320" spans="1:47" x14ac:dyDescent="0.2">
      <c r="A320" s="90">
        <v>0</v>
      </c>
      <c r="B320" s="90"/>
      <c r="C320" s="87" t="s">
        <v>272</v>
      </c>
      <c r="D320" s="87"/>
      <c r="E320" s="87"/>
      <c r="F320" s="87"/>
      <c r="G320" s="87"/>
      <c r="H320" s="87"/>
      <c r="I320" s="90">
        <v>0</v>
      </c>
      <c r="J320" s="90"/>
      <c r="Q320" s="101">
        <v>42067</v>
      </c>
      <c r="R320" s="101"/>
      <c r="S320" s="101"/>
      <c r="T320" s="101"/>
      <c r="U320" s="90">
        <v>49117</v>
      </c>
      <c r="V320" s="90"/>
      <c r="W320" s="90"/>
      <c r="X320" s="87" t="s">
        <v>117</v>
      </c>
      <c r="Y320" s="87"/>
      <c r="Z320" s="87" t="s">
        <v>118</v>
      </c>
      <c r="AA320" s="87"/>
      <c r="AB320" s="87"/>
      <c r="AC320" s="87"/>
      <c r="AD320" s="87"/>
      <c r="AE320" s="87" t="s">
        <v>347</v>
      </c>
      <c r="AF320" s="87"/>
      <c r="AG320" s="87"/>
      <c r="AH320" s="87"/>
      <c r="AI320" s="87"/>
      <c r="AJ320" s="87"/>
      <c r="AK320" s="87"/>
      <c r="AL320" s="87"/>
      <c r="AM320" s="87"/>
      <c r="AN320" s="87"/>
      <c r="AO320" s="87"/>
      <c r="AP320" s="87"/>
      <c r="AQ320" s="93">
        <v>1074.75</v>
      </c>
      <c r="AR320" s="93"/>
      <c r="AS320" s="93"/>
      <c r="AT320" s="93"/>
      <c r="AU320" s="93"/>
    </row>
    <row r="321" spans="1:47" x14ac:dyDescent="0.2">
      <c r="D321" s="7" t="s">
        <v>15</v>
      </c>
      <c r="E321" s="87" t="s">
        <v>75</v>
      </c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102" t="s">
        <v>18</v>
      </c>
      <c r="R321" s="102"/>
      <c r="S321" s="87" t="s">
        <v>354</v>
      </c>
      <c r="T321" s="87"/>
      <c r="U321" s="87"/>
      <c r="V321" s="87"/>
      <c r="W321" s="87"/>
      <c r="X321" s="87"/>
      <c r="Y321" s="87"/>
      <c r="Z321" s="87"/>
      <c r="AA321" s="87"/>
      <c r="AB321" s="102" t="s">
        <v>17</v>
      </c>
      <c r="AC321" s="102"/>
      <c r="AD321" s="103">
        <v>65381</v>
      </c>
      <c r="AE321" s="103"/>
      <c r="AF321" s="103"/>
      <c r="AG321" s="103"/>
      <c r="AH321" s="7" t="s">
        <v>16</v>
      </c>
    </row>
    <row r="322" spans="1:47" x14ac:dyDescent="0.2">
      <c r="A322" s="90">
        <v>0</v>
      </c>
      <c r="B322" s="90"/>
      <c r="C322" s="87" t="s">
        <v>272</v>
      </c>
      <c r="D322" s="87"/>
      <c r="E322" s="87"/>
      <c r="F322" s="87"/>
      <c r="G322" s="87"/>
      <c r="H322" s="87"/>
      <c r="I322" s="90">
        <v>0</v>
      </c>
      <c r="J322" s="90"/>
      <c r="Q322" s="101">
        <v>42067</v>
      </c>
      <c r="R322" s="101"/>
      <c r="S322" s="101"/>
      <c r="T322" s="101"/>
      <c r="U322" s="90">
        <v>49117</v>
      </c>
      <c r="V322" s="90"/>
      <c r="W322" s="90"/>
      <c r="X322" s="87" t="s">
        <v>117</v>
      </c>
      <c r="Y322" s="87"/>
      <c r="Z322" s="87" t="s">
        <v>118</v>
      </c>
      <c r="AA322" s="87"/>
      <c r="AB322" s="87"/>
      <c r="AC322" s="87"/>
      <c r="AD322" s="87"/>
      <c r="AE322" s="87" t="s">
        <v>355</v>
      </c>
      <c r="AF322" s="87"/>
      <c r="AG322" s="87"/>
      <c r="AH322" s="87"/>
      <c r="AI322" s="87"/>
      <c r="AJ322" s="87"/>
      <c r="AK322" s="87"/>
      <c r="AL322" s="87"/>
      <c r="AM322" s="87"/>
      <c r="AN322" s="87"/>
      <c r="AO322" s="87"/>
      <c r="AP322" s="87"/>
      <c r="AQ322" s="93">
        <v>500</v>
      </c>
      <c r="AR322" s="93"/>
      <c r="AS322" s="93"/>
      <c r="AT322" s="93"/>
      <c r="AU322" s="93"/>
    </row>
    <row r="323" spans="1:47" x14ac:dyDescent="0.2">
      <c r="D323" s="7" t="s">
        <v>15</v>
      </c>
      <c r="E323" s="87" t="s">
        <v>76</v>
      </c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102" t="s">
        <v>18</v>
      </c>
      <c r="R323" s="102"/>
      <c r="S323" s="87" t="s">
        <v>356</v>
      </c>
      <c r="T323" s="87"/>
      <c r="U323" s="87"/>
      <c r="V323" s="87"/>
      <c r="W323" s="87"/>
      <c r="X323" s="87"/>
      <c r="Y323" s="87"/>
      <c r="Z323" s="87"/>
      <c r="AA323" s="87"/>
      <c r="AB323" s="102" t="s">
        <v>17</v>
      </c>
      <c r="AC323" s="102"/>
      <c r="AD323" s="103">
        <v>65382</v>
      </c>
      <c r="AE323" s="103"/>
      <c r="AF323" s="103"/>
      <c r="AG323" s="103"/>
      <c r="AH323" s="7" t="s">
        <v>16</v>
      </c>
    </row>
    <row r="324" spans="1:47" x14ac:dyDescent="0.2">
      <c r="A324" s="90">
        <v>0</v>
      </c>
      <c r="B324" s="90"/>
      <c r="C324" s="87" t="s">
        <v>272</v>
      </c>
      <c r="D324" s="87"/>
      <c r="E324" s="87"/>
      <c r="F324" s="87"/>
      <c r="G324" s="87"/>
      <c r="H324" s="87"/>
      <c r="I324" s="90">
        <v>0</v>
      </c>
      <c r="J324" s="90"/>
      <c r="Q324" s="101">
        <v>42067</v>
      </c>
      <c r="R324" s="101"/>
      <c r="S324" s="101"/>
      <c r="T324" s="101"/>
      <c r="U324" s="90">
        <v>49117</v>
      </c>
      <c r="V324" s="90"/>
      <c r="W324" s="90"/>
      <c r="X324" s="87" t="s">
        <v>117</v>
      </c>
      <c r="Y324" s="87"/>
      <c r="Z324" s="87" t="s">
        <v>118</v>
      </c>
      <c r="AA324" s="87"/>
      <c r="AB324" s="87"/>
      <c r="AC324" s="87"/>
      <c r="AD324" s="87"/>
      <c r="AE324" s="87" t="s">
        <v>311</v>
      </c>
      <c r="AF324" s="87"/>
      <c r="AG324" s="87"/>
      <c r="AH324" s="87"/>
      <c r="AI324" s="87"/>
      <c r="AJ324" s="87"/>
      <c r="AK324" s="87"/>
      <c r="AL324" s="87"/>
      <c r="AM324" s="87"/>
      <c r="AN324" s="87"/>
      <c r="AO324" s="87"/>
      <c r="AP324" s="87"/>
      <c r="AQ324" s="93">
        <v>561.5</v>
      </c>
      <c r="AR324" s="93"/>
      <c r="AS324" s="93"/>
      <c r="AT324" s="93"/>
      <c r="AU324" s="93"/>
    </row>
    <row r="325" spans="1:47" x14ac:dyDescent="0.2">
      <c r="D325" s="7" t="s">
        <v>15</v>
      </c>
      <c r="E325" s="87" t="s">
        <v>79</v>
      </c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102" t="s">
        <v>18</v>
      </c>
      <c r="R325" s="102"/>
      <c r="S325" s="87" t="s">
        <v>357</v>
      </c>
      <c r="T325" s="87"/>
      <c r="U325" s="87"/>
      <c r="V325" s="87"/>
      <c r="W325" s="87"/>
      <c r="X325" s="87"/>
      <c r="Y325" s="87"/>
      <c r="Z325" s="87"/>
      <c r="AA325" s="87"/>
      <c r="AB325" s="102" t="s">
        <v>17</v>
      </c>
      <c r="AC325" s="102"/>
      <c r="AD325" s="103">
        <v>65391</v>
      </c>
      <c r="AE325" s="103"/>
      <c r="AF325" s="103"/>
      <c r="AG325" s="103"/>
      <c r="AH325" s="7" t="s">
        <v>16</v>
      </c>
    </row>
    <row r="326" spans="1:47" x14ac:dyDescent="0.2">
      <c r="A326" s="90">
        <v>0</v>
      </c>
      <c r="B326" s="90"/>
      <c r="C326" s="87" t="s">
        <v>272</v>
      </c>
      <c r="D326" s="87"/>
      <c r="E326" s="87"/>
      <c r="F326" s="87"/>
      <c r="G326" s="87"/>
      <c r="H326" s="87"/>
      <c r="I326" s="90">
        <v>0</v>
      </c>
      <c r="J326" s="90"/>
      <c r="Q326" s="101">
        <v>42063</v>
      </c>
      <c r="R326" s="101"/>
      <c r="S326" s="101"/>
      <c r="T326" s="101"/>
      <c r="U326" s="90">
        <v>49217</v>
      </c>
      <c r="V326" s="90"/>
      <c r="W326" s="90"/>
      <c r="X326" s="87" t="s">
        <v>117</v>
      </c>
      <c r="Y326" s="87"/>
      <c r="Z326" s="87" t="s">
        <v>118</v>
      </c>
      <c r="AA326" s="87"/>
      <c r="AB326" s="87"/>
      <c r="AC326" s="87"/>
      <c r="AD326" s="87"/>
      <c r="AE326" s="87" t="s">
        <v>358</v>
      </c>
      <c r="AF326" s="87"/>
      <c r="AG326" s="87"/>
      <c r="AH326" s="87"/>
      <c r="AI326" s="87"/>
      <c r="AJ326" s="87"/>
      <c r="AK326" s="87"/>
      <c r="AL326" s="87"/>
      <c r="AM326" s="87"/>
      <c r="AN326" s="87"/>
      <c r="AO326" s="87"/>
      <c r="AP326" s="87"/>
      <c r="AQ326" s="93">
        <v>4283.76</v>
      </c>
      <c r="AR326" s="93"/>
      <c r="AS326" s="93"/>
      <c r="AT326" s="93"/>
      <c r="AU326" s="93"/>
    </row>
    <row r="327" spans="1:47" x14ac:dyDescent="0.2">
      <c r="D327" s="7" t="s">
        <v>15</v>
      </c>
      <c r="E327" s="87" t="s">
        <v>69</v>
      </c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102" t="s">
        <v>18</v>
      </c>
      <c r="R327" s="102"/>
      <c r="S327" s="87" t="s">
        <v>359</v>
      </c>
      <c r="T327" s="87"/>
      <c r="U327" s="87"/>
      <c r="V327" s="87"/>
      <c r="W327" s="87"/>
      <c r="X327" s="87"/>
      <c r="Y327" s="87"/>
      <c r="Z327" s="87"/>
      <c r="AA327" s="87"/>
      <c r="AB327" s="102" t="s">
        <v>17</v>
      </c>
      <c r="AC327" s="102"/>
      <c r="AD327" s="103">
        <v>65407</v>
      </c>
      <c r="AE327" s="103"/>
      <c r="AF327" s="103"/>
      <c r="AG327" s="103"/>
      <c r="AH327" s="7" t="s">
        <v>16</v>
      </c>
    </row>
    <row r="328" spans="1:47" x14ac:dyDescent="0.2">
      <c r="A328" s="90">
        <v>0</v>
      </c>
      <c r="B328" s="90"/>
      <c r="C328" s="87" t="s">
        <v>272</v>
      </c>
      <c r="D328" s="87"/>
      <c r="E328" s="87"/>
      <c r="F328" s="87"/>
      <c r="G328" s="87"/>
      <c r="H328" s="87"/>
      <c r="I328" s="90">
        <v>0</v>
      </c>
      <c r="J328" s="90"/>
      <c r="Q328" s="101">
        <v>42080</v>
      </c>
      <c r="R328" s="101"/>
      <c r="S328" s="101"/>
      <c r="T328" s="101"/>
      <c r="U328" s="90">
        <v>49379</v>
      </c>
      <c r="V328" s="90"/>
      <c r="W328" s="90"/>
      <c r="X328" s="87" t="s">
        <v>117</v>
      </c>
      <c r="Y328" s="87"/>
      <c r="Z328" s="87" t="s">
        <v>118</v>
      </c>
      <c r="AA328" s="87"/>
      <c r="AB328" s="87"/>
      <c r="AC328" s="87"/>
      <c r="AD328" s="87"/>
      <c r="AE328" s="87" t="s">
        <v>360</v>
      </c>
      <c r="AF328" s="87"/>
      <c r="AG328" s="87"/>
      <c r="AH328" s="87"/>
      <c r="AI328" s="87"/>
      <c r="AJ328" s="87"/>
      <c r="AK328" s="87"/>
      <c r="AL328" s="87"/>
      <c r="AM328" s="87"/>
      <c r="AN328" s="87"/>
      <c r="AO328" s="87"/>
      <c r="AP328" s="87"/>
      <c r="AQ328" s="93">
        <v>570.15</v>
      </c>
      <c r="AR328" s="93"/>
      <c r="AS328" s="93"/>
      <c r="AT328" s="93"/>
      <c r="AU328" s="93"/>
    </row>
    <row r="329" spans="1:47" x14ac:dyDescent="0.2">
      <c r="D329" s="7" t="s">
        <v>15</v>
      </c>
      <c r="E329" s="87" t="s">
        <v>69</v>
      </c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102" t="s">
        <v>18</v>
      </c>
      <c r="R329" s="102"/>
      <c r="S329" s="87" t="s">
        <v>361</v>
      </c>
      <c r="T329" s="87"/>
      <c r="U329" s="87"/>
      <c r="V329" s="87"/>
      <c r="W329" s="87"/>
      <c r="X329" s="87"/>
      <c r="Y329" s="87"/>
      <c r="Z329" s="87"/>
      <c r="AA329" s="87"/>
      <c r="AB329" s="102" t="s">
        <v>17</v>
      </c>
      <c r="AC329" s="102"/>
      <c r="AD329" s="103">
        <v>65443</v>
      </c>
      <c r="AE329" s="103"/>
      <c r="AF329" s="103"/>
      <c r="AG329" s="103"/>
      <c r="AH329" s="7" t="s">
        <v>16</v>
      </c>
    </row>
    <row r="330" spans="1:47" x14ac:dyDescent="0.2">
      <c r="A330" s="90">
        <v>0</v>
      </c>
      <c r="B330" s="90"/>
      <c r="C330" s="87" t="s">
        <v>272</v>
      </c>
      <c r="D330" s="87"/>
      <c r="E330" s="87"/>
      <c r="F330" s="87"/>
      <c r="G330" s="87"/>
      <c r="H330" s="87"/>
      <c r="I330" s="90">
        <v>0</v>
      </c>
      <c r="J330" s="90"/>
      <c r="Q330" s="101">
        <v>42080</v>
      </c>
      <c r="R330" s="101"/>
      <c r="S330" s="101"/>
      <c r="T330" s="101"/>
      <c r="U330" s="90">
        <v>49379</v>
      </c>
      <c r="V330" s="90"/>
      <c r="W330" s="90"/>
      <c r="X330" s="87" t="s">
        <v>117</v>
      </c>
      <c r="Y330" s="87"/>
      <c r="Z330" s="87" t="s">
        <v>118</v>
      </c>
      <c r="AA330" s="87"/>
      <c r="AB330" s="87"/>
      <c r="AC330" s="87"/>
      <c r="AD330" s="87"/>
      <c r="AE330" s="87" t="s">
        <v>362</v>
      </c>
      <c r="AF330" s="87"/>
      <c r="AG330" s="87"/>
      <c r="AH330" s="87"/>
      <c r="AI330" s="87"/>
      <c r="AJ330" s="87"/>
      <c r="AK330" s="87"/>
      <c r="AL330" s="87"/>
      <c r="AM330" s="87"/>
      <c r="AN330" s="87"/>
      <c r="AO330" s="87"/>
      <c r="AP330" s="87"/>
      <c r="AQ330" s="93">
        <v>508.63</v>
      </c>
      <c r="AR330" s="93"/>
      <c r="AS330" s="93"/>
      <c r="AT330" s="93"/>
      <c r="AU330" s="93"/>
    </row>
    <row r="331" spans="1:47" x14ac:dyDescent="0.2">
      <c r="D331" s="7" t="s">
        <v>15</v>
      </c>
      <c r="E331" s="87" t="s">
        <v>70</v>
      </c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102" t="s">
        <v>18</v>
      </c>
      <c r="R331" s="102"/>
      <c r="S331" s="87" t="s">
        <v>363</v>
      </c>
      <c r="T331" s="87"/>
      <c r="U331" s="87"/>
      <c r="V331" s="87"/>
      <c r="W331" s="87"/>
      <c r="X331" s="87"/>
      <c r="Y331" s="87"/>
      <c r="Z331" s="87"/>
      <c r="AA331" s="87"/>
      <c r="AB331" s="102" t="s">
        <v>17</v>
      </c>
      <c r="AC331" s="102"/>
      <c r="AD331" s="103">
        <v>65445</v>
      </c>
      <c r="AE331" s="103"/>
      <c r="AF331" s="103"/>
      <c r="AG331" s="103"/>
      <c r="AH331" s="7" t="s">
        <v>16</v>
      </c>
    </row>
    <row r="332" spans="1:47" x14ac:dyDescent="0.2">
      <c r="A332" s="90">
        <v>0</v>
      </c>
      <c r="B332" s="90"/>
      <c r="C332" s="87" t="s">
        <v>272</v>
      </c>
      <c r="D332" s="87"/>
      <c r="E332" s="87"/>
      <c r="F332" s="87"/>
      <c r="G332" s="87"/>
      <c r="H332" s="87"/>
      <c r="I332" s="90">
        <v>0</v>
      </c>
      <c r="J332" s="90"/>
      <c r="Q332" s="101">
        <v>42080</v>
      </c>
      <c r="R332" s="101"/>
      <c r="S332" s="101"/>
      <c r="T332" s="101"/>
      <c r="U332" s="90">
        <v>49379</v>
      </c>
      <c r="V332" s="90"/>
      <c r="W332" s="90"/>
      <c r="X332" s="87" t="s">
        <v>117</v>
      </c>
      <c r="Y332" s="87"/>
      <c r="Z332" s="87" t="s">
        <v>118</v>
      </c>
      <c r="AA332" s="87"/>
      <c r="AB332" s="87"/>
      <c r="AC332" s="87"/>
      <c r="AD332" s="87"/>
      <c r="AE332" s="87" t="s">
        <v>360</v>
      </c>
      <c r="AF332" s="87"/>
      <c r="AG332" s="87"/>
      <c r="AH332" s="87"/>
      <c r="AI332" s="87"/>
      <c r="AJ332" s="87"/>
      <c r="AK332" s="87"/>
      <c r="AL332" s="87"/>
      <c r="AM332" s="87"/>
      <c r="AN332" s="87"/>
      <c r="AO332" s="87"/>
      <c r="AP332" s="87"/>
      <c r="AQ332" s="93">
        <v>554.04999999999995</v>
      </c>
      <c r="AR332" s="93"/>
      <c r="AS332" s="93"/>
      <c r="AT332" s="93"/>
      <c r="AU332" s="93"/>
    </row>
    <row r="333" spans="1:47" x14ac:dyDescent="0.2">
      <c r="D333" s="7" t="s">
        <v>15</v>
      </c>
      <c r="E333" s="87" t="s">
        <v>71</v>
      </c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102" t="s">
        <v>18</v>
      </c>
      <c r="R333" s="102"/>
      <c r="S333" s="87" t="s">
        <v>364</v>
      </c>
      <c r="T333" s="87"/>
      <c r="U333" s="87"/>
      <c r="V333" s="87"/>
      <c r="W333" s="87"/>
      <c r="X333" s="87"/>
      <c r="Y333" s="87"/>
      <c r="Z333" s="87"/>
      <c r="AA333" s="87"/>
      <c r="AB333" s="102" t="s">
        <v>17</v>
      </c>
      <c r="AC333" s="102"/>
      <c r="AD333" s="103">
        <v>65446</v>
      </c>
      <c r="AE333" s="103"/>
      <c r="AF333" s="103"/>
      <c r="AG333" s="103"/>
      <c r="AH333" s="7" t="s">
        <v>16</v>
      </c>
    </row>
    <row r="334" spans="1:47" x14ac:dyDescent="0.2">
      <c r="A334" s="90">
        <v>0</v>
      </c>
      <c r="B334" s="90"/>
      <c r="C334" s="87" t="s">
        <v>272</v>
      </c>
      <c r="D334" s="87"/>
      <c r="E334" s="87"/>
      <c r="F334" s="87"/>
      <c r="G334" s="87"/>
      <c r="H334" s="87"/>
      <c r="I334" s="90">
        <v>0</v>
      </c>
      <c r="J334" s="90"/>
      <c r="Q334" s="101">
        <v>42080</v>
      </c>
      <c r="R334" s="101"/>
      <c r="S334" s="101"/>
      <c r="T334" s="101"/>
      <c r="U334" s="90">
        <v>49379</v>
      </c>
      <c r="V334" s="90"/>
      <c r="W334" s="90"/>
      <c r="X334" s="87" t="s">
        <v>117</v>
      </c>
      <c r="Y334" s="87"/>
      <c r="Z334" s="87" t="s">
        <v>118</v>
      </c>
      <c r="AA334" s="87"/>
      <c r="AB334" s="87"/>
      <c r="AC334" s="87"/>
      <c r="AD334" s="87"/>
      <c r="AE334" s="87" t="s">
        <v>360</v>
      </c>
      <c r="AF334" s="87"/>
      <c r="AG334" s="87"/>
      <c r="AH334" s="87"/>
      <c r="AI334" s="87"/>
      <c r="AJ334" s="87"/>
      <c r="AK334" s="87"/>
      <c r="AL334" s="87"/>
      <c r="AM334" s="87"/>
      <c r="AN334" s="87"/>
      <c r="AO334" s="87"/>
      <c r="AP334" s="87"/>
      <c r="AQ334" s="93">
        <v>509.2</v>
      </c>
      <c r="AR334" s="93"/>
      <c r="AS334" s="93"/>
      <c r="AT334" s="93"/>
      <c r="AU334" s="93"/>
    </row>
    <row r="335" spans="1:47" x14ac:dyDescent="0.2">
      <c r="D335" s="7" t="s">
        <v>15</v>
      </c>
      <c r="E335" s="87" t="s">
        <v>72</v>
      </c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102" t="s">
        <v>18</v>
      </c>
      <c r="R335" s="102"/>
      <c r="S335" s="87" t="s">
        <v>365</v>
      </c>
      <c r="T335" s="87"/>
      <c r="U335" s="87"/>
      <c r="V335" s="87"/>
      <c r="W335" s="87"/>
      <c r="X335" s="87"/>
      <c r="Y335" s="87"/>
      <c r="Z335" s="87"/>
      <c r="AA335" s="87"/>
      <c r="AB335" s="102" t="s">
        <v>17</v>
      </c>
      <c r="AC335" s="102"/>
      <c r="AD335" s="103">
        <v>65447</v>
      </c>
      <c r="AE335" s="103"/>
      <c r="AF335" s="103"/>
      <c r="AG335" s="103"/>
      <c r="AH335" s="7" t="s">
        <v>16</v>
      </c>
    </row>
    <row r="336" spans="1:47" x14ac:dyDescent="0.2">
      <c r="A336" s="90">
        <v>0</v>
      </c>
      <c r="B336" s="90"/>
      <c r="C336" s="87" t="s">
        <v>272</v>
      </c>
      <c r="D336" s="87"/>
      <c r="E336" s="87"/>
      <c r="F336" s="87"/>
      <c r="G336" s="87"/>
      <c r="H336" s="87"/>
      <c r="I336" s="90">
        <v>0</v>
      </c>
      <c r="J336" s="90"/>
      <c r="Q336" s="101">
        <v>42080</v>
      </c>
      <c r="R336" s="101"/>
      <c r="S336" s="101"/>
      <c r="T336" s="101"/>
      <c r="U336" s="90">
        <v>49379</v>
      </c>
      <c r="V336" s="90"/>
      <c r="W336" s="90"/>
      <c r="X336" s="87" t="s">
        <v>117</v>
      </c>
      <c r="Y336" s="87"/>
      <c r="Z336" s="87" t="s">
        <v>118</v>
      </c>
      <c r="AA336" s="87"/>
      <c r="AB336" s="87"/>
      <c r="AC336" s="87"/>
      <c r="AD336" s="87"/>
      <c r="AE336" s="87" t="s">
        <v>360</v>
      </c>
      <c r="AF336" s="87"/>
      <c r="AG336" s="87"/>
      <c r="AH336" s="87"/>
      <c r="AI336" s="87"/>
      <c r="AJ336" s="87"/>
      <c r="AK336" s="87"/>
      <c r="AL336" s="87"/>
      <c r="AM336" s="87"/>
      <c r="AN336" s="87"/>
      <c r="AO336" s="87"/>
      <c r="AP336" s="87"/>
      <c r="AQ336" s="93">
        <v>554.04999999999995</v>
      </c>
      <c r="AR336" s="93"/>
      <c r="AS336" s="93"/>
      <c r="AT336" s="93"/>
      <c r="AU336" s="93"/>
    </row>
    <row r="337" spans="1:51" x14ac:dyDescent="0.2">
      <c r="D337" s="7" t="s">
        <v>15</v>
      </c>
      <c r="E337" s="87" t="s">
        <v>73</v>
      </c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102" t="s">
        <v>18</v>
      </c>
      <c r="R337" s="102"/>
      <c r="S337" s="87" t="s">
        <v>366</v>
      </c>
      <c r="T337" s="87"/>
      <c r="U337" s="87"/>
      <c r="V337" s="87"/>
      <c r="W337" s="87"/>
      <c r="X337" s="87"/>
      <c r="Y337" s="87"/>
      <c r="Z337" s="87"/>
      <c r="AA337" s="87"/>
      <c r="AB337" s="102" t="s">
        <v>17</v>
      </c>
      <c r="AC337" s="102"/>
      <c r="AD337" s="103">
        <v>65449</v>
      </c>
      <c r="AE337" s="103"/>
      <c r="AF337" s="103"/>
      <c r="AG337" s="103"/>
      <c r="AH337" s="7" t="s">
        <v>16</v>
      </c>
    </row>
    <row r="338" spans="1:51" x14ac:dyDescent="0.2">
      <c r="A338" s="90">
        <v>0</v>
      </c>
      <c r="B338" s="90"/>
      <c r="C338" s="87" t="s">
        <v>272</v>
      </c>
      <c r="D338" s="87"/>
      <c r="E338" s="87"/>
      <c r="F338" s="87"/>
      <c r="G338" s="87"/>
      <c r="H338" s="87"/>
      <c r="I338" s="90">
        <v>0</v>
      </c>
      <c r="J338" s="90"/>
      <c r="Q338" s="101">
        <v>42080</v>
      </c>
      <c r="R338" s="101"/>
      <c r="S338" s="101"/>
      <c r="T338" s="101"/>
      <c r="U338" s="90">
        <v>49379</v>
      </c>
      <c r="V338" s="90"/>
      <c r="W338" s="90"/>
      <c r="X338" s="87" t="s">
        <v>117</v>
      </c>
      <c r="Y338" s="87"/>
      <c r="Z338" s="87" t="s">
        <v>118</v>
      </c>
      <c r="AA338" s="87"/>
      <c r="AB338" s="87"/>
      <c r="AC338" s="87"/>
      <c r="AD338" s="87"/>
      <c r="AE338" s="87" t="s">
        <v>360</v>
      </c>
      <c r="AF338" s="87"/>
      <c r="AG338" s="87"/>
      <c r="AH338" s="87"/>
      <c r="AI338" s="87"/>
      <c r="AJ338" s="87"/>
      <c r="AK338" s="87"/>
      <c r="AL338" s="87"/>
      <c r="AM338" s="87"/>
      <c r="AN338" s="87"/>
      <c r="AO338" s="87"/>
      <c r="AP338" s="87"/>
      <c r="AQ338" s="93">
        <v>574.75</v>
      </c>
      <c r="AR338" s="93"/>
      <c r="AS338" s="93"/>
      <c r="AT338" s="93"/>
      <c r="AU338" s="93"/>
    </row>
    <row r="339" spans="1:51" x14ac:dyDescent="0.2">
      <c r="D339" s="7" t="s">
        <v>15</v>
      </c>
      <c r="E339" s="87" t="s">
        <v>75</v>
      </c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102" t="s">
        <v>18</v>
      </c>
      <c r="R339" s="102"/>
      <c r="S339" s="87" t="s">
        <v>367</v>
      </c>
      <c r="T339" s="87"/>
      <c r="U339" s="87"/>
      <c r="V339" s="87"/>
      <c r="W339" s="87"/>
      <c r="X339" s="87"/>
      <c r="Y339" s="87"/>
      <c r="Z339" s="87"/>
      <c r="AA339" s="87"/>
      <c r="AB339" s="102" t="s">
        <v>17</v>
      </c>
      <c r="AC339" s="102"/>
      <c r="AD339" s="103">
        <v>65460</v>
      </c>
      <c r="AE339" s="103"/>
      <c r="AF339" s="103"/>
      <c r="AG339" s="103"/>
      <c r="AH339" s="7" t="s">
        <v>16</v>
      </c>
    </row>
    <row r="340" spans="1:51" x14ac:dyDescent="0.2">
      <c r="A340" s="90">
        <v>0</v>
      </c>
      <c r="B340" s="90"/>
      <c r="C340" s="87" t="s">
        <v>272</v>
      </c>
      <c r="D340" s="87"/>
      <c r="E340" s="87"/>
      <c r="F340" s="87"/>
      <c r="G340" s="87"/>
      <c r="H340" s="87"/>
      <c r="I340" s="90">
        <v>0</v>
      </c>
      <c r="J340" s="90"/>
      <c r="Q340" s="101">
        <v>42080</v>
      </c>
      <c r="R340" s="101"/>
      <c r="S340" s="101"/>
      <c r="T340" s="101"/>
      <c r="U340" s="90">
        <v>49379</v>
      </c>
      <c r="V340" s="90"/>
      <c r="W340" s="90"/>
      <c r="X340" s="87" t="s">
        <v>117</v>
      </c>
      <c r="Y340" s="87"/>
      <c r="Z340" s="87" t="s">
        <v>118</v>
      </c>
      <c r="AA340" s="87"/>
      <c r="AB340" s="87"/>
      <c r="AC340" s="87"/>
      <c r="AD340" s="87"/>
      <c r="AE340" s="87" t="s">
        <v>368</v>
      </c>
      <c r="AF340" s="87"/>
      <c r="AG340" s="87"/>
      <c r="AH340" s="87"/>
      <c r="AI340" s="87"/>
      <c r="AJ340" s="87"/>
      <c r="AK340" s="87"/>
      <c r="AL340" s="87"/>
      <c r="AM340" s="87"/>
      <c r="AN340" s="87"/>
      <c r="AO340" s="87"/>
      <c r="AP340" s="87"/>
      <c r="AQ340" s="93">
        <v>300</v>
      </c>
      <c r="AR340" s="93"/>
      <c r="AS340" s="93"/>
      <c r="AT340" s="93"/>
      <c r="AU340" s="93"/>
    </row>
    <row r="341" spans="1:51" x14ac:dyDescent="0.2">
      <c r="D341" s="7" t="s">
        <v>15</v>
      </c>
      <c r="E341" s="87" t="s">
        <v>76</v>
      </c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102" t="s">
        <v>18</v>
      </c>
      <c r="R341" s="102"/>
      <c r="S341" s="87" t="s">
        <v>369</v>
      </c>
      <c r="T341" s="87"/>
      <c r="U341" s="87"/>
      <c r="V341" s="87"/>
      <c r="W341" s="87"/>
      <c r="X341" s="87"/>
      <c r="Y341" s="87"/>
      <c r="Z341" s="87"/>
      <c r="AA341" s="87"/>
      <c r="AB341" s="102" t="s">
        <v>17</v>
      </c>
      <c r="AC341" s="102"/>
      <c r="AD341" s="103">
        <v>65461</v>
      </c>
      <c r="AE341" s="103"/>
      <c r="AF341" s="103"/>
      <c r="AG341" s="103"/>
      <c r="AH341" s="7" t="s">
        <v>16</v>
      </c>
    </row>
    <row r="342" spans="1:51" x14ac:dyDescent="0.2">
      <c r="A342" s="90">
        <v>0</v>
      </c>
      <c r="B342" s="90"/>
      <c r="C342" s="87" t="s">
        <v>272</v>
      </c>
      <c r="D342" s="87"/>
      <c r="E342" s="87"/>
      <c r="F342" s="87"/>
      <c r="G342" s="87"/>
      <c r="H342" s="87"/>
      <c r="I342" s="90">
        <v>0</v>
      </c>
      <c r="J342" s="90"/>
      <c r="Q342" s="101">
        <v>42088</v>
      </c>
      <c r="R342" s="101"/>
      <c r="S342" s="101"/>
      <c r="T342" s="101"/>
      <c r="U342" s="90">
        <v>49498</v>
      </c>
      <c r="V342" s="90"/>
      <c r="W342" s="90"/>
      <c r="X342" s="87" t="s">
        <v>117</v>
      </c>
      <c r="Y342" s="87"/>
      <c r="Z342" s="87" t="s">
        <v>118</v>
      </c>
      <c r="AA342" s="87"/>
      <c r="AB342" s="87"/>
      <c r="AC342" s="87"/>
      <c r="AD342" s="87"/>
      <c r="AE342" s="87" t="s">
        <v>370</v>
      </c>
      <c r="AF342" s="87"/>
      <c r="AG342" s="87"/>
      <c r="AH342" s="87"/>
      <c r="AI342" s="87"/>
      <c r="AJ342" s="87"/>
      <c r="AK342" s="87"/>
      <c r="AL342" s="87"/>
      <c r="AM342" s="87"/>
      <c r="AN342" s="87"/>
      <c r="AO342" s="87"/>
      <c r="AP342" s="87"/>
      <c r="AQ342" s="93">
        <v>293.31</v>
      </c>
      <c r="AR342" s="93"/>
      <c r="AS342" s="93"/>
      <c r="AT342" s="93"/>
      <c r="AU342" s="93"/>
    </row>
    <row r="343" spans="1:51" x14ac:dyDescent="0.2">
      <c r="D343" s="7" t="s">
        <v>15</v>
      </c>
      <c r="E343" s="87" t="s">
        <v>78</v>
      </c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102" t="s">
        <v>18</v>
      </c>
      <c r="R343" s="102"/>
      <c r="S343" s="87" t="s">
        <v>371</v>
      </c>
      <c r="T343" s="87"/>
      <c r="U343" s="87"/>
      <c r="V343" s="87"/>
      <c r="W343" s="87"/>
      <c r="X343" s="87"/>
      <c r="Y343" s="87"/>
      <c r="Z343" s="87"/>
      <c r="AA343" s="87"/>
      <c r="AB343" s="102" t="s">
        <v>17</v>
      </c>
      <c r="AC343" s="102"/>
      <c r="AD343" s="103">
        <v>65486</v>
      </c>
      <c r="AE343" s="103"/>
      <c r="AF343" s="103"/>
      <c r="AG343" s="103"/>
      <c r="AH343" s="7" t="s">
        <v>16</v>
      </c>
    </row>
    <row r="344" spans="1:51" x14ac:dyDescent="0.2">
      <c r="A344" s="90">
        <v>0</v>
      </c>
      <c r="B344" s="90"/>
      <c r="C344" s="87" t="s">
        <v>272</v>
      </c>
      <c r="D344" s="87"/>
      <c r="E344" s="87"/>
      <c r="F344" s="87"/>
      <c r="G344" s="87"/>
      <c r="H344" s="87"/>
      <c r="I344" s="90">
        <v>0</v>
      </c>
      <c r="J344" s="90"/>
      <c r="Q344" s="101">
        <v>42082</v>
      </c>
      <c r="R344" s="101"/>
      <c r="S344" s="101"/>
      <c r="T344" s="101"/>
      <c r="U344" s="90">
        <v>49698</v>
      </c>
      <c r="V344" s="90"/>
      <c r="W344" s="90"/>
      <c r="X344" s="87" t="s">
        <v>117</v>
      </c>
      <c r="Y344" s="87"/>
      <c r="Z344" s="87" t="s">
        <v>135</v>
      </c>
      <c r="AA344" s="87"/>
      <c r="AB344" s="87"/>
      <c r="AC344" s="87"/>
      <c r="AD344" s="87"/>
      <c r="AE344" s="87" t="s">
        <v>145</v>
      </c>
      <c r="AF344" s="87"/>
      <c r="AG344" s="87"/>
      <c r="AH344" s="87"/>
      <c r="AI344" s="87"/>
      <c r="AJ344" s="87"/>
      <c r="AK344" s="87"/>
      <c r="AL344" s="87"/>
      <c r="AM344" s="87"/>
      <c r="AN344" s="87"/>
      <c r="AO344" s="87"/>
      <c r="AP344" s="87"/>
      <c r="AV344" s="93">
        <v>157.61000000000001</v>
      </c>
      <c r="AW344" s="93"/>
      <c r="AX344" s="93"/>
      <c r="AY344" s="93"/>
    </row>
    <row r="345" spans="1:51" x14ac:dyDescent="0.2">
      <c r="D345" s="7" t="s">
        <v>15</v>
      </c>
      <c r="E345" s="87" t="s">
        <v>33</v>
      </c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102" t="s">
        <v>18</v>
      </c>
      <c r="R345" s="102"/>
      <c r="S345" s="87" t="s">
        <v>372</v>
      </c>
      <c r="T345" s="87"/>
      <c r="U345" s="87"/>
      <c r="V345" s="87"/>
      <c r="W345" s="87"/>
      <c r="X345" s="87"/>
      <c r="Y345" s="87"/>
      <c r="Z345" s="87"/>
      <c r="AA345" s="87"/>
      <c r="AB345" s="102" t="s">
        <v>17</v>
      </c>
      <c r="AC345" s="102"/>
      <c r="AD345" s="103">
        <v>65548</v>
      </c>
      <c r="AE345" s="103"/>
      <c r="AF345" s="103"/>
      <c r="AG345" s="103"/>
      <c r="AH345" s="7" t="s">
        <v>16</v>
      </c>
    </row>
    <row r="346" spans="1:51" x14ac:dyDescent="0.2">
      <c r="A346" s="90">
        <v>0</v>
      </c>
      <c r="B346" s="90"/>
      <c r="C346" s="87" t="s">
        <v>272</v>
      </c>
      <c r="D346" s="87"/>
      <c r="E346" s="87"/>
      <c r="F346" s="87"/>
      <c r="G346" s="87"/>
      <c r="H346" s="87"/>
      <c r="I346" s="90">
        <v>0</v>
      </c>
      <c r="J346" s="90"/>
      <c r="Q346" s="101">
        <v>42094</v>
      </c>
      <c r="R346" s="101"/>
      <c r="S346" s="101"/>
      <c r="T346" s="101"/>
      <c r="U346" s="90">
        <v>49712</v>
      </c>
      <c r="V346" s="90"/>
      <c r="W346" s="90"/>
      <c r="X346" s="87" t="s">
        <v>117</v>
      </c>
      <c r="Y346" s="87"/>
      <c r="Z346" s="87" t="s">
        <v>118</v>
      </c>
      <c r="AA346" s="87"/>
      <c r="AB346" s="87"/>
      <c r="AC346" s="87"/>
      <c r="AD346" s="87"/>
      <c r="AE346" s="87" t="s">
        <v>373</v>
      </c>
      <c r="AF346" s="87"/>
      <c r="AG346" s="87"/>
      <c r="AH346" s="87"/>
      <c r="AI346" s="87"/>
      <c r="AJ346" s="87"/>
      <c r="AK346" s="87"/>
      <c r="AL346" s="87"/>
      <c r="AM346" s="87"/>
      <c r="AN346" s="87"/>
      <c r="AO346" s="87"/>
      <c r="AP346" s="87"/>
      <c r="AQ346" s="93">
        <v>11.5</v>
      </c>
      <c r="AR346" s="93"/>
      <c r="AS346" s="93"/>
      <c r="AT346" s="93"/>
      <c r="AU346" s="93"/>
    </row>
    <row r="347" spans="1:51" x14ac:dyDescent="0.2">
      <c r="D347" s="7" t="s">
        <v>15</v>
      </c>
      <c r="E347" s="87" t="s">
        <v>80</v>
      </c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102" t="s">
        <v>18</v>
      </c>
      <c r="R347" s="102"/>
      <c r="S347" s="87" t="s">
        <v>374</v>
      </c>
      <c r="T347" s="87"/>
      <c r="U347" s="87"/>
      <c r="V347" s="87"/>
      <c r="W347" s="87"/>
      <c r="X347" s="87"/>
      <c r="Y347" s="87"/>
      <c r="Z347" s="87"/>
      <c r="AA347" s="87"/>
      <c r="AB347" s="102" t="s">
        <v>17</v>
      </c>
      <c r="AC347" s="102"/>
      <c r="AD347" s="103">
        <v>65542</v>
      </c>
      <c r="AE347" s="103"/>
      <c r="AF347" s="103"/>
      <c r="AG347" s="103"/>
      <c r="AH347" s="7" t="s">
        <v>16</v>
      </c>
    </row>
    <row r="348" spans="1:51" x14ac:dyDescent="0.2">
      <c r="A348" s="90">
        <v>0</v>
      </c>
      <c r="B348" s="90"/>
      <c r="C348" s="87" t="s">
        <v>272</v>
      </c>
      <c r="D348" s="87"/>
      <c r="E348" s="87"/>
      <c r="F348" s="87"/>
      <c r="G348" s="87"/>
      <c r="H348" s="87"/>
      <c r="I348" s="90">
        <v>0</v>
      </c>
      <c r="J348" s="90"/>
      <c r="Q348" s="101">
        <v>42095</v>
      </c>
      <c r="R348" s="101"/>
      <c r="S348" s="101"/>
      <c r="T348" s="101"/>
      <c r="U348" s="90">
        <v>49712</v>
      </c>
      <c r="V348" s="90"/>
      <c r="W348" s="90"/>
      <c r="X348" s="87" t="s">
        <v>117</v>
      </c>
      <c r="Y348" s="87"/>
      <c r="Z348" s="87" t="s">
        <v>118</v>
      </c>
      <c r="AA348" s="87"/>
      <c r="AB348" s="87"/>
      <c r="AC348" s="87"/>
      <c r="AD348" s="87"/>
      <c r="AE348" s="87" t="s">
        <v>375</v>
      </c>
      <c r="AF348" s="87"/>
      <c r="AG348" s="87"/>
      <c r="AH348" s="87"/>
      <c r="AI348" s="87"/>
      <c r="AJ348" s="87"/>
      <c r="AK348" s="87"/>
      <c r="AL348" s="87"/>
      <c r="AM348" s="87"/>
      <c r="AN348" s="87"/>
      <c r="AO348" s="87"/>
      <c r="AP348" s="87"/>
      <c r="AQ348" s="93">
        <v>300</v>
      </c>
      <c r="AR348" s="93"/>
      <c r="AS348" s="93"/>
      <c r="AT348" s="93"/>
      <c r="AU348" s="93"/>
    </row>
    <row r="349" spans="1:51" x14ac:dyDescent="0.2">
      <c r="D349" s="7" t="s">
        <v>15</v>
      </c>
      <c r="E349" s="87" t="s">
        <v>66</v>
      </c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102" t="s">
        <v>18</v>
      </c>
      <c r="R349" s="102"/>
      <c r="S349" s="87" t="s">
        <v>376</v>
      </c>
      <c r="T349" s="87"/>
      <c r="U349" s="87"/>
      <c r="V349" s="87"/>
      <c r="W349" s="87"/>
      <c r="X349" s="87"/>
      <c r="Y349" s="87"/>
      <c r="Z349" s="87"/>
      <c r="AA349" s="87"/>
      <c r="AB349" s="102" t="s">
        <v>17</v>
      </c>
      <c r="AC349" s="102"/>
      <c r="AD349" s="103">
        <v>65547</v>
      </c>
      <c r="AE349" s="103"/>
      <c r="AF349" s="103"/>
      <c r="AG349" s="103"/>
      <c r="AH349" s="7" t="s">
        <v>16</v>
      </c>
    </row>
    <row r="350" spans="1:51" x14ac:dyDescent="0.2">
      <c r="A350" s="90">
        <v>0</v>
      </c>
      <c r="B350" s="90"/>
      <c r="C350" s="87" t="s">
        <v>272</v>
      </c>
      <c r="D350" s="87"/>
      <c r="E350" s="87"/>
      <c r="F350" s="87"/>
      <c r="G350" s="87"/>
      <c r="H350" s="87"/>
      <c r="I350" s="90">
        <v>0</v>
      </c>
      <c r="J350" s="90"/>
      <c r="Q350" s="101">
        <v>42095</v>
      </c>
      <c r="R350" s="101"/>
      <c r="S350" s="101"/>
      <c r="T350" s="101"/>
      <c r="U350" s="90">
        <v>49712</v>
      </c>
      <c r="V350" s="90"/>
      <c r="W350" s="90"/>
      <c r="X350" s="87" t="s">
        <v>117</v>
      </c>
      <c r="Y350" s="87"/>
      <c r="Z350" s="87" t="s">
        <v>118</v>
      </c>
      <c r="AA350" s="87"/>
      <c r="AB350" s="87"/>
      <c r="AC350" s="87"/>
      <c r="AD350" s="87"/>
      <c r="AE350" s="87" t="s">
        <v>375</v>
      </c>
      <c r="AF350" s="87"/>
      <c r="AG350" s="87"/>
      <c r="AH350" s="87"/>
      <c r="AI350" s="87"/>
      <c r="AJ350" s="87"/>
      <c r="AK350" s="87"/>
      <c r="AL350" s="87"/>
      <c r="AM350" s="87"/>
      <c r="AN350" s="87"/>
      <c r="AO350" s="87"/>
      <c r="AP350" s="87"/>
      <c r="AQ350" s="93">
        <v>300</v>
      </c>
      <c r="AR350" s="93"/>
      <c r="AS350" s="93"/>
      <c r="AT350" s="93"/>
      <c r="AU350" s="93"/>
    </row>
    <row r="351" spans="1:51" x14ac:dyDescent="0.2">
      <c r="D351" s="7" t="s">
        <v>15</v>
      </c>
      <c r="E351" s="87" t="s">
        <v>67</v>
      </c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102" t="s">
        <v>18</v>
      </c>
      <c r="R351" s="102"/>
      <c r="S351" s="87" t="s">
        <v>377</v>
      </c>
      <c r="T351" s="87"/>
      <c r="U351" s="87"/>
      <c r="V351" s="87"/>
      <c r="W351" s="87"/>
      <c r="X351" s="87"/>
      <c r="Y351" s="87"/>
      <c r="Z351" s="87"/>
      <c r="AA351" s="87"/>
      <c r="AB351" s="102" t="s">
        <v>17</v>
      </c>
      <c r="AC351" s="102"/>
      <c r="AD351" s="103">
        <v>65552</v>
      </c>
      <c r="AE351" s="103"/>
      <c r="AF351" s="103"/>
      <c r="AG351" s="103"/>
      <c r="AH351" s="7" t="s">
        <v>16</v>
      </c>
    </row>
    <row r="352" spans="1:51" x14ac:dyDescent="0.2">
      <c r="A352" s="90">
        <v>0</v>
      </c>
      <c r="B352" s="90"/>
      <c r="C352" s="87" t="s">
        <v>272</v>
      </c>
      <c r="D352" s="87"/>
      <c r="E352" s="87"/>
      <c r="F352" s="87"/>
      <c r="G352" s="87"/>
      <c r="H352" s="87"/>
      <c r="I352" s="90">
        <v>0</v>
      </c>
      <c r="J352" s="90"/>
      <c r="Q352" s="101">
        <v>42095</v>
      </c>
      <c r="R352" s="101"/>
      <c r="S352" s="101"/>
      <c r="T352" s="101"/>
      <c r="U352" s="90">
        <v>49712</v>
      </c>
      <c r="V352" s="90"/>
      <c r="W352" s="90"/>
      <c r="X352" s="87" t="s">
        <v>117</v>
      </c>
      <c r="Y352" s="87"/>
      <c r="Z352" s="87" t="s">
        <v>118</v>
      </c>
      <c r="AA352" s="87"/>
      <c r="AB352" s="87"/>
      <c r="AC352" s="87"/>
      <c r="AD352" s="87"/>
      <c r="AE352" s="87" t="s">
        <v>378</v>
      </c>
      <c r="AF352" s="87"/>
      <c r="AG352" s="87"/>
      <c r="AH352" s="87"/>
      <c r="AI352" s="87"/>
      <c r="AJ352" s="87"/>
      <c r="AK352" s="87"/>
      <c r="AL352" s="87"/>
      <c r="AM352" s="87"/>
      <c r="AN352" s="87"/>
      <c r="AO352" s="87"/>
      <c r="AP352" s="87"/>
      <c r="AQ352" s="93">
        <v>1570.15</v>
      </c>
      <c r="AR352" s="93"/>
      <c r="AS352" s="93"/>
      <c r="AT352" s="93"/>
      <c r="AU352" s="93"/>
    </row>
    <row r="353" spans="1:47" x14ac:dyDescent="0.2">
      <c r="D353" s="7" t="s">
        <v>15</v>
      </c>
      <c r="E353" s="87" t="s">
        <v>69</v>
      </c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102" t="s">
        <v>18</v>
      </c>
      <c r="R353" s="102"/>
      <c r="S353" s="87" t="s">
        <v>379</v>
      </c>
      <c r="T353" s="87"/>
      <c r="U353" s="87"/>
      <c r="V353" s="87"/>
      <c r="W353" s="87"/>
      <c r="X353" s="87"/>
      <c r="Y353" s="87"/>
      <c r="Z353" s="87"/>
      <c r="AA353" s="87"/>
      <c r="AB353" s="102" t="s">
        <v>17</v>
      </c>
      <c r="AC353" s="102"/>
      <c r="AD353" s="103">
        <v>65556</v>
      </c>
      <c r="AE353" s="103"/>
      <c r="AF353" s="103"/>
      <c r="AG353" s="103"/>
      <c r="AH353" s="7" t="s">
        <v>16</v>
      </c>
    </row>
    <row r="354" spans="1:47" x14ac:dyDescent="0.2">
      <c r="A354" s="90">
        <v>0</v>
      </c>
      <c r="B354" s="90"/>
      <c r="C354" s="87" t="s">
        <v>272</v>
      </c>
      <c r="D354" s="87"/>
      <c r="E354" s="87"/>
      <c r="F354" s="87"/>
      <c r="G354" s="87"/>
      <c r="H354" s="87"/>
      <c r="I354" s="90">
        <v>0</v>
      </c>
      <c r="J354" s="90"/>
      <c r="Q354" s="101">
        <v>42095</v>
      </c>
      <c r="R354" s="101"/>
      <c r="S354" s="101"/>
      <c r="T354" s="101"/>
      <c r="U354" s="90">
        <v>49712</v>
      </c>
      <c r="V354" s="90"/>
      <c r="W354" s="90"/>
      <c r="X354" s="87" t="s">
        <v>117</v>
      </c>
      <c r="Y354" s="87"/>
      <c r="Z354" s="87" t="s">
        <v>118</v>
      </c>
      <c r="AA354" s="87"/>
      <c r="AB354" s="87"/>
      <c r="AC354" s="87"/>
      <c r="AD354" s="87"/>
      <c r="AE354" s="87" t="s">
        <v>378</v>
      </c>
      <c r="AF354" s="87"/>
      <c r="AG354" s="87"/>
      <c r="AH354" s="87"/>
      <c r="AI354" s="87"/>
      <c r="AJ354" s="87"/>
      <c r="AK354" s="87"/>
      <c r="AL354" s="87"/>
      <c r="AM354" s="87"/>
      <c r="AN354" s="87"/>
      <c r="AO354" s="87"/>
      <c r="AP354" s="87"/>
      <c r="AQ354" s="93">
        <v>508.63</v>
      </c>
      <c r="AR354" s="93"/>
      <c r="AS354" s="93"/>
      <c r="AT354" s="93"/>
      <c r="AU354" s="93"/>
    </row>
    <row r="355" spans="1:47" x14ac:dyDescent="0.2">
      <c r="D355" s="7" t="s">
        <v>15</v>
      </c>
      <c r="E355" s="87" t="s">
        <v>70</v>
      </c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102" t="s">
        <v>18</v>
      </c>
      <c r="R355" s="102"/>
      <c r="S355" s="87" t="s">
        <v>380</v>
      </c>
      <c r="T355" s="87"/>
      <c r="U355" s="87"/>
      <c r="V355" s="87"/>
      <c r="W355" s="87"/>
      <c r="X355" s="87"/>
      <c r="Y355" s="87"/>
      <c r="Z355" s="87"/>
      <c r="AA355" s="87"/>
      <c r="AB355" s="102" t="s">
        <v>17</v>
      </c>
      <c r="AC355" s="102"/>
      <c r="AD355" s="103">
        <v>65564</v>
      </c>
      <c r="AE355" s="103"/>
      <c r="AF355" s="103"/>
      <c r="AG355" s="103"/>
      <c r="AH355" s="7" t="s">
        <v>16</v>
      </c>
    </row>
    <row r="356" spans="1:47" x14ac:dyDescent="0.2">
      <c r="A356" s="90">
        <v>0</v>
      </c>
      <c r="B356" s="90"/>
      <c r="C356" s="87" t="s">
        <v>272</v>
      </c>
      <c r="D356" s="87"/>
      <c r="E356" s="87"/>
      <c r="F356" s="87"/>
      <c r="G356" s="87"/>
      <c r="H356" s="87"/>
      <c r="I356" s="90">
        <v>0</v>
      </c>
      <c r="J356" s="90"/>
      <c r="Q356" s="101">
        <v>42095</v>
      </c>
      <c r="R356" s="101"/>
      <c r="S356" s="101"/>
      <c r="T356" s="101"/>
      <c r="U356" s="90">
        <v>49712</v>
      </c>
      <c r="V356" s="90"/>
      <c r="W356" s="90"/>
      <c r="X356" s="87" t="s">
        <v>117</v>
      </c>
      <c r="Y356" s="87"/>
      <c r="Z356" s="87" t="s">
        <v>118</v>
      </c>
      <c r="AA356" s="87"/>
      <c r="AB356" s="87"/>
      <c r="AC356" s="87"/>
      <c r="AD356" s="87"/>
      <c r="AE356" s="87" t="s">
        <v>378</v>
      </c>
      <c r="AF356" s="87"/>
      <c r="AG356" s="87"/>
      <c r="AH356" s="87"/>
      <c r="AI356" s="87"/>
      <c r="AJ356" s="87"/>
      <c r="AK356" s="87"/>
      <c r="AL356" s="87"/>
      <c r="AM356" s="87"/>
      <c r="AN356" s="87"/>
      <c r="AO356" s="87"/>
      <c r="AP356" s="87"/>
      <c r="AQ356" s="93">
        <v>1554.05</v>
      </c>
      <c r="AR356" s="93"/>
      <c r="AS356" s="93"/>
      <c r="AT356" s="93"/>
      <c r="AU356" s="93"/>
    </row>
    <row r="357" spans="1:47" x14ac:dyDescent="0.2">
      <c r="D357" s="7" t="s">
        <v>15</v>
      </c>
      <c r="E357" s="87" t="s">
        <v>71</v>
      </c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102" t="s">
        <v>18</v>
      </c>
      <c r="R357" s="102"/>
      <c r="S357" s="87" t="s">
        <v>381</v>
      </c>
      <c r="T357" s="87"/>
      <c r="U357" s="87"/>
      <c r="V357" s="87"/>
      <c r="W357" s="87"/>
      <c r="X357" s="87"/>
      <c r="Y357" s="87"/>
      <c r="Z357" s="87"/>
      <c r="AA357" s="87"/>
      <c r="AB357" s="102" t="s">
        <v>17</v>
      </c>
      <c r="AC357" s="102"/>
      <c r="AD357" s="103">
        <v>65565</v>
      </c>
      <c r="AE357" s="103"/>
      <c r="AF357" s="103"/>
      <c r="AG357" s="103"/>
      <c r="AH357" s="7" t="s">
        <v>16</v>
      </c>
    </row>
    <row r="358" spans="1:47" x14ac:dyDescent="0.2">
      <c r="A358" s="90">
        <v>0</v>
      </c>
      <c r="B358" s="90"/>
      <c r="C358" s="87" t="s">
        <v>272</v>
      </c>
      <c r="D358" s="87"/>
      <c r="E358" s="87"/>
      <c r="F358" s="87"/>
      <c r="G358" s="87"/>
      <c r="H358" s="87"/>
      <c r="I358" s="90">
        <v>0</v>
      </c>
      <c r="J358" s="90"/>
      <c r="Q358" s="101">
        <v>42095</v>
      </c>
      <c r="R358" s="101"/>
      <c r="S358" s="101"/>
      <c r="T358" s="101"/>
      <c r="U358" s="90">
        <v>49712</v>
      </c>
      <c r="V358" s="90"/>
      <c r="W358" s="90"/>
      <c r="X358" s="87" t="s">
        <v>117</v>
      </c>
      <c r="Y358" s="87"/>
      <c r="Z358" s="87" t="s">
        <v>118</v>
      </c>
      <c r="AA358" s="87"/>
      <c r="AB358" s="87"/>
      <c r="AC358" s="87"/>
      <c r="AD358" s="87"/>
      <c r="AE358" s="87" t="s">
        <v>378</v>
      </c>
      <c r="AF358" s="87"/>
      <c r="AG358" s="87"/>
      <c r="AH358" s="87"/>
      <c r="AI358" s="87"/>
      <c r="AJ358" s="87"/>
      <c r="AK358" s="87"/>
      <c r="AL358" s="87"/>
      <c r="AM358" s="87"/>
      <c r="AN358" s="87"/>
      <c r="AO358" s="87"/>
      <c r="AP358" s="87"/>
      <c r="AQ358" s="93">
        <v>1009.2</v>
      </c>
      <c r="AR358" s="93"/>
      <c r="AS358" s="93"/>
      <c r="AT358" s="93"/>
      <c r="AU358" s="93"/>
    </row>
    <row r="359" spans="1:47" x14ac:dyDescent="0.2">
      <c r="D359" s="7" t="s">
        <v>15</v>
      </c>
      <c r="E359" s="87" t="s">
        <v>72</v>
      </c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102" t="s">
        <v>18</v>
      </c>
      <c r="R359" s="102"/>
      <c r="S359" s="87" t="s">
        <v>382</v>
      </c>
      <c r="T359" s="87"/>
      <c r="U359" s="87"/>
      <c r="V359" s="87"/>
      <c r="W359" s="87"/>
      <c r="X359" s="87"/>
      <c r="Y359" s="87"/>
      <c r="Z359" s="87"/>
      <c r="AA359" s="87"/>
      <c r="AB359" s="102" t="s">
        <v>17</v>
      </c>
      <c r="AC359" s="102"/>
      <c r="AD359" s="103">
        <v>65566</v>
      </c>
      <c r="AE359" s="103"/>
      <c r="AF359" s="103"/>
      <c r="AG359" s="103"/>
      <c r="AH359" s="7" t="s">
        <v>16</v>
      </c>
    </row>
    <row r="360" spans="1:47" x14ac:dyDescent="0.2">
      <c r="A360" s="90">
        <v>0</v>
      </c>
      <c r="B360" s="90"/>
      <c r="C360" s="87" t="s">
        <v>272</v>
      </c>
      <c r="D360" s="87"/>
      <c r="E360" s="87"/>
      <c r="F360" s="87"/>
      <c r="G360" s="87"/>
      <c r="H360" s="87"/>
      <c r="I360" s="90">
        <v>0</v>
      </c>
      <c r="J360" s="90"/>
      <c r="Q360" s="101">
        <v>42095</v>
      </c>
      <c r="R360" s="101"/>
      <c r="S360" s="101"/>
      <c r="T360" s="101"/>
      <c r="U360" s="90">
        <v>49712</v>
      </c>
      <c r="V360" s="90"/>
      <c r="W360" s="90"/>
      <c r="X360" s="87" t="s">
        <v>117</v>
      </c>
      <c r="Y360" s="87"/>
      <c r="Z360" s="87" t="s">
        <v>118</v>
      </c>
      <c r="AA360" s="87"/>
      <c r="AB360" s="87"/>
      <c r="AC360" s="87"/>
      <c r="AD360" s="87"/>
      <c r="AE360" s="87" t="s">
        <v>378</v>
      </c>
      <c r="AF360" s="87"/>
      <c r="AG360" s="87"/>
      <c r="AH360" s="87"/>
      <c r="AI360" s="87"/>
      <c r="AJ360" s="87"/>
      <c r="AK360" s="87"/>
      <c r="AL360" s="87"/>
      <c r="AM360" s="87"/>
      <c r="AN360" s="87"/>
      <c r="AO360" s="87"/>
      <c r="AP360" s="87"/>
      <c r="AQ360" s="93">
        <v>554.04999999999995</v>
      </c>
      <c r="AR360" s="93"/>
      <c r="AS360" s="93"/>
      <c r="AT360" s="93"/>
      <c r="AU360" s="93"/>
    </row>
    <row r="361" spans="1:47" x14ac:dyDescent="0.2">
      <c r="D361" s="7" t="s">
        <v>15</v>
      </c>
      <c r="E361" s="87" t="s">
        <v>73</v>
      </c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102" t="s">
        <v>18</v>
      </c>
      <c r="R361" s="102"/>
      <c r="S361" s="87" t="s">
        <v>383</v>
      </c>
      <c r="T361" s="87"/>
      <c r="U361" s="87"/>
      <c r="V361" s="87"/>
      <c r="W361" s="87"/>
      <c r="X361" s="87"/>
      <c r="Y361" s="87"/>
      <c r="Z361" s="87"/>
      <c r="AA361" s="87"/>
      <c r="AB361" s="102" t="s">
        <v>17</v>
      </c>
      <c r="AC361" s="102"/>
      <c r="AD361" s="103">
        <v>65568</v>
      </c>
      <c r="AE361" s="103"/>
      <c r="AF361" s="103"/>
      <c r="AG361" s="103"/>
      <c r="AH361" s="7" t="s">
        <v>16</v>
      </c>
    </row>
    <row r="362" spans="1:47" x14ac:dyDescent="0.2">
      <c r="A362" s="90">
        <v>0</v>
      </c>
      <c r="B362" s="90"/>
      <c r="C362" s="87" t="s">
        <v>272</v>
      </c>
      <c r="D362" s="87"/>
      <c r="E362" s="87"/>
      <c r="F362" s="87"/>
      <c r="G362" s="87"/>
      <c r="H362" s="87"/>
      <c r="I362" s="90">
        <v>0</v>
      </c>
      <c r="J362" s="90"/>
      <c r="Q362" s="101">
        <v>42095</v>
      </c>
      <c r="R362" s="101"/>
      <c r="S362" s="101"/>
      <c r="T362" s="101"/>
      <c r="U362" s="90">
        <v>49712</v>
      </c>
      <c r="V362" s="90"/>
      <c r="W362" s="90"/>
      <c r="X362" s="87" t="s">
        <v>117</v>
      </c>
      <c r="Y362" s="87"/>
      <c r="Z362" s="87" t="s">
        <v>118</v>
      </c>
      <c r="AA362" s="87"/>
      <c r="AB362" s="87"/>
      <c r="AC362" s="87"/>
      <c r="AD362" s="87"/>
      <c r="AE362" s="87" t="s">
        <v>378</v>
      </c>
      <c r="AF362" s="87"/>
      <c r="AG362" s="87"/>
      <c r="AH362" s="87"/>
      <c r="AI362" s="87"/>
      <c r="AJ362" s="87"/>
      <c r="AK362" s="87"/>
      <c r="AL362" s="87"/>
      <c r="AM362" s="87"/>
      <c r="AN362" s="87"/>
      <c r="AO362" s="87"/>
      <c r="AP362" s="87"/>
      <c r="AQ362" s="93">
        <v>1074.75</v>
      </c>
      <c r="AR362" s="93"/>
      <c r="AS362" s="93"/>
      <c r="AT362" s="93"/>
      <c r="AU362" s="93"/>
    </row>
    <row r="363" spans="1:47" x14ac:dyDescent="0.2">
      <c r="D363" s="7" t="s">
        <v>15</v>
      </c>
      <c r="E363" s="87" t="s">
        <v>75</v>
      </c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102" t="s">
        <v>18</v>
      </c>
      <c r="R363" s="102"/>
      <c r="S363" s="87" t="s">
        <v>384</v>
      </c>
      <c r="T363" s="87"/>
      <c r="U363" s="87"/>
      <c r="V363" s="87"/>
      <c r="W363" s="87"/>
      <c r="X363" s="87"/>
      <c r="Y363" s="87"/>
      <c r="Z363" s="87"/>
      <c r="AA363" s="87"/>
      <c r="AB363" s="102" t="s">
        <v>17</v>
      </c>
      <c r="AC363" s="102"/>
      <c r="AD363" s="103">
        <v>65580</v>
      </c>
      <c r="AE363" s="103"/>
      <c r="AF363" s="103"/>
      <c r="AG363" s="103"/>
      <c r="AH363" s="7" t="s">
        <v>16</v>
      </c>
    </row>
    <row r="364" spans="1:47" x14ac:dyDescent="0.2">
      <c r="A364" s="90">
        <v>0</v>
      </c>
      <c r="B364" s="90"/>
      <c r="C364" s="87" t="s">
        <v>272</v>
      </c>
      <c r="D364" s="87"/>
      <c r="E364" s="87"/>
      <c r="F364" s="87"/>
      <c r="G364" s="87"/>
      <c r="H364" s="87"/>
      <c r="I364" s="90">
        <v>0</v>
      </c>
      <c r="J364" s="90"/>
      <c r="Q364" s="101">
        <v>42095</v>
      </c>
      <c r="R364" s="101"/>
      <c r="S364" s="101"/>
      <c r="T364" s="101"/>
      <c r="U364" s="90">
        <v>49712</v>
      </c>
      <c r="V364" s="90"/>
      <c r="W364" s="90"/>
      <c r="X364" s="87" t="s">
        <v>117</v>
      </c>
      <c r="Y364" s="87"/>
      <c r="Z364" s="87" t="s">
        <v>118</v>
      </c>
      <c r="AA364" s="87"/>
      <c r="AB364" s="87"/>
      <c r="AC364" s="87"/>
      <c r="AD364" s="87"/>
      <c r="AE364" s="87" t="s">
        <v>385</v>
      </c>
      <c r="AF364" s="87"/>
      <c r="AG364" s="87"/>
      <c r="AH364" s="87"/>
      <c r="AI364" s="87"/>
      <c r="AJ364" s="87"/>
      <c r="AK364" s="87"/>
      <c r="AL364" s="87"/>
      <c r="AM364" s="87"/>
      <c r="AN364" s="87"/>
      <c r="AO364" s="87"/>
      <c r="AP364" s="87"/>
      <c r="AQ364" s="93">
        <v>500</v>
      </c>
      <c r="AR364" s="93"/>
      <c r="AS364" s="93"/>
      <c r="AT364" s="93"/>
      <c r="AU364" s="93"/>
    </row>
    <row r="365" spans="1:47" x14ac:dyDescent="0.2">
      <c r="D365" s="7" t="s">
        <v>15</v>
      </c>
      <c r="E365" s="87" t="s">
        <v>76</v>
      </c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102" t="s">
        <v>18</v>
      </c>
      <c r="R365" s="102"/>
      <c r="S365" s="87" t="s">
        <v>386</v>
      </c>
      <c r="T365" s="87"/>
      <c r="U365" s="87"/>
      <c r="V365" s="87"/>
      <c r="W365" s="87"/>
      <c r="X365" s="87"/>
      <c r="Y365" s="87"/>
      <c r="Z365" s="87"/>
      <c r="AA365" s="87"/>
      <c r="AB365" s="102" t="s">
        <v>17</v>
      </c>
      <c r="AC365" s="102"/>
      <c r="AD365" s="103">
        <v>65581</v>
      </c>
      <c r="AE365" s="103"/>
      <c r="AF365" s="103"/>
      <c r="AG365" s="103"/>
      <c r="AH365" s="7" t="s">
        <v>16</v>
      </c>
    </row>
    <row r="366" spans="1:47" x14ac:dyDescent="0.2">
      <c r="A366" s="90">
        <v>0</v>
      </c>
      <c r="B366" s="90"/>
      <c r="C366" s="87" t="s">
        <v>272</v>
      </c>
      <c r="D366" s="87"/>
      <c r="E366" s="87"/>
      <c r="F366" s="87"/>
      <c r="G366" s="87"/>
      <c r="H366" s="87"/>
      <c r="I366" s="90">
        <v>0</v>
      </c>
      <c r="J366" s="90"/>
      <c r="Q366" s="101">
        <v>42095</v>
      </c>
      <c r="R366" s="101"/>
      <c r="S366" s="101"/>
      <c r="T366" s="101"/>
      <c r="U366" s="90">
        <v>49730</v>
      </c>
      <c r="V366" s="90"/>
      <c r="W366" s="90"/>
      <c r="X366" s="87" t="s">
        <v>117</v>
      </c>
      <c r="Y366" s="87"/>
      <c r="Z366" s="87" t="s">
        <v>118</v>
      </c>
      <c r="AA366" s="87"/>
      <c r="AB366" s="87"/>
      <c r="AC366" s="87"/>
      <c r="AD366" s="87"/>
      <c r="AE366" s="87" t="s">
        <v>284</v>
      </c>
      <c r="AF366" s="87"/>
      <c r="AG366" s="87"/>
      <c r="AH366" s="87"/>
      <c r="AI366" s="87"/>
      <c r="AJ366" s="87"/>
      <c r="AK366" s="87"/>
      <c r="AL366" s="87"/>
      <c r="AM366" s="87"/>
      <c r="AN366" s="87"/>
      <c r="AO366" s="87"/>
      <c r="AP366" s="87"/>
      <c r="AQ366" s="93">
        <v>3546.31</v>
      </c>
      <c r="AR366" s="93"/>
      <c r="AS366" s="93"/>
      <c r="AT366" s="93"/>
      <c r="AU366" s="93"/>
    </row>
    <row r="367" spans="1:47" x14ac:dyDescent="0.2">
      <c r="D367" s="7" t="s">
        <v>15</v>
      </c>
      <c r="E367" s="87" t="s">
        <v>74</v>
      </c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102" t="s">
        <v>18</v>
      </c>
      <c r="R367" s="102"/>
      <c r="S367" s="87" t="s">
        <v>387</v>
      </c>
      <c r="T367" s="87"/>
      <c r="U367" s="87"/>
      <c r="V367" s="87"/>
      <c r="W367" s="87"/>
      <c r="X367" s="87"/>
      <c r="Y367" s="87"/>
      <c r="Z367" s="87"/>
      <c r="AA367" s="87"/>
      <c r="AB367" s="102" t="s">
        <v>17</v>
      </c>
      <c r="AC367" s="102"/>
      <c r="AD367" s="103">
        <v>65571</v>
      </c>
      <c r="AE367" s="103"/>
      <c r="AF367" s="103"/>
      <c r="AG367" s="103"/>
      <c r="AH367" s="7" t="s">
        <v>16</v>
      </c>
    </row>
    <row r="368" spans="1:47" x14ac:dyDescent="0.2">
      <c r="A368" s="90">
        <v>0</v>
      </c>
      <c r="B368" s="90"/>
      <c r="C368" s="87" t="s">
        <v>272</v>
      </c>
      <c r="D368" s="87"/>
      <c r="E368" s="87"/>
      <c r="F368" s="87"/>
      <c r="G368" s="87"/>
      <c r="H368" s="87"/>
      <c r="I368" s="90">
        <v>0</v>
      </c>
      <c r="J368" s="90"/>
      <c r="Q368" s="101">
        <v>42095</v>
      </c>
      <c r="R368" s="101"/>
      <c r="S368" s="101"/>
      <c r="T368" s="101"/>
      <c r="U368" s="90">
        <v>49730</v>
      </c>
      <c r="V368" s="90"/>
      <c r="W368" s="90"/>
      <c r="X368" s="87" t="s">
        <v>117</v>
      </c>
      <c r="Y368" s="87"/>
      <c r="Z368" s="87" t="s">
        <v>118</v>
      </c>
      <c r="AA368" s="87"/>
      <c r="AB368" s="87"/>
      <c r="AC368" s="87"/>
      <c r="AD368" s="87"/>
      <c r="AE368" s="87" t="s">
        <v>311</v>
      </c>
      <c r="AF368" s="87"/>
      <c r="AG368" s="87"/>
      <c r="AH368" s="87"/>
      <c r="AI368" s="87"/>
      <c r="AJ368" s="87"/>
      <c r="AK368" s="87"/>
      <c r="AL368" s="87"/>
      <c r="AM368" s="87"/>
      <c r="AN368" s="87"/>
      <c r="AO368" s="87"/>
      <c r="AP368" s="87"/>
      <c r="AQ368" s="93">
        <v>561.5</v>
      </c>
      <c r="AR368" s="93"/>
      <c r="AS368" s="93"/>
      <c r="AT368" s="93"/>
      <c r="AU368" s="93"/>
    </row>
    <row r="369" spans="1:47" x14ac:dyDescent="0.2">
      <c r="D369" s="7" t="s">
        <v>15</v>
      </c>
      <c r="E369" s="87" t="s">
        <v>79</v>
      </c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102" t="s">
        <v>18</v>
      </c>
      <c r="R369" s="102"/>
      <c r="S369" s="87" t="s">
        <v>388</v>
      </c>
      <c r="T369" s="87"/>
      <c r="U369" s="87"/>
      <c r="V369" s="87"/>
      <c r="W369" s="87"/>
      <c r="X369" s="87"/>
      <c r="Y369" s="87"/>
      <c r="Z369" s="87"/>
      <c r="AA369" s="87"/>
      <c r="AB369" s="102" t="s">
        <v>17</v>
      </c>
      <c r="AC369" s="102"/>
      <c r="AD369" s="103">
        <v>65584</v>
      </c>
      <c r="AE369" s="103"/>
      <c r="AF369" s="103"/>
      <c r="AG369" s="103"/>
      <c r="AH369" s="7" t="s">
        <v>16</v>
      </c>
    </row>
    <row r="370" spans="1:47" x14ac:dyDescent="0.2">
      <c r="A370" s="90">
        <v>0</v>
      </c>
      <c r="B370" s="90"/>
      <c r="C370" s="87" t="s">
        <v>272</v>
      </c>
      <c r="D370" s="87"/>
      <c r="E370" s="87"/>
      <c r="F370" s="87"/>
      <c r="G370" s="87"/>
      <c r="H370" s="87"/>
      <c r="I370" s="90">
        <v>0</v>
      </c>
      <c r="J370" s="90"/>
      <c r="Q370" s="101">
        <v>42096</v>
      </c>
      <c r="R370" s="101"/>
      <c r="S370" s="101"/>
      <c r="T370" s="101"/>
      <c r="U370" s="90">
        <v>49730</v>
      </c>
      <c r="V370" s="90"/>
      <c r="W370" s="90"/>
      <c r="X370" s="87" t="s">
        <v>117</v>
      </c>
      <c r="Y370" s="87"/>
      <c r="Z370" s="87" t="s">
        <v>118</v>
      </c>
      <c r="AA370" s="87"/>
      <c r="AB370" s="87"/>
      <c r="AC370" s="87"/>
      <c r="AD370" s="87"/>
      <c r="AE370" s="87" t="s">
        <v>389</v>
      </c>
      <c r="AF370" s="87"/>
      <c r="AG370" s="87"/>
      <c r="AH370" s="87"/>
      <c r="AI370" s="87"/>
      <c r="AJ370" s="87"/>
      <c r="AK370" s="87"/>
      <c r="AL370" s="87"/>
      <c r="AM370" s="87"/>
      <c r="AN370" s="87"/>
      <c r="AO370" s="87"/>
      <c r="AP370" s="87"/>
      <c r="AQ370" s="93">
        <v>249.78</v>
      </c>
      <c r="AR370" s="93"/>
      <c r="AS370" s="93"/>
      <c r="AT370" s="93"/>
      <c r="AU370" s="93"/>
    </row>
    <row r="371" spans="1:47" x14ac:dyDescent="0.2">
      <c r="D371" s="7" t="s">
        <v>15</v>
      </c>
      <c r="E371" s="87" t="s">
        <v>68</v>
      </c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102" t="s">
        <v>18</v>
      </c>
      <c r="R371" s="102"/>
      <c r="S371" s="87" t="s">
        <v>390</v>
      </c>
      <c r="T371" s="87"/>
      <c r="U371" s="87"/>
      <c r="V371" s="87"/>
      <c r="W371" s="87"/>
      <c r="X371" s="87"/>
      <c r="Y371" s="87"/>
      <c r="Z371" s="87"/>
      <c r="AA371" s="87"/>
      <c r="AB371" s="102" t="s">
        <v>17</v>
      </c>
      <c r="AC371" s="102"/>
      <c r="AD371" s="103">
        <v>65555</v>
      </c>
      <c r="AE371" s="103"/>
      <c r="AF371" s="103"/>
      <c r="AG371" s="103"/>
      <c r="AH371" s="7" t="s">
        <v>16</v>
      </c>
    </row>
    <row r="372" spans="1:47" x14ac:dyDescent="0.2">
      <c r="A372" s="90">
        <v>0</v>
      </c>
      <c r="B372" s="90"/>
      <c r="C372" s="87" t="s">
        <v>272</v>
      </c>
      <c r="D372" s="87"/>
      <c r="E372" s="87"/>
      <c r="F372" s="87"/>
      <c r="G372" s="87"/>
      <c r="H372" s="87"/>
      <c r="I372" s="90">
        <v>0</v>
      </c>
      <c r="J372" s="90"/>
      <c r="Q372" s="101">
        <v>42035</v>
      </c>
      <c r="R372" s="101"/>
      <c r="S372" s="101"/>
      <c r="T372" s="101"/>
      <c r="U372" s="90">
        <v>49756</v>
      </c>
      <c r="V372" s="90"/>
      <c r="W372" s="90"/>
      <c r="X372" s="87" t="s">
        <v>215</v>
      </c>
      <c r="Y372" s="87"/>
      <c r="Z372" s="87" t="s">
        <v>333</v>
      </c>
      <c r="AA372" s="87"/>
      <c r="AB372" s="87"/>
      <c r="AC372" s="87"/>
      <c r="AD372" s="87"/>
      <c r="AE372" s="87" t="s">
        <v>334</v>
      </c>
      <c r="AF372" s="87"/>
      <c r="AG372" s="87"/>
      <c r="AH372" s="87"/>
      <c r="AI372" s="87"/>
      <c r="AJ372" s="87"/>
      <c r="AK372" s="87"/>
      <c r="AL372" s="87"/>
      <c r="AM372" s="87"/>
      <c r="AN372" s="87"/>
      <c r="AO372" s="87"/>
      <c r="AP372" s="87"/>
      <c r="AQ372" s="93">
        <v>763</v>
      </c>
      <c r="AR372" s="93"/>
      <c r="AS372" s="93"/>
      <c r="AT372" s="93"/>
      <c r="AU372" s="93"/>
    </row>
    <row r="373" spans="1:47" x14ac:dyDescent="0.2">
      <c r="A373" s="90">
        <v>0</v>
      </c>
      <c r="B373" s="90"/>
      <c r="C373" s="87" t="s">
        <v>272</v>
      </c>
      <c r="D373" s="87"/>
      <c r="E373" s="87"/>
      <c r="F373" s="87"/>
      <c r="G373" s="87"/>
      <c r="H373" s="87"/>
      <c r="I373" s="90">
        <v>0</v>
      </c>
      <c r="J373" s="90"/>
      <c r="Q373" s="101">
        <v>42063</v>
      </c>
      <c r="R373" s="101"/>
      <c r="S373" s="101"/>
      <c r="T373" s="101"/>
      <c r="U373" s="90">
        <v>49932</v>
      </c>
      <c r="V373" s="90"/>
      <c r="W373" s="90"/>
      <c r="X373" s="87" t="s">
        <v>215</v>
      </c>
      <c r="Y373" s="87"/>
      <c r="Z373" s="87" t="s">
        <v>333</v>
      </c>
      <c r="AA373" s="87"/>
      <c r="AB373" s="87"/>
      <c r="AC373" s="87"/>
      <c r="AD373" s="87"/>
      <c r="AE373" s="87" t="s">
        <v>334</v>
      </c>
      <c r="AF373" s="87"/>
      <c r="AG373" s="87"/>
      <c r="AH373" s="87"/>
      <c r="AI373" s="87"/>
      <c r="AJ373" s="87"/>
      <c r="AK373" s="87"/>
      <c r="AL373" s="87"/>
      <c r="AM373" s="87"/>
      <c r="AN373" s="87"/>
      <c r="AO373" s="87"/>
      <c r="AP373" s="87"/>
      <c r="AQ373" s="93">
        <v>763</v>
      </c>
      <c r="AR373" s="93"/>
      <c r="AS373" s="93"/>
      <c r="AT373" s="93"/>
      <c r="AU373" s="93"/>
    </row>
    <row r="374" spans="1:47" x14ac:dyDescent="0.2">
      <c r="A374" s="90">
        <v>0</v>
      </c>
      <c r="B374" s="90"/>
      <c r="C374" s="87" t="s">
        <v>272</v>
      </c>
      <c r="D374" s="87"/>
      <c r="E374" s="87"/>
      <c r="F374" s="87"/>
      <c r="G374" s="87"/>
      <c r="H374" s="87"/>
      <c r="I374" s="90">
        <v>0</v>
      </c>
      <c r="J374" s="90"/>
      <c r="Q374" s="101">
        <v>42094</v>
      </c>
      <c r="R374" s="101"/>
      <c r="S374" s="101"/>
      <c r="T374" s="101"/>
      <c r="U374" s="90">
        <v>50215</v>
      </c>
      <c r="V374" s="90"/>
      <c r="W374" s="90"/>
      <c r="X374" s="87" t="s">
        <v>215</v>
      </c>
      <c r="Y374" s="87"/>
      <c r="Z374" s="87" t="s">
        <v>333</v>
      </c>
      <c r="AA374" s="87"/>
      <c r="AB374" s="87"/>
      <c r="AC374" s="87"/>
      <c r="AD374" s="87"/>
      <c r="AE374" s="87" t="s">
        <v>334</v>
      </c>
      <c r="AF374" s="87"/>
      <c r="AG374" s="87"/>
      <c r="AH374" s="87"/>
      <c r="AI374" s="87"/>
      <c r="AJ374" s="87"/>
      <c r="AK374" s="87"/>
      <c r="AL374" s="87"/>
      <c r="AM374" s="87"/>
      <c r="AN374" s="87"/>
      <c r="AO374" s="87"/>
      <c r="AP374" s="87"/>
      <c r="AQ374" s="93">
        <v>765</v>
      </c>
      <c r="AR374" s="93"/>
      <c r="AS374" s="93"/>
      <c r="AT374" s="93"/>
      <c r="AU374" s="93"/>
    </row>
    <row r="375" spans="1:47" x14ac:dyDescent="0.2">
      <c r="A375" s="90">
        <v>0</v>
      </c>
      <c r="B375" s="90"/>
      <c r="C375" s="87" t="s">
        <v>272</v>
      </c>
      <c r="D375" s="87"/>
      <c r="E375" s="87"/>
      <c r="F375" s="87"/>
      <c r="G375" s="87"/>
      <c r="H375" s="87"/>
      <c r="I375" s="90">
        <v>0</v>
      </c>
      <c r="J375" s="90"/>
      <c r="Q375" s="101">
        <v>42108</v>
      </c>
      <c r="R375" s="101"/>
      <c r="S375" s="101"/>
      <c r="T375" s="101"/>
      <c r="U375" s="90">
        <v>50292</v>
      </c>
      <c r="V375" s="90"/>
      <c r="W375" s="90"/>
      <c r="X375" s="87" t="s">
        <v>117</v>
      </c>
      <c r="Y375" s="87"/>
      <c r="Z375" s="87" t="s">
        <v>135</v>
      </c>
      <c r="AA375" s="87"/>
      <c r="AB375" s="87"/>
      <c r="AC375" s="87"/>
      <c r="AD375" s="87"/>
      <c r="AE375" s="87" t="s">
        <v>338</v>
      </c>
      <c r="AF375" s="87"/>
      <c r="AG375" s="87"/>
      <c r="AH375" s="87"/>
      <c r="AI375" s="87"/>
      <c r="AJ375" s="87"/>
      <c r="AK375" s="87"/>
      <c r="AL375" s="87"/>
      <c r="AM375" s="87"/>
      <c r="AN375" s="87"/>
      <c r="AO375" s="87"/>
      <c r="AP375" s="87"/>
      <c r="AQ375" s="93">
        <v>11.5</v>
      </c>
      <c r="AR375" s="93"/>
      <c r="AS375" s="93"/>
      <c r="AT375" s="93"/>
      <c r="AU375" s="93"/>
    </row>
    <row r="376" spans="1:47" x14ac:dyDescent="0.2">
      <c r="D376" s="7" t="s">
        <v>15</v>
      </c>
      <c r="E376" s="87" t="s">
        <v>77</v>
      </c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102" t="s">
        <v>18</v>
      </c>
      <c r="R376" s="102"/>
      <c r="S376" s="87" t="s">
        <v>391</v>
      </c>
      <c r="T376" s="87"/>
      <c r="U376" s="87"/>
      <c r="V376" s="87"/>
      <c r="W376" s="87"/>
      <c r="X376" s="87"/>
      <c r="Y376" s="87"/>
      <c r="Z376" s="87"/>
      <c r="AA376" s="87"/>
      <c r="AB376" s="102" t="s">
        <v>17</v>
      </c>
      <c r="AC376" s="102"/>
      <c r="AD376" s="103">
        <v>65666</v>
      </c>
      <c r="AE376" s="103"/>
      <c r="AF376" s="103"/>
      <c r="AG376" s="103"/>
      <c r="AH376" s="7" t="s">
        <v>16</v>
      </c>
    </row>
    <row r="377" spans="1:47" x14ac:dyDescent="0.2">
      <c r="A377" s="90">
        <v>0</v>
      </c>
      <c r="B377" s="90"/>
      <c r="C377" s="87" t="s">
        <v>272</v>
      </c>
      <c r="D377" s="87"/>
      <c r="E377" s="87"/>
      <c r="F377" s="87"/>
      <c r="G377" s="87"/>
      <c r="H377" s="87"/>
      <c r="I377" s="90">
        <v>0</v>
      </c>
      <c r="J377" s="90"/>
      <c r="Q377" s="101">
        <v>42115</v>
      </c>
      <c r="R377" s="101"/>
      <c r="S377" s="101"/>
      <c r="T377" s="101"/>
      <c r="U377" s="90">
        <v>50391</v>
      </c>
      <c r="V377" s="90"/>
      <c r="W377" s="90"/>
      <c r="X377" s="87" t="s">
        <v>117</v>
      </c>
      <c r="Y377" s="87"/>
      <c r="Z377" s="87" t="s">
        <v>118</v>
      </c>
      <c r="AA377" s="87"/>
      <c r="AB377" s="87"/>
      <c r="AC377" s="87"/>
      <c r="AD377" s="87"/>
      <c r="AE377" s="87" t="s">
        <v>392</v>
      </c>
      <c r="AF377" s="87"/>
      <c r="AG377" s="87"/>
      <c r="AH377" s="87"/>
      <c r="AI377" s="87"/>
      <c r="AJ377" s="87"/>
      <c r="AK377" s="87"/>
      <c r="AL377" s="87"/>
      <c r="AM377" s="87"/>
      <c r="AN377" s="87"/>
      <c r="AO377" s="87"/>
      <c r="AP377" s="87"/>
      <c r="AQ377" s="93">
        <v>626</v>
      </c>
      <c r="AR377" s="93"/>
      <c r="AS377" s="93"/>
      <c r="AT377" s="93"/>
      <c r="AU377" s="93"/>
    </row>
    <row r="378" spans="1:47" x14ac:dyDescent="0.2">
      <c r="D378" s="7" t="s">
        <v>15</v>
      </c>
      <c r="E378" s="87" t="s">
        <v>81</v>
      </c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102" t="s">
        <v>18</v>
      </c>
      <c r="R378" s="102"/>
      <c r="S378" s="87" t="s">
        <v>393</v>
      </c>
      <c r="T378" s="87"/>
      <c r="U378" s="87"/>
      <c r="V378" s="87"/>
      <c r="W378" s="87"/>
      <c r="X378" s="87"/>
      <c r="Y378" s="87"/>
      <c r="Z378" s="87"/>
      <c r="AA378" s="87"/>
      <c r="AB378" s="102" t="s">
        <v>17</v>
      </c>
      <c r="AC378" s="102"/>
      <c r="AD378" s="103">
        <v>65680</v>
      </c>
      <c r="AE378" s="103"/>
      <c r="AF378" s="103"/>
      <c r="AG378" s="103"/>
      <c r="AH378" s="7" t="s">
        <v>16</v>
      </c>
    </row>
    <row r="379" spans="1:47" x14ac:dyDescent="0.2">
      <c r="A379" s="90">
        <v>0</v>
      </c>
      <c r="B379" s="90"/>
      <c r="C379" s="87" t="s">
        <v>272</v>
      </c>
      <c r="D379" s="87"/>
      <c r="E379" s="87"/>
      <c r="F379" s="87"/>
      <c r="G379" s="87"/>
      <c r="H379" s="87"/>
      <c r="I379" s="90">
        <v>0</v>
      </c>
      <c r="J379" s="90"/>
      <c r="Q379" s="101">
        <v>42115</v>
      </c>
      <c r="R379" s="101"/>
      <c r="S379" s="101"/>
      <c r="T379" s="101"/>
      <c r="U379" s="90">
        <v>50391</v>
      </c>
      <c r="V379" s="90"/>
      <c r="W379" s="90"/>
      <c r="X379" s="87" t="s">
        <v>117</v>
      </c>
      <c r="Y379" s="87"/>
      <c r="Z379" s="87" t="s">
        <v>118</v>
      </c>
      <c r="AA379" s="87"/>
      <c r="AB379" s="87"/>
      <c r="AC379" s="87"/>
      <c r="AD379" s="87"/>
      <c r="AE379" s="87" t="s">
        <v>341</v>
      </c>
      <c r="AF379" s="87"/>
      <c r="AG379" s="87"/>
      <c r="AH379" s="87"/>
      <c r="AI379" s="87"/>
      <c r="AJ379" s="87"/>
      <c r="AK379" s="87"/>
      <c r="AL379" s="87"/>
      <c r="AM379" s="87"/>
      <c r="AN379" s="87"/>
      <c r="AO379" s="87"/>
      <c r="AP379" s="87"/>
      <c r="AQ379" s="93">
        <v>293.31</v>
      </c>
      <c r="AR379" s="93"/>
      <c r="AS379" s="93"/>
      <c r="AT379" s="93"/>
      <c r="AU379" s="93"/>
    </row>
    <row r="380" spans="1:47" x14ac:dyDescent="0.2">
      <c r="D380" s="7" t="s">
        <v>15</v>
      </c>
      <c r="E380" s="87" t="s">
        <v>78</v>
      </c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102" t="s">
        <v>18</v>
      </c>
      <c r="R380" s="102"/>
      <c r="S380" s="87" t="s">
        <v>394</v>
      </c>
      <c r="T380" s="87"/>
      <c r="U380" s="87"/>
      <c r="V380" s="87"/>
      <c r="W380" s="87"/>
      <c r="X380" s="87"/>
      <c r="Y380" s="87"/>
      <c r="Z380" s="87"/>
      <c r="AA380" s="87"/>
      <c r="AB380" s="102" t="s">
        <v>17</v>
      </c>
      <c r="AC380" s="102"/>
      <c r="AD380" s="103">
        <v>65696</v>
      </c>
      <c r="AE380" s="103"/>
      <c r="AF380" s="103"/>
      <c r="AG380" s="103"/>
      <c r="AH380" s="7" t="s">
        <v>16</v>
      </c>
    </row>
    <row r="381" spans="1:47" x14ac:dyDescent="0.2">
      <c r="A381" s="90">
        <v>0</v>
      </c>
      <c r="B381" s="90"/>
      <c r="C381" s="87" t="s">
        <v>272</v>
      </c>
      <c r="D381" s="87"/>
      <c r="E381" s="87"/>
      <c r="F381" s="87"/>
      <c r="G381" s="87"/>
      <c r="H381" s="87"/>
      <c r="I381" s="90">
        <v>0</v>
      </c>
      <c r="J381" s="90"/>
      <c r="Q381" s="101">
        <v>42113</v>
      </c>
      <c r="R381" s="101"/>
      <c r="S381" s="101"/>
      <c r="T381" s="101"/>
      <c r="U381" s="90">
        <v>50593</v>
      </c>
      <c r="V381" s="90"/>
      <c r="W381" s="90"/>
      <c r="X381" s="87" t="s">
        <v>117</v>
      </c>
      <c r="Y381" s="87"/>
      <c r="Z381" s="87" t="s">
        <v>135</v>
      </c>
      <c r="AA381" s="87"/>
      <c r="AB381" s="87"/>
      <c r="AC381" s="87"/>
      <c r="AD381" s="87"/>
      <c r="AE381" s="87" t="s">
        <v>145</v>
      </c>
      <c r="AF381" s="87"/>
      <c r="AG381" s="87"/>
      <c r="AH381" s="87"/>
      <c r="AI381" s="87"/>
      <c r="AJ381" s="87"/>
      <c r="AK381" s="87"/>
      <c r="AL381" s="87"/>
      <c r="AM381" s="87"/>
      <c r="AN381" s="87"/>
      <c r="AO381" s="87"/>
      <c r="AP381" s="87"/>
      <c r="AQ381" s="93">
        <v>177.68</v>
      </c>
      <c r="AR381" s="93"/>
      <c r="AS381" s="93"/>
      <c r="AT381" s="93"/>
      <c r="AU381" s="93"/>
    </row>
    <row r="382" spans="1:47" x14ac:dyDescent="0.2">
      <c r="D382" s="7" t="s">
        <v>15</v>
      </c>
      <c r="E382" s="87" t="s">
        <v>33</v>
      </c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102" t="s">
        <v>18</v>
      </c>
      <c r="R382" s="102"/>
      <c r="S382" s="87" t="s">
        <v>395</v>
      </c>
      <c r="T382" s="87"/>
      <c r="U382" s="87"/>
      <c r="V382" s="87"/>
      <c r="W382" s="87"/>
      <c r="X382" s="87"/>
      <c r="Y382" s="87"/>
      <c r="Z382" s="87"/>
      <c r="AA382" s="87"/>
      <c r="AB382" s="102" t="s">
        <v>17</v>
      </c>
      <c r="AC382" s="102"/>
      <c r="AD382" s="103">
        <v>65723</v>
      </c>
      <c r="AE382" s="103"/>
      <c r="AF382" s="103"/>
      <c r="AG382" s="103"/>
      <c r="AH382" s="7" t="s">
        <v>16</v>
      </c>
    </row>
    <row r="383" spans="1:47" x14ac:dyDescent="0.2">
      <c r="A383" s="90">
        <v>0</v>
      </c>
      <c r="B383" s="90"/>
      <c r="C383" s="87" t="s">
        <v>272</v>
      </c>
      <c r="D383" s="87"/>
      <c r="E383" s="87"/>
      <c r="F383" s="87"/>
      <c r="G383" s="87"/>
      <c r="H383" s="87"/>
      <c r="I383" s="90">
        <v>0</v>
      </c>
      <c r="J383" s="90"/>
      <c r="Q383" s="101">
        <v>42129</v>
      </c>
      <c r="R383" s="101"/>
      <c r="S383" s="101"/>
      <c r="T383" s="101"/>
      <c r="U383" s="90">
        <v>50758</v>
      </c>
      <c r="V383" s="90"/>
      <c r="W383" s="90"/>
      <c r="X383" s="87" t="s">
        <v>117</v>
      </c>
      <c r="Y383" s="87"/>
      <c r="Z383" s="87" t="s">
        <v>118</v>
      </c>
      <c r="AA383" s="87"/>
      <c r="AB383" s="87"/>
      <c r="AC383" s="87"/>
      <c r="AD383" s="87"/>
      <c r="AE383" s="87" t="s">
        <v>396</v>
      </c>
      <c r="AF383" s="87"/>
      <c r="AG383" s="87"/>
      <c r="AH383" s="87"/>
      <c r="AI383" s="87"/>
      <c r="AJ383" s="87"/>
      <c r="AK383" s="87"/>
      <c r="AL383" s="87"/>
      <c r="AM383" s="87"/>
      <c r="AN383" s="87"/>
      <c r="AO383" s="87"/>
      <c r="AP383" s="87"/>
      <c r="AQ383" s="93">
        <v>300</v>
      </c>
      <c r="AR383" s="93"/>
      <c r="AS383" s="93"/>
      <c r="AT383" s="93"/>
      <c r="AU383" s="93"/>
    </row>
    <row r="384" spans="1:47" x14ac:dyDescent="0.2">
      <c r="D384" s="7" t="s">
        <v>15</v>
      </c>
      <c r="E384" s="87" t="s">
        <v>66</v>
      </c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102" t="s">
        <v>18</v>
      </c>
      <c r="R384" s="102"/>
      <c r="S384" s="87" t="s">
        <v>397</v>
      </c>
      <c r="T384" s="87"/>
      <c r="U384" s="87"/>
      <c r="V384" s="87"/>
      <c r="W384" s="87"/>
      <c r="X384" s="87"/>
      <c r="Y384" s="87"/>
      <c r="Z384" s="87"/>
      <c r="AA384" s="87"/>
      <c r="AB384" s="102" t="s">
        <v>17</v>
      </c>
      <c r="AC384" s="102"/>
      <c r="AD384" s="103">
        <v>65807</v>
      </c>
      <c r="AE384" s="103"/>
      <c r="AF384" s="103"/>
      <c r="AG384" s="103"/>
      <c r="AH384" s="7" t="s">
        <v>16</v>
      </c>
    </row>
    <row r="385" spans="1:47" x14ac:dyDescent="0.2">
      <c r="A385" s="90">
        <v>0</v>
      </c>
      <c r="B385" s="90"/>
      <c r="C385" s="87" t="s">
        <v>272</v>
      </c>
      <c r="D385" s="87"/>
      <c r="E385" s="87"/>
      <c r="F385" s="87"/>
      <c r="G385" s="87"/>
      <c r="H385" s="87"/>
      <c r="I385" s="90">
        <v>0</v>
      </c>
      <c r="J385" s="90"/>
      <c r="Q385" s="101">
        <v>42129</v>
      </c>
      <c r="R385" s="101"/>
      <c r="S385" s="101"/>
      <c r="T385" s="101"/>
      <c r="U385" s="90">
        <v>50758</v>
      </c>
      <c r="V385" s="90"/>
      <c r="W385" s="90"/>
      <c r="X385" s="87" t="s">
        <v>117</v>
      </c>
      <c r="Y385" s="87"/>
      <c r="Z385" s="87" t="s">
        <v>118</v>
      </c>
      <c r="AA385" s="87"/>
      <c r="AB385" s="87"/>
      <c r="AC385" s="87"/>
      <c r="AD385" s="87"/>
      <c r="AE385" s="87" t="s">
        <v>396</v>
      </c>
      <c r="AF385" s="87"/>
      <c r="AG385" s="87"/>
      <c r="AH385" s="87"/>
      <c r="AI385" s="87"/>
      <c r="AJ385" s="87"/>
      <c r="AK385" s="87"/>
      <c r="AL385" s="87"/>
      <c r="AM385" s="87"/>
      <c r="AN385" s="87"/>
      <c r="AO385" s="87"/>
      <c r="AP385" s="87"/>
      <c r="AQ385" s="93">
        <v>300</v>
      </c>
      <c r="AR385" s="93"/>
      <c r="AS385" s="93"/>
      <c r="AT385" s="93"/>
      <c r="AU385" s="93"/>
    </row>
    <row r="386" spans="1:47" x14ac:dyDescent="0.2">
      <c r="D386" s="7" t="s">
        <v>15</v>
      </c>
      <c r="E386" s="87" t="s">
        <v>67</v>
      </c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102" t="s">
        <v>18</v>
      </c>
      <c r="R386" s="102"/>
      <c r="S386" s="87" t="s">
        <v>398</v>
      </c>
      <c r="T386" s="87"/>
      <c r="U386" s="87"/>
      <c r="V386" s="87"/>
      <c r="W386" s="87"/>
      <c r="X386" s="87"/>
      <c r="Y386" s="87"/>
      <c r="Z386" s="87"/>
      <c r="AA386" s="87"/>
      <c r="AB386" s="102" t="s">
        <v>17</v>
      </c>
      <c r="AC386" s="102"/>
      <c r="AD386" s="103">
        <v>65814</v>
      </c>
      <c r="AE386" s="103"/>
      <c r="AF386" s="103"/>
      <c r="AG386" s="103"/>
      <c r="AH386" s="7" t="s">
        <v>16</v>
      </c>
    </row>
    <row r="387" spans="1:47" x14ac:dyDescent="0.2">
      <c r="A387" s="90">
        <v>0</v>
      </c>
      <c r="B387" s="90"/>
      <c r="C387" s="87" t="s">
        <v>272</v>
      </c>
      <c r="D387" s="87"/>
      <c r="E387" s="87"/>
      <c r="F387" s="87"/>
      <c r="G387" s="87"/>
      <c r="H387" s="87"/>
      <c r="I387" s="90">
        <v>0</v>
      </c>
      <c r="J387" s="90"/>
      <c r="Q387" s="101">
        <v>42129</v>
      </c>
      <c r="R387" s="101"/>
      <c r="S387" s="101"/>
      <c r="T387" s="101"/>
      <c r="U387" s="90">
        <v>50758</v>
      </c>
      <c r="V387" s="90"/>
      <c r="W387" s="90"/>
      <c r="X387" s="87" t="s">
        <v>117</v>
      </c>
      <c r="Y387" s="87"/>
      <c r="Z387" s="87" t="s">
        <v>118</v>
      </c>
      <c r="AA387" s="87"/>
      <c r="AB387" s="87"/>
      <c r="AC387" s="87"/>
      <c r="AD387" s="87"/>
      <c r="AE387" s="87" t="s">
        <v>276</v>
      </c>
      <c r="AF387" s="87"/>
      <c r="AG387" s="87"/>
      <c r="AH387" s="87"/>
      <c r="AI387" s="87"/>
      <c r="AJ387" s="87"/>
      <c r="AK387" s="87"/>
      <c r="AL387" s="87"/>
      <c r="AM387" s="87"/>
      <c r="AN387" s="87"/>
      <c r="AO387" s="87"/>
      <c r="AP387" s="87"/>
      <c r="AQ387" s="93">
        <v>249.78</v>
      </c>
      <c r="AR387" s="93"/>
      <c r="AS387" s="93"/>
      <c r="AT387" s="93"/>
      <c r="AU387" s="93"/>
    </row>
    <row r="388" spans="1:47" x14ac:dyDescent="0.2">
      <c r="D388" s="7" t="s">
        <v>15</v>
      </c>
      <c r="E388" s="87" t="s">
        <v>68</v>
      </c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102" t="s">
        <v>18</v>
      </c>
      <c r="R388" s="102"/>
      <c r="S388" s="87" t="s">
        <v>399</v>
      </c>
      <c r="T388" s="87"/>
      <c r="U388" s="87"/>
      <c r="V388" s="87"/>
      <c r="W388" s="87"/>
      <c r="X388" s="87"/>
      <c r="Y388" s="87"/>
      <c r="Z388" s="87"/>
      <c r="AA388" s="87"/>
      <c r="AB388" s="102" t="s">
        <v>17</v>
      </c>
      <c r="AC388" s="102"/>
      <c r="AD388" s="103">
        <v>65819</v>
      </c>
      <c r="AE388" s="103"/>
      <c r="AF388" s="103"/>
      <c r="AG388" s="103"/>
      <c r="AH388" s="7" t="s">
        <v>16</v>
      </c>
    </row>
    <row r="389" spans="1:47" x14ac:dyDescent="0.2">
      <c r="A389" s="90">
        <v>0</v>
      </c>
      <c r="B389" s="90"/>
      <c r="C389" s="87" t="s">
        <v>272</v>
      </c>
      <c r="D389" s="87"/>
      <c r="E389" s="87"/>
      <c r="F389" s="87"/>
      <c r="G389" s="87"/>
      <c r="H389" s="87"/>
      <c r="I389" s="90">
        <v>0</v>
      </c>
      <c r="J389" s="90"/>
      <c r="Q389" s="101">
        <v>42129</v>
      </c>
      <c r="R389" s="101"/>
      <c r="S389" s="101"/>
      <c r="T389" s="101"/>
      <c r="U389" s="90">
        <v>50758</v>
      </c>
      <c r="V389" s="90"/>
      <c r="W389" s="90"/>
      <c r="X389" s="87" t="s">
        <v>117</v>
      </c>
      <c r="Y389" s="87"/>
      <c r="Z389" s="87" t="s">
        <v>118</v>
      </c>
      <c r="AA389" s="87"/>
      <c r="AB389" s="87"/>
      <c r="AC389" s="87"/>
      <c r="AD389" s="87"/>
      <c r="AE389" s="87" t="s">
        <v>400</v>
      </c>
      <c r="AF389" s="87"/>
      <c r="AG389" s="87"/>
      <c r="AH389" s="87"/>
      <c r="AI389" s="87"/>
      <c r="AJ389" s="87"/>
      <c r="AK389" s="87"/>
      <c r="AL389" s="87"/>
      <c r="AM389" s="87"/>
      <c r="AN389" s="87"/>
      <c r="AO389" s="87"/>
      <c r="AP389" s="87"/>
      <c r="AQ389" s="93">
        <v>1570.15</v>
      </c>
      <c r="AR389" s="93"/>
      <c r="AS389" s="93"/>
      <c r="AT389" s="93"/>
      <c r="AU389" s="93"/>
    </row>
    <row r="390" spans="1:47" x14ac:dyDescent="0.2">
      <c r="D390" s="7" t="s">
        <v>15</v>
      </c>
      <c r="E390" s="87" t="s">
        <v>69</v>
      </c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102" t="s">
        <v>18</v>
      </c>
      <c r="R390" s="102"/>
      <c r="S390" s="87" t="s">
        <v>401</v>
      </c>
      <c r="T390" s="87"/>
      <c r="U390" s="87"/>
      <c r="V390" s="87"/>
      <c r="W390" s="87"/>
      <c r="X390" s="87"/>
      <c r="Y390" s="87"/>
      <c r="Z390" s="87"/>
      <c r="AA390" s="87"/>
      <c r="AB390" s="102" t="s">
        <v>17</v>
      </c>
      <c r="AC390" s="102"/>
      <c r="AD390" s="103">
        <v>65820</v>
      </c>
      <c r="AE390" s="103"/>
      <c r="AF390" s="103"/>
      <c r="AG390" s="103"/>
      <c r="AH390" s="7" t="s">
        <v>16</v>
      </c>
    </row>
    <row r="391" spans="1:47" x14ac:dyDescent="0.2">
      <c r="A391" s="90">
        <v>0</v>
      </c>
      <c r="B391" s="90"/>
      <c r="C391" s="87" t="s">
        <v>272</v>
      </c>
      <c r="D391" s="87"/>
      <c r="E391" s="87"/>
      <c r="F391" s="87"/>
      <c r="G391" s="87"/>
      <c r="H391" s="87"/>
      <c r="I391" s="90">
        <v>0</v>
      </c>
      <c r="J391" s="90"/>
      <c r="Q391" s="101">
        <v>42129</v>
      </c>
      <c r="R391" s="101"/>
      <c r="S391" s="101"/>
      <c r="T391" s="101"/>
      <c r="U391" s="90">
        <v>50758</v>
      </c>
      <c r="V391" s="90"/>
      <c r="W391" s="90"/>
      <c r="X391" s="87" t="s">
        <v>117</v>
      </c>
      <c r="Y391" s="87"/>
      <c r="Z391" s="87" t="s">
        <v>118</v>
      </c>
      <c r="AA391" s="87"/>
      <c r="AB391" s="87"/>
      <c r="AC391" s="87"/>
      <c r="AD391" s="87"/>
      <c r="AE391" s="87" t="s">
        <v>400</v>
      </c>
      <c r="AF391" s="87"/>
      <c r="AG391" s="87"/>
      <c r="AH391" s="87"/>
      <c r="AI391" s="87"/>
      <c r="AJ391" s="87"/>
      <c r="AK391" s="87"/>
      <c r="AL391" s="87"/>
      <c r="AM391" s="87"/>
      <c r="AN391" s="87"/>
      <c r="AO391" s="87"/>
      <c r="AP391" s="87"/>
      <c r="AQ391" s="93">
        <v>508.63</v>
      </c>
      <c r="AR391" s="93"/>
      <c r="AS391" s="93"/>
      <c r="AT391" s="93"/>
      <c r="AU391" s="93"/>
    </row>
    <row r="392" spans="1:47" x14ac:dyDescent="0.2">
      <c r="D392" s="7" t="s">
        <v>15</v>
      </c>
      <c r="E392" s="87" t="s">
        <v>70</v>
      </c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102" t="s">
        <v>18</v>
      </c>
      <c r="R392" s="102"/>
      <c r="S392" s="87" t="s">
        <v>402</v>
      </c>
      <c r="T392" s="87"/>
      <c r="U392" s="87"/>
      <c r="V392" s="87"/>
      <c r="W392" s="87"/>
      <c r="X392" s="87"/>
      <c r="Y392" s="87"/>
      <c r="Z392" s="87"/>
      <c r="AA392" s="87"/>
      <c r="AB392" s="102" t="s">
        <v>17</v>
      </c>
      <c r="AC392" s="102"/>
      <c r="AD392" s="103">
        <v>65831</v>
      </c>
      <c r="AE392" s="103"/>
      <c r="AF392" s="103"/>
      <c r="AG392" s="103"/>
      <c r="AH392" s="7" t="s">
        <v>16</v>
      </c>
    </row>
    <row r="393" spans="1:47" x14ac:dyDescent="0.2">
      <c r="A393" s="90">
        <v>0</v>
      </c>
      <c r="B393" s="90"/>
      <c r="C393" s="87" t="s">
        <v>272</v>
      </c>
      <c r="D393" s="87"/>
      <c r="E393" s="87"/>
      <c r="F393" s="87"/>
      <c r="G393" s="87"/>
      <c r="H393" s="87"/>
      <c r="I393" s="90">
        <v>0</v>
      </c>
      <c r="J393" s="90"/>
      <c r="Q393" s="101">
        <v>42129</v>
      </c>
      <c r="R393" s="101"/>
      <c r="S393" s="101"/>
      <c r="T393" s="101"/>
      <c r="U393" s="90">
        <v>50758</v>
      </c>
      <c r="V393" s="90"/>
      <c r="W393" s="90"/>
      <c r="X393" s="87" t="s">
        <v>117</v>
      </c>
      <c r="Y393" s="87"/>
      <c r="Z393" s="87" t="s">
        <v>118</v>
      </c>
      <c r="AA393" s="87"/>
      <c r="AB393" s="87"/>
      <c r="AC393" s="87"/>
      <c r="AD393" s="87"/>
      <c r="AE393" s="87" t="s">
        <v>400</v>
      </c>
      <c r="AF393" s="87"/>
      <c r="AG393" s="87"/>
      <c r="AH393" s="87"/>
      <c r="AI393" s="87"/>
      <c r="AJ393" s="87"/>
      <c r="AK393" s="87"/>
      <c r="AL393" s="87"/>
      <c r="AM393" s="87"/>
      <c r="AN393" s="87"/>
      <c r="AO393" s="87"/>
      <c r="AP393" s="87"/>
      <c r="AQ393" s="93">
        <v>1554.05</v>
      </c>
      <c r="AR393" s="93"/>
      <c r="AS393" s="93"/>
      <c r="AT393" s="93"/>
      <c r="AU393" s="93"/>
    </row>
    <row r="394" spans="1:47" x14ac:dyDescent="0.2">
      <c r="D394" s="7" t="s">
        <v>15</v>
      </c>
      <c r="E394" s="87" t="s">
        <v>71</v>
      </c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102" t="s">
        <v>18</v>
      </c>
      <c r="R394" s="102"/>
      <c r="S394" s="87" t="s">
        <v>403</v>
      </c>
      <c r="T394" s="87"/>
      <c r="U394" s="87"/>
      <c r="V394" s="87"/>
      <c r="W394" s="87"/>
      <c r="X394" s="87"/>
      <c r="Y394" s="87"/>
      <c r="Z394" s="87"/>
      <c r="AA394" s="87"/>
      <c r="AB394" s="102" t="s">
        <v>17</v>
      </c>
      <c r="AC394" s="102"/>
      <c r="AD394" s="103">
        <v>65832</v>
      </c>
      <c r="AE394" s="103"/>
      <c r="AF394" s="103"/>
      <c r="AG394" s="103"/>
      <c r="AH394" s="7" t="s">
        <v>16</v>
      </c>
    </row>
    <row r="395" spans="1:47" x14ac:dyDescent="0.2">
      <c r="A395" s="90">
        <v>0</v>
      </c>
      <c r="B395" s="90"/>
      <c r="C395" s="87" t="s">
        <v>272</v>
      </c>
      <c r="D395" s="87"/>
      <c r="E395" s="87"/>
      <c r="F395" s="87"/>
      <c r="G395" s="87"/>
      <c r="H395" s="87"/>
      <c r="I395" s="90">
        <v>0</v>
      </c>
      <c r="J395" s="90"/>
      <c r="Q395" s="101">
        <v>42129</v>
      </c>
      <c r="R395" s="101"/>
      <c r="S395" s="101"/>
      <c r="T395" s="101"/>
      <c r="U395" s="90">
        <v>50758</v>
      </c>
      <c r="V395" s="90"/>
      <c r="W395" s="90"/>
      <c r="X395" s="87" t="s">
        <v>117</v>
      </c>
      <c r="Y395" s="87"/>
      <c r="Z395" s="87" t="s">
        <v>118</v>
      </c>
      <c r="AA395" s="87"/>
      <c r="AB395" s="87"/>
      <c r="AC395" s="87"/>
      <c r="AD395" s="87"/>
      <c r="AE395" s="87" t="s">
        <v>400</v>
      </c>
      <c r="AF395" s="87"/>
      <c r="AG395" s="87"/>
      <c r="AH395" s="87"/>
      <c r="AI395" s="87"/>
      <c r="AJ395" s="87"/>
      <c r="AK395" s="87"/>
      <c r="AL395" s="87"/>
      <c r="AM395" s="87"/>
      <c r="AN395" s="87"/>
      <c r="AO395" s="87"/>
      <c r="AP395" s="87"/>
      <c r="AQ395" s="93">
        <v>1009.2</v>
      </c>
      <c r="AR395" s="93"/>
      <c r="AS395" s="93"/>
      <c r="AT395" s="93"/>
      <c r="AU395" s="93"/>
    </row>
    <row r="396" spans="1:47" x14ac:dyDescent="0.2">
      <c r="D396" s="7" t="s">
        <v>15</v>
      </c>
      <c r="E396" s="87" t="s">
        <v>72</v>
      </c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102" t="s">
        <v>18</v>
      </c>
      <c r="R396" s="102"/>
      <c r="S396" s="87" t="s">
        <v>404</v>
      </c>
      <c r="T396" s="87"/>
      <c r="U396" s="87"/>
      <c r="V396" s="87"/>
      <c r="W396" s="87"/>
      <c r="X396" s="87"/>
      <c r="Y396" s="87"/>
      <c r="Z396" s="87"/>
      <c r="AA396" s="87"/>
      <c r="AB396" s="102" t="s">
        <v>17</v>
      </c>
      <c r="AC396" s="102"/>
      <c r="AD396" s="103">
        <v>65837</v>
      </c>
      <c r="AE396" s="103"/>
      <c r="AF396" s="103"/>
      <c r="AG396" s="103"/>
      <c r="AH396" s="7" t="s">
        <v>16</v>
      </c>
    </row>
    <row r="397" spans="1:47" x14ac:dyDescent="0.2">
      <c r="A397" s="90">
        <v>0</v>
      </c>
      <c r="B397" s="90"/>
      <c r="C397" s="87" t="s">
        <v>272</v>
      </c>
      <c r="D397" s="87"/>
      <c r="E397" s="87"/>
      <c r="F397" s="87"/>
      <c r="G397" s="87"/>
      <c r="H397" s="87"/>
      <c r="I397" s="90">
        <v>0</v>
      </c>
      <c r="J397" s="90"/>
      <c r="Q397" s="101">
        <v>42129</v>
      </c>
      <c r="R397" s="101"/>
      <c r="S397" s="101"/>
      <c r="T397" s="101"/>
      <c r="U397" s="90">
        <v>50758</v>
      </c>
      <c r="V397" s="90"/>
      <c r="W397" s="90"/>
      <c r="X397" s="87" t="s">
        <v>117</v>
      </c>
      <c r="Y397" s="87"/>
      <c r="Z397" s="87" t="s">
        <v>118</v>
      </c>
      <c r="AA397" s="87"/>
      <c r="AB397" s="87"/>
      <c r="AC397" s="87"/>
      <c r="AD397" s="87"/>
      <c r="AE397" s="87" t="s">
        <v>400</v>
      </c>
      <c r="AF397" s="87"/>
      <c r="AG397" s="87"/>
      <c r="AH397" s="87"/>
      <c r="AI397" s="87"/>
      <c r="AJ397" s="87"/>
      <c r="AK397" s="87"/>
      <c r="AL397" s="87"/>
      <c r="AM397" s="87"/>
      <c r="AN397" s="87"/>
      <c r="AO397" s="87"/>
      <c r="AP397" s="87"/>
      <c r="AQ397" s="93">
        <v>554.04999999999995</v>
      </c>
      <c r="AR397" s="93"/>
      <c r="AS397" s="93"/>
      <c r="AT397" s="93"/>
      <c r="AU397" s="93"/>
    </row>
    <row r="398" spans="1:47" x14ac:dyDescent="0.2">
      <c r="D398" s="7" t="s">
        <v>15</v>
      </c>
      <c r="E398" s="87" t="s">
        <v>73</v>
      </c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102" t="s">
        <v>18</v>
      </c>
      <c r="R398" s="102"/>
      <c r="S398" s="87" t="s">
        <v>405</v>
      </c>
      <c r="T398" s="87"/>
      <c r="U398" s="87"/>
      <c r="V398" s="87"/>
      <c r="W398" s="87"/>
      <c r="X398" s="87"/>
      <c r="Y398" s="87"/>
      <c r="Z398" s="87"/>
      <c r="AA398" s="87"/>
      <c r="AB398" s="102" t="s">
        <v>17</v>
      </c>
      <c r="AC398" s="102"/>
      <c r="AD398" s="103">
        <v>65841</v>
      </c>
      <c r="AE398" s="103"/>
      <c r="AF398" s="103"/>
      <c r="AG398" s="103"/>
      <c r="AH398" s="7" t="s">
        <v>16</v>
      </c>
    </row>
    <row r="399" spans="1:47" x14ac:dyDescent="0.2">
      <c r="A399" s="90">
        <v>0</v>
      </c>
      <c r="B399" s="90"/>
      <c r="C399" s="87" t="s">
        <v>272</v>
      </c>
      <c r="D399" s="87"/>
      <c r="E399" s="87"/>
      <c r="F399" s="87"/>
      <c r="G399" s="87"/>
      <c r="H399" s="87"/>
      <c r="I399" s="90">
        <v>0</v>
      </c>
      <c r="J399" s="90"/>
      <c r="Q399" s="101">
        <v>42129</v>
      </c>
      <c r="R399" s="101"/>
      <c r="S399" s="101"/>
      <c r="T399" s="101"/>
      <c r="U399" s="90">
        <v>50758</v>
      </c>
      <c r="V399" s="90"/>
      <c r="W399" s="90"/>
      <c r="X399" s="87" t="s">
        <v>117</v>
      </c>
      <c r="Y399" s="87"/>
      <c r="Z399" s="87" t="s">
        <v>118</v>
      </c>
      <c r="AA399" s="87"/>
      <c r="AB399" s="87"/>
      <c r="AC399" s="87"/>
      <c r="AD399" s="87"/>
      <c r="AE399" s="87" t="s">
        <v>284</v>
      </c>
      <c r="AF399" s="87"/>
      <c r="AG399" s="87"/>
      <c r="AH399" s="87"/>
      <c r="AI399" s="87"/>
      <c r="AJ399" s="87"/>
      <c r="AK399" s="87"/>
      <c r="AL399" s="87"/>
      <c r="AM399" s="87"/>
      <c r="AN399" s="87"/>
      <c r="AO399" s="87"/>
      <c r="AP399" s="87"/>
      <c r="AQ399" s="93">
        <v>3546.31</v>
      </c>
      <c r="AR399" s="93"/>
      <c r="AS399" s="93"/>
      <c r="AT399" s="93"/>
      <c r="AU399" s="93"/>
    </row>
    <row r="400" spans="1:47" x14ac:dyDescent="0.2">
      <c r="D400" s="7" t="s">
        <v>15</v>
      </c>
      <c r="E400" s="87" t="s">
        <v>74</v>
      </c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102" t="s">
        <v>18</v>
      </c>
      <c r="R400" s="102"/>
      <c r="S400" s="87" t="s">
        <v>406</v>
      </c>
      <c r="T400" s="87"/>
      <c r="U400" s="87"/>
      <c r="V400" s="87"/>
      <c r="W400" s="87"/>
      <c r="X400" s="87"/>
      <c r="Y400" s="87"/>
      <c r="Z400" s="87"/>
      <c r="AA400" s="87"/>
      <c r="AB400" s="102" t="s">
        <v>17</v>
      </c>
      <c r="AC400" s="102"/>
      <c r="AD400" s="103">
        <v>65844</v>
      </c>
      <c r="AE400" s="103"/>
      <c r="AF400" s="103"/>
      <c r="AG400" s="103"/>
      <c r="AH400" s="7" t="s">
        <v>16</v>
      </c>
    </row>
    <row r="401" spans="1:47" x14ac:dyDescent="0.2">
      <c r="A401" s="90">
        <v>0</v>
      </c>
      <c r="B401" s="90"/>
      <c r="C401" s="87" t="s">
        <v>272</v>
      </c>
      <c r="D401" s="87"/>
      <c r="E401" s="87"/>
      <c r="F401" s="87"/>
      <c r="G401" s="87"/>
      <c r="H401" s="87"/>
      <c r="I401" s="90">
        <v>0</v>
      </c>
      <c r="J401" s="90"/>
      <c r="Q401" s="101">
        <v>42129</v>
      </c>
      <c r="R401" s="101"/>
      <c r="S401" s="101"/>
      <c r="T401" s="101"/>
      <c r="U401" s="90">
        <v>50758</v>
      </c>
      <c r="V401" s="90"/>
      <c r="W401" s="90"/>
      <c r="X401" s="87" t="s">
        <v>117</v>
      </c>
      <c r="Y401" s="87"/>
      <c r="Z401" s="87" t="s">
        <v>118</v>
      </c>
      <c r="AA401" s="87"/>
      <c r="AB401" s="87"/>
      <c r="AC401" s="87"/>
      <c r="AD401" s="87"/>
      <c r="AE401" s="87" t="s">
        <v>407</v>
      </c>
      <c r="AF401" s="87"/>
      <c r="AG401" s="87"/>
      <c r="AH401" s="87"/>
      <c r="AI401" s="87"/>
      <c r="AJ401" s="87"/>
      <c r="AK401" s="87"/>
      <c r="AL401" s="87"/>
      <c r="AM401" s="87"/>
      <c r="AN401" s="87"/>
      <c r="AO401" s="87"/>
      <c r="AP401" s="87"/>
      <c r="AQ401" s="93">
        <v>1074.75</v>
      </c>
      <c r="AR401" s="93"/>
      <c r="AS401" s="93"/>
      <c r="AT401" s="93"/>
      <c r="AU401" s="93"/>
    </row>
    <row r="402" spans="1:47" x14ac:dyDescent="0.2">
      <c r="D402" s="7" t="s">
        <v>15</v>
      </c>
      <c r="E402" s="87" t="s">
        <v>75</v>
      </c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102" t="s">
        <v>18</v>
      </c>
      <c r="R402" s="102"/>
      <c r="S402" s="87" t="s">
        <v>408</v>
      </c>
      <c r="T402" s="87"/>
      <c r="U402" s="87"/>
      <c r="V402" s="87"/>
      <c r="W402" s="87"/>
      <c r="X402" s="87"/>
      <c r="Y402" s="87"/>
      <c r="Z402" s="87"/>
      <c r="AA402" s="87"/>
      <c r="AB402" s="102" t="s">
        <v>17</v>
      </c>
      <c r="AC402" s="102"/>
      <c r="AD402" s="103">
        <v>65859</v>
      </c>
      <c r="AE402" s="103"/>
      <c r="AF402" s="103"/>
      <c r="AG402" s="103"/>
      <c r="AH402" s="7" t="s">
        <v>16</v>
      </c>
    </row>
    <row r="403" spans="1:47" x14ac:dyDescent="0.2">
      <c r="A403" s="90">
        <v>0</v>
      </c>
      <c r="B403" s="90"/>
      <c r="C403" s="87" t="s">
        <v>272</v>
      </c>
      <c r="D403" s="87"/>
      <c r="E403" s="87"/>
      <c r="F403" s="87"/>
      <c r="G403" s="87"/>
      <c r="H403" s="87"/>
      <c r="I403" s="90">
        <v>0</v>
      </c>
      <c r="J403" s="90"/>
      <c r="Q403" s="101">
        <v>42129</v>
      </c>
      <c r="R403" s="101"/>
      <c r="S403" s="101"/>
      <c r="T403" s="101"/>
      <c r="U403" s="90">
        <v>50758</v>
      </c>
      <c r="V403" s="90"/>
      <c r="W403" s="90"/>
      <c r="X403" s="87" t="s">
        <v>117</v>
      </c>
      <c r="Y403" s="87"/>
      <c r="Z403" s="87" t="s">
        <v>118</v>
      </c>
      <c r="AA403" s="87"/>
      <c r="AB403" s="87"/>
      <c r="AC403" s="87"/>
      <c r="AD403" s="87"/>
      <c r="AE403" s="87" t="s">
        <v>409</v>
      </c>
      <c r="AF403" s="87"/>
      <c r="AG403" s="87"/>
      <c r="AH403" s="87"/>
      <c r="AI403" s="87"/>
      <c r="AJ403" s="87"/>
      <c r="AK403" s="87"/>
      <c r="AL403" s="87"/>
      <c r="AM403" s="87"/>
      <c r="AN403" s="87"/>
      <c r="AO403" s="87"/>
      <c r="AP403" s="87"/>
      <c r="AQ403" s="93">
        <v>500</v>
      </c>
      <c r="AR403" s="93"/>
      <c r="AS403" s="93"/>
      <c r="AT403" s="93"/>
      <c r="AU403" s="93"/>
    </row>
    <row r="404" spans="1:47" x14ac:dyDescent="0.2">
      <c r="D404" s="7" t="s">
        <v>15</v>
      </c>
      <c r="E404" s="87" t="s">
        <v>76</v>
      </c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102" t="s">
        <v>18</v>
      </c>
      <c r="R404" s="102"/>
      <c r="S404" s="87" t="s">
        <v>410</v>
      </c>
      <c r="T404" s="87"/>
      <c r="U404" s="87"/>
      <c r="V404" s="87"/>
      <c r="W404" s="87"/>
      <c r="X404" s="87"/>
      <c r="Y404" s="87"/>
      <c r="Z404" s="87"/>
      <c r="AA404" s="87"/>
      <c r="AB404" s="102" t="s">
        <v>17</v>
      </c>
      <c r="AC404" s="102"/>
      <c r="AD404" s="103">
        <v>65860</v>
      </c>
      <c r="AE404" s="103"/>
      <c r="AF404" s="103"/>
      <c r="AG404" s="103"/>
      <c r="AH404" s="7" t="s">
        <v>16</v>
      </c>
    </row>
    <row r="405" spans="1:47" x14ac:dyDescent="0.2">
      <c r="A405" s="90">
        <v>0</v>
      </c>
      <c r="B405" s="90"/>
      <c r="C405" s="87" t="s">
        <v>272</v>
      </c>
      <c r="D405" s="87"/>
      <c r="E405" s="87"/>
      <c r="F405" s="87"/>
      <c r="G405" s="87"/>
      <c r="H405" s="87"/>
      <c r="I405" s="90">
        <v>0</v>
      </c>
      <c r="J405" s="90"/>
      <c r="Q405" s="101">
        <v>42129</v>
      </c>
      <c r="R405" s="101"/>
      <c r="S405" s="101"/>
      <c r="T405" s="101"/>
      <c r="U405" s="90">
        <v>50758</v>
      </c>
      <c r="V405" s="90"/>
      <c r="W405" s="90"/>
      <c r="X405" s="87" t="s">
        <v>117</v>
      </c>
      <c r="Y405" s="87"/>
      <c r="Z405" s="87" t="s">
        <v>118</v>
      </c>
      <c r="AA405" s="87"/>
      <c r="AB405" s="87"/>
      <c r="AC405" s="87"/>
      <c r="AD405" s="87"/>
      <c r="AE405" s="87" t="s">
        <v>276</v>
      </c>
      <c r="AF405" s="87"/>
      <c r="AG405" s="87"/>
      <c r="AH405" s="87"/>
      <c r="AI405" s="87"/>
      <c r="AJ405" s="87"/>
      <c r="AK405" s="87"/>
      <c r="AL405" s="87"/>
      <c r="AM405" s="87"/>
      <c r="AN405" s="87"/>
      <c r="AO405" s="87"/>
      <c r="AP405" s="87"/>
      <c r="AQ405" s="93">
        <v>561.5</v>
      </c>
      <c r="AR405" s="93"/>
      <c r="AS405" s="93"/>
      <c r="AT405" s="93"/>
      <c r="AU405" s="93"/>
    </row>
    <row r="406" spans="1:47" x14ac:dyDescent="0.2">
      <c r="D406" s="7" t="s">
        <v>15</v>
      </c>
      <c r="E406" s="87" t="s">
        <v>79</v>
      </c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102" t="s">
        <v>18</v>
      </c>
      <c r="R406" s="102"/>
      <c r="S406" s="87" t="s">
        <v>411</v>
      </c>
      <c r="T406" s="87"/>
      <c r="U406" s="87"/>
      <c r="V406" s="87"/>
      <c r="W406" s="87"/>
      <c r="X406" s="87"/>
      <c r="Y406" s="87"/>
      <c r="Z406" s="87"/>
      <c r="AA406" s="87"/>
      <c r="AB406" s="102" t="s">
        <v>17</v>
      </c>
      <c r="AC406" s="102"/>
      <c r="AD406" s="103">
        <v>65869</v>
      </c>
      <c r="AE406" s="103"/>
      <c r="AF406" s="103"/>
      <c r="AG406" s="103"/>
      <c r="AH406" s="7" t="s">
        <v>16</v>
      </c>
    </row>
    <row r="407" spans="1:47" x14ac:dyDescent="0.2">
      <c r="A407" s="90">
        <v>0</v>
      </c>
      <c r="B407" s="90"/>
      <c r="C407" s="87" t="s">
        <v>272</v>
      </c>
      <c r="D407" s="87"/>
      <c r="E407" s="87"/>
      <c r="F407" s="87"/>
      <c r="G407" s="87"/>
      <c r="H407" s="87"/>
      <c r="I407" s="90">
        <v>0</v>
      </c>
      <c r="J407" s="90"/>
      <c r="Q407" s="101">
        <v>42124</v>
      </c>
      <c r="R407" s="101"/>
      <c r="S407" s="101"/>
      <c r="T407" s="101"/>
      <c r="U407" s="90">
        <v>50952</v>
      </c>
      <c r="V407" s="90"/>
      <c r="W407" s="90"/>
      <c r="X407" s="87" t="s">
        <v>215</v>
      </c>
      <c r="Y407" s="87"/>
      <c r="Z407" s="87" t="s">
        <v>333</v>
      </c>
      <c r="AA407" s="87"/>
      <c r="AB407" s="87"/>
      <c r="AC407" s="87"/>
      <c r="AD407" s="87"/>
      <c r="AE407" s="87" t="s">
        <v>334</v>
      </c>
      <c r="AF407" s="87"/>
      <c r="AG407" s="87"/>
      <c r="AH407" s="87"/>
      <c r="AI407" s="87"/>
      <c r="AJ407" s="87"/>
      <c r="AK407" s="87"/>
      <c r="AL407" s="87"/>
      <c r="AM407" s="87"/>
      <c r="AN407" s="87"/>
      <c r="AO407" s="87"/>
      <c r="AP407" s="87"/>
      <c r="AQ407" s="93">
        <v>810</v>
      </c>
      <c r="AR407" s="93"/>
      <c r="AS407" s="93"/>
      <c r="AT407" s="93"/>
      <c r="AU407" s="93"/>
    </row>
    <row r="408" spans="1:47" x14ac:dyDescent="0.2">
      <c r="A408" s="90">
        <v>0</v>
      </c>
      <c r="B408" s="90"/>
      <c r="C408" s="87" t="s">
        <v>272</v>
      </c>
      <c r="D408" s="87"/>
      <c r="E408" s="87"/>
      <c r="F408" s="87"/>
      <c r="G408" s="87"/>
      <c r="H408" s="87"/>
      <c r="I408" s="90">
        <v>0</v>
      </c>
      <c r="J408" s="90"/>
      <c r="Q408" s="101">
        <v>42136</v>
      </c>
      <c r="R408" s="101"/>
      <c r="S408" s="101"/>
      <c r="T408" s="101"/>
      <c r="U408" s="90">
        <v>51011</v>
      </c>
      <c r="V408" s="90"/>
      <c r="W408" s="90"/>
      <c r="X408" s="87" t="s">
        <v>117</v>
      </c>
      <c r="Y408" s="87"/>
      <c r="Z408" s="87" t="s">
        <v>118</v>
      </c>
      <c r="AA408" s="87"/>
      <c r="AB408" s="87"/>
      <c r="AC408" s="87"/>
      <c r="AD408" s="87"/>
      <c r="AE408" s="87" t="s">
        <v>412</v>
      </c>
      <c r="AF408" s="87"/>
      <c r="AG408" s="87"/>
      <c r="AH408" s="87"/>
      <c r="AI408" s="87"/>
      <c r="AJ408" s="87"/>
      <c r="AK408" s="87"/>
      <c r="AL408" s="87"/>
      <c r="AM408" s="87"/>
      <c r="AN408" s="87"/>
      <c r="AO408" s="87"/>
      <c r="AP408" s="87"/>
      <c r="AQ408" s="93">
        <v>3699.96</v>
      </c>
      <c r="AR408" s="93"/>
      <c r="AS408" s="93"/>
      <c r="AT408" s="93"/>
      <c r="AU408" s="93"/>
    </row>
    <row r="409" spans="1:47" x14ac:dyDescent="0.2">
      <c r="D409" s="7" t="s">
        <v>15</v>
      </c>
      <c r="E409" s="87" t="s">
        <v>69</v>
      </c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102" t="s">
        <v>18</v>
      </c>
      <c r="R409" s="102"/>
      <c r="S409" s="87" t="s">
        <v>413</v>
      </c>
      <c r="T409" s="87"/>
      <c r="U409" s="87"/>
      <c r="V409" s="87"/>
      <c r="W409" s="87"/>
      <c r="X409" s="87"/>
      <c r="Y409" s="87"/>
      <c r="Z409" s="87"/>
      <c r="AA409" s="87"/>
      <c r="AB409" s="102" t="s">
        <v>17</v>
      </c>
      <c r="AC409" s="102"/>
      <c r="AD409" s="103">
        <v>65881</v>
      </c>
      <c r="AE409" s="103"/>
      <c r="AF409" s="103"/>
      <c r="AG409" s="103"/>
      <c r="AH409" s="7" t="s">
        <v>16</v>
      </c>
    </row>
    <row r="410" spans="1:47" x14ac:dyDescent="0.2">
      <c r="A410" s="90">
        <v>0</v>
      </c>
      <c r="B410" s="90"/>
      <c r="C410" s="87" t="s">
        <v>272</v>
      </c>
      <c r="D410" s="87"/>
      <c r="E410" s="87"/>
      <c r="F410" s="87"/>
      <c r="G410" s="87"/>
      <c r="H410" s="87"/>
      <c r="I410" s="90">
        <v>0</v>
      </c>
      <c r="J410" s="90"/>
      <c r="Q410" s="101">
        <v>42150</v>
      </c>
      <c r="R410" s="101"/>
      <c r="S410" s="101"/>
      <c r="T410" s="101"/>
      <c r="U410" s="90">
        <v>51239</v>
      </c>
      <c r="V410" s="90"/>
      <c r="W410" s="90"/>
      <c r="X410" s="87" t="s">
        <v>117</v>
      </c>
      <c r="Y410" s="87"/>
      <c r="Z410" s="87" t="s">
        <v>118</v>
      </c>
      <c r="AA410" s="87"/>
      <c r="AB410" s="87"/>
      <c r="AC410" s="87"/>
      <c r="AD410" s="87"/>
      <c r="AE410" s="87" t="s">
        <v>414</v>
      </c>
      <c r="AF410" s="87"/>
      <c r="AG410" s="87"/>
      <c r="AH410" s="87"/>
      <c r="AI410" s="87"/>
      <c r="AJ410" s="87"/>
      <c r="AK410" s="87"/>
      <c r="AL410" s="87"/>
      <c r="AM410" s="87"/>
      <c r="AN410" s="87"/>
      <c r="AO410" s="87"/>
      <c r="AP410" s="87"/>
      <c r="AQ410" s="93">
        <v>115</v>
      </c>
      <c r="AR410" s="93"/>
      <c r="AS410" s="93"/>
      <c r="AT410" s="93"/>
      <c r="AU410" s="93"/>
    </row>
    <row r="411" spans="1:47" x14ac:dyDescent="0.2">
      <c r="D411" s="7" t="s">
        <v>15</v>
      </c>
      <c r="E411" s="87" t="s">
        <v>82</v>
      </c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102" t="s">
        <v>18</v>
      </c>
      <c r="R411" s="102"/>
      <c r="S411" s="87" t="s">
        <v>415</v>
      </c>
      <c r="T411" s="87"/>
      <c r="U411" s="87"/>
      <c r="V411" s="87"/>
      <c r="W411" s="87"/>
      <c r="X411" s="87"/>
      <c r="Y411" s="87"/>
      <c r="Z411" s="87"/>
      <c r="AA411" s="87"/>
      <c r="AB411" s="102" t="s">
        <v>17</v>
      </c>
      <c r="AC411" s="102"/>
      <c r="AD411" s="103">
        <v>65950</v>
      </c>
      <c r="AE411" s="103"/>
      <c r="AF411" s="103"/>
      <c r="AG411" s="103"/>
      <c r="AH411" s="7" t="s">
        <v>16</v>
      </c>
    </row>
    <row r="412" spans="1:47" x14ac:dyDescent="0.2">
      <c r="A412" s="90">
        <v>0</v>
      </c>
      <c r="B412" s="90"/>
      <c r="C412" s="87" t="s">
        <v>272</v>
      </c>
      <c r="D412" s="87"/>
      <c r="E412" s="87"/>
      <c r="F412" s="87"/>
      <c r="G412" s="87"/>
      <c r="H412" s="87"/>
      <c r="I412" s="90">
        <v>0</v>
      </c>
      <c r="J412" s="90"/>
      <c r="Q412" s="101">
        <v>42150</v>
      </c>
      <c r="R412" s="101"/>
      <c r="S412" s="101"/>
      <c r="T412" s="101"/>
      <c r="U412" s="90">
        <v>51239</v>
      </c>
      <c r="V412" s="90"/>
      <c r="W412" s="90"/>
      <c r="X412" s="87" t="s">
        <v>117</v>
      </c>
      <c r="Y412" s="87"/>
      <c r="Z412" s="87" t="s">
        <v>118</v>
      </c>
      <c r="AA412" s="87"/>
      <c r="AB412" s="87"/>
      <c r="AC412" s="87"/>
      <c r="AD412" s="87"/>
      <c r="AE412" s="87" t="s">
        <v>291</v>
      </c>
      <c r="AF412" s="87"/>
      <c r="AG412" s="87"/>
      <c r="AH412" s="87"/>
      <c r="AI412" s="87"/>
      <c r="AJ412" s="87"/>
      <c r="AK412" s="87"/>
      <c r="AL412" s="87"/>
      <c r="AM412" s="87"/>
      <c r="AN412" s="87"/>
      <c r="AO412" s="87"/>
      <c r="AP412" s="87"/>
      <c r="AQ412" s="93">
        <v>293.31</v>
      </c>
      <c r="AR412" s="93"/>
      <c r="AS412" s="93"/>
      <c r="AT412" s="93"/>
      <c r="AU412" s="93"/>
    </row>
    <row r="413" spans="1:47" x14ac:dyDescent="0.2">
      <c r="D413" s="7" t="s">
        <v>15</v>
      </c>
      <c r="E413" s="87" t="s">
        <v>78</v>
      </c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102" t="s">
        <v>18</v>
      </c>
      <c r="R413" s="102"/>
      <c r="S413" s="87" t="s">
        <v>416</v>
      </c>
      <c r="T413" s="87"/>
      <c r="U413" s="87"/>
      <c r="V413" s="87"/>
      <c r="W413" s="87"/>
      <c r="X413" s="87"/>
      <c r="Y413" s="87"/>
      <c r="Z413" s="87"/>
      <c r="AA413" s="87"/>
      <c r="AB413" s="102" t="s">
        <v>17</v>
      </c>
      <c r="AC413" s="102"/>
      <c r="AD413" s="103">
        <v>65955</v>
      </c>
      <c r="AE413" s="103"/>
      <c r="AF413" s="103"/>
      <c r="AG413" s="103"/>
      <c r="AH413" s="7" t="s">
        <v>16</v>
      </c>
    </row>
    <row r="414" spans="1:47" x14ac:dyDescent="0.2">
      <c r="A414" s="90">
        <v>0</v>
      </c>
      <c r="B414" s="90"/>
      <c r="C414" s="87" t="s">
        <v>272</v>
      </c>
      <c r="D414" s="87"/>
      <c r="E414" s="87"/>
      <c r="F414" s="87"/>
      <c r="G414" s="87"/>
      <c r="H414" s="87"/>
      <c r="I414" s="90">
        <v>0</v>
      </c>
      <c r="J414" s="90"/>
      <c r="Q414" s="101">
        <v>42143</v>
      </c>
      <c r="R414" s="101"/>
      <c r="S414" s="101"/>
      <c r="T414" s="101"/>
      <c r="U414" s="90">
        <v>51276</v>
      </c>
      <c r="V414" s="90"/>
      <c r="W414" s="90"/>
      <c r="X414" s="87" t="s">
        <v>117</v>
      </c>
      <c r="Y414" s="87"/>
      <c r="Z414" s="87" t="s">
        <v>135</v>
      </c>
      <c r="AA414" s="87"/>
      <c r="AB414" s="87"/>
      <c r="AC414" s="87"/>
      <c r="AD414" s="87"/>
      <c r="AE414" s="87" t="s">
        <v>145</v>
      </c>
      <c r="AF414" s="87"/>
      <c r="AG414" s="87"/>
      <c r="AH414" s="87"/>
      <c r="AI414" s="87"/>
      <c r="AJ414" s="87"/>
      <c r="AK414" s="87"/>
      <c r="AL414" s="87"/>
      <c r="AM414" s="87"/>
      <c r="AN414" s="87"/>
      <c r="AO414" s="87"/>
      <c r="AP414" s="87"/>
      <c r="AQ414" s="93">
        <v>126.51</v>
      </c>
      <c r="AR414" s="93"/>
      <c r="AS414" s="93"/>
      <c r="AT414" s="93"/>
      <c r="AU414" s="93"/>
    </row>
    <row r="415" spans="1:47" x14ac:dyDescent="0.2">
      <c r="D415" s="7" t="s">
        <v>15</v>
      </c>
      <c r="E415" s="87" t="s">
        <v>33</v>
      </c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102" t="s">
        <v>18</v>
      </c>
      <c r="R415" s="102"/>
      <c r="S415" s="87" t="s">
        <v>417</v>
      </c>
      <c r="T415" s="87"/>
      <c r="U415" s="87"/>
      <c r="V415" s="87"/>
      <c r="W415" s="87"/>
      <c r="X415" s="87"/>
      <c r="Y415" s="87"/>
      <c r="Z415" s="87"/>
      <c r="AA415" s="87"/>
      <c r="AB415" s="102" t="s">
        <v>17</v>
      </c>
      <c r="AC415" s="102"/>
      <c r="AD415" s="103">
        <v>65960</v>
      </c>
      <c r="AE415" s="103"/>
      <c r="AF415" s="103"/>
      <c r="AG415" s="103"/>
      <c r="AH415" s="7" t="s">
        <v>16</v>
      </c>
    </row>
    <row r="416" spans="1:47" x14ac:dyDescent="0.2">
      <c r="A416" s="90">
        <v>0</v>
      </c>
      <c r="B416" s="90"/>
      <c r="C416" s="87" t="s">
        <v>272</v>
      </c>
      <c r="D416" s="87"/>
      <c r="E416" s="87"/>
      <c r="F416" s="87"/>
      <c r="G416" s="87"/>
      <c r="H416" s="87"/>
      <c r="I416" s="90">
        <v>0</v>
      </c>
      <c r="J416" s="90"/>
      <c r="Q416" s="101">
        <v>42155</v>
      </c>
      <c r="R416" s="101"/>
      <c r="S416" s="101"/>
      <c r="T416" s="101"/>
      <c r="U416" s="90">
        <v>51505</v>
      </c>
      <c r="V416" s="90"/>
      <c r="W416" s="90"/>
      <c r="X416" s="87" t="s">
        <v>117</v>
      </c>
      <c r="Y416" s="87"/>
      <c r="Z416" s="87" t="s">
        <v>118</v>
      </c>
      <c r="AA416" s="87"/>
      <c r="AB416" s="87"/>
      <c r="AC416" s="87"/>
      <c r="AD416" s="87"/>
      <c r="AE416" s="87" t="s">
        <v>191</v>
      </c>
      <c r="AF416" s="87"/>
      <c r="AG416" s="87"/>
      <c r="AH416" s="87"/>
      <c r="AI416" s="87"/>
      <c r="AJ416" s="87"/>
      <c r="AK416" s="87"/>
      <c r="AL416" s="87"/>
      <c r="AM416" s="87"/>
      <c r="AN416" s="87"/>
      <c r="AO416" s="87"/>
      <c r="AP416" s="87"/>
      <c r="AQ416" s="93">
        <v>64</v>
      </c>
      <c r="AR416" s="93"/>
      <c r="AS416" s="93"/>
      <c r="AT416" s="93"/>
      <c r="AU416" s="93"/>
    </row>
    <row r="417" spans="1:47" x14ac:dyDescent="0.2">
      <c r="D417" s="7" t="s">
        <v>15</v>
      </c>
      <c r="E417" s="87" t="s">
        <v>55</v>
      </c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102" t="s">
        <v>18</v>
      </c>
      <c r="R417" s="102"/>
      <c r="S417" s="87" t="s">
        <v>192</v>
      </c>
      <c r="T417" s="87"/>
      <c r="U417" s="87"/>
      <c r="V417" s="87"/>
      <c r="W417" s="87"/>
      <c r="X417" s="87"/>
      <c r="Y417" s="87"/>
      <c r="Z417" s="87"/>
      <c r="AA417" s="87"/>
      <c r="AB417" s="102" t="s">
        <v>17</v>
      </c>
      <c r="AC417" s="102"/>
      <c r="AD417" s="103">
        <v>66037</v>
      </c>
      <c r="AE417" s="103"/>
      <c r="AF417" s="103"/>
      <c r="AG417" s="103"/>
      <c r="AH417" s="7" t="s">
        <v>16</v>
      </c>
    </row>
    <row r="418" spans="1:47" x14ac:dyDescent="0.2">
      <c r="A418" s="90">
        <v>0</v>
      </c>
      <c r="B418" s="90"/>
      <c r="C418" s="87" t="s">
        <v>272</v>
      </c>
      <c r="D418" s="87"/>
      <c r="E418" s="87"/>
      <c r="F418" s="87"/>
      <c r="G418" s="87"/>
      <c r="H418" s="87"/>
      <c r="I418" s="90">
        <v>0</v>
      </c>
      <c r="J418" s="90"/>
      <c r="Q418" s="101">
        <v>42159</v>
      </c>
      <c r="R418" s="101"/>
      <c r="S418" s="101"/>
      <c r="T418" s="101"/>
      <c r="U418" s="90">
        <v>51505</v>
      </c>
      <c r="V418" s="90"/>
      <c r="W418" s="90"/>
      <c r="X418" s="87" t="s">
        <v>117</v>
      </c>
      <c r="Y418" s="87"/>
      <c r="Z418" s="87" t="s">
        <v>118</v>
      </c>
      <c r="AA418" s="87"/>
      <c r="AB418" s="87"/>
      <c r="AC418" s="87"/>
      <c r="AD418" s="87"/>
      <c r="AE418" s="87" t="s">
        <v>418</v>
      </c>
      <c r="AF418" s="87"/>
      <c r="AG418" s="87"/>
      <c r="AH418" s="87"/>
      <c r="AI418" s="87"/>
      <c r="AJ418" s="87"/>
      <c r="AK418" s="87"/>
      <c r="AL418" s="87"/>
      <c r="AM418" s="87"/>
      <c r="AN418" s="87"/>
      <c r="AO418" s="87"/>
      <c r="AP418" s="87"/>
      <c r="AQ418" s="93">
        <v>300</v>
      </c>
      <c r="AR418" s="93"/>
      <c r="AS418" s="93"/>
      <c r="AT418" s="93"/>
      <c r="AU418" s="93"/>
    </row>
    <row r="419" spans="1:47" x14ac:dyDescent="0.2">
      <c r="D419" s="7" t="s">
        <v>15</v>
      </c>
      <c r="E419" s="87" t="s">
        <v>66</v>
      </c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102" t="s">
        <v>18</v>
      </c>
      <c r="R419" s="102"/>
      <c r="S419" s="87" t="s">
        <v>419</v>
      </c>
      <c r="T419" s="87"/>
      <c r="U419" s="87"/>
      <c r="V419" s="87"/>
      <c r="W419" s="87"/>
      <c r="X419" s="87"/>
      <c r="Y419" s="87"/>
      <c r="Z419" s="87"/>
      <c r="AA419" s="87"/>
      <c r="AB419" s="102" t="s">
        <v>17</v>
      </c>
      <c r="AC419" s="102"/>
      <c r="AD419" s="103">
        <v>66041</v>
      </c>
      <c r="AE419" s="103"/>
      <c r="AF419" s="103"/>
      <c r="AG419" s="103"/>
      <c r="AH419" s="7" t="s">
        <v>16</v>
      </c>
    </row>
    <row r="420" spans="1:47" x14ac:dyDescent="0.2">
      <c r="A420" s="90">
        <v>0</v>
      </c>
      <c r="B420" s="90"/>
      <c r="C420" s="87" t="s">
        <v>272</v>
      </c>
      <c r="D420" s="87"/>
      <c r="E420" s="87"/>
      <c r="F420" s="87"/>
      <c r="G420" s="87"/>
      <c r="H420" s="87"/>
      <c r="I420" s="90">
        <v>0</v>
      </c>
      <c r="J420" s="90"/>
      <c r="Q420" s="101">
        <v>42159</v>
      </c>
      <c r="R420" s="101"/>
      <c r="S420" s="101"/>
      <c r="T420" s="101"/>
      <c r="U420" s="90">
        <v>51505</v>
      </c>
      <c r="V420" s="90"/>
      <c r="W420" s="90"/>
      <c r="X420" s="87" t="s">
        <v>117</v>
      </c>
      <c r="Y420" s="87"/>
      <c r="Z420" s="87" t="s">
        <v>118</v>
      </c>
      <c r="AA420" s="87"/>
      <c r="AB420" s="87"/>
      <c r="AC420" s="87"/>
      <c r="AD420" s="87"/>
      <c r="AE420" s="87" t="s">
        <v>418</v>
      </c>
      <c r="AF420" s="87"/>
      <c r="AG420" s="87"/>
      <c r="AH420" s="87"/>
      <c r="AI420" s="87"/>
      <c r="AJ420" s="87"/>
      <c r="AK420" s="87"/>
      <c r="AL420" s="87"/>
      <c r="AM420" s="87"/>
      <c r="AN420" s="87"/>
      <c r="AO420" s="87"/>
      <c r="AP420" s="87"/>
      <c r="AQ420" s="93">
        <v>300</v>
      </c>
      <c r="AR420" s="93"/>
      <c r="AS420" s="93"/>
      <c r="AT420" s="93"/>
      <c r="AU420" s="93"/>
    </row>
    <row r="421" spans="1:47" x14ac:dyDescent="0.2">
      <c r="D421" s="7" t="s">
        <v>15</v>
      </c>
      <c r="E421" s="87" t="s">
        <v>67</v>
      </c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102" t="s">
        <v>18</v>
      </c>
      <c r="R421" s="102"/>
      <c r="S421" s="87" t="s">
        <v>420</v>
      </c>
      <c r="T421" s="87"/>
      <c r="U421" s="87"/>
      <c r="V421" s="87"/>
      <c r="W421" s="87"/>
      <c r="X421" s="87"/>
      <c r="Y421" s="87"/>
      <c r="Z421" s="87"/>
      <c r="AA421" s="87"/>
      <c r="AB421" s="102" t="s">
        <v>17</v>
      </c>
      <c r="AC421" s="102"/>
      <c r="AD421" s="103">
        <v>66048</v>
      </c>
      <c r="AE421" s="103"/>
      <c r="AF421" s="103"/>
      <c r="AG421" s="103"/>
      <c r="AH421" s="7" t="s">
        <v>16</v>
      </c>
    </row>
    <row r="422" spans="1:47" x14ac:dyDescent="0.2">
      <c r="A422" s="90">
        <v>0</v>
      </c>
      <c r="B422" s="90"/>
      <c r="C422" s="87" t="s">
        <v>272</v>
      </c>
      <c r="D422" s="87"/>
      <c r="E422" s="87"/>
      <c r="F422" s="87"/>
      <c r="G422" s="87"/>
      <c r="H422" s="87"/>
      <c r="I422" s="90">
        <v>0</v>
      </c>
      <c r="J422" s="90"/>
      <c r="Q422" s="101">
        <v>42159</v>
      </c>
      <c r="R422" s="101"/>
      <c r="S422" s="101"/>
      <c r="T422" s="101"/>
      <c r="U422" s="90">
        <v>51505</v>
      </c>
      <c r="V422" s="90"/>
      <c r="W422" s="90"/>
      <c r="X422" s="87" t="s">
        <v>117</v>
      </c>
      <c r="Y422" s="87"/>
      <c r="Z422" s="87" t="s">
        <v>118</v>
      </c>
      <c r="AA422" s="87"/>
      <c r="AB422" s="87"/>
      <c r="AC422" s="87"/>
      <c r="AD422" s="87"/>
      <c r="AE422" s="87" t="s">
        <v>421</v>
      </c>
      <c r="AF422" s="87"/>
      <c r="AG422" s="87"/>
      <c r="AH422" s="87"/>
      <c r="AI422" s="87"/>
      <c r="AJ422" s="87"/>
      <c r="AK422" s="87"/>
      <c r="AL422" s="87"/>
      <c r="AM422" s="87"/>
      <c r="AN422" s="87"/>
      <c r="AO422" s="87"/>
      <c r="AP422" s="87"/>
      <c r="AQ422" s="93">
        <v>1570.15</v>
      </c>
      <c r="AR422" s="93"/>
      <c r="AS422" s="93"/>
      <c r="AT422" s="93"/>
      <c r="AU422" s="93"/>
    </row>
    <row r="423" spans="1:47" x14ac:dyDescent="0.2">
      <c r="D423" s="7" t="s">
        <v>15</v>
      </c>
      <c r="E423" s="87" t="s">
        <v>69</v>
      </c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102" t="s">
        <v>18</v>
      </c>
      <c r="R423" s="102"/>
      <c r="S423" s="87" t="s">
        <v>422</v>
      </c>
      <c r="T423" s="87"/>
      <c r="U423" s="87"/>
      <c r="V423" s="87"/>
      <c r="W423" s="87"/>
      <c r="X423" s="87"/>
      <c r="Y423" s="87"/>
      <c r="Z423" s="87"/>
      <c r="AA423" s="87"/>
      <c r="AB423" s="102" t="s">
        <v>17</v>
      </c>
      <c r="AC423" s="102"/>
      <c r="AD423" s="103">
        <v>66051</v>
      </c>
      <c r="AE423" s="103"/>
      <c r="AF423" s="103"/>
      <c r="AG423" s="103"/>
      <c r="AH423" s="7" t="s">
        <v>16</v>
      </c>
    </row>
    <row r="424" spans="1:47" x14ac:dyDescent="0.2">
      <c r="A424" s="90">
        <v>0</v>
      </c>
      <c r="B424" s="90"/>
      <c r="C424" s="87" t="s">
        <v>272</v>
      </c>
      <c r="D424" s="87"/>
      <c r="E424" s="87"/>
      <c r="F424" s="87"/>
      <c r="G424" s="87"/>
      <c r="H424" s="87"/>
      <c r="I424" s="90">
        <v>0</v>
      </c>
      <c r="J424" s="90"/>
      <c r="Q424" s="101">
        <v>42159</v>
      </c>
      <c r="R424" s="101"/>
      <c r="S424" s="101"/>
      <c r="T424" s="101"/>
      <c r="U424" s="90">
        <v>51505</v>
      </c>
      <c r="V424" s="90"/>
      <c r="W424" s="90"/>
      <c r="X424" s="87" t="s">
        <v>117</v>
      </c>
      <c r="Y424" s="87"/>
      <c r="Z424" s="87" t="s">
        <v>118</v>
      </c>
      <c r="AA424" s="87"/>
      <c r="AB424" s="87"/>
      <c r="AC424" s="87"/>
      <c r="AD424" s="87"/>
      <c r="AE424" s="87" t="s">
        <v>421</v>
      </c>
      <c r="AF424" s="87"/>
      <c r="AG424" s="87"/>
      <c r="AH424" s="87"/>
      <c r="AI424" s="87"/>
      <c r="AJ424" s="87"/>
      <c r="AK424" s="87"/>
      <c r="AL424" s="87"/>
      <c r="AM424" s="87"/>
      <c r="AN424" s="87"/>
      <c r="AO424" s="87"/>
      <c r="AP424" s="87"/>
      <c r="AQ424" s="93">
        <v>508.63</v>
      </c>
      <c r="AR424" s="93"/>
      <c r="AS424" s="93"/>
      <c r="AT424" s="93"/>
      <c r="AU424" s="93"/>
    </row>
    <row r="425" spans="1:47" x14ac:dyDescent="0.2">
      <c r="D425" s="7" t="s">
        <v>15</v>
      </c>
      <c r="E425" s="87" t="s">
        <v>70</v>
      </c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102" t="s">
        <v>18</v>
      </c>
      <c r="R425" s="102"/>
      <c r="S425" s="87" t="s">
        <v>423</v>
      </c>
      <c r="T425" s="87"/>
      <c r="U425" s="87"/>
      <c r="V425" s="87"/>
      <c r="W425" s="87"/>
      <c r="X425" s="87"/>
      <c r="Y425" s="87"/>
      <c r="Z425" s="87"/>
      <c r="AA425" s="87"/>
      <c r="AB425" s="102" t="s">
        <v>17</v>
      </c>
      <c r="AC425" s="102"/>
      <c r="AD425" s="103">
        <v>66060</v>
      </c>
      <c r="AE425" s="103"/>
      <c r="AF425" s="103"/>
      <c r="AG425" s="103"/>
      <c r="AH425" s="7" t="s">
        <v>16</v>
      </c>
    </row>
    <row r="426" spans="1:47" x14ac:dyDescent="0.2">
      <c r="A426" s="90">
        <v>0</v>
      </c>
      <c r="B426" s="90"/>
      <c r="C426" s="87" t="s">
        <v>272</v>
      </c>
      <c r="D426" s="87"/>
      <c r="E426" s="87"/>
      <c r="F426" s="87"/>
      <c r="G426" s="87"/>
      <c r="H426" s="87"/>
      <c r="I426" s="90">
        <v>0</v>
      </c>
      <c r="J426" s="90"/>
      <c r="Q426" s="101">
        <v>42159</v>
      </c>
      <c r="R426" s="101"/>
      <c r="S426" s="101"/>
      <c r="T426" s="101"/>
      <c r="U426" s="90">
        <v>51505</v>
      </c>
      <c r="V426" s="90"/>
      <c r="W426" s="90"/>
      <c r="X426" s="87" t="s">
        <v>117</v>
      </c>
      <c r="Y426" s="87"/>
      <c r="Z426" s="87" t="s">
        <v>118</v>
      </c>
      <c r="AA426" s="87"/>
      <c r="AB426" s="87"/>
      <c r="AC426" s="87"/>
      <c r="AD426" s="87"/>
      <c r="AE426" s="87" t="s">
        <v>424</v>
      </c>
      <c r="AF426" s="87"/>
      <c r="AG426" s="87"/>
      <c r="AH426" s="87"/>
      <c r="AI426" s="87"/>
      <c r="AJ426" s="87"/>
      <c r="AK426" s="87"/>
      <c r="AL426" s="87"/>
      <c r="AM426" s="87"/>
      <c r="AN426" s="87"/>
      <c r="AO426" s="87"/>
      <c r="AP426" s="87"/>
      <c r="AQ426" s="93">
        <v>1554.05</v>
      </c>
      <c r="AR426" s="93"/>
      <c r="AS426" s="93"/>
      <c r="AT426" s="93"/>
      <c r="AU426" s="93"/>
    </row>
    <row r="427" spans="1:47" x14ac:dyDescent="0.2">
      <c r="D427" s="7" t="s">
        <v>15</v>
      </c>
      <c r="E427" s="87" t="s">
        <v>71</v>
      </c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102" t="s">
        <v>18</v>
      </c>
      <c r="R427" s="102"/>
      <c r="S427" s="87" t="s">
        <v>425</v>
      </c>
      <c r="T427" s="87"/>
      <c r="U427" s="87"/>
      <c r="V427" s="87"/>
      <c r="W427" s="87"/>
      <c r="X427" s="87"/>
      <c r="Y427" s="87"/>
      <c r="Z427" s="87"/>
      <c r="AA427" s="87"/>
      <c r="AB427" s="102" t="s">
        <v>17</v>
      </c>
      <c r="AC427" s="102"/>
      <c r="AD427" s="103">
        <v>66061</v>
      </c>
      <c r="AE427" s="103"/>
      <c r="AF427" s="103"/>
      <c r="AG427" s="103"/>
      <c r="AH427" s="7" t="s">
        <v>16</v>
      </c>
    </row>
    <row r="428" spans="1:47" x14ac:dyDescent="0.2">
      <c r="A428" s="90">
        <v>0</v>
      </c>
      <c r="B428" s="90"/>
      <c r="C428" s="87" t="s">
        <v>272</v>
      </c>
      <c r="D428" s="87"/>
      <c r="E428" s="87"/>
      <c r="F428" s="87"/>
      <c r="G428" s="87"/>
      <c r="H428" s="87"/>
      <c r="I428" s="90">
        <v>0</v>
      </c>
      <c r="J428" s="90"/>
      <c r="Q428" s="101">
        <v>42159</v>
      </c>
      <c r="R428" s="101"/>
      <c r="S428" s="101"/>
      <c r="T428" s="101"/>
      <c r="U428" s="90">
        <v>51505</v>
      </c>
      <c r="V428" s="90"/>
      <c r="W428" s="90"/>
      <c r="X428" s="87" t="s">
        <v>117</v>
      </c>
      <c r="Y428" s="87"/>
      <c r="Z428" s="87" t="s">
        <v>118</v>
      </c>
      <c r="AA428" s="87"/>
      <c r="AB428" s="87"/>
      <c r="AC428" s="87"/>
      <c r="AD428" s="87"/>
      <c r="AE428" s="87" t="s">
        <v>421</v>
      </c>
      <c r="AF428" s="87"/>
      <c r="AG428" s="87"/>
      <c r="AH428" s="87"/>
      <c r="AI428" s="87"/>
      <c r="AJ428" s="87"/>
      <c r="AK428" s="87"/>
      <c r="AL428" s="87"/>
      <c r="AM428" s="87"/>
      <c r="AN428" s="87"/>
      <c r="AO428" s="87"/>
      <c r="AP428" s="87"/>
      <c r="AQ428" s="93">
        <v>1009.2</v>
      </c>
      <c r="AR428" s="93"/>
      <c r="AS428" s="93"/>
      <c r="AT428" s="93"/>
      <c r="AU428" s="93"/>
    </row>
    <row r="429" spans="1:47" x14ac:dyDescent="0.2">
      <c r="D429" s="7" t="s">
        <v>15</v>
      </c>
      <c r="E429" s="87" t="s">
        <v>72</v>
      </c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102" t="s">
        <v>18</v>
      </c>
      <c r="R429" s="102"/>
      <c r="S429" s="87" t="s">
        <v>426</v>
      </c>
      <c r="T429" s="87"/>
      <c r="U429" s="87"/>
      <c r="V429" s="87"/>
      <c r="W429" s="87"/>
      <c r="X429" s="87"/>
      <c r="Y429" s="87"/>
      <c r="Z429" s="87"/>
      <c r="AA429" s="87"/>
      <c r="AB429" s="102" t="s">
        <v>17</v>
      </c>
      <c r="AC429" s="102"/>
      <c r="AD429" s="103">
        <v>66065</v>
      </c>
      <c r="AE429" s="103"/>
      <c r="AF429" s="103"/>
      <c r="AG429" s="103"/>
      <c r="AH429" s="7" t="s">
        <v>16</v>
      </c>
    </row>
    <row r="430" spans="1:47" x14ac:dyDescent="0.2">
      <c r="A430" s="90">
        <v>0</v>
      </c>
      <c r="B430" s="90"/>
      <c r="C430" s="87" t="s">
        <v>272</v>
      </c>
      <c r="D430" s="87"/>
      <c r="E430" s="87"/>
      <c r="F430" s="87"/>
      <c r="G430" s="87"/>
      <c r="H430" s="87"/>
      <c r="I430" s="90">
        <v>0</v>
      </c>
      <c r="J430" s="90"/>
      <c r="Q430" s="101">
        <v>42159</v>
      </c>
      <c r="R430" s="101"/>
      <c r="S430" s="101"/>
      <c r="T430" s="101"/>
      <c r="U430" s="90">
        <v>51505</v>
      </c>
      <c r="V430" s="90"/>
      <c r="W430" s="90"/>
      <c r="X430" s="87" t="s">
        <v>117</v>
      </c>
      <c r="Y430" s="87"/>
      <c r="Z430" s="87" t="s">
        <v>118</v>
      </c>
      <c r="AA430" s="87"/>
      <c r="AB430" s="87"/>
      <c r="AC430" s="87"/>
      <c r="AD430" s="87"/>
      <c r="AE430" s="87" t="s">
        <v>421</v>
      </c>
      <c r="AF430" s="87"/>
      <c r="AG430" s="87"/>
      <c r="AH430" s="87"/>
      <c r="AI430" s="87"/>
      <c r="AJ430" s="87"/>
      <c r="AK430" s="87"/>
      <c r="AL430" s="87"/>
      <c r="AM430" s="87"/>
      <c r="AN430" s="87"/>
      <c r="AO430" s="87"/>
      <c r="AP430" s="87"/>
      <c r="AQ430" s="93">
        <v>554.04999999999995</v>
      </c>
      <c r="AR430" s="93"/>
      <c r="AS430" s="93"/>
      <c r="AT430" s="93"/>
      <c r="AU430" s="93"/>
    </row>
    <row r="431" spans="1:47" x14ac:dyDescent="0.2">
      <c r="D431" s="7" t="s">
        <v>15</v>
      </c>
      <c r="E431" s="87" t="s">
        <v>73</v>
      </c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102" t="s">
        <v>18</v>
      </c>
      <c r="R431" s="102"/>
      <c r="S431" s="87" t="s">
        <v>427</v>
      </c>
      <c r="T431" s="87"/>
      <c r="U431" s="87"/>
      <c r="V431" s="87"/>
      <c r="W431" s="87"/>
      <c r="X431" s="87"/>
      <c r="Y431" s="87"/>
      <c r="Z431" s="87"/>
      <c r="AA431" s="87"/>
      <c r="AB431" s="102" t="s">
        <v>17</v>
      </c>
      <c r="AC431" s="102"/>
      <c r="AD431" s="103">
        <v>66068</v>
      </c>
      <c r="AE431" s="103"/>
      <c r="AF431" s="103"/>
      <c r="AG431" s="103"/>
      <c r="AH431" s="7" t="s">
        <v>16</v>
      </c>
    </row>
    <row r="432" spans="1:47" x14ac:dyDescent="0.2">
      <c r="A432" s="90">
        <v>0</v>
      </c>
      <c r="B432" s="90"/>
      <c r="C432" s="87" t="s">
        <v>272</v>
      </c>
      <c r="D432" s="87"/>
      <c r="E432" s="87"/>
      <c r="F432" s="87"/>
      <c r="G432" s="87"/>
      <c r="H432" s="87"/>
      <c r="I432" s="90">
        <v>0</v>
      </c>
      <c r="J432" s="90"/>
      <c r="Q432" s="101">
        <v>42159</v>
      </c>
      <c r="R432" s="101"/>
      <c r="S432" s="101"/>
      <c r="T432" s="101"/>
      <c r="U432" s="90">
        <v>51505</v>
      </c>
      <c r="V432" s="90"/>
      <c r="W432" s="90"/>
      <c r="X432" s="87" t="s">
        <v>117</v>
      </c>
      <c r="Y432" s="87"/>
      <c r="Z432" s="87" t="s">
        <v>118</v>
      </c>
      <c r="AA432" s="87"/>
      <c r="AB432" s="87"/>
      <c r="AC432" s="87"/>
      <c r="AD432" s="87"/>
      <c r="AE432" s="87" t="s">
        <v>424</v>
      </c>
      <c r="AF432" s="87"/>
      <c r="AG432" s="87"/>
      <c r="AH432" s="87"/>
      <c r="AI432" s="87"/>
      <c r="AJ432" s="87"/>
      <c r="AK432" s="87"/>
      <c r="AL432" s="87"/>
      <c r="AM432" s="87"/>
      <c r="AN432" s="87"/>
      <c r="AO432" s="87"/>
      <c r="AP432" s="87"/>
      <c r="AQ432" s="93">
        <v>1074.75</v>
      </c>
      <c r="AR432" s="93"/>
      <c r="AS432" s="93"/>
      <c r="AT432" s="93"/>
      <c r="AU432" s="93"/>
    </row>
    <row r="433" spans="1:47" x14ac:dyDescent="0.2">
      <c r="D433" s="7" t="s">
        <v>15</v>
      </c>
      <c r="E433" s="87" t="s">
        <v>75</v>
      </c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102" t="s">
        <v>18</v>
      </c>
      <c r="R433" s="102"/>
      <c r="S433" s="87" t="s">
        <v>428</v>
      </c>
      <c r="T433" s="87"/>
      <c r="U433" s="87"/>
      <c r="V433" s="87"/>
      <c r="W433" s="87"/>
      <c r="X433" s="87"/>
      <c r="Y433" s="87"/>
      <c r="Z433" s="87"/>
      <c r="AA433" s="87"/>
      <c r="AB433" s="102" t="s">
        <v>17</v>
      </c>
      <c r="AC433" s="102"/>
      <c r="AD433" s="103">
        <v>66077</v>
      </c>
      <c r="AE433" s="103"/>
      <c r="AF433" s="103"/>
      <c r="AG433" s="103"/>
      <c r="AH433" s="7" t="s">
        <v>16</v>
      </c>
    </row>
    <row r="434" spans="1:47" x14ac:dyDescent="0.2">
      <c r="A434" s="90">
        <v>0</v>
      </c>
      <c r="B434" s="90"/>
      <c r="C434" s="87" t="s">
        <v>272</v>
      </c>
      <c r="D434" s="87"/>
      <c r="E434" s="87"/>
      <c r="F434" s="87"/>
      <c r="G434" s="87"/>
      <c r="H434" s="87"/>
      <c r="I434" s="90">
        <v>0</v>
      </c>
      <c r="J434" s="90"/>
      <c r="Q434" s="101">
        <v>42159</v>
      </c>
      <c r="R434" s="101"/>
      <c r="S434" s="101"/>
      <c r="T434" s="101"/>
      <c r="U434" s="90">
        <v>51505</v>
      </c>
      <c r="V434" s="90"/>
      <c r="W434" s="90"/>
      <c r="X434" s="87" t="s">
        <v>117</v>
      </c>
      <c r="Y434" s="87"/>
      <c r="Z434" s="87" t="s">
        <v>118</v>
      </c>
      <c r="AA434" s="87"/>
      <c r="AB434" s="87"/>
      <c r="AC434" s="87"/>
      <c r="AD434" s="87"/>
      <c r="AE434" s="87" t="s">
        <v>429</v>
      </c>
      <c r="AF434" s="87"/>
      <c r="AG434" s="87"/>
      <c r="AH434" s="87"/>
      <c r="AI434" s="87"/>
      <c r="AJ434" s="87"/>
      <c r="AK434" s="87"/>
      <c r="AL434" s="87"/>
      <c r="AM434" s="87"/>
      <c r="AN434" s="87"/>
      <c r="AO434" s="87"/>
      <c r="AP434" s="87"/>
      <c r="AQ434" s="93">
        <v>500</v>
      </c>
      <c r="AR434" s="93"/>
      <c r="AS434" s="93"/>
      <c r="AT434" s="93"/>
      <c r="AU434" s="93"/>
    </row>
    <row r="435" spans="1:47" x14ac:dyDescent="0.2">
      <c r="D435" s="7" t="s">
        <v>15</v>
      </c>
      <c r="E435" s="87" t="s">
        <v>76</v>
      </c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102" t="s">
        <v>18</v>
      </c>
      <c r="R435" s="102"/>
      <c r="S435" s="87" t="s">
        <v>430</v>
      </c>
      <c r="T435" s="87"/>
      <c r="U435" s="87"/>
      <c r="V435" s="87"/>
      <c r="W435" s="87"/>
      <c r="X435" s="87"/>
      <c r="Y435" s="87"/>
      <c r="Z435" s="87"/>
      <c r="AA435" s="87"/>
      <c r="AB435" s="102" t="s">
        <v>17</v>
      </c>
      <c r="AC435" s="102"/>
      <c r="AD435" s="103">
        <v>66078</v>
      </c>
      <c r="AE435" s="103"/>
      <c r="AF435" s="103"/>
      <c r="AG435" s="103"/>
      <c r="AH435" s="7" t="s">
        <v>16</v>
      </c>
    </row>
    <row r="436" spans="1:47" x14ac:dyDescent="0.2">
      <c r="A436" s="90">
        <v>0</v>
      </c>
      <c r="B436" s="90"/>
      <c r="C436" s="87" t="s">
        <v>272</v>
      </c>
      <c r="D436" s="87"/>
      <c r="E436" s="87"/>
      <c r="F436" s="87"/>
      <c r="G436" s="87"/>
      <c r="H436" s="87"/>
      <c r="I436" s="90">
        <v>0</v>
      </c>
      <c r="J436" s="90"/>
      <c r="Q436" s="101">
        <v>42159</v>
      </c>
      <c r="R436" s="101"/>
      <c r="S436" s="101"/>
      <c r="T436" s="101"/>
      <c r="U436" s="90">
        <v>51505</v>
      </c>
      <c r="V436" s="90"/>
      <c r="W436" s="90"/>
      <c r="X436" s="87" t="s">
        <v>117</v>
      </c>
      <c r="Y436" s="87"/>
      <c r="Z436" s="87" t="s">
        <v>118</v>
      </c>
      <c r="AA436" s="87"/>
      <c r="AB436" s="87"/>
      <c r="AC436" s="87"/>
      <c r="AD436" s="87"/>
      <c r="AE436" s="87" t="s">
        <v>311</v>
      </c>
      <c r="AF436" s="87"/>
      <c r="AG436" s="87"/>
      <c r="AH436" s="87"/>
      <c r="AI436" s="87"/>
      <c r="AJ436" s="87"/>
      <c r="AK436" s="87"/>
      <c r="AL436" s="87"/>
      <c r="AM436" s="87"/>
      <c r="AN436" s="87"/>
      <c r="AO436" s="87"/>
      <c r="AP436" s="87"/>
      <c r="AQ436" s="93">
        <v>561.5</v>
      </c>
      <c r="AR436" s="93"/>
      <c r="AS436" s="93"/>
      <c r="AT436" s="93"/>
      <c r="AU436" s="93"/>
    </row>
    <row r="437" spans="1:47" x14ac:dyDescent="0.2">
      <c r="D437" s="7" t="s">
        <v>15</v>
      </c>
      <c r="E437" s="87" t="s">
        <v>79</v>
      </c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102" t="s">
        <v>18</v>
      </c>
      <c r="R437" s="102"/>
      <c r="S437" s="87" t="s">
        <v>431</v>
      </c>
      <c r="T437" s="87"/>
      <c r="U437" s="87"/>
      <c r="V437" s="87"/>
      <c r="W437" s="87"/>
      <c r="X437" s="87"/>
      <c r="Y437" s="87"/>
      <c r="Z437" s="87"/>
      <c r="AA437" s="87"/>
      <c r="AB437" s="102" t="s">
        <v>17</v>
      </c>
      <c r="AC437" s="102"/>
      <c r="AD437" s="103">
        <v>66084</v>
      </c>
      <c r="AE437" s="103"/>
      <c r="AF437" s="103"/>
      <c r="AG437" s="103"/>
      <c r="AH437" s="7" t="s">
        <v>16</v>
      </c>
    </row>
    <row r="438" spans="1:47" x14ac:dyDescent="0.2">
      <c r="A438" s="90">
        <v>0</v>
      </c>
      <c r="B438" s="90"/>
      <c r="C438" s="87" t="s">
        <v>272</v>
      </c>
      <c r="D438" s="87"/>
      <c r="E438" s="87"/>
      <c r="F438" s="87"/>
      <c r="G438" s="87"/>
      <c r="H438" s="87"/>
      <c r="I438" s="90">
        <v>0</v>
      </c>
      <c r="J438" s="90"/>
      <c r="Q438" s="101">
        <v>42164</v>
      </c>
      <c r="R438" s="101"/>
      <c r="S438" s="101"/>
      <c r="T438" s="101"/>
      <c r="U438" s="90">
        <v>51622</v>
      </c>
      <c r="V438" s="90"/>
      <c r="W438" s="90"/>
      <c r="X438" s="87" t="s">
        <v>117</v>
      </c>
      <c r="Y438" s="87"/>
      <c r="Z438" s="87" t="s">
        <v>118</v>
      </c>
      <c r="AA438" s="87"/>
      <c r="AB438" s="87"/>
      <c r="AC438" s="87"/>
      <c r="AD438" s="87"/>
      <c r="AE438" s="87" t="s">
        <v>276</v>
      </c>
      <c r="AF438" s="87"/>
      <c r="AG438" s="87"/>
      <c r="AH438" s="87"/>
      <c r="AI438" s="87"/>
      <c r="AJ438" s="87"/>
      <c r="AK438" s="87"/>
      <c r="AL438" s="87"/>
      <c r="AM438" s="87"/>
      <c r="AN438" s="87"/>
      <c r="AO438" s="87"/>
      <c r="AP438" s="87"/>
      <c r="AQ438" s="93">
        <v>249.78</v>
      </c>
      <c r="AR438" s="93"/>
      <c r="AS438" s="93"/>
      <c r="AT438" s="93"/>
      <c r="AU438" s="93"/>
    </row>
    <row r="439" spans="1:47" x14ac:dyDescent="0.2">
      <c r="D439" s="7" t="s">
        <v>15</v>
      </c>
      <c r="E439" s="87" t="s">
        <v>68</v>
      </c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102" t="s">
        <v>18</v>
      </c>
      <c r="R439" s="102"/>
      <c r="S439" s="87" t="s">
        <v>432</v>
      </c>
      <c r="T439" s="87"/>
      <c r="U439" s="87"/>
      <c r="V439" s="87"/>
      <c r="W439" s="87"/>
      <c r="X439" s="87"/>
      <c r="Y439" s="87"/>
      <c r="Z439" s="87"/>
      <c r="AA439" s="87"/>
      <c r="AB439" s="102" t="s">
        <v>17</v>
      </c>
      <c r="AC439" s="102"/>
      <c r="AD439" s="103">
        <v>66107</v>
      </c>
      <c r="AE439" s="103"/>
      <c r="AF439" s="103"/>
      <c r="AG439" s="103"/>
      <c r="AH439" s="7" t="s">
        <v>16</v>
      </c>
    </row>
    <row r="440" spans="1:47" x14ac:dyDescent="0.2">
      <c r="A440" s="90">
        <v>0</v>
      </c>
      <c r="B440" s="90"/>
      <c r="C440" s="87" t="s">
        <v>272</v>
      </c>
      <c r="D440" s="87"/>
      <c r="E440" s="87"/>
      <c r="F440" s="87"/>
      <c r="G440" s="87"/>
      <c r="H440" s="87"/>
      <c r="I440" s="90">
        <v>0</v>
      </c>
      <c r="J440" s="90"/>
      <c r="Q440" s="101">
        <v>42164</v>
      </c>
      <c r="R440" s="101"/>
      <c r="S440" s="101"/>
      <c r="T440" s="101"/>
      <c r="U440" s="90">
        <v>51622</v>
      </c>
      <c r="V440" s="90"/>
      <c r="W440" s="90"/>
      <c r="X440" s="87" t="s">
        <v>117</v>
      </c>
      <c r="Y440" s="87"/>
      <c r="Z440" s="87" t="s">
        <v>118</v>
      </c>
      <c r="AA440" s="87"/>
      <c r="AB440" s="87"/>
      <c r="AC440" s="87"/>
      <c r="AD440" s="87"/>
      <c r="AE440" s="87" t="s">
        <v>284</v>
      </c>
      <c r="AF440" s="87"/>
      <c r="AG440" s="87"/>
      <c r="AH440" s="87"/>
      <c r="AI440" s="87"/>
      <c r="AJ440" s="87"/>
      <c r="AK440" s="87"/>
      <c r="AL440" s="87"/>
      <c r="AM440" s="87"/>
      <c r="AN440" s="87"/>
      <c r="AO440" s="87"/>
      <c r="AP440" s="87"/>
      <c r="AQ440" s="93">
        <v>3546.31</v>
      </c>
      <c r="AR440" s="93"/>
      <c r="AS440" s="93"/>
      <c r="AT440" s="93"/>
      <c r="AU440" s="93"/>
    </row>
    <row r="441" spans="1:47" x14ac:dyDescent="0.2">
      <c r="D441" s="7" t="s">
        <v>15</v>
      </c>
      <c r="E441" s="87" t="s">
        <v>74</v>
      </c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102" t="s">
        <v>18</v>
      </c>
      <c r="R441" s="102"/>
      <c r="S441" s="87" t="s">
        <v>433</v>
      </c>
      <c r="T441" s="87"/>
      <c r="U441" s="87"/>
      <c r="V441" s="87"/>
      <c r="W441" s="87"/>
      <c r="X441" s="87"/>
      <c r="Y441" s="87"/>
      <c r="Z441" s="87"/>
      <c r="AA441" s="87"/>
      <c r="AB441" s="102" t="s">
        <v>17</v>
      </c>
      <c r="AC441" s="102"/>
      <c r="AD441" s="103">
        <v>66115</v>
      </c>
      <c r="AE441" s="103"/>
      <c r="AF441" s="103"/>
      <c r="AG441" s="103"/>
      <c r="AH441" s="7" t="s">
        <v>16</v>
      </c>
    </row>
    <row r="442" spans="1:47" x14ac:dyDescent="0.2">
      <c r="A442" s="90">
        <v>0</v>
      </c>
      <c r="B442" s="90"/>
      <c r="C442" s="87" t="s">
        <v>272</v>
      </c>
      <c r="D442" s="87"/>
      <c r="E442" s="87"/>
      <c r="F442" s="87"/>
      <c r="G442" s="87"/>
      <c r="H442" s="87"/>
      <c r="I442" s="90">
        <v>0</v>
      </c>
      <c r="J442" s="90"/>
      <c r="Q442" s="101">
        <v>42155</v>
      </c>
      <c r="R442" s="101"/>
      <c r="S442" s="101"/>
      <c r="T442" s="101"/>
      <c r="U442" s="90">
        <v>51704</v>
      </c>
      <c r="V442" s="90"/>
      <c r="W442" s="90"/>
      <c r="X442" s="87" t="s">
        <v>215</v>
      </c>
      <c r="Y442" s="87"/>
      <c r="Z442" s="87" t="s">
        <v>333</v>
      </c>
      <c r="AA442" s="87"/>
      <c r="AB442" s="87"/>
      <c r="AC442" s="87"/>
      <c r="AD442" s="87"/>
      <c r="AE442" s="87" t="s">
        <v>334</v>
      </c>
      <c r="AF442" s="87"/>
      <c r="AG442" s="87"/>
      <c r="AH442" s="87"/>
      <c r="AI442" s="87"/>
      <c r="AJ442" s="87"/>
      <c r="AK442" s="87"/>
      <c r="AL442" s="87"/>
      <c r="AM442" s="87"/>
      <c r="AN442" s="87"/>
      <c r="AO442" s="87"/>
      <c r="AP442" s="87"/>
      <c r="AQ442" s="93">
        <v>810</v>
      </c>
      <c r="AR442" s="93"/>
      <c r="AS442" s="93"/>
      <c r="AT442" s="93"/>
      <c r="AU442" s="93"/>
    </row>
    <row r="443" spans="1:47" x14ac:dyDescent="0.2">
      <c r="A443" s="90">
        <v>0</v>
      </c>
      <c r="B443" s="90"/>
      <c r="C443" s="87" t="s">
        <v>272</v>
      </c>
      <c r="D443" s="87"/>
      <c r="E443" s="87"/>
      <c r="F443" s="87"/>
      <c r="G443" s="87"/>
      <c r="H443" s="87"/>
      <c r="I443" s="90">
        <v>0</v>
      </c>
      <c r="J443" s="90"/>
      <c r="Q443" s="101">
        <v>42178</v>
      </c>
      <c r="R443" s="101"/>
      <c r="S443" s="101"/>
      <c r="T443" s="101"/>
      <c r="U443" s="90">
        <v>51944</v>
      </c>
      <c r="V443" s="90"/>
      <c r="W443" s="90"/>
      <c r="X443" s="87" t="s">
        <v>117</v>
      </c>
      <c r="Y443" s="87"/>
      <c r="Z443" s="87" t="s">
        <v>118</v>
      </c>
      <c r="AA443" s="87"/>
      <c r="AB443" s="87"/>
      <c r="AC443" s="87"/>
      <c r="AD443" s="87"/>
      <c r="AE443" s="87" t="s">
        <v>434</v>
      </c>
      <c r="AF443" s="87"/>
      <c r="AG443" s="87"/>
      <c r="AH443" s="87"/>
      <c r="AI443" s="87"/>
      <c r="AJ443" s="87"/>
      <c r="AK443" s="87"/>
      <c r="AL443" s="87"/>
      <c r="AM443" s="87"/>
      <c r="AN443" s="87"/>
      <c r="AO443" s="87"/>
      <c r="AP443" s="87"/>
      <c r="AQ443" s="93">
        <v>293.31</v>
      </c>
      <c r="AR443" s="93"/>
      <c r="AS443" s="93"/>
      <c r="AT443" s="93"/>
      <c r="AU443" s="93"/>
    </row>
    <row r="444" spans="1:47" x14ac:dyDescent="0.2">
      <c r="D444" s="7" t="s">
        <v>15</v>
      </c>
      <c r="E444" s="87" t="s">
        <v>78</v>
      </c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102" t="s">
        <v>18</v>
      </c>
      <c r="R444" s="102"/>
      <c r="S444" s="87" t="s">
        <v>435</v>
      </c>
      <c r="T444" s="87"/>
      <c r="U444" s="87"/>
      <c r="V444" s="87"/>
      <c r="W444" s="87"/>
      <c r="X444" s="87"/>
      <c r="Y444" s="87"/>
      <c r="Z444" s="87"/>
      <c r="AA444" s="87"/>
      <c r="AB444" s="102" t="s">
        <v>17</v>
      </c>
      <c r="AC444" s="102"/>
      <c r="AD444" s="103">
        <v>66185</v>
      </c>
      <c r="AE444" s="103"/>
      <c r="AF444" s="103"/>
      <c r="AG444" s="103"/>
      <c r="AH444" s="7" t="s">
        <v>16</v>
      </c>
    </row>
    <row r="445" spans="1:47" x14ac:dyDescent="0.2">
      <c r="A445" s="90">
        <v>0</v>
      </c>
      <c r="B445" s="90"/>
      <c r="C445" s="87" t="s">
        <v>272</v>
      </c>
      <c r="D445" s="87"/>
      <c r="E445" s="87"/>
      <c r="F445" s="87"/>
      <c r="G445" s="87"/>
      <c r="H445" s="87"/>
      <c r="I445" s="90">
        <v>0</v>
      </c>
      <c r="J445" s="90"/>
      <c r="Q445" s="101">
        <v>42185</v>
      </c>
      <c r="R445" s="101"/>
      <c r="S445" s="101"/>
      <c r="T445" s="101"/>
      <c r="U445" s="90">
        <v>52076</v>
      </c>
      <c r="V445" s="90"/>
      <c r="W445" s="90"/>
      <c r="X445" s="87" t="s">
        <v>117</v>
      </c>
      <c r="Y445" s="87"/>
      <c r="Z445" s="87" t="s">
        <v>135</v>
      </c>
      <c r="AA445" s="87"/>
      <c r="AB445" s="87"/>
      <c r="AC445" s="87"/>
      <c r="AD445" s="87"/>
      <c r="AE445" s="87" t="s">
        <v>145</v>
      </c>
      <c r="AF445" s="87"/>
      <c r="AG445" s="87"/>
      <c r="AH445" s="87"/>
      <c r="AI445" s="87"/>
      <c r="AJ445" s="87"/>
      <c r="AK445" s="87"/>
      <c r="AL445" s="87"/>
      <c r="AM445" s="87"/>
      <c r="AN445" s="87"/>
      <c r="AO445" s="87"/>
      <c r="AP445" s="87"/>
      <c r="AQ445" s="93">
        <v>131.63999999999999</v>
      </c>
      <c r="AR445" s="93"/>
      <c r="AS445" s="93"/>
      <c r="AT445" s="93"/>
      <c r="AU445" s="93"/>
    </row>
    <row r="446" spans="1:47" x14ac:dyDescent="0.2">
      <c r="D446" s="7" t="s">
        <v>15</v>
      </c>
      <c r="E446" s="87" t="s">
        <v>33</v>
      </c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102" t="s">
        <v>18</v>
      </c>
      <c r="R446" s="102"/>
      <c r="S446" s="87" t="s">
        <v>436</v>
      </c>
      <c r="T446" s="87"/>
      <c r="U446" s="87"/>
      <c r="V446" s="87"/>
      <c r="W446" s="87"/>
      <c r="X446" s="87"/>
      <c r="Y446" s="87"/>
      <c r="Z446" s="87"/>
      <c r="AA446" s="87"/>
      <c r="AB446" s="102" t="s">
        <v>17</v>
      </c>
      <c r="AC446" s="102"/>
      <c r="AD446" s="103">
        <v>66650</v>
      </c>
      <c r="AE446" s="103"/>
      <c r="AF446" s="103"/>
      <c r="AG446" s="103"/>
      <c r="AH446" s="7" t="s">
        <v>16</v>
      </c>
    </row>
    <row r="447" spans="1:47" x14ac:dyDescent="0.2">
      <c r="A447" s="90">
        <v>0</v>
      </c>
      <c r="B447" s="90"/>
      <c r="C447" s="87" t="s">
        <v>272</v>
      </c>
      <c r="D447" s="87"/>
      <c r="E447" s="87"/>
      <c r="F447" s="87"/>
      <c r="G447" s="87"/>
      <c r="H447" s="87"/>
      <c r="I447" s="90">
        <v>0</v>
      </c>
      <c r="J447" s="90"/>
      <c r="Q447" s="101">
        <v>42185</v>
      </c>
      <c r="R447" s="101"/>
      <c r="S447" s="101"/>
      <c r="T447" s="101"/>
      <c r="U447" s="90">
        <v>52076</v>
      </c>
      <c r="V447" s="90"/>
      <c r="W447" s="90"/>
      <c r="X447" s="87" t="s">
        <v>117</v>
      </c>
      <c r="Y447" s="87"/>
      <c r="Z447" s="87" t="s">
        <v>135</v>
      </c>
      <c r="AA447" s="87"/>
      <c r="AB447" s="87"/>
      <c r="AC447" s="87"/>
      <c r="AD447" s="87"/>
      <c r="AE447" s="87" t="s">
        <v>437</v>
      </c>
      <c r="AF447" s="87"/>
      <c r="AG447" s="87"/>
      <c r="AH447" s="87"/>
      <c r="AI447" s="87"/>
      <c r="AJ447" s="87"/>
      <c r="AK447" s="87"/>
      <c r="AL447" s="87"/>
      <c r="AM447" s="87"/>
      <c r="AN447" s="87"/>
      <c r="AO447" s="87"/>
      <c r="AP447" s="87"/>
      <c r="AQ447" s="93">
        <v>3863.02</v>
      </c>
      <c r="AR447" s="93"/>
      <c r="AS447" s="93"/>
      <c r="AT447" s="93"/>
      <c r="AU447" s="93"/>
    </row>
    <row r="448" spans="1:47" x14ac:dyDescent="0.2">
      <c r="D448" s="7" t="s">
        <v>15</v>
      </c>
      <c r="E448" s="87" t="s">
        <v>70</v>
      </c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102" t="s">
        <v>18</v>
      </c>
      <c r="R448" s="102"/>
      <c r="S448" s="87" t="s">
        <v>438</v>
      </c>
      <c r="T448" s="87"/>
      <c r="U448" s="87"/>
      <c r="V448" s="87"/>
      <c r="W448" s="87"/>
      <c r="X448" s="87"/>
      <c r="Y448" s="87"/>
      <c r="Z448" s="87"/>
      <c r="AA448" s="87"/>
      <c r="AB448" s="102" t="s">
        <v>17</v>
      </c>
      <c r="AC448" s="102"/>
      <c r="AD448" s="103">
        <v>66660</v>
      </c>
      <c r="AE448" s="103"/>
      <c r="AF448" s="103"/>
      <c r="AG448" s="103"/>
      <c r="AH448" s="7" t="s">
        <v>16</v>
      </c>
    </row>
    <row r="449" spans="1:51" x14ac:dyDescent="0.2">
      <c r="A449" s="90">
        <v>0</v>
      </c>
      <c r="B449" s="90"/>
      <c r="C449" s="87" t="s">
        <v>272</v>
      </c>
      <c r="D449" s="87"/>
      <c r="E449" s="87"/>
      <c r="F449" s="87"/>
      <c r="G449" s="87"/>
      <c r="H449" s="87"/>
      <c r="I449" s="90">
        <v>0</v>
      </c>
      <c r="J449" s="90"/>
      <c r="Q449" s="101">
        <v>42185</v>
      </c>
      <c r="R449" s="101"/>
      <c r="S449" s="101"/>
      <c r="T449" s="101"/>
      <c r="U449" s="90">
        <v>52076</v>
      </c>
      <c r="V449" s="90"/>
      <c r="W449" s="90"/>
      <c r="X449" s="87" t="s">
        <v>117</v>
      </c>
      <c r="Y449" s="87"/>
      <c r="Z449" s="87" t="s">
        <v>135</v>
      </c>
      <c r="AA449" s="87"/>
      <c r="AB449" s="87"/>
      <c r="AC449" s="87"/>
      <c r="AD449" s="87"/>
      <c r="AE449" s="87" t="s">
        <v>311</v>
      </c>
      <c r="AF449" s="87"/>
      <c r="AG449" s="87"/>
      <c r="AH449" s="87"/>
      <c r="AI449" s="87"/>
      <c r="AJ449" s="87"/>
      <c r="AK449" s="87"/>
      <c r="AL449" s="87"/>
      <c r="AM449" s="87"/>
      <c r="AN449" s="87"/>
      <c r="AO449" s="87"/>
      <c r="AP449" s="87"/>
      <c r="AQ449" s="93">
        <v>561.5</v>
      </c>
      <c r="AR449" s="93"/>
      <c r="AS449" s="93"/>
      <c r="AT449" s="93"/>
      <c r="AU449" s="93"/>
    </row>
    <row r="450" spans="1:51" x14ac:dyDescent="0.2">
      <c r="D450" s="7" t="s">
        <v>15</v>
      </c>
      <c r="E450" s="87" t="s">
        <v>79</v>
      </c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102" t="s">
        <v>18</v>
      </c>
      <c r="R450" s="102"/>
      <c r="S450" s="87" t="s">
        <v>439</v>
      </c>
      <c r="T450" s="87"/>
      <c r="U450" s="87"/>
      <c r="V450" s="87"/>
      <c r="W450" s="87"/>
      <c r="X450" s="87"/>
      <c r="Y450" s="87"/>
      <c r="Z450" s="87"/>
      <c r="AA450" s="87"/>
      <c r="AB450" s="102" t="s">
        <v>17</v>
      </c>
      <c r="AC450" s="102"/>
      <c r="AD450" s="103">
        <v>0</v>
      </c>
      <c r="AE450" s="103"/>
      <c r="AF450" s="103"/>
      <c r="AG450" s="103"/>
      <c r="AH450" s="7" t="s">
        <v>16</v>
      </c>
    </row>
    <row r="451" spans="1:51" x14ac:dyDescent="0.2">
      <c r="A451" s="90">
        <v>0</v>
      </c>
      <c r="B451" s="90"/>
      <c r="C451" s="87" t="s">
        <v>272</v>
      </c>
      <c r="D451" s="87"/>
      <c r="E451" s="87"/>
      <c r="F451" s="87"/>
      <c r="G451" s="87"/>
      <c r="H451" s="87"/>
      <c r="I451" s="90">
        <v>0</v>
      </c>
      <c r="J451" s="90"/>
      <c r="Q451" s="101">
        <v>42185</v>
      </c>
      <c r="R451" s="101"/>
      <c r="S451" s="101"/>
      <c r="T451" s="101"/>
      <c r="U451" s="90">
        <v>52082</v>
      </c>
      <c r="V451" s="90"/>
      <c r="W451" s="90"/>
      <c r="X451" s="87" t="s">
        <v>117</v>
      </c>
      <c r="Y451" s="87"/>
      <c r="Z451" s="87" t="s">
        <v>138</v>
      </c>
      <c r="AA451" s="87"/>
      <c r="AB451" s="87"/>
      <c r="AC451" s="87"/>
      <c r="AD451" s="87"/>
      <c r="AE451" s="87" t="s">
        <v>311</v>
      </c>
      <c r="AF451" s="87"/>
      <c r="AG451" s="87"/>
      <c r="AH451" s="87"/>
      <c r="AI451" s="87"/>
      <c r="AJ451" s="87"/>
      <c r="AK451" s="87"/>
      <c r="AL451" s="87"/>
      <c r="AM451" s="87"/>
      <c r="AN451" s="87"/>
      <c r="AO451" s="87"/>
      <c r="AP451" s="87"/>
      <c r="AV451" s="93">
        <v>561.5</v>
      </c>
      <c r="AW451" s="93"/>
      <c r="AX451" s="93"/>
      <c r="AY451" s="93"/>
    </row>
    <row r="452" spans="1:51" x14ac:dyDescent="0.2">
      <c r="D452" s="7" t="s">
        <v>15</v>
      </c>
      <c r="E452" s="87" t="s">
        <v>79</v>
      </c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102" t="s">
        <v>18</v>
      </c>
      <c r="R452" s="102"/>
      <c r="S452" s="87" t="s">
        <v>439</v>
      </c>
      <c r="T452" s="87"/>
      <c r="U452" s="87"/>
      <c r="V452" s="87"/>
      <c r="W452" s="87"/>
      <c r="X452" s="87"/>
      <c r="Y452" s="87"/>
      <c r="Z452" s="87"/>
      <c r="AA452" s="87"/>
      <c r="AB452" s="102" t="s">
        <v>17</v>
      </c>
      <c r="AC452" s="102"/>
      <c r="AD452" s="103">
        <v>0</v>
      </c>
      <c r="AE452" s="103"/>
      <c r="AF452" s="103"/>
      <c r="AG452" s="103"/>
      <c r="AH452" s="7" t="s">
        <v>16</v>
      </c>
    </row>
    <row r="453" spans="1:51" x14ac:dyDescent="0.2">
      <c r="A453" s="90">
        <v>0</v>
      </c>
      <c r="B453" s="90"/>
      <c r="C453" s="87" t="s">
        <v>272</v>
      </c>
      <c r="D453" s="87"/>
      <c r="E453" s="87"/>
      <c r="F453" s="87"/>
      <c r="G453" s="87"/>
      <c r="H453" s="87"/>
      <c r="I453" s="90">
        <v>0</v>
      </c>
      <c r="J453" s="90"/>
      <c r="Q453" s="101">
        <v>42186</v>
      </c>
      <c r="R453" s="101"/>
      <c r="S453" s="101"/>
      <c r="T453" s="101"/>
      <c r="U453" s="90">
        <v>52083</v>
      </c>
      <c r="V453" s="90"/>
      <c r="W453" s="90"/>
      <c r="X453" s="87" t="s">
        <v>117</v>
      </c>
      <c r="Y453" s="87"/>
      <c r="Z453" s="87" t="s">
        <v>135</v>
      </c>
      <c r="AA453" s="87"/>
      <c r="AB453" s="87"/>
      <c r="AC453" s="87"/>
      <c r="AD453" s="87"/>
      <c r="AE453" s="87" t="s">
        <v>311</v>
      </c>
      <c r="AF453" s="87"/>
      <c r="AG453" s="87"/>
      <c r="AH453" s="87"/>
      <c r="AI453" s="87"/>
      <c r="AJ453" s="87"/>
      <c r="AK453" s="87"/>
      <c r="AL453" s="87"/>
      <c r="AM453" s="87"/>
      <c r="AN453" s="87"/>
      <c r="AO453" s="87"/>
      <c r="AP453" s="87"/>
      <c r="AQ453" s="93">
        <v>561.5</v>
      </c>
      <c r="AR453" s="93"/>
      <c r="AS453" s="93"/>
      <c r="AT453" s="93"/>
      <c r="AU453" s="93"/>
    </row>
    <row r="454" spans="1:51" x14ac:dyDescent="0.2">
      <c r="D454" s="7" t="s">
        <v>15</v>
      </c>
      <c r="E454" s="87" t="s">
        <v>79</v>
      </c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102" t="s">
        <v>18</v>
      </c>
      <c r="R454" s="102"/>
      <c r="S454" s="87" t="s">
        <v>440</v>
      </c>
      <c r="T454" s="87"/>
      <c r="U454" s="87"/>
      <c r="V454" s="87"/>
      <c r="W454" s="87"/>
      <c r="X454" s="87"/>
      <c r="Y454" s="87"/>
      <c r="Z454" s="87"/>
      <c r="AA454" s="87"/>
      <c r="AB454" s="102" t="s">
        <v>17</v>
      </c>
      <c r="AC454" s="102"/>
      <c r="AD454" s="103">
        <v>66673</v>
      </c>
      <c r="AE454" s="103"/>
      <c r="AF454" s="103"/>
      <c r="AG454" s="103"/>
      <c r="AH454" s="7" t="s">
        <v>16</v>
      </c>
    </row>
    <row r="455" spans="1:51" x14ac:dyDescent="0.2">
      <c r="A455" s="90">
        <v>0</v>
      </c>
      <c r="B455" s="90"/>
      <c r="C455" s="87" t="s">
        <v>272</v>
      </c>
      <c r="D455" s="87"/>
      <c r="E455" s="87"/>
      <c r="F455" s="87"/>
      <c r="G455" s="87"/>
      <c r="H455" s="87"/>
      <c r="I455" s="90">
        <v>0</v>
      </c>
      <c r="J455" s="90"/>
      <c r="Q455" s="101">
        <v>42187</v>
      </c>
      <c r="R455" s="101"/>
      <c r="S455" s="101"/>
      <c r="T455" s="101"/>
      <c r="U455" s="90">
        <v>52093</v>
      </c>
      <c r="V455" s="90"/>
      <c r="W455" s="90"/>
      <c r="X455" s="87" t="s">
        <v>117</v>
      </c>
      <c r="Y455" s="87"/>
      <c r="Z455" s="87" t="s">
        <v>135</v>
      </c>
      <c r="AA455" s="87"/>
      <c r="AB455" s="87"/>
      <c r="AC455" s="87"/>
      <c r="AD455" s="87"/>
      <c r="AE455" s="87" t="s">
        <v>276</v>
      </c>
      <c r="AF455" s="87"/>
      <c r="AG455" s="87"/>
      <c r="AH455" s="87"/>
      <c r="AI455" s="87"/>
      <c r="AJ455" s="87"/>
      <c r="AK455" s="87"/>
      <c r="AL455" s="87"/>
      <c r="AM455" s="87"/>
      <c r="AN455" s="87"/>
      <c r="AO455" s="87"/>
      <c r="AP455" s="87"/>
      <c r="AQ455" s="93">
        <v>249.78</v>
      </c>
      <c r="AR455" s="93"/>
      <c r="AS455" s="93"/>
      <c r="AT455" s="93"/>
      <c r="AU455" s="93"/>
    </row>
    <row r="456" spans="1:51" x14ac:dyDescent="0.2">
      <c r="D456" s="7" t="s">
        <v>15</v>
      </c>
      <c r="E456" s="87" t="s">
        <v>68</v>
      </c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102" t="s">
        <v>18</v>
      </c>
      <c r="R456" s="102"/>
      <c r="S456" s="87" t="s">
        <v>441</v>
      </c>
      <c r="T456" s="87"/>
      <c r="U456" s="87"/>
      <c r="V456" s="87"/>
      <c r="W456" s="87"/>
      <c r="X456" s="87"/>
      <c r="Y456" s="87"/>
      <c r="Z456" s="87"/>
      <c r="AA456" s="87"/>
      <c r="AB456" s="102" t="s">
        <v>17</v>
      </c>
      <c r="AC456" s="102"/>
      <c r="AD456" s="103">
        <v>66654</v>
      </c>
      <c r="AE456" s="103"/>
      <c r="AF456" s="103"/>
      <c r="AG456" s="103"/>
      <c r="AH456" s="7" t="s">
        <v>16</v>
      </c>
    </row>
    <row r="457" spans="1:51" x14ac:dyDescent="0.2">
      <c r="A457" s="90">
        <v>0</v>
      </c>
      <c r="B457" s="90"/>
      <c r="C457" s="87" t="s">
        <v>272</v>
      </c>
      <c r="D457" s="87"/>
      <c r="E457" s="87"/>
      <c r="F457" s="87"/>
      <c r="G457" s="87"/>
      <c r="H457" s="87"/>
      <c r="I457" s="90">
        <v>0</v>
      </c>
      <c r="J457" s="90"/>
      <c r="Q457" s="101">
        <v>42187</v>
      </c>
      <c r="R457" s="101"/>
      <c r="S457" s="101"/>
      <c r="T457" s="101"/>
      <c r="U457" s="90">
        <v>52093</v>
      </c>
      <c r="V457" s="90"/>
      <c r="W457" s="90"/>
      <c r="X457" s="87" t="s">
        <v>117</v>
      </c>
      <c r="Y457" s="87"/>
      <c r="Z457" s="87" t="s">
        <v>135</v>
      </c>
      <c r="AA457" s="87"/>
      <c r="AB457" s="87"/>
      <c r="AC457" s="87"/>
      <c r="AD457" s="87"/>
      <c r="AE457" s="87" t="s">
        <v>284</v>
      </c>
      <c r="AF457" s="87"/>
      <c r="AG457" s="87"/>
      <c r="AH457" s="87"/>
      <c r="AI457" s="87"/>
      <c r="AJ457" s="87"/>
      <c r="AK457" s="87"/>
      <c r="AL457" s="87"/>
      <c r="AM457" s="87"/>
      <c r="AN457" s="87"/>
      <c r="AO457" s="87"/>
      <c r="AP457" s="87"/>
      <c r="AQ457" s="93">
        <v>3546.31</v>
      </c>
      <c r="AR457" s="93"/>
      <c r="AS457" s="93"/>
      <c r="AT457" s="93"/>
      <c r="AU457" s="93"/>
    </row>
    <row r="458" spans="1:51" x14ac:dyDescent="0.2">
      <c r="D458" s="7" t="s">
        <v>15</v>
      </c>
      <c r="E458" s="87" t="s">
        <v>74</v>
      </c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102" t="s">
        <v>18</v>
      </c>
      <c r="R458" s="102"/>
      <c r="S458" s="87" t="s">
        <v>442</v>
      </c>
      <c r="T458" s="87"/>
      <c r="U458" s="87"/>
      <c r="V458" s="87"/>
      <c r="W458" s="87"/>
      <c r="X458" s="87"/>
      <c r="Y458" s="87"/>
      <c r="Z458" s="87"/>
      <c r="AA458" s="87"/>
      <c r="AB458" s="102" t="s">
        <v>17</v>
      </c>
      <c r="AC458" s="102"/>
      <c r="AD458" s="103">
        <v>66665</v>
      </c>
      <c r="AE458" s="103"/>
      <c r="AF458" s="103"/>
      <c r="AG458" s="103"/>
      <c r="AH458" s="7" t="s">
        <v>16</v>
      </c>
    </row>
    <row r="459" spans="1:51" x14ac:dyDescent="0.2">
      <c r="A459" s="90">
        <v>0</v>
      </c>
      <c r="B459" s="90"/>
      <c r="C459" s="87" t="s">
        <v>272</v>
      </c>
      <c r="D459" s="87"/>
      <c r="E459" s="87"/>
      <c r="F459" s="87"/>
      <c r="G459" s="87"/>
      <c r="H459" s="87"/>
      <c r="I459" s="90">
        <v>0</v>
      </c>
      <c r="J459" s="90"/>
      <c r="Q459" s="101">
        <v>42193</v>
      </c>
      <c r="R459" s="101"/>
      <c r="S459" s="101"/>
      <c r="T459" s="101"/>
      <c r="U459" s="90">
        <v>52248</v>
      </c>
      <c r="V459" s="90"/>
      <c r="W459" s="90"/>
      <c r="X459" s="87" t="s">
        <v>117</v>
      </c>
      <c r="Y459" s="87"/>
      <c r="Z459" s="87" t="s">
        <v>135</v>
      </c>
      <c r="AA459" s="87"/>
      <c r="AB459" s="87"/>
      <c r="AC459" s="87"/>
      <c r="AD459" s="87"/>
      <c r="AE459" s="87" t="s">
        <v>443</v>
      </c>
      <c r="AF459" s="87"/>
      <c r="AG459" s="87"/>
      <c r="AH459" s="87"/>
      <c r="AI459" s="87"/>
      <c r="AJ459" s="87"/>
      <c r="AK459" s="87"/>
      <c r="AL459" s="87"/>
      <c r="AM459" s="87"/>
      <c r="AN459" s="87"/>
      <c r="AO459" s="87"/>
      <c r="AP459" s="87"/>
      <c r="AQ459" s="93">
        <v>300</v>
      </c>
      <c r="AR459" s="93"/>
      <c r="AS459" s="93"/>
      <c r="AT459" s="93"/>
      <c r="AU459" s="93"/>
    </row>
    <row r="460" spans="1:51" x14ac:dyDescent="0.2">
      <c r="D460" s="7" t="s">
        <v>15</v>
      </c>
      <c r="E460" s="87" t="s">
        <v>66</v>
      </c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102" t="s">
        <v>18</v>
      </c>
      <c r="R460" s="102"/>
      <c r="S460" s="87" t="s">
        <v>444</v>
      </c>
      <c r="T460" s="87"/>
      <c r="U460" s="87"/>
      <c r="V460" s="87"/>
      <c r="W460" s="87"/>
      <c r="X460" s="87"/>
      <c r="Y460" s="87"/>
      <c r="Z460" s="87"/>
      <c r="AA460" s="87"/>
      <c r="AB460" s="102" t="s">
        <v>17</v>
      </c>
      <c r="AC460" s="102"/>
      <c r="AD460" s="103">
        <v>66686</v>
      </c>
      <c r="AE460" s="103"/>
      <c r="AF460" s="103"/>
      <c r="AG460" s="103"/>
      <c r="AH460" s="7" t="s">
        <v>16</v>
      </c>
    </row>
    <row r="461" spans="1:51" x14ac:dyDescent="0.2">
      <c r="A461" s="90">
        <v>0</v>
      </c>
      <c r="B461" s="90"/>
      <c r="C461" s="87" t="s">
        <v>272</v>
      </c>
      <c r="D461" s="87"/>
      <c r="E461" s="87"/>
      <c r="F461" s="87"/>
      <c r="G461" s="87"/>
      <c r="H461" s="87"/>
      <c r="I461" s="90">
        <v>0</v>
      </c>
      <c r="J461" s="90"/>
      <c r="Q461" s="101">
        <v>42193</v>
      </c>
      <c r="R461" s="101"/>
      <c r="S461" s="101"/>
      <c r="T461" s="101"/>
      <c r="U461" s="90">
        <v>52248</v>
      </c>
      <c r="V461" s="90"/>
      <c r="W461" s="90"/>
      <c r="X461" s="87" t="s">
        <v>117</v>
      </c>
      <c r="Y461" s="87"/>
      <c r="Z461" s="87" t="s">
        <v>135</v>
      </c>
      <c r="AA461" s="87"/>
      <c r="AB461" s="87"/>
      <c r="AC461" s="87"/>
      <c r="AD461" s="87"/>
      <c r="AE461" s="87" t="s">
        <v>443</v>
      </c>
      <c r="AF461" s="87"/>
      <c r="AG461" s="87"/>
      <c r="AH461" s="87"/>
      <c r="AI461" s="87"/>
      <c r="AJ461" s="87"/>
      <c r="AK461" s="87"/>
      <c r="AL461" s="87"/>
      <c r="AM461" s="87"/>
      <c r="AN461" s="87"/>
      <c r="AO461" s="87"/>
      <c r="AP461" s="87"/>
      <c r="AQ461" s="93">
        <v>300</v>
      </c>
      <c r="AR461" s="93"/>
      <c r="AS461" s="93"/>
      <c r="AT461" s="93"/>
      <c r="AU461" s="93"/>
    </row>
    <row r="462" spans="1:51" x14ac:dyDescent="0.2">
      <c r="D462" s="7" t="s">
        <v>15</v>
      </c>
      <c r="E462" s="87" t="s">
        <v>67</v>
      </c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102" t="s">
        <v>18</v>
      </c>
      <c r="R462" s="102"/>
      <c r="S462" s="87" t="s">
        <v>445</v>
      </c>
      <c r="T462" s="87"/>
      <c r="U462" s="87"/>
      <c r="V462" s="87"/>
      <c r="W462" s="87"/>
      <c r="X462" s="87"/>
      <c r="Y462" s="87"/>
      <c r="Z462" s="87"/>
      <c r="AA462" s="87"/>
      <c r="AB462" s="102" t="s">
        <v>17</v>
      </c>
      <c r="AC462" s="102"/>
      <c r="AD462" s="103">
        <v>66691</v>
      </c>
      <c r="AE462" s="103"/>
      <c r="AF462" s="103"/>
      <c r="AG462" s="103"/>
      <c r="AH462" s="7" t="s">
        <v>16</v>
      </c>
    </row>
    <row r="463" spans="1:51" x14ac:dyDescent="0.2">
      <c r="A463" s="90">
        <v>0</v>
      </c>
      <c r="B463" s="90"/>
      <c r="C463" s="87" t="s">
        <v>272</v>
      </c>
      <c r="D463" s="87"/>
      <c r="E463" s="87"/>
      <c r="F463" s="87"/>
      <c r="G463" s="87"/>
      <c r="H463" s="87"/>
      <c r="I463" s="90">
        <v>0</v>
      </c>
      <c r="J463" s="90"/>
      <c r="Q463" s="101">
        <v>42193</v>
      </c>
      <c r="R463" s="101"/>
      <c r="S463" s="101"/>
      <c r="T463" s="101"/>
      <c r="U463" s="90">
        <v>52248</v>
      </c>
      <c r="V463" s="90"/>
      <c r="W463" s="90"/>
      <c r="X463" s="87" t="s">
        <v>117</v>
      </c>
      <c r="Y463" s="87"/>
      <c r="Z463" s="87" t="s">
        <v>135</v>
      </c>
      <c r="AA463" s="87"/>
      <c r="AB463" s="87"/>
      <c r="AC463" s="87"/>
      <c r="AD463" s="87"/>
      <c r="AE463" s="87" t="s">
        <v>446</v>
      </c>
      <c r="AF463" s="87"/>
      <c r="AG463" s="87"/>
      <c r="AH463" s="87"/>
      <c r="AI463" s="87"/>
      <c r="AJ463" s="87"/>
      <c r="AK463" s="87"/>
      <c r="AL463" s="87"/>
      <c r="AM463" s="87"/>
      <c r="AN463" s="87"/>
      <c r="AO463" s="87"/>
      <c r="AP463" s="87"/>
      <c r="AQ463" s="93">
        <v>1570.15</v>
      </c>
      <c r="AR463" s="93"/>
      <c r="AS463" s="93"/>
      <c r="AT463" s="93"/>
      <c r="AU463" s="93"/>
    </row>
    <row r="464" spans="1:51" x14ac:dyDescent="0.2">
      <c r="D464" s="7" t="s">
        <v>15</v>
      </c>
      <c r="E464" s="87" t="s">
        <v>69</v>
      </c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102" t="s">
        <v>18</v>
      </c>
      <c r="R464" s="102"/>
      <c r="S464" s="87" t="s">
        <v>447</v>
      </c>
      <c r="T464" s="87"/>
      <c r="U464" s="87"/>
      <c r="V464" s="87"/>
      <c r="W464" s="87"/>
      <c r="X464" s="87"/>
      <c r="Y464" s="87"/>
      <c r="Z464" s="87"/>
      <c r="AA464" s="87"/>
      <c r="AB464" s="102" t="s">
        <v>17</v>
      </c>
      <c r="AC464" s="102"/>
      <c r="AD464" s="103">
        <v>66694</v>
      </c>
      <c r="AE464" s="103"/>
      <c r="AF464" s="103"/>
      <c r="AG464" s="103"/>
      <c r="AH464" s="7" t="s">
        <v>16</v>
      </c>
    </row>
    <row r="465" spans="1:47" x14ac:dyDescent="0.2">
      <c r="A465" s="90">
        <v>0</v>
      </c>
      <c r="B465" s="90"/>
      <c r="C465" s="87" t="s">
        <v>272</v>
      </c>
      <c r="D465" s="87"/>
      <c r="E465" s="87"/>
      <c r="F465" s="87"/>
      <c r="G465" s="87"/>
      <c r="H465" s="87"/>
      <c r="I465" s="90">
        <v>0</v>
      </c>
      <c r="J465" s="90"/>
      <c r="Q465" s="101">
        <v>42193</v>
      </c>
      <c r="R465" s="101"/>
      <c r="S465" s="101"/>
      <c r="T465" s="101"/>
      <c r="U465" s="90">
        <v>52248</v>
      </c>
      <c r="V465" s="90"/>
      <c r="W465" s="90"/>
      <c r="X465" s="87" t="s">
        <v>117</v>
      </c>
      <c r="Y465" s="87"/>
      <c r="Z465" s="87" t="s">
        <v>135</v>
      </c>
      <c r="AA465" s="87"/>
      <c r="AB465" s="87"/>
      <c r="AC465" s="87"/>
      <c r="AD465" s="87"/>
      <c r="AE465" s="87" t="s">
        <v>446</v>
      </c>
      <c r="AF465" s="87"/>
      <c r="AG465" s="87"/>
      <c r="AH465" s="87"/>
      <c r="AI465" s="87"/>
      <c r="AJ465" s="87"/>
      <c r="AK465" s="87"/>
      <c r="AL465" s="87"/>
      <c r="AM465" s="87"/>
      <c r="AN465" s="87"/>
      <c r="AO465" s="87"/>
      <c r="AP465" s="87"/>
      <c r="AQ465" s="93">
        <v>508.63</v>
      </c>
      <c r="AR465" s="93"/>
      <c r="AS465" s="93"/>
      <c r="AT465" s="93"/>
      <c r="AU465" s="93"/>
    </row>
    <row r="466" spans="1:47" x14ac:dyDescent="0.2">
      <c r="D466" s="7" t="s">
        <v>15</v>
      </c>
      <c r="E466" s="87" t="s">
        <v>70</v>
      </c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102" t="s">
        <v>18</v>
      </c>
      <c r="R466" s="102"/>
      <c r="S466" s="87" t="s">
        <v>448</v>
      </c>
      <c r="T466" s="87"/>
      <c r="U466" s="87"/>
      <c r="V466" s="87"/>
      <c r="W466" s="87"/>
      <c r="X466" s="87"/>
      <c r="Y466" s="87"/>
      <c r="Z466" s="87"/>
      <c r="AA466" s="87"/>
      <c r="AB466" s="102" t="s">
        <v>17</v>
      </c>
      <c r="AC466" s="102"/>
      <c r="AD466" s="103">
        <v>66698</v>
      </c>
      <c r="AE466" s="103"/>
      <c r="AF466" s="103"/>
      <c r="AG466" s="103"/>
      <c r="AH466" s="7" t="s">
        <v>16</v>
      </c>
    </row>
    <row r="467" spans="1:47" x14ac:dyDescent="0.2">
      <c r="A467" s="90">
        <v>0</v>
      </c>
      <c r="B467" s="90"/>
      <c r="C467" s="87" t="s">
        <v>272</v>
      </c>
      <c r="D467" s="87"/>
      <c r="E467" s="87"/>
      <c r="F467" s="87"/>
      <c r="G467" s="87"/>
      <c r="H467" s="87"/>
      <c r="I467" s="90">
        <v>0</v>
      </c>
      <c r="J467" s="90"/>
      <c r="Q467" s="101">
        <v>42193</v>
      </c>
      <c r="R467" s="101"/>
      <c r="S467" s="101"/>
      <c r="T467" s="101"/>
      <c r="U467" s="90">
        <v>52248</v>
      </c>
      <c r="V467" s="90"/>
      <c r="W467" s="90"/>
      <c r="X467" s="87" t="s">
        <v>117</v>
      </c>
      <c r="Y467" s="87"/>
      <c r="Z467" s="87" t="s">
        <v>135</v>
      </c>
      <c r="AA467" s="87"/>
      <c r="AB467" s="87"/>
      <c r="AC467" s="87"/>
      <c r="AD467" s="87"/>
      <c r="AE467" s="87" t="s">
        <v>446</v>
      </c>
      <c r="AF467" s="87"/>
      <c r="AG467" s="87"/>
      <c r="AH467" s="87"/>
      <c r="AI467" s="87"/>
      <c r="AJ467" s="87"/>
      <c r="AK467" s="87"/>
      <c r="AL467" s="87"/>
      <c r="AM467" s="87"/>
      <c r="AN467" s="87"/>
      <c r="AO467" s="87"/>
      <c r="AP467" s="87"/>
      <c r="AQ467" s="93">
        <v>1554.05</v>
      </c>
      <c r="AR467" s="93"/>
      <c r="AS467" s="93"/>
      <c r="AT467" s="93"/>
      <c r="AU467" s="93"/>
    </row>
    <row r="468" spans="1:47" x14ac:dyDescent="0.2">
      <c r="D468" s="7" t="s">
        <v>15</v>
      </c>
      <c r="E468" s="87" t="s">
        <v>71</v>
      </c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102" t="s">
        <v>18</v>
      </c>
      <c r="R468" s="102"/>
      <c r="S468" s="87" t="s">
        <v>449</v>
      </c>
      <c r="T468" s="87"/>
      <c r="U468" s="87"/>
      <c r="V468" s="87"/>
      <c r="W468" s="87"/>
      <c r="X468" s="87"/>
      <c r="Y468" s="87"/>
      <c r="Z468" s="87"/>
      <c r="AA468" s="87"/>
      <c r="AB468" s="102" t="s">
        <v>17</v>
      </c>
      <c r="AC468" s="102"/>
      <c r="AD468" s="103">
        <v>66699</v>
      </c>
      <c r="AE468" s="103"/>
      <c r="AF468" s="103"/>
      <c r="AG468" s="103"/>
      <c r="AH468" s="7" t="s">
        <v>16</v>
      </c>
    </row>
    <row r="469" spans="1:47" x14ac:dyDescent="0.2">
      <c r="A469" s="90">
        <v>0</v>
      </c>
      <c r="B469" s="90"/>
      <c r="C469" s="87" t="s">
        <v>272</v>
      </c>
      <c r="D469" s="87"/>
      <c r="E469" s="87"/>
      <c r="F469" s="87"/>
      <c r="G469" s="87"/>
      <c r="H469" s="87"/>
      <c r="I469" s="90">
        <v>0</v>
      </c>
      <c r="J469" s="90"/>
      <c r="Q469" s="101">
        <v>42193</v>
      </c>
      <c r="R469" s="101"/>
      <c r="S469" s="101"/>
      <c r="T469" s="101"/>
      <c r="U469" s="90">
        <v>52248</v>
      </c>
      <c r="V469" s="90"/>
      <c r="W469" s="90"/>
      <c r="X469" s="87" t="s">
        <v>117</v>
      </c>
      <c r="Y469" s="87"/>
      <c r="Z469" s="87" t="s">
        <v>135</v>
      </c>
      <c r="AA469" s="87"/>
      <c r="AB469" s="87"/>
      <c r="AC469" s="87"/>
      <c r="AD469" s="87"/>
      <c r="AE469" s="87" t="s">
        <v>446</v>
      </c>
      <c r="AF469" s="87"/>
      <c r="AG469" s="87"/>
      <c r="AH469" s="87"/>
      <c r="AI469" s="87"/>
      <c r="AJ469" s="87"/>
      <c r="AK469" s="87"/>
      <c r="AL469" s="87"/>
      <c r="AM469" s="87"/>
      <c r="AN469" s="87"/>
      <c r="AO469" s="87"/>
      <c r="AP469" s="87"/>
      <c r="AQ469" s="93">
        <v>1009.2</v>
      </c>
      <c r="AR469" s="93"/>
      <c r="AS469" s="93"/>
      <c r="AT469" s="93"/>
      <c r="AU469" s="93"/>
    </row>
    <row r="470" spans="1:47" x14ac:dyDescent="0.2">
      <c r="D470" s="7" t="s">
        <v>15</v>
      </c>
      <c r="E470" s="87" t="s">
        <v>72</v>
      </c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102" t="s">
        <v>18</v>
      </c>
      <c r="R470" s="102"/>
      <c r="S470" s="87" t="s">
        <v>450</v>
      </c>
      <c r="T470" s="87"/>
      <c r="U470" s="87"/>
      <c r="V470" s="87"/>
      <c r="W470" s="87"/>
      <c r="X470" s="87"/>
      <c r="Y470" s="87"/>
      <c r="Z470" s="87"/>
      <c r="AA470" s="87"/>
      <c r="AB470" s="102" t="s">
        <v>17</v>
      </c>
      <c r="AC470" s="102"/>
      <c r="AD470" s="103">
        <v>66705</v>
      </c>
      <c r="AE470" s="103"/>
      <c r="AF470" s="103"/>
      <c r="AG470" s="103"/>
      <c r="AH470" s="7" t="s">
        <v>16</v>
      </c>
    </row>
    <row r="471" spans="1:47" x14ac:dyDescent="0.2">
      <c r="A471" s="90">
        <v>0</v>
      </c>
      <c r="B471" s="90"/>
      <c r="C471" s="87" t="s">
        <v>272</v>
      </c>
      <c r="D471" s="87"/>
      <c r="E471" s="87"/>
      <c r="F471" s="87"/>
      <c r="G471" s="87"/>
      <c r="H471" s="87"/>
      <c r="I471" s="90">
        <v>0</v>
      </c>
      <c r="J471" s="90"/>
      <c r="Q471" s="101">
        <v>42193</v>
      </c>
      <c r="R471" s="101"/>
      <c r="S471" s="101"/>
      <c r="T471" s="101"/>
      <c r="U471" s="90">
        <v>52248</v>
      </c>
      <c r="V471" s="90"/>
      <c r="W471" s="90"/>
      <c r="X471" s="87" t="s">
        <v>117</v>
      </c>
      <c r="Y471" s="87"/>
      <c r="Z471" s="87" t="s">
        <v>135</v>
      </c>
      <c r="AA471" s="87"/>
      <c r="AB471" s="87"/>
      <c r="AC471" s="87"/>
      <c r="AD471" s="87"/>
      <c r="AE471" s="87" t="s">
        <v>451</v>
      </c>
      <c r="AF471" s="87"/>
      <c r="AG471" s="87"/>
      <c r="AH471" s="87"/>
      <c r="AI471" s="87"/>
      <c r="AJ471" s="87"/>
      <c r="AK471" s="87"/>
      <c r="AL471" s="87"/>
      <c r="AM471" s="87"/>
      <c r="AN471" s="87"/>
      <c r="AO471" s="87"/>
      <c r="AP471" s="87"/>
      <c r="AQ471" s="93">
        <v>554.04999999999995</v>
      </c>
      <c r="AR471" s="93"/>
      <c r="AS471" s="93"/>
      <c r="AT471" s="93"/>
      <c r="AU471" s="93"/>
    </row>
    <row r="472" spans="1:47" x14ac:dyDescent="0.2">
      <c r="D472" s="7" t="s">
        <v>15</v>
      </c>
      <c r="E472" s="87" t="s">
        <v>73</v>
      </c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102" t="s">
        <v>18</v>
      </c>
      <c r="R472" s="102"/>
      <c r="S472" s="87" t="s">
        <v>452</v>
      </c>
      <c r="T472" s="87"/>
      <c r="U472" s="87"/>
      <c r="V472" s="87"/>
      <c r="W472" s="87"/>
      <c r="X472" s="87"/>
      <c r="Y472" s="87"/>
      <c r="Z472" s="87"/>
      <c r="AA472" s="87"/>
      <c r="AB472" s="102" t="s">
        <v>17</v>
      </c>
      <c r="AC472" s="102"/>
      <c r="AD472" s="103">
        <v>66709</v>
      </c>
      <c r="AE472" s="103"/>
      <c r="AF472" s="103"/>
      <c r="AG472" s="103"/>
      <c r="AH472" s="7" t="s">
        <v>16</v>
      </c>
    </row>
    <row r="473" spans="1:47" x14ac:dyDescent="0.2">
      <c r="A473" s="90">
        <v>0</v>
      </c>
      <c r="B473" s="90"/>
      <c r="C473" s="87" t="s">
        <v>272</v>
      </c>
      <c r="D473" s="87"/>
      <c r="E473" s="87"/>
      <c r="F473" s="87"/>
      <c r="G473" s="87"/>
      <c r="H473" s="87"/>
      <c r="I473" s="90">
        <v>0</v>
      </c>
      <c r="J473" s="90"/>
      <c r="Q473" s="101">
        <v>42193</v>
      </c>
      <c r="R473" s="101"/>
      <c r="S473" s="101"/>
      <c r="T473" s="101"/>
      <c r="U473" s="90">
        <v>52248</v>
      </c>
      <c r="V473" s="90"/>
      <c r="W473" s="90"/>
      <c r="X473" s="87" t="s">
        <v>117</v>
      </c>
      <c r="Y473" s="87"/>
      <c r="Z473" s="87" t="s">
        <v>135</v>
      </c>
      <c r="AA473" s="87"/>
      <c r="AB473" s="87"/>
      <c r="AC473" s="87"/>
      <c r="AD473" s="87"/>
      <c r="AE473" s="87" t="s">
        <v>446</v>
      </c>
      <c r="AF473" s="87"/>
      <c r="AG473" s="87"/>
      <c r="AH473" s="87"/>
      <c r="AI473" s="87"/>
      <c r="AJ473" s="87"/>
      <c r="AK473" s="87"/>
      <c r="AL473" s="87"/>
      <c r="AM473" s="87"/>
      <c r="AN473" s="87"/>
      <c r="AO473" s="87"/>
      <c r="AP473" s="87"/>
      <c r="AQ473" s="93">
        <v>1074.75</v>
      </c>
      <c r="AR473" s="93"/>
      <c r="AS473" s="93"/>
      <c r="AT473" s="93"/>
      <c r="AU473" s="93"/>
    </row>
    <row r="474" spans="1:47" x14ac:dyDescent="0.2">
      <c r="D474" s="7" t="s">
        <v>15</v>
      </c>
      <c r="E474" s="87" t="s">
        <v>75</v>
      </c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102" t="s">
        <v>18</v>
      </c>
      <c r="R474" s="102"/>
      <c r="S474" s="87" t="s">
        <v>453</v>
      </c>
      <c r="T474" s="87"/>
      <c r="U474" s="87"/>
      <c r="V474" s="87"/>
      <c r="W474" s="87"/>
      <c r="X474" s="87"/>
      <c r="Y474" s="87"/>
      <c r="Z474" s="87"/>
      <c r="AA474" s="87"/>
      <c r="AB474" s="102" t="s">
        <v>17</v>
      </c>
      <c r="AC474" s="102"/>
      <c r="AD474" s="103">
        <v>66727</v>
      </c>
      <c r="AE474" s="103"/>
      <c r="AF474" s="103"/>
      <c r="AG474" s="103"/>
      <c r="AH474" s="7" t="s">
        <v>16</v>
      </c>
    </row>
    <row r="475" spans="1:47" x14ac:dyDescent="0.2">
      <c r="A475" s="90">
        <v>0</v>
      </c>
      <c r="B475" s="90"/>
      <c r="C475" s="87" t="s">
        <v>272</v>
      </c>
      <c r="D475" s="87"/>
      <c r="E475" s="87"/>
      <c r="F475" s="87"/>
      <c r="G475" s="87"/>
      <c r="H475" s="87"/>
      <c r="I475" s="90">
        <v>0</v>
      </c>
      <c r="J475" s="90"/>
      <c r="Q475" s="101">
        <v>42193</v>
      </c>
      <c r="R475" s="101"/>
      <c r="S475" s="101"/>
      <c r="T475" s="101"/>
      <c r="U475" s="90">
        <v>52248</v>
      </c>
      <c r="V475" s="90"/>
      <c r="W475" s="90"/>
      <c r="X475" s="87" t="s">
        <v>117</v>
      </c>
      <c r="Y475" s="87"/>
      <c r="Z475" s="87" t="s">
        <v>135</v>
      </c>
      <c r="AA475" s="87"/>
      <c r="AB475" s="87"/>
      <c r="AC475" s="87"/>
      <c r="AD475" s="87"/>
      <c r="AE475" s="87" t="s">
        <v>446</v>
      </c>
      <c r="AF475" s="87"/>
      <c r="AG475" s="87"/>
      <c r="AH475" s="87"/>
      <c r="AI475" s="87"/>
      <c r="AJ475" s="87"/>
      <c r="AK475" s="87"/>
      <c r="AL475" s="87"/>
      <c r="AM475" s="87"/>
      <c r="AN475" s="87"/>
      <c r="AO475" s="87"/>
      <c r="AP475" s="87"/>
      <c r="AQ475" s="93">
        <v>500</v>
      </c>
      <c r="AR475" s="93"/>
      <c r="AS475" s="93"/>
      <c r="AT475" s="93"/>
      <c r="AU475" s="93"/>
    </row>
    <row r="476" spans="1:47" x14ac:dyDescent="0.2">
      <c r="D476" s="7" t="s">
        <v>15</v>
      </c>
      <c r="E476" s="87" t="s">
        <v>76</v>
      </c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102" t="s">
        <v>18</v>
      </c>
      <c r="R476" s="102"/>
      <c r="S476" s="87" t="s">
        <v>454</v>
      </c>
      <c r="T476" s="87"/>
      <c r="U476" s="87"/>
      <c r="V476" s="87"/>
      <c r="W476" s="87"/>
      <c r="X476" s="87"/>
      <c r="Y476" s="87"/>
      <c r="Z476" s="87"/>
      <c r="AA476" s="87"/>
      <c r="AB476" s="102" t="s">
        <v>17</v>
      </c>
      <c r="AC476" s="102"/>
      <c r="AD476" s="103">
        <v>66728</v>
      </c>
      <c r="AE476" s="103"/>
      <c r="AF476" s="103"/>
      <c r="AG476" s="103"/>
      <c r="AH476" s="7" t="s">
        <v>16</v>
      </c>
    </row>
    <row r="477" spans="1:47" x14ac:dyDescent="0.2">
      <c r="A477" s="90">
        <v>0</v>
      </c>
      <c r="B477" s="90"/>
      <c r="C477" s="87" t="s">
        <v>272</v>
      </c>
      <c r="D477" s="87"/>
      <c r="E477" s="87"/>
      <c r="F477" s="87"/>
      <c r="G477" s="87"/>
      <c r="H477" s="87"/>
      <c r="I477" s="90">
        <v>0</v>
      </c>
      <c r="J477" s="90"/>
      <c r="Q477" s="101">
        <v>42185</v>
      </c>
      <c r="R477" s="101"/>
      <c r="S477" s="101"/>
      <c r="T477" s="101"/>
      <c r="U477" s="90">
        <v>52445</v>
      </c>
      <c r="V477" s="90"/>
      <c r="W477" s="90"/>
      <c r="X477" s="87" t="s">
        <v>215</v>
      </c>
      <c r="Y477" s="87"/>
      <c r="Z477" s="87" t="s">
        <v>333</v>
      </c>
      <c r="AA477" s="87"/>
      <c r="AB477" s="87"/>
      <c r="AC477" s="87"/>
      <c r="AD477" s="87"/>
      <c r="AE477" s="87" t="s">
        <v>334</v>
      </c>
      <c r="AF477" s="87"/>
      <c r="AG477" s="87"/>
      <c r="AH477" s="87"/>
      <c r="AI477" s="87"/>
      <c r="AJ477" s="87"/>
      <c r="AK477" s="87"/>
      <c r="AL477" s="87"/>
      <c r="AM477" s="87"/>
      <c r="AN477" s="87"/>
      <c r="AO477" s="87"/>
      <c r="AP477" s="87"/>
      <c r="AQ477" s="93">
        <v>810</v>
      </c>
      <c r="AR477" s="93"/>
      <c r="AS477" s="93"/>
      <c r="AT477" s="93"/>
      <c r="AU477" s="93"/>
    </row>
    <row r="478" spans="1:47" x14ac:dyDescent="0.2">
      <c r="A478" s="90">
        <v>0</v>
      </c>
      <c r="B478" s="90"/>
      <c r="C478" s="87" t="s">
        <v>272</v>
      </c>
      <c r="D478" s="87"/>
      <c r="E478" s="87"/>
      <c r="F478" s="87"/>
      <c r="G478" s="87"/>
      <c r="H478" s="87"/>
      <c r="I478" s="90">
        <v>0</v>
      </c>
      <c r="J478" s="90"/>
      <c r="Q478" s="101">
        <v>42212</v>
      </c>
      <c r="R478" s="101"/>
      <c r="S478" s="101"/>
      <c r="T478" s="101"/>
      <c r="U478" s="90">
        <v>52691</v>
      </c>
      <c r="V478" s="90"/>
      <c r="W478" s="90"/>
      <c r="X478" s="87" t="s">
        <v>117</v>
      </c>
      <c r="Y478" s="87"/>
      <c r="Z478" s="87" t="s">
        <v>118</v>
      </c>
      <c r="AA478" s="87"/>
      <c r="AB478" s="87"/>
      <c r="AC478" s="87"/>
      <c r="AD478" s="87"/>
      <c r="AE478" s="87" t="s">
        <v>145</v>
      </c>
      <c r="AF478" s="87"/>
      <c r="AG478" s="87"/>
      <c r="AH478" s="87"/>
      <c r="AI478" s="87"/>
      <c r="AJ478" s="87"/>
      <c r="AK478" s="87"/>
      <c r="AL478" s="87"/>
      <c r="AM478" s="87"/>
      <c r="AN478" s="87"/>
      <c r="AO478" s="87"/>
      <c r="AP478" s="87"/>
      <c r="AQ478" s="93">
        <v>158.61000000000001</v>
      </c>
      <c r="AR478" s="93"/>
      <c r="AS478" s="93"/>
      <c r="AT478" s="93"/>
      <c r="AU478" s="93"/>
    </row>
    <row r="479" spans="1:47" x14ac:dyDescent="0.2">
      <c r="D479" s="7" t="s">
        <v>15</v>
      </c>
      <c r="E479" s="87" t="s">
        <v>33</v>
      </c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102" t="s">
        <v>18</v>
      </c>
      <c r="R479" s="102"/>
      <c r="S479" s="87" t="s">
        <v>455</v>
      </c>
      <c r="T479" s="87"/>
      <c r="U479" s="87"/>
      <c r="V479" s="87"/>
      <c r="W479" s="87"/>
      <c r="X479" s="87"/>
      <c r="Y479" s="87"/>
      <c r="Z479" s="87"/>
      <c r="AA479" s="87"/>
      <c r="AB479" s="102" t="s">
        <v>17</v>
      </c>
      <c r="AC479" s="102"/>
      <c r="AD479" s="103">
        <v>66798</v>
      </c>
      <c r="AE479" s="103"/>
      <c r="AF479" s="103"/>
      <c r="AG479" s="103"/>
      <c r="AH479" s="7" t="s">
        <v>16</v>
      </c>
    </row>
    <row r="480" spans="1:47" x14ac:dyDescent="0.2">
      <c r="A480" s="90">
        <v>0</v>
      </c>
      <c r="B480" s="90"/>
      <c r="C480" s="87" t="s">
        <v>272</v>
      </c>
      <c r="D480" s="87"/>
      <c r="E480" s="87"/>
      <c r="F480" s="87"/>
      <c r="G480" s="87"/>
      <c r="H480" s="87"/>
      <c r="I480" s="90">
        <v>0</v>
      </c>
      <c r="J480" s="90"/>
      <c r="Q480" s="101">
        <v>42204</v>
      </c>
      <c r="R480" s="101"/>
      <c r="S480" s="101"/>
      <c r="T480" s="101"/>
      <c r="U480" s="90">
        <v>52694</v>
      </c>
      <c r="V480" s="90"/>
      <c r="W480" s="90"/>
      <c r="X480" s="87" t="s">
        <v>117</v>
      </c>
      <c r="Y480" s="87"/>
      <c r="Z480" s="87" t="s">
        <v>135</v>
      </c>
      <c r="AA480" s="87"/>
      <c r="AB480" s="87"/>
      <c r="AC480" s="87"/>
      <c r="AD480" s="87"/>
      <c r="AE480" s="87" t="s">
        <v>145</v>
      </c>
      <c r="AF480" s="87"/>
      <c r="AG480" s="87"/>
      <c r="AH480" s="87"/>
      <c r="AI480" s="87"/>
      <c r="AJ480" s="87"/>
      <c r="AK480" s="87"/>
      <c r="AL480" s="87"/>
      <c r="AM480" s="87"/>
      <c r="AN480" s="87"/>
      <c r="AO480" s="87"/>
      <c r="AP480" s="87"/>
      <c r="AQ480" s="93">
        <v>455</v>
      </c>
      <c r="AR480" s="93"/>
      <c r="AS480" s="93"/>
      <c r="AT480" s="93"/>
      <c r="AU480" s="93"/>
    </row>
    <row r="481" spans="1:47" x14ac:dyDescent="0.2">
      <c r="D481" s="7" t="s">
        <v>15</v>
      </c>
      <c r="E481" s="87" t="s">
        <v>33</v>
      </c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102" t="s">
        <v>18</v>
      </c>
      <c r="R481" s="102"/>
      <c r="S481" s="87" t="s">
        <v>456</v>
      </c>
      <c r="T481" s="87"/>
      <c r="U481" s="87"/>
      <c r="V481" s="87"/>
      <c r="W481" s="87"/>
      <c r="X481" s="87"/>
      <c r="Y481" s="87"/>
      <c r="Z481" s="87"/>
      <c r="AA481" s="87"/>
      <c r="AB481" s="102" t="s">
        <v>17</v>
      </c>
      <c r="AC481" s="102"/>
      <c r="AD481" s="103">
        <v>66798</v>
      </c>
      <c r="AE481" s="103"/>
      <c r="AF481" s="103"/>
      <c r="AG481" s="103"/>
      <c r="AH481" s="7" t="s">
        <v>16</v>
      </c>
    </row>
    <row r="482" spans="1:47" x14ac:dyDescent="0.2">
      <c r="A482" s="90">
        <v>0</v>
      </c>
      <c r="B482" s="90"/>
      <c r="C482" s="87" t="s">
        <v>272</v>
      </c>
      <c r="D482" s="87"/>
      <c r="E482" s="87"/>
      <c r="F482" s="87"/>
      <c r="G482" s="87"/>
      <c r="H482" s="87"/>
      <c r="I482" s="90">
        <v>0</v>
      </c>
      <c r="J482" s="90"/>
      <c r="Q482" s="101">
        <v>42214</v>
      </c>
      <c r="R482" s="101"/>
      <c r="S482" s="101"/>
      <c r="T482" s="101"/>
      <c r="U482" s="90">
        <v>52721</v>
      </c>
      <c r="V482" s="90"/>
      <c r="W482" s="90"/>
      <c r="X482" s="87" t="s">
        <v>117</v>
      </c>
      <c r="Y482" s="87"/>
      <c r="Z482" s="87" t="s">
        <v>118</v>
      </c>
      <c r="AA482" s="87"/>
      <c r="AB482" s="87"/>
      <c r="AC482" s="87"/>
      <c r="AD482" s="87"/>
      <c r="AE482" s="87" t="s">
        <v>291</v>
      </c>
      <c r="AF482" s="87"/>
      <c r="AG482" s="87"/>
      <c r="AH482" s="87"/>
      <c r="AI482" s="87"/>
      <c r="AJ482" s="87"/>
      <c r="AK482" s="87"/>
      <c r="AL482" s="87"/>
      <c r="AM482" s="87"/>
      <c r="AN482" s="87"/>
      <c r="AO482" s="87"/>
      <c r="AP482" s="87"/>
      <c r="AQ482" s="93">
        <v>293.31</v>
      </c>
      <c r="AR482" s="93"/>
      <c r="AS482" s="93"/>
      <c r="AT482" s="93"/>
      <c r="AU482" s="93"/>
    </row>
    <row r="483" spans="1:47" x14ac:dyDescent="0.2">
      <c r="D483" s="7" t="s">
        <v>15</v>
      </c>
      <c r="E483" s="87" t="s">
        <v>78</v>
      </c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102" t="s">
        <v>18</v>
      </c>
      <c r="R483" s="102"/>
      <c r="S483" s="87" t="s">
        <v>457</v>
      </c>
      <c r="T483" s="87"/>
      <c r="U483" s="87"/>
      <c r="V483" s="87"/>
      <c r="W483" s="87"/>
      <c r="X483" s="87"/>
      <c r="Y483" s="87"/>
      <c r="Z483" s="87"/>
      <c r="AA483" s="87"/>
      <c r="AB483" s="102" t="s">
        <v>17</v>
      </c>
      <c r="AC483" s="102"/>
      <c r="AD483" s="103">
        <v>66810</v>
      </c>
      <c r="AE483" s="103"/>
      <c r="AF483" s="103"/>
      <c r="AG483" s="103"/>
      <c r="AH483" s="7" t="s">
        <v>16</v>
      </c>
    </row>
    <row r="484" spans="1:47" x14ac:dyDescent="0.2">
      <c r="A484" s="90">
        <v>0</v>
      </c>
      <c r="B484" s="90"/>
      <c r="C484" s="87" t="s">
        <v>272</v>
      </c>
      <c r="D484" s="87"/>
      <c r="E484" s="87"/>
      <c r="F484" s="87"/>
      <c r="G484" s="87"/>
      <c r="H484" s="87"/>
      <c r="I484" s="90">
        <v>0</v>
      </c>
      <c r="J484" s="90"/>
      <c r="Q484" s="101">
        <v>42220</v>
      </c>
      <c r="R484" s="101"/>
      <c r="S484" s="101"/>
      <c r="T484" s="101"/>
      <c r="U484" s="90">
        <v>52898</v>
      </c>
      <c r="V484" s="90"/>
      <c r="W484" s="90"/>
      <c r="X484" s="87" t="s">
        <v>117</v>
      </c>
      <c r="Y484" s="87"/>
      <c r="Z484" s="87" t="s">
        <v>118</v>
      </c>
      <c r="AA484" s="87"/>
      <c r="AB484" s="87"/>
      <c r="AC484" s="87"/>
      <c r="AD484" s="87"/>
      <c r="AE484" s="87" t="s">
        <v>458</v>
      </c>
      <c r="AF484" s="87"/>
      <c r="AG484" s="87"/>
      <c r="AH484" s="87"/>
      <c r="AI484" s="87"/>
      <c r="AJ484" s="87"/>
      <c r="AK484" s="87"/>
      <c r="AL484" s="87"/>
      <c r="AM484" s="87"/>
      <c r="AN484" s="87"/>
      <c r="AO484" s="87"/>
      <c r="AP484" s="87"/>
      <c r="AQ484" s="93">
        <v>300</v>
      </c>
      <c r="AR484" s="93"/>
      <c r="AS484" s="93"/>
      <c r="AT484" s="93"/>
      <c r="AU484" s="93"/>
    </row>
    <row r="485" spans="1:47" x14ac:dyDescent="0.2">
      <c r="D485" s="7" t="s">
        <v>15</v>
      </c>
      <c r="E485" s="87" t="s">
        <v>66</v>
      </c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102" t="s">
        <v>18</v>
      </c>
      <c r="R485" s="102"/>
      <c r="S485" s="87" t="s">
        <v>459</v>
      </c>
      <c r="T485" s="87"/>
      <c r="U485" s="87"/>
      <c r="V485" s="87"/>
      <c r="W485" s="87"/>
      <c r="X485" s="87"/>
      <c r="Y485" s="87"/>
      <c r="Z485" s="87"/>
      <c r="AA485" s="87"/>
      <c r="AB485" s="102" t="s">
        <v>17</v>
      </c>
      <c r="AC485" s="102"/>
      <c r="AD485" s="103">
        <v>66897</v>
      </c>
      <c r="AE485" s="103"/>
      <c r="AF485" s="103"/>
      <c r="AG485" s="103"/>
      <c r="AH485" s="7" t="s">
        <v>16</v>
      </c>
    </row>
    <row r="486" spans="1:47" x14ac:dyDescent="0.2">
      <c r="A486" s="90">
        <v>0</v>
      </c>
      <c r="B486" s="90"/>
      <c r="C486" s="87" t="s">
        <v>272</v>
      </c>
      <c r="D486" s="87"/>
      <c r="E486" s="87"/>
      <c r="F486" s="87"/>
      <c r="G486" s="87"/>
      <c r="H486" s="87"/>
      <c r="I486" s="90">
        <v>0</v>
      </c>
      <c r="J486" s="90"/>
      <c r="Q486" s="101">
        <v>42220</v>
      </c>
      <c r="R486" s="101"/>
      <c r="S486" s="101"/>
      <c r="T486" s="101"/>
      <c r="U486" s="90">
        <v>52898</v>
      </c>
      <c r="V486" s="90"/>
      <c r="W486" s="90"/>
      <c r="X486" s="87" t="s">
        <v>117</v>
      </c>
      <c r="Y486" s="87"/>
      <c r="Z486" s="87" t="s">
        <v>118</v>
      </c>
      <c r="AA486" s="87"/>
      <c r="AB486" s="87"/>
      <c r="AC486" s="87"/>
      <c r="AD486" s="87"/>
      <c r="AE486" s="87" t="s">
        <v>458</v>
      </c>
      <c r="AF486" s="87"/>
      <c r="AG486" s="87"/>
      <c r="AH486" s="87"/>
      <c r="AI486" s="87"/>
      <c r="AJ486" s="87"/>
      <c r="AK486" s="87"/>
      <c r="AL486" s="87"/>
      <c r="AM486" s="87"/>
      <c r="AN486" s="87"/>
      <c r="AO486" s="87"/>
      <c r="AP486" s="87"/>
      <c r="AQ486" s="93">
        <v>300</v>
      </c>
      <c r="AR486" s="93"/>
      <c r="AS486" s="93"/>
      <c r="AT486" s="93"/>
      <c r="AU486" s="93"/>
    </row>
    <row r="487" spans="1:47" x14ac:dyDescent="0.2">
      <c r="D487" s="7" t="s">
        <v>15</v>
      </c>
      <c r="E487" s="87" t="s">
        <v>67</v>
      </c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102" t="s">
        <v>18</v>
      </c>
      <c r="R487" s="102"/>
      <c r="S487" s="87" t="s">
        <v>460</v>
      </c>
      <c r="T487" s="87"/>
      <c r="U487" s="87"/>
      <c r="V487" s="87"/>
      <c r="W487" s="87"/>
      <c r="X487" s="87"/>
      <c r="Y487" s="87"/>
      <c r="Z487" s="87"/>
      <c r="AA487" s="87"/>
      <c r="AB487" s="102" t="s">
        <v>17</v>
      </c>
      <c r="AC487" s="102"/>
      <c r="AD487" s="103">
        <v>66904</v>
      </c>
      <c r="AE487" s="103"/>
      <c r="AF487" s="103"/>
      <c r="AG487" s="103"/>
      <c r="AH487" s="7" t="s">
        <v>16</v>
      </c>
    </row>
    <row r="488" spans="1:47" x14ac:dyDescent="0.2">
      <c r="A488" s="90">
        <v>0</v>
      </c>
      <c r="B488" s="90"/>
      <c r="C488" s="87" t="s">
        <v>272</v>
      </c>
      <c r="D488" s="87"/>
      <c r="E488" s="87"/>
      <c r="F488" s="87"/>
      <c r="G488" s="87"/>
      <c r="H488" s="87"/>
      <c r="I488" s="90">
        <v>0</v>
      </c>
      <c r="J488" s="90"/>
      <c r="Q488" s="101">
        <v>42220</v>
      </c>
      <c r="R488" s="101"/>
      <c r="S488" s="101"/>
      <c r="T488" s="101"/>
      <c r="U488" s="90">
        <v>52898</v>
      </c>
      <c r="V488" s="90"/>
      <c r="W488" s="90"/>
      <c r="X488" s="87" t="s">
        <v>117</v>
      </c>
      <c r="Y488" s="87"/>
      <c r="Z488" s="87" t="s">
        <v>118</v>
      </c>
      <c r="AA488" s="87"/>
      <c r="AB488" s="87"/>
      <c r="AC488" s="87"/>
      <c r="AD488" s="87"/>
      <c r="AE488" s="87" t="s">
        <v>461</v>
      </c>
      <c r="AF488" s="87"/>
      <c r="AG488" s="87"/>
      <c r="AH488" s="87"/>
      <c r="AI488" s="87"/>
      <c r="AJ488" s="87"/>
      <c r="AK488" s="87"/>
      <c r="AL488" s="87"/>
      <c r="AM488" s="87"/>
      <c r="AN488" s="87"/>
      <c r="AO488" s="87"/>
      <c r="AP488" s="87"/>
      <c r="AQ488" s="93">
        <v>1570.15</v>
      </c>
      <c r="AR488" s="93"/>
      <c r="AS488" s="93"/>
      <c r="AT488" s="93"/>
      <c r="AU488" s="93"/>
    </row>
    <row r="489" spans="1:47" x14ac:dyDescent="0.2">
      <c r="D489" s="7" t="s">
        <v>15</v>
      </c>
      <c r="E489" s="87" t="s">
        <v>69</v>
      </c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102" t="s">
        <v>18</v>
      </c>
      <c r="R489" s="102"/>
      <c r="S489" s="87" t="s">
        <v>462</v>
      </c>
      <c r="T489" s="87"/>
      <c r="U489" s="87"/>
      <c r="V489" s="87"/>
      <c r="W489" s="87"/>
      <c r="X489" s="87"/>
      <c r="Y489" s="87"/>
      <c r="Z489" s="87"/>
      <c r="AA489" s="87"/>
      <c r="AB489" s="102" t="s">
        <v>17</v>
      </c>
      <c r="AC489" s="102"/>
      <c r="AD489" s="103">
        <v>66910</v>
      </c>
      <c r="AE489" s="103"/>
      <c r="AF489" s="103"/>
      <c r="AG489" s="103"/>
      <c r="AH489" s="7" t="s">
        <v>16</v>
      </c>
    </row>
    <row r="490" spans="1:47" x14ac:dyDescent="0.2">
      <c r="A490" s="90">
        <v>0</v>
      </c>
      <c r="B490" s="90"/>
      <c r="C490" s="87" t="s">
        <v>272</v>
      </c>
      <c r="D490" s="87"/>
      <c r="E490" s="87"/>
      <c r="F490" s="87"/>
      <c r="G490" s="87"/>
      <c r="H490" s="87"/>
      <c r="I490" s="90">
        <v>0</v>
      </c>
      <c r="J490" s="90"/>
      <c r="Q490" s="101">
        <v>42220</v>
      </c>
      <c r="R490" s="101"/>
      <c r="S490" s="101"/>
      <c r="T490" s="101"/>
      <c r="U490" s="90">
        <v>52898</v>
      </c>
      <c r="V490" s="90"/>
      <c r="W490" s="90"/>
      <c r="X490" s="87" t="s">
        <v>117</v>
      </c>
      <c r="Y490" s="87"/>
      <c r="Z490" s="87" t="s">
        <v>118</v>
      </c>
      <c r="AA490" s="87"/>
      <c r="AB490" s="87"/>
      <c r="AC490" s="87"/>
      <c r="AD490" s="87"/>
      <c r="AE490" s="87" t="s">
        <v>461</v>
      </c>
      <c r="AF490" s="87"/>
      <c r="AG490" s="87"/>
      <c r="AH490" s="87"/>
      <c r="AI490" s="87"/>
      <c r="AJ490" s="87"/>
      <c r="AK490" s="87"/>
      <c r="AL490" s="87"/>
      <c r="AM490" s="87"/>
      <c r="AN490" s="87"/>
      <c r="AO490" s="87"/>
      <c r="AP490" s="87"/>
      <c r="AQ490" s="93">
        <v>508.63</v>
      </c>
      <c r="AR490" s="93"/>
      <c r="AS490" s="93"/>
      <c r="AT490" s="93"/>
      <c r="AU490" s="93"/>
    </row>
    <row r="491" spans="1:47" x14ac:dyDescent="0.2">
      <c r="D491" s="7" t="s">
        <v>15</v>
      </c>
      <c r="E491" s="87" t="s">
        <v>70</v>
      </c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102" t="s">
        <v>18</v>
      </c>
      <c r="R491" s="102"/>
      <c r="S491" s="87" t="s">
        <v>463</v>
      </c>
      <c r="T491" s="87"/>
      <c r="U491" s="87"/>
      <c r="V491" s="87"/>
      <c r="W491" s="87"/>
      <c r="X491" s="87"/>
      <c r="Y491" s="87"/>
      <c r="Z491" s="87"/>
      <c r="AA491" s="87"/>
      <c r="AB491" s="102" t="s">
        <v>17</v>
      </c>
      <c r="AC491" s="102"/>
      <c r="AD491" s="103">
        <v>66917</v>
      </c>
      <c r="AE491" s="103"/>
      <c r="AF491" s="103"/>
      <c r="AG491" s="103"/>
      <c r="AH491" s="7" t="s">
        <v>16</v>
      </c>
    </row>
    <row r="492" spans="1:47" x14ac:dyDescent="0.2">
      <c r="A492" s="90">
        <v>0</v>
      </c>
      <c r="B492" s="90"/>
      <c r="C492" s="87" t="s">
        <v>272</v>
      </c>
      <c r="D492" s="87"/>
      <c r="E492" s="87"/>
      <c r="F492" s="87"/>
      <c r="G492" s="87"/>
      <c r="H492" s="87"/>
      <c r="I492" s="90">
        <v>0</v>
      </c>
      <c r="J492" s="90"/>
      <c r="Q492" s="101">
        <v>42220</v>
      </c>
      <c r="R492" s="101"/>
      <c r="S492" s="101"/>
      <c r="T492" s="101"/>
      <c r="U492" s="90">
        <v>52898</v>
      </c>
      <c r="V492" s="90"/>
      <c r="W492" s="90"/>
      <c r="X492" s="87" t="s">
        <v>117</v>
      </c>
      <c r="Y492" s="87"/>
      <c r="Z492" s="87" t="s">
        <v>118</v>
      </c>
      <c r="AA492" s="87"/>
      <c r="AB492" s="87"/>
      <c r="AC492" s="87"/>
      <c r="AD492" s="87"/>
      <c r="AE492" s="87" t="s">
        <v>461</v>
      </c>
      <c r="AF492" s="87"/>
      <c r="AG492" s="87"/>
      <c r="AH492" s="87"/>
      <c r="AI492" s="87"/>
      <c r="AJ492" s="87"/>
      <c r="AK492" s="87"/>
      <c r="AL492" s="87"/>
      <c r="AM492" s="87"/>
      <c r="AN492" s="87"/>
      <c r="AO492" s="87"/>
      <c r="AP492" s="87"/>
      <c r="AQ492" s="93">
        <v>1554.05</v>
      </c>
      <c r="AR492" s="93"/>
      <c r="AS492" s="93"/>
      <c r="AT492" s="93"/>
      <c r="AU492" s="93"/>
    </row>
    <row r="493" spans="1:47" x14ac:dyDescent="0.2">
      <c r="D493" s="7" t="s">
        <v>15</v>
      </c>
      <c r="E493" s="87" t="s">
        <v>71</v>
      </c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102" t="s">
        <v>18</v>
      </c>
      <c r="R493" s="102"/>
      <c r="S493" s="87" t="s">
        <v>464</v>
      </c>
      <c r="T493" s="87"/>
      <c r="U493" s="87"/>
      <c r="V493" s="87"/>
      <c r="W493" s="87"/>
      <c r="X493" s="87"/>
      <c r="Y493" s="87"/>
      <c r="Z493" s="87"/>
      <c r="AA493" s="87"/>
      <c r="AB493" s="102" t="s">
        <v>17</v>
      </c>
      <c r="AC493" s="102"/>
      <c r="AD493" s="103">
        <v>66918</v>
      </c>
      <c r="AE493" s="103"/>
      <c r="AF493" s="103"/>
      <c r="AG493" s="103"/>
      <c r="AH493" s="7" t="s">
        <v>16</v>
      </c>
    </row>
    <row r="494" spans="1:47" x14ac:dyDescent="0.2">
      <c r="A494" s="90">
        <v>0</v>
      </c>
      <c r="B494" s="90"/>
      <c r="C494" s="87" t="s">
        <v>272</v>
      </c>
      <c r="D494" s="87"/>
      <c r="E494" s="87"/>
      <c r="F494" s="87"/>
      <c r="G494" s="87"/>
      <c r="H494" s="87"/>
      <c r="I494" s="90">
        <v>0</v>
      </c>
      <c r="J494" s="90"/>
      <c r="Q494" s="101">
        <v>42220</v>
      </c>
      <c r="R494" s="101"/>
      <c r="S494" s="101"/>
      <c r="T494" s="101"/>
      <c r="U494" s="90">
        <v>52898</v>
      </c>
      <c r="V494" s="90"/>
      <c r="W494" s="90"/>
      <c r="X494" s="87" t="s">
        <v>117</v>
      </c>
      <c r="Y494" s="87"/>
      <c r="Z494" s="87" t="s">
        <v>118</v>
      </c>
      <c r="AA494" s="87"/>
      <c r="AB494" s="87"/>
      <c r="AC494" s="87"/>
      <c r="AD494" s="87"/>
      <c r="AE494" s="87" t="s">
        <v>461</v>
      </c>
      <c r="AF494" s="87"/>
      <c r="AG494" s="87"/>
      <c r="AH494" s="87"/>
      <c r="AI494" s="87"/>
      <c r="AJ494" s="87"/>
      <c r="AK494" s="87"/>
      <c r="AL494" s="87"/>
      <c r="AM494" s="87"/>
      <c r="AN494" s="87"/>
      <c r="AO494" s="87"/>
      <c r="AP494" s="87"/>
      <c r="AQ494" s="93">
        <v>1009.2</v>
      </c>
      <c r="AR494" s="93"/>
      <c r="AS494" s="93"/>
      <c r="AT494" s="93"/>
      <c r="AU494" s="93"/>
    </row>
    <row r="495" spans="1:47" x14ac:dyDescent="0.2">
      <c r="D495" s="7" t="s">
        <v>15</v>
      </c>
      <c r="E495" s="87" t="s">
        <v>72</v>
      </c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102" t="s">
        <v>18</v>
      </c>
      <c r="R495" s="102"/>
      <c r="S495" s="87" t="s">
        <v>465</v>
      </c>
      <c r="T495" s="87"/>
      <c r="U495" s="87"/>
      <c r="V495" s="87"/>
      <c r="W495" s="87"/>
      <c r="X495" s="87"/>
      <c r="Y495" s="87"/>
      <c r="Z495" s="87"/>
      <c r="AA495" s="87"/>
      <c r="AB495" s="102" t="s">
        <v>17</v>
      </c>
      <c r="AC495" s="102"/>
      <c r="AD495" s="103">
        <v>66923</v>
      </c>
      <c r="AE495" s="103"/>
      <c r="AF495" s="103"/>
      <c r="AG495" s="103"/>
      <c r="AH495" s="7" t="s">
        <v>16</v>
      </c>
    </row>
    <row r="496" spans="1:47" x14ac:dyDescent="0.2">
      <c r="A496" s="90">
        <v>0</v>
      </c>
      <c r="B496" s="90"/>
      <c r="C496" s="87" t="s">
        <v>272</v>
      </c>
      <c r="D496" s="87"/>
      <c r="E496" s="87"/>
      <c r="F496" s="87"/>
      <c r="G496" s="87"/>
      <c r="H496" s="87"/>
      <c r="I496" s="90">
        <v>0</v>
      </c>
      <c r="J496" s="90"/>
      <c r="Q496" s="101">
        <v>42220</v>
      </c>
      <c r="R496" s="101"/>
      <c r="S496" s="101"/>
      <c r="T496" s="101"/>
      <c r="U496" s="90">
        <v>52898</v>
      </c>
      <c r="V496" s="90"/>
      <c r="W496" s="90"/>
      <c r="X496" s="87" t="s">
        <v>117</v>
      </c>
      <c r="Y496" s="87"/>
      <c r="Z496" s="87" t="s">
        <v>118</v>
      </c>
      <c r="AA496" s="87"/>
      <c r="AB496" s="87"/>
      <c r="AC496" s="87"/>
      <c r="AD496" s="87"/>
      <c r="AE496" s="87" t="s">
        <v>461</v>
      </c>
      <c r="AF496" s="87"/>
      <c r="AG496" s="87"/>
      <c r="AH496" s="87"/>
      <c r="AI496" s="87"/>
      <c r="AJ496" s="87"/>
      <c r="AK496" s="87"/>
      <c r="AL496" s="87"/>
      <c r="AM496" s="87"/>
      <c r="AN496" s="87"/>
      <c r="AO496" s="87"/>
      <c r="AP496" s="87"/>
      <c r="AQ496" s="93">
        <v>554.04999999999995</v>
      </c>
      <c r="AR496" s="93"/>
      <c r="AS496" s="93"/>
      <c r="AT496" s="93"/>
      <c r="AU496" s="93"/>
    </row>
    <row r="497" spans="1:47" x14ac:dyDescent="0.2">
      <c r="D497" s="7" t="s">
        <v>15</v>
      </c>
      <c r="E497" s="87" t="s">
        <v>73</v>
      </c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102" t="s">
        <v>18</v>
      </c>
      <c r="R497" s="102"/>
      <c r="S497" s="87" t="s">
        <v>466</v>
      </c>
      <c r="T497" s="87"/>
      <c r="U497" s="87"/>
      <c r="V497" s="87"/>
      <c r="W497" s="87"/>
      <c r="X497" s="87"/>
      <c r="Y497" s="87"/>
      <c r="Z497" s="87"/>
      <c r="AA497" s="87"/>
      <c r="AB497" s="102" t="s">
        <v>17</v>
      </c>
      <c r="AC497" s="102"/>
      <c r="AD497" s="103">
        <v>66927</v>
      </c>
      <c r="AE497" s="103"/>
      <c r="AF497" s="103"/>
      <c r="AG497" s="103"/>
      <c r="AH497" s="7" t="s">
        <v>16</v>
      </c>
    </row>
    <row r="498" spans="1:47" x14ac:dyDescent="0.2">
      <c r="A498" s="90">
        <v>0</v>
      </c>
      <c r="B498" s="90"/>
      <c r="C498" s="87" t="s">
        <v>272</v>
      </c>
      <c r="D498" s="87"/>
      <c r="E498" s="87"/>
      <c r="F498" s="87"/>
      <c r="G498" s="87"/>
      <c r="H498" s="87"/>
      <c r="I498" s="90">
        <v>0</v>
      </c>
      <c r="J498" s="90"/>
      <c r="Q498" s="101">
        <v>42220</v>
      </c>
      <c r="R498" s="101"/>
      <c r="S498" s="101"/>
      <c r="T498" s="101"/>
      <c r="U498" s="90">
        <v>52898</v>
      </c>
      <c r="V498" s="90"/>
      <c r="W498" s="90"/>
      <c r="X498" s="87" t="s">
        <v>117</v>
      </c>
      <c r="Y498" s="87"/>
      <c r="Z498" s="87" t="s">
        <v>118</v>
      </c>
      <c r="AA498" s="87"/>
      <c r="AB498" s="87"/>
      <c r="AC498" s="87"/>
      <c r="AD498" s="87"/>
      <c r="AE498" s="87" t="s">
        <v>461</v>
      </c>
      <c r="AF498" s="87"/>
      <c r="AG498" s="87"/>
      <c r="AH498" s="87"/>
      <c r="AI498" s="87"/>
      <c r="AJ498" s="87"/>
      <c r="AK498" s="87"/>
      <c r="AL498" s="87"/>
      <c r="AM498" s="87"/>
      <c r="AN498" s="87"/>
      <c r="AO498" s="87"/>
      <c r="AP498" s="87"/>
      <c r="AQ498" s="93">
        <v>1074.75</v>
      </c>
      <c r="AR498" s="93"/>
      <c r="AS498" s="93"/>
      <c r="AT498" s="93"/>
      <c r="AU498" s="93"/>
    </row>
    <row r="499" spans="1:47" x14ac:dyDescent="0.2">
      <c r="D499" s="7" t="s">
        <v>15</v>
      </c>
      <c r="E499" s="87" t="s">
        <v>75</v>
      </c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102" t="s">
        <v>18</v>
      </c>
      <c r="R499" s="102"/>
      <c r="S499" s="87" t="s">
        <v>467</v>
      </c>
      <c r="T499" s="87"/>
      <c r="U499" s="87"/>
      <c r="V499" s="87"/>
      <c r="W499" s="87"/>
      <c r="X499" s="87"/>
      <c r="Y499" s="87"/>
      <c r="Z499" s="87"/>
      <c r="AA499" s="87"/>
      <c r="AB499" s="102" t="s">
        <v>17</v>
      </c>
      <c r="AC499" s="102"/>
      <c r="AD499" s="103">
        <v>66939</v>
      </c>
      <c r="AE499" s="103"/>
      <c r="AF499" s="103"/>
      <c r="AG499" s="103"/>
      <c r="AH499" s="7" t="s">
        <v>16</v>
      </c>
    </row>
    <row r="500" spans="1:47" x14ac:dyDescent="0.2">
      <c r="A500" s="90">
        <v>0</v>
      </c>
      <c r="B500" s="90"/>
      <c r="C500" s="87" t="s">
        <v>272</v>
      </c>
      <c r="D500" s="87"/>
      <c r="E500" s="87"/>
      <c r="F500" s="87"/>
      <c r="G500" s="87"/>
      <c r="H500" s="87"/>
      <c r="I500" s="90">
        <v>0</v>
      </c>
      <c r="J500" s="90"/>
      <c r="Q500" s="101">
        <v>42220</v>
      </c>
      <c r="R500" s="101"/>
      <c r="S500" s="101"/>
      <c r="T500" s="101"/>
      <c r="U500" s="90">
        <v>52898</v>
      </c>
      <c r="V500" s="90"/>
      <c r="W500" s="90"/>
      <c r="X500" s="87" t="s">
        <v>117</v>
      </c>
      <c r="Y500" s="87"/>
      <c r="Z500" s="87" t="s">
        <v>118</v>
      </c>
      <c r="AA500" s="87"/>
      <c r="AB500" s="87"/>
      <c r="AC500" s="87"/>
      <c r="AD500" s="87"/>
      <c r="AE500" s="87" t="s">
        <v>468</v>
      </c>
      <c r="AF500" s="87"/>
      <c r="AG500" s="87"/>
      <c r="AH500" s="87"/>
      <c r="AI500" s="87"/>
      <c r="AJ500" s="87"/>
      <c r="AK500" s="87"/>
      <c r="AL500" s="87"/>
      <c r="AM500" s="87"/>
      <c r="AN500" s="87"/>
      <c r="AO500" s="87"/>
      <c r="AP500" s="87"/>
      <c r="AQ500" s="93">
        <v>500</v>
      </c>
      <c r="AR500" s="93"/>
      <c r="AS500" s="93"/>
      <c r="AT500" s="93"/>
      <c r="AU500" s="93"/>
    </row>
    <row r="501" spans="1:47" x14ac:dyDescent="0.2">
      <c r="D501" s="7" t="s">
        <v>15</v>
      </c>
      <c r="E501" s="87" t="s">
        <v>76</v>
      </c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102" t="s">
        <v>18</v>
      </c>
      <c r="R501" s="102"/>
      <c r="S501" s="87" t="s">
        <v>469</v>
      </c>
      <c r="T501" s="87"/>
      <c r="U501" s="87"/>
      <c r="V501" s="87"/>
      <c r="W501" s="87"/>
      <c r="X501" s="87"/>
      <c r="Y501" s="87"/>
      <c r="Z501" s="87"/>
      <c r="AA501" s="87"/>
      <c r="AB501" s="102" t="s">
        <v>17</v>
      </c>
      <c r="AC501" s="102"/>
      <c r="AD501" s="103">
        <v>66940</v>
      </c>
      <c r="AE501" s="103"/>
      <c r="AF501" s="103"/>
      <c r="AG501" s="103"/>
      <c r="AH501" s="7" t="s">
        <v>16</v>
      </c>
    </row>
    <row r="502" spans="1:47" x14ac:dyDescent="0.2">
      <c r="A502" s="90">
        <v>0</v>
      </c>
      <c r="B502" s="90"/>
      <c r="C502" s="87" t="s">
        <v>272</v>
      </c>
      <c r="D502" s="87"/>
      <c r="E502" s="87"/>
      <c r="F502" s="87"/>
      <c r="G502" s="87"/>
      <c r="H502" s="87"/>
      <c r="I502" s="90">
        <v>0</v>
      </c>
      <c r="J502" s="90"/>
      <c r="Q502" s="101">
        <v>42221</v>
      </c>
      <c r="R502" s="101"/>
      <c r="S502" s="101"/>
      <c r="T502" s="101"/>
      <c r="U502" s="90">
        <v>52929</v>
      </c>
      <c r="V502" s="90"/>
      <c r="W502" s="90"/>
      <c r="X502" s="87" t="s">
        <v>117</v>
      </c>
      <c r="Y502" s="87"/>
      <c r="Z502" s="87" t="s">
        <v>118</v>
      </c>
      <c r="AA502" s="87"/>
      <c r="AB502" s="87"/>
      <c r="AC502" s="87"/>
      <c r="AD502" s="87"/>
      <c r="AE502" s="87" t="s">
        <v>276</v>
      </c>
      <c r="AF502" s="87"/>
      <c r="AG502" s="87"/>
      <c r="AH502" s="87"/>
      <c r="AI502" s="87"/>
      <c r="AJ502" s="87"/>
      <c r="AK502" s="87"/>
      <c r="AL502" s="87"/>
      <c r="AM502" s="87"/>
      <c r="AN502" s="87"/>
      <c r="AO502" s="87"/>
      <c r="AP502" s="87"/>
      <c r="AQ502" s="93">
        <v>249.78</v>
      </c>
      <c r="AR502" s="93"/>
      <c r="AS502" s="93"/>
      <c r="AT502" s="93"/>
      <c r="AU502" s="93"/>
    </row>
    <row r="503" spans="1:47" x14ac:dyDescent="0.2">
      <c r="D503" s="7" t="s">
        <v>15</v>
      </c>
      <c r="E503" s="87" t="s">
        <v>68</v>
      </c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102" t="s">
        <v>18</v>
      </c>
      <c r="R503" s="102"/>
      <c r="S503" s="87" t="s">
        <v>470</v>
      </c>
      <c r="T503" s="87"/>
      <c r="U503" s="87"/>
      <c r="V503" s="87"/>
      <c r="W503" s="87"/>
      <c r="X503" s="87"/>
      <c r="Y503" s="87"/>
      <c r="Z503" s="87"/>
      <c r="AA503" s="87"/>
      <c r="AB503" s="102" t="s">
        <v>17</v>
      </c>
      <c r="AC503" s="102"/>
      <c r="AD503" s="103">
        <v>66908</v>
      </c>
      <c r="AE503" s="103"/>
      <c r="AF503" s="103"/>
      <c r="AG503" s="103"/>
      <c r="AH503" s="7" t="s">
        <v>16</v>
      </c>
    </row>
    <row r="504" spans="1:47" x14ac:dyDescent="0.2">
      <c r="A504" s="90">
        <v>0</v>
      </c>
      <c r="B504" s="90"/>
      <c r="C504" s="87" t="s">
        <v>272</v>
      </c>
      <c r="D504" s="87"/>
      <c r="E504" s="87"/>
      <c r="F504" s="87"/>
      <c r="G504" s="87"/>
      <c r="H504" s="87"/>
      <c r="I504" s="90">
        <v>0</v>
      </c>
      <c r="J504" s="90"/>
      <c r="Q504" s="101">
        <v>42221</v>
      </c>
      <c r="R504" s="101"/>
      <c r="S504" s="101"/>
      <c r="T504" s="101"/>
      <c r="U504" s="90">
        <v>52929</v>
      </c>
      <c r="V504" s="90"/>
      <c r="W504" s="90"/>
      <c r="X504" s="87" t="s">
        <v>117</v>
      </c>
      <c r="Y504" s="87"/>
      <c r="Z504" s="87" t="s">
        <v>118</v>
      </c>
      <c r="AA504" s="87"/>
      <c r="AB504" s="87"/>
      <c r="AC504" s="87"/>
      <c r="AD504" s="87"/>
      <c r="AE504" s="87" t="s">
        <v>284</v>
      </c>
      <c r="AF504" s="87"/>
      <c r="AG504" s="87"/>
      <c r="AH504" s="87"/>
      <c r="AI504" s="87"/>
      <c r="AJ504" s="87"/>
      <c r="AK504" s="87"/>
      <c r="AL504" s="87"/>
      <c r="AM504" s="87"/>
      <c r="AN504" s="87"/>
      <c r="AO504" s="87"/>
      <c r="AP504" s="87"/>
      <c r="AQ504" s="93">
        <v>3546.31</v>
      </c>
      <c r="AR504" s="93"/>
      <c r="AS504" s="93"/>
      <c r="AT504" s="93"/>
      <c r="AU504" s="93"/>
    </row>
    <row r="505" spans="1:47" x14ac:dyDescent="0.2">
      <c r="D505" s="7" t="s">
        <v>15</v>
      </c>
      <c r="E505" s="87" t="s">
        <v>74</v>
      </c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102" t="s">
        <v>18</v>
      </c>
      <c r="R505" s="102"/>
      <c r="S505" s="87" t="s">
        <v>471</v>
      </c>
      <c r="T505" s="87"/>
      <c r="U505" s="87"/>
      <c r="V505" s="87"/>
      <c r="W505" s="87"/>
      <c r="X505" s="87"/>
      <c r="Y505" s="87"/>
      <c r="Z505" s="87"/>
      <c r="AA505" s="87"/>
      <c r="AB505" s="102" t="s">
        <v>17</v>
      </c>
      <c r="AC505" s="102"/>
      <c r="AD505" s="103">
        <v>66929</v>
      </c>
      <c r="AE505" s="103"/>
      <c r="AF505" s="103"/>
      <c r="AG505" s="103"/>
      <c r="AH505" s="7" t="s">
        <v>16</v>
      </c>
    </row>
    <row r="506" spans="1:47" x14ac:dyDescent="0.2">
      <c r="A506" s="90">
        <v>0</v>
      </c>
      <c r="B506" s="90"/>
      <c r="C506" s="87" t="s">
        <v>272</v>
      </c>
      <c r="D506" s="87"/>
      <c r="E506" s="87"/>
      <c r="F506" s="87"/>
      <c r="G506" s="87"/>
      <c r="H506" s="87"/>
      <c r="I506" s="90">
        <v>0</v>
      </c>
      <c r="J506" s="90"/>
      <c r="Q506" s="101">
        <v>42221</v>
      </c>
      <c r="R506" s="101"/>
      <c r="S506" s="101"/>
      <c r="T506" s="101"/>
      <c r="U506" s="90">
        <v>52929</v>
      </c>
      <c r="V506" s="90"/>
      <c r="W506" s="90"/>
      <c r="X506" s="87" t="s">
        <v>117</v>
      </c>
      <c r="Y506" s="87"/>
      <c r="Z506" s="87" t="s">
        <v>118</v>
      </c>
      <c r="AA506" s="87"/>
      <c r="AB506" s="87"/>
      <c r="AC506" s="87"/>
      <c r="AD506" s="87"/>
      <c r="AE506" s="87" t="s">
        <v>311</v>
      </c>
      <c r="AF506" s="87"/>
      <c r="AG506" s="87"/>
      <c r="AH506" s="87"/>
      <c r="AI506" s="87"/>
      <c r="AJ506" s="87"/>
      <c r="AK506" s="87"/>
      <c r="AL506" s="87"/>
      <c r="AM506" s="87"/>
      <c r="AN506" s="87"/>
      <c r="AO506" s="87"/>
      <c r="AP506" s="87"/>
      <c r="AQ506" s="93">
        <v>561.5</v>
      </c>
      <c r="AR506" s="93"/>
      <c r="AS506" s="93"/>
      <c r="AT506" s="93"/>
      <c r="AU506" s="93"/>
    </row>
    <row r="507" spans="1:47" x14ac:dyDescent="0.2">
      <c r="D507" s="7" t="s">
        <v>15</v>
      </c>
      <c r="E507" s="87" t="s">
        <v>79</v>
      </c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102" t="s">
        <v>18</v>
      </c>
      <c r="R507" s="102"/>
      <c r="S507" s="87" t="s">
        <v>472</v>
      </c>
      <c r="T507" s="87"/>
      <c r="U507" s="87"/>
      <c r="V507" s="87"/>
      <c r="W507" s="87"/>
      <c r="X507" s="87"/>
      <c r="Y507" s="87"/>
      <c r="Z507" s="87"/>
      <c r="AA507" s="87"/>
      <c r="AB507" s="102" t="s">
        <v>17</v>
      </c>
      <c r="AC507" s="102"/>
      <c r="AD507" s="103">
        <v>66944</v>
      </c>
      <c r="AE507" s="103"/>
      <c r="AF507" s="103"/>
      <c r="AG507" s="103"/>
      <c r="AH507" s="7" t="s">
        <v>16</v>
      </c>
    </row>
    <row r="508" spans="1:47" x14ac:dyDescent="0.2">
      <c r="A508" s="90">
        <v>0</v>
      </c>
      <c r="B508" s="90"/>
      <c r="C508" s="87" t="s">
        <v>272</v>
      </c>
      <c r="D508" s="87"/>
      <c r="E508" s="87"/>
      <c r="F508" s="87"/>
      <c r="G508" s="87"/>
      <c r="H508" s="87"/>
      <c r="I508" s="90">
        <v>0</v>
      </c>
      <c r="J508" s="90"/>
      <c r="Q508" s="101">
        <v>42216</v>
      </c>
      <c r="R508" s="101"/>
      <c r="S508" s="101"/>
      <c r="T508" s="101"/>
      <c r="U508" s="90">
        <v>53136</v>
      </c>
      <c r="V508" s="90"/>
      <c r="W508" s="90"/>
      <c r="X508" s="87" t="s">
        <v>215</v>
      </c>
      <c r="Y508" s="87"/>
      <c r="Z508" s="87" t="s">
        <v>333</v>
      </c>
      <c r="AA508" s="87"/>
      <c r="AB508" s="87"/>
      <c r="AC508" s="87"/>
      <c r="AD508" s="87"/>
      <c r="AE508" s="87" t="s">
        <v>334</v>
      </c>
      <c r="AF508" s="87"/>
      <c r="AG508" s="87"/>
      <c r="AH508" s="87"/>
      <c r="AI508" s="87"/>
      <c r="AJ508" s="87"/>
      <c r="AK508" s="87"/>
      <c r="AL508" s="87"/>
      <c r="AM508" s="87"/>
      <c r="AN508" s="87"/>
      <c r="AO508" s="87"/>
      <c r="AP508" s="87"/>
      <c r="AQ508" s="93">
        <v>810</v>
      </c>
      <c r="AR508" s="93"/>
      <c r="AS508" s="93"/>
      <c r="AT508" s="93"/>
      <c r="AU508" s="93"/>
    </row>
    <row r="509" spans="1:47" x14ac:dyDescent="0.2">
      <c r="A509" s="90">
        <v>0</v>
      </c>
      <c r="B509" s="90"/>
      <c r="C509" s="87" t="s">
        <v>272</v>
      </c>
      <c r="D509" s="87"/>
      <c r="E509" s="87"/>
      <c r="F509" s="87"/>
      <c r="G509" s="87"/>
      <c r="H509" s="87"/>
      <c r="I509" s="90">
        <v>0</v>
      </c>
      <c r="J509" s="90"/>
      <c r="Q509" s="101">
        <v>42235</v>
      </c>
      <c r="R509" s="101"/>
      <c r="S509" s="101"/>
      <c r="T509" s="101"/>
      <c r="U509" s="90">
        <v>53314</v>
      </c>
      <c r="V509" s="90"/>
      <c r="W509" s="90"/>
      <c r="X509" s="87" t="s">
        <v>117</v>
      </c>
      <c r="Y509" s="87"/>
      <c r="Z509" s="87" t="s">
        <v>118</v>
      </c>
      <c r="AA509" s="87"/>
      <c r="AB509" s="87"/>
      <c r="AC509" s="87"/>
      <c r="AD509" s="87"/>
      <c r="AE509" s="87" t="s">
        <v>473</v>
      </c>
      <c r="AF509" s="87"/>
      <c r="AG509" s="87"/>
      <c r="AH509" s="87"/>
      <c r="AI509" s="87"/>
      <c r="AJ509" s="87"/>
      <c r="AK509" s="87"/>
      <c r="AL509" s="87"/>
      <c r="AM509" s="87"/>
      <c r="AN509" s="87"/>
      <c r="AO509" s="87"/>
      <c r="AP509" s="87"/>
      <c r="AQ509" s="93">
        <v>23</v>
      </c>
      <c r="AR509" s="93"/>
      <c r="AS509" s="93"/>
      <c r="AT509" s="93"/>
      <c r="AU509" s="93"/>
    </row>
    <row r="510" spans="1:47" x14ac:dyDescent="0.2">
      <c r="D510" s="7" t="s">
        <v>15</v>
      </c>
      <c r="E510" s="87" t="s">
        <v>77</v>
      </c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102" t="s">
        <v>18</v>
      </c>
      <c r="R510" s="102"/>
      <c r="S510" s="87" t="s">
        <v>474</v>
      </c>
      <c r="T510" s="87"/>
      <c r="U510" s="87"/>
      <c r="V510" s="87"/>
      <c r="W510" s="87"/>
      <c r="X510" s="87"/>
      <c r="Y510" s="87"/>
      <c r="Z510" s="87"/>
      <c r="AA510" s="87"/>
      <c r="AB510" s="102" t="s">
        <v>17</v>
      </c>
      <c r="AC510" s="102"/>
      <c r="AD510" s="103">
        <v>67006</v>
      </c>
      <c r="AE510" s="103"/>
      <c r="AF510" s="103"/>
      <c r="AG510" s="103"/>
      <c r="AH510" s="7" t="s">
        <v>16</v>
      </c>
    </row>
    <row r="511" spans="1:47" x14ac:dyDescent="0.2">
      <c r="A511" s="90">
        <v>0</v>
      </c>
      <c r="B511" s="90"/>
      <c r="C511" s="87" t="s">
        <v>272</v>
      </c>
      <c r="D511" s="87"/>
      <c r="E511" s="87"/>
      <c r="F511" s="87"/>
      <c r="G511" s="87"/>
      <c r="H511" s="87"/>
      <c r="I511" s="90">
        <v>0</v>
      </c>
      <c r="J511" s="90"/>
      <c r="Q511" s="101">
        <v>42237</v>
      </c>
      <c r="R511" s="101"/>
      <c r="S511" s="101"/>
      <c r="T511" s="101"/>
      <c r="U511" s="90">
        <v>53380</v>
      </c>
      <c r="V511" s="90"/>
      <c r="W511" s="90"/>
      <c r="X511" s="87" t="s">
        <v>117</v>
      </c>
      <c r="Y511" s="87"/>
      <c r="Z511" s="87" t="s">
        <v>118</v>
      </c>
      <c r="AA511" s="87"/>
      <c r="AB511" s="87"/>
      <c r="AC511" s="87"/>
      <c r="AD511" s="87"/>
      <c r="AE511" s="87" t="s">
        <v>475</v>
      </c>
      <c r="AF511" s="87"/>
      <c r="AG511" s="87"/>
      <c r="AH511" s="87"/>
      <c r="AI511" s="87"/>
      <c r="AJ511" s="87"/>
      <c r="AK511" s="87"/>
      <c r="AL511" s="87"/>
      <c r="AM511" s="87"/>
      <c r="AN511" s="87"/>
      <c r="AO511" s="87"/>
      <c r="AP511" s="87"/>
      <c r="AQ511" s="93">
        <v>293.31</v>
      </c>
      <c r="AR511" s="93"/>
      <c r="AS511" s="93"/>
      <c r="AT511" s="93"/>
      <c r="AU511" s="93"/>
    </row>
    <row r="512" spans="1:47" x14ac:dyDescent="0.2">
      <c r="D512" s="7" t="s">
        <v>15</v>
      </c>
      <c r="E512" s="87" t="s">
        <v>78</v>
      </c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102" t="s">
        <v>18</v>
      </c>
      <c r="R512" s="102"/>
      <c r="S512" s="87" t="s">
        <v>476</v>
      </c>
      <c r="T512" s="87"/>
      <c r="U512" s="87"/>
      <c r="V512" s="87"/>
      <c r="W512" s="87"/>
      <c r="X512" s="87"/>
      <c r="Y512" s="87"/>
      <c r="Z512" s="87"/>
      <c r="AA512" s="87"/>
      <c r="AB512" s="102" t="s">
        <v>17</v>
      </c>
      <c r="AC512" s="102"/>
      <c r="AD512" s="103">
        <v>67045</v>
      </c>
      <c r="AE512" s="103"/>
      <c r="AF512" s="103"/>
      <c r="AG512" s="103"/>
      <c r="AH512" s="7" t="s">
        <v>16</v>
      </c>
    </row>
    <row r="513" spans="1:51" x14ac:dyDescent="0.2">
      <c r="A513" s="90">
        <v>0</v>
      </c>
      <c r="B513" s="90"/>
      <c r="C513" s="87" t="s">
        <v>272</v>
      </c>
      <c r="D513" s="87"/>
      <c r="E513" s="87"/>
      <c r="F513" s="87"/>
      <c r="G513" s="87"/>
      <c r="H513" s="87"/>
      <c r="I513" s="90">
        <v>0</v>
      </c>
      <c r="J513" s="90"/>
      <c r="Q513" s="101">
        <v>42235</v>
      </c>
      <c r="R513" s="101"/>
      <c r="S513" s="101"/>
      <c r="T513" s="101"/>
      <c r="U513" s="90">
        <v>53447</v>
      </c>
      <c r="V513" s="90"/>
      <c r="W513" s="90"/>
      <c r="X513" s="87" t="s">
        <v>117</v>
      </c>
      <c r="Y513" s="87"/>
      <c r="Z513" s="87" t="s">
        <v>135</v>
      </c>
      <c r="AA513" s="87"/>
      <c r="AB513" s="87"/>
      <c r="AC513" s="87"/>
      <c r="AD513" s="87"/>
      <c r="AE513" s="87" t="s">
        <v>145</v>
      </c>
      <c r="AF513" s="87"/>
      <c r="AG513" s="87"/>
      <c r="AH513" s="87"/>
      <c r="AI513" s="87"/>
      <c r="AJ513" s="87"/>
      <c r="AK513" s="87"/>
      <c r="AL513" s="87"/>
      <c r="AM513" s="87"/>
      <c r="AN513" s="87"/>
      <c r="AO513" s="87"/>
      <c r="AP513" s="87"/>
      <c r="AQ513" s="93">
        <v>141.61000000000001</v>
      </c>
      <c r="AR513" s="93"/>
      <c r="AS513" s="93"/>
      <c r="AT513" s="93"/>
      <c r="AU513" s="93"/>
    </row>
    <row r="514" spans="1:51" x14ac:dyDescent="0.2">
      <c r="D514" s="7" t="s">
        <v>15</v>
      </c>
      <c r="E514" s="87" t="s">
        <v>33</v>
      </c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102" t="s">
        <v>18</v>
      </c>
      <c r="R514" s="102"/>
      <c r="S514" s="87" t="s">
        <v>477</v>
      </c>
      <c r="T514" s="87"/>
      <c r="U514" s="87"/>
      <c r="V514" s="87"/>
      <c r="W514" s="87"/>
      <c r="X514" s="87"/>
      <c r="Y514" s="87"/>
      <c r="Z514" s="87"/>
      <c r="AA514" s="87"/>
      <c r="AB514" s="102" t="s">
        <v>17</v>
      </c>
      <c r="AC514" s="102"/>
      <c r="AD514" s="103">
        <v>67050</v>
      </c>
      <c r="AE514" s="103"/>
      <c r="AF514" s="103"/>
      <c r="AG514" s="103"/>
      <c r="AH514" s="7" t="s">
        <v>16</v>
      </c>
    </row>
    <row r="515" spans="1:51" x14ac:dyDescent="0.2">
      <c r="A515" s="90">
        <v>0</v>
      </c>
      <c r="B515" s="90"/>
      <c r="C515" s="87" t="s">
        <v>272</v>
      </c>
      <c r="D515" s="87"/>
      <c r="E515" s="87"/>
      <c r="F515" s="87"/>
      <c r="G515" s="87"/>
      <c r="H515" s="87"/>
      <c r="I515" s="90">
        <v>0</v>
      </c>
      <c r="J515" s="90"/>
      <c r="Q515" s="101">
        <v>42241</v>
      </c>
      <c r="R515" s="101"/>
      <c r="S515" s="101"/>
      <c r="T515" s="101"/>
      <c r="U515" s="90">
        <v>53448</v>
      </c>
      <c r="V515" s="90"/>
      <c r="W515" s="90"/>
      <c r="X515" s="87" t="s">
        <v>117</v>
      </c>
      <c r="Y515" s="87"/>
      <c r="Z515" s="87" t="s">
        <v>118</v>
      </c>
      <c r="AA515" s="87"/>
      <c r="AB515" s="87"/>
      <c r="AC515" s="87"/>
      <c r="AD515" s="87"/>
      <c r="AE515" s="87" t="s">
        <v>311</v>
      </c>
      <c r="AF515" s="87"/>
      <c r="AG515" s="87"/>
      <c r="AH515" s="87"/>
      <c r="AI515" s="87"/>
      <c r="AJ515" s="87"/>
      <c r="AK515" s="87"/>
      <c r="AL515" s="87"/>
      <c r="AM515" s="87"/>
      <c r="AN515" s="87"/>
      <c r="AO515" s="87"/>
      <c r="AP515" s="87"/>
      <c r="AQ515" s="93">
        <v>561.5</v>
      </c>
      <c r="AR515" s="93"/>
      <c r="AS515" s="93"/>
      <c r="AT515" s="93"/>
      <c r="AU515" s="93"/>
    </row>
    <row r="516" spans="1:51" x14ac:dyDescent="0.2">
      <c r="D516" s="7" t="s">
        <v>15</v>
      </c>
      <c r="E516" s="87" t="s">
        <v>79</v>
      </c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102" t="s">
        <v>18</v>
      </c>
      <c r="R516" s="102"/>
      <c r="S516" s="87" t="s">
        <v>478</v>
      </c>
      <c r="T516" s="87"/>
      <c r="U516" s="87"/>
      <c r="V516" s="87"/>
      <c r="W516" s="87"/>
      <c r="X516" s="87"/>
      <c r="Y516" s="87"/>
      <c r="Z516" s="87"/>
      <c r="AA516" s="87"/>
      <c r="AB516" s="102" t="s">
        <v>17</v>
      </c>
      <c r="AC516" s="102"/>
      <c r="AD516" s="103">
        <v>0</v>
      </c>
      <c r="AE516" s="103"/>
      <c r="AF516" s="103"/>
      <c r="AG516" s="103"/>
      <c r="AH516" s="7" t="s">
        <v>16</v>
      </c>
    </row>
    <row r="517" spans="1:51" x14ac:dyDescent="0.2">
      <c r="A517" s="90">
        <v>0</v>
      </c>
      <c r="B517" s="90"/>
      <c r="C517" s="87" t="s">
        <v>272</v>
      </c>
      <c r="D517" s="87"/>
      <c r="E517" s="87"/>
      <c r="F517" s="87"/>
      <c r="G517" s="87"/>
      <c r="H517" s="87"/>
      <c r="I517" s="90">
        <v>0</v>
      </c>
      <c r="J517" s="90"/>
      <c r="Q517" s="101">
        <v>42241</v>
      </c>
      <c r="R517" s="101"/>
      <c r="S517" s="101"/>
      <c r="T517" s="101"/>
      <c r="U517" s="90">
        <v>53450</v>
      </c>
      <c r="V517" s="90"/>
      <c r="W517" s="90"/>
      <c r="X517" s="87" t="s">
        <v>117</v>
      </c>
      <c r="Y517" s="87"/>
      <c r="Z517" s="87" t="s">
        <v>138</v>
      </c>
      <c r="AA517" s="87"/>
      <c r="AB517" s="87"/>
      <c r="AC517" s="87"/>
      <c r="AD517" s="87"/>
      <c r="AE517" s="87" t="s">
        <v>311</v>
      </c>
      <c r="AF517" s="87"/>
      <c r="AG517" s="87"/>
      <c r="AH517" s="87"/>
      <c r="AI517" s="87"/>
      <c r="AJ517" s="87"/>
      <c r="AK517" s="87"/>
      <c r="AL517" s="87"/>
      <c r="AM517" s="87"/>
      <c r="AN517" s="87"/>
      <c r="AO517" s="87"/>
      <c r="AP517" s="87"/>
      <c r="AV517" s="93">
        <v>561.5</v>
      </c>
      <c r="AW517" s="93"/>
      <c r="AX517" s="93"/>
      <c r="AY517" s="93"/>
    </row>
    <row r="518" spans="1:51" x14ac:dyDescent="0.2">
      <c r="D518" s="7" t="s">
        <v>15</v>
      </c>
      <c r="E518" s="87" t="s">
        <v>79</v>
      </c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102" t="s">
        <v>18</v>
      </c>
      <c r="R518" s="102"/>
      <c r="S518" s="87" t="s">
        <v>478</v>
      </c>
      <c r="T518" s="87"/>
      <c r="U518" s="87"/>
      <c r="V518" s="87"/>
      <c r="W518" s="87"/>
      <c r="X518" s="87"/>
      <c r="Y518" s="87"/>
      <c r="Z518" s="87"/>
      <c r="AA518" s="87"/>
      <c r="AB518" s="102" t="s">
        <v>17</v>
      </c>
      <c r="AC518" s="102"/>
      <c r="AD518" s="103">
        <v>0</v>
      </c>
      <c r="AE518" s="103"/>
      <c r="AF518" s="103"/>
      <c r="AG518" s="103"/>
      <c r="AH518" s="7" t="s">
        <v>16</v>
      </c>
    </row>
    <row r="519" spans="1:51" x14ac:dyDescent="0.2">
      <c r="A519" s="90">
        <v>0</v>
      </c>
      <c r="B519" s="90"/>
      <c r="C519" s="87" t="s">
        <v>272</v>
      </c>
      <c r="D519" s="87"/>
      <c r="E519" s="87"/>
      <c r="F519" s="87"/>
      <c r="G519" s="87"/>
      <c r="H519" s="87"/>
      <c r="I519" s="90">
        <v>0</v>
      </c>
      <c r="J519" s="90"/>
      <c r="Q519" s="101">
        <v>42249</v>
      </c>
      <c r="R519" s="101"/>
      <c r="S519" s="101"/>
      <c r="T519" s="101"/>
      <c r="U519" s="90">
        <v>53656</v>
      </c>
      <c r="V519" s="90"/>
      <c r="W519" s="90"/>
      <c r="X519" s="87" t="s">
        <v>117</v>
      </c>
      <c r="Y519" s="87"/>
      <c r="Z519" s="87" t="s">
        <v>118</v>
      </c>
      <c r="AA519" s="87"/>
      <c r="AB519" s="87"/>
      <c r="AC519" s="87"/>
      <c r="AD519" s="87"/>
      <c r="AE519" s="87" t="s">
        <v>479</v>
      </c>
      <c r="AF519" s="87"/>
      <c r="AG519" s="87"/>
      <c r="AH519" s="87"/>
      <c r="AI519" s="87"/>
      <c r="AJ519" s="87"/>
      <c r="AK519" s="87"/>
      <c r="AL519" s="87"/>
      <c r="AM519" s="87"/>
      <c r="AN519" s="87"/>
      <c r="AO519" s="87"/>
      <c r="AP519" s="87"/>
      <c r="AQ519" s="93">
        <v>300</v>
      </c>
      <c r="AR519" s="93"/>
      <c r="AS519" s="93"/>
      <c r="AT519" s="93"/>
      <c r="AU519" s="93"/>
    </row>
    <row r="520" spans="1:51" x14ac:dyDescent="0.2">
      <c r="D520" s="7" t="s">
        <v>15</v>
      </c>
      <c r="E520" s="87" t="s">
        <v>66</v>
      </c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102" t="s">
        <v>18</v>
      </c>
      <c r="R520" s="102"/>
      <c r="S520" s="87" t="s">
        <v>480</v>
      </c>
      <c r="T520" s="87"/>
      <c r="U520" s="87"/>
      <c r="V520" s="87"/>
      <c r="W520" s="87"/>
      <c r="X520" s="87"/>
      <c r="Y520" s="87"/>
      <c r="Z520" s="87"/>
      <c r="AA520" s="87"/>
      <c r="AB520" s="102" t="s">
        <v>17</v>
      </c>
      <c r="AC520" s="102"/>
      <c r="AD520" s="103">
        <v>67137</v>
      </c>
      <c r="AE520" s="103"/>
      <c r="AF520" s="103"/>
      <c r="AG520" s="103"/>
      <c r="AH520" s="7" t="s">
        <v>16</v>
      </c>
    </row>
    <row r="521" spans="1:51" x14ac:dyDescent="0.2">
      <c r="A521" s="90">
        <v>0</v>
      </c>
      <c r="B521" s="90"/>
      <c r="C521" s="87" t="s">
        <v>272</v>
      </c>
      <c r="D521" s="87"/>
      <c r="E521" s="87"/>
      <c r="F521" s="87"/>
      <c r="G521" s="87"/>
      <c r="H521" s="87"/>
      <c r="I521" s="90">
        <v>0</v>
      </c>
      <c r="J521" s="90"/>
      <c r="Q521" s="101">
        <v>42249</v>
      </c>
      <c r="R521" s="101"/>
      <c r="S521" s="101"/>
      <c r="T521" s="101"/>
      <c r="U521" s="90">
        <v>53656</v>
      </c>
      <c r="V521" s="90"/>
      <c r="W521" s="90"/>
      <c r="X521" s="87" t="s">
        <v>117</v>
      </c>
      <c r="Y521" s="87"/>
      <c r="Z521" s="87" t="s">
        <v>118</v>
      </c>
      <c r="AA521" s="87"/>
      <c r="AB521" s="87"/>
      <c r="AC521" s="87"/>
      <c r="AD521" s="87"/>
      <c r="AE521" s="87" t="s">
        <v>479</v>
      </c>
      <c r="AF521" s="87"/>
      <c r="AG521" s="87"/>
      <c r="AH521" s="87"/>
      <c r="AI521" s="87"/>
      <c r="AJ521" s="87"/>
      <c r="AK521" s="87"/>
      <c r="AL521" s="87"/>
      <c r="AM521" s="87"/>
      <c r="AN521" s="87"/>
      <c r="AO521" s="87"/>
      <c r="AP521" s="87"/>
      <c r="AQ521" s="93">
        <v>300</v>
      </c>
      <c r="AR521" s="93"/>
      <c r="AS521" s="93"/>
      <c r="AT521" s="93"/>
      <c r="AU521" s="93"/>
    </row>
    <row r="522" spans="1:51" x14ac:dyDescent="0.2">
      <c r="D522" s="7" t="s">
        <v>15</v>
      </c>
      <c r="E522" s="87" t="s">
        <v>67</v>
      </c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102" t="s">
        <v>18</v>
      </c>
      <c r="R522" s="102"/>
      <c r="S522" s="87" t="s">
        <v>481</v>
      </c>
      <c r="T522" s="87"/>
      <c r="U522" s="87"/>
      <c r="V522" s="87"/>
      <c r="W522" s="87"/>
      <c r="X522" s="87"/>
      <c r="Y522" s="87"/>
      <c r="Z522" s="87"/>
      <c r="AA522" s="87"/>
      <c r="AB522" s="102" t="s">
        <v>17</v>
      </c>
      <c r="AC522" s="102"/>
      <c r="AD522" s="103">
        <v>67141</v>
      </c>
      <c r="AE522" s="103"/>
      <c r="AF522" s="103"/>
      <c r="AG522" s="103"/>
      <c r="AH522" s="7" t="s">
        <v>16</v>
      </c>
    </row>
    <row r="523" spans="1:51" x14ac:dyDescent="0.2">
      <c r="A523" s="90">
        <v>0</v>
      </c>
      <c r="B523" s="90"/>
      <c r="C523" s="87" t="s">
        <v>272</v>
      </c>
      <c r="D523" s="87"/>
      <c r="E523" s="87"/>
      <c r="F523" s="87"/>
      <c r="G523" s="87"/>
      <c r="H523" s="87"/>
      <c r="I523" s="90">
        <v>0</v>
      </c>
      <c r="J523" s="90"/>
      <c r="Q523" s="101">
        <v>42249</v>
      </c>
      <c r="R523" s="101"/>
      <c r="S523" s="101"/>
      <c r="T523" s="101"/>
      <c r="U523" s="90">
        <v>53656</v>
      </c>
      <c r="V523" s="90"/>
      <c r="W523" s="90"/>
      <c r="X523" s="87" t="s">
        <v>117</v>
      </c>
      <c r="Y523" s="87"/>
      <c r="Z523" s="87" t="s">
        <v>118</v>
      </c>
      <c r="AA523" s="87"/>
      <c r="AB523" s="87"/>
      <c r="AC523" s="87"/>
      <c r="AD523" s="87"/>
      <c r="AE523" s="87" t="s">
        <v>276</v>
      </c>
      <c r="AF523" s="87"/>
      <c r="AG523" s="87"/>
      <c r="AH523" s="87"/>
      <c r="AI523" s="87"/>
      <c r="AJ523" s="87"/>
      <c r="AK523" s="87"/>
      <c r="AL523" s="87"/>
      <c r="AM523" s="87"/>
      <c r="AN523" s="87"/>
      <c r="AO523" s="87"/>
      <c r="AP523" s="87"/>
      <c r="AQ523" s="93">
        <v>249.78</v>
      </c>
      <c r="AR523" s="93"/>
      <c r="AS523" s="93"/>
      <c r="AT523" s="93"/>
      <c r="AU523" s="93"/>
    </row>
    <row r="524" spans="1:51" x14ac:dyDescent="0.2">
      <c r="D524" s="7" t="s">
        <v>15</v>
      </c>
      <c r="E524" s="87" t="s">
        <v>68</v>
      </c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102" t="s">
        <v>18</v>
      </c>
      <c r="R524" s="102"/>
      <c r="S524" s="87" t="s">
        <v>482</v>
      </c>
      <c r="T524" s="87"/>
      <c r="U524" s="87"/>
      <c r="V524" s="87"/>
      <c r="W524" s="87"/>
      <c r="X524" s="87"/>
      <c r="Y524" s="87"/>
      <c r="Z524" s="87"/>
      <c r="AA524" s="87"/>
      <c r="AB524" s="102" t="s">
        <v>17</v>
      </c>
      <c r="AC524" s="102"/>
      <c r="AD524" s="103">
        <v>67142</v>
      </c>
      <c r="AE524" s="103"/>
      <c r="AF524" s="103"/>
      <c r="AG524" s="103"/>
      <c r="AH524" s="7" t="s">
        <v>16</v>
      </c>
    </row>
    <row r="525" spans="1:51" x14ac:dyDescent="0.2">
      <c r="A525" s="90">
        <v>0</v>
      </c>
      <c r="B525" s="90"/>
      <c r="C525" s="87" t="s">
        <v>272</v>
      </c>
      <c r="D525" s="87"/>
      <c r="E525" s="87"/>
      <c r="F525" s="87"/>
      <c r="G525" s="87"/>
      <c r="H525" s="87"/>
      <c r="I525" s="90">
        <v>0</v>
      </c>
      <c r="J525" s="90"/>
      <c r="Q525" s="101">
        <v>42249</v>
      </c>
      <c r="R525" s="101"/>
      <c r="S525" s="101"/>
      <c r="T525" s="101"/>
      <c r="U525" s="90">
        <v>53656</v>
      </c>
      <c r="V525" s="90"/>
      <c r="W525" s="90"/>
      <c r="X525" s="87" t="s">
        <v>117</v>
      </c>
      <c r="Y525" s="87"/>
      <c r="Z525" s="87" t="s">
        <v>118</v>
      </c>
      <c r="AA525" s="87"/>
      <c r="AB525" s="87"/>
      <c r="AC525" s="87"/>
      <c r="AD525" s="87"/>
      <c r="AE525" s="87" t="s">
        <v>483</v>
      </c>
      <c r="AF525" s="87"/>
      <c r="AG525" s="87"/>
      <c r="AH525" s="87"/>
      <c r="AI525" s="87"/>
      <c r="AJ525" s="87"/>
      <c r="AK525" s="87"/>
      <c r="AL525" s="87"/>
      <c r="AM525" s="87"/>
      <c r="AN525" s="87"/>
      <c r="AO525" s="87"/>
      <c r="AP525" s="87"/>
      <c r="AQ525" s="93">
        <v>1570.15</v>
      </c>
      <c r="AR525" s="93"/>
      <c r="AS525" s="93"/>
      <c r="AT525" s="93"/>
      <c r="AU525" s="93"/>
    </row>
    <row r="526" spans="1:51" x14ac:dyDescent="0.2">
      <c r="D526" s="7" t="s">
        <v>15</v>
      </c>
      <c r="E526" s="87" t="s">
        <v>69</v>
      </c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102" t="s">
        <v>18</v>
      </c>
      <c r="R526" s="102"/>
      <c r="S526" s="87" t="s">
        <v>484</v>
      </c>
      <c r="T526" s="87"/>
      <c r="U526" s="87"/>
      <c r="V526" s="87"/>
      <c r="W526" s="87"/>
      <c r="X526" s="87"/>
      <c r="Y526" s="87"/>
      <c r="Z526" s="87"/>
      <c r="AA526" s="87"/>
      <c r="AB526" s="102" t="s">
        <v>17</v>
      </c>
      <c r="AC526" s="102"/>
      <c r="AD526" s="103">
        <v>67143</v>
      </c>
      <c r="AE526" s="103"/>
      <c r="AF526" s="103"/>
      <c r="AG526" s="103"/>
      <c r="AH526" s="7" t="s">
        <v>16</v>
      </c>
    </row>
    <row r="527" spans="1:51" x14ac:dyDescent="0.2">
      <c r="A527" s="90">
        <v>0</v>
      </c>
      <c r="B527" s="90"/>
      <c r="C527" s="87" t="s">
        <v>272</v>
      </c>
      <c r="D527" s="87"/>
      <c r="E527" s="87"/>
      <c r="F527" s="87"/>
      <c r="G527" s="87"/>
      <c r="H527" s="87"/>
      <c r="I527" s="90">
        <v>0</v>
      </c>
      <c r="J527" s="90"/>
      <c r="Q527" s="101">
        <v>42249</v>
      </c>
      <c r="R527" s="101"/>
      <c r="S527" s="101"/>
      <c r="T527" s="101"/>
      <c r="U527" s="90">
        <v>53656</v>
      </c>
      <c r="V527" s="90"/>
      <c r="W527" s="90"/>
      <c r="X527" s="87" t="s">
        <v>117</v>
      </c>
      <c r="Y527" s="87"/>
      <c r="Z527" s="87" t="s">
        <v>118</v>
      </c>
      <c r="AA527" s="87"/>
      <c r="AB527" s="87"/>
      <c r="AC527" s="87"/>
      <c r="AD527" s="87"/>
      <c r="AE527" s="87" t="s">
        <v>483</v>
      </c>
      <c r="AF527" s="87"/>
      <c r="AG527" s="87"/>
      <c r="AH527" s="87"/>
      <c r="AI527" s="87"/>
      <c r="AJ527" s="87"/>
      <c r="AK527" s="87"/>
      <c r="AL527" s="87"/>
      <c r="AM527" s="87"/>
      <c r="AN527" s="87"/>
      <c r="AO527" s="87"/>
      <c r="AP527" s="87"/>
      <c r="AQ527" s="93">
        <v>508.63</v>
      </c>
      <c r="AR527" s="93"/>
      <c r="AS527" s="93"/>
      <c r="AT527" s="93"/>
      <c r="AU527" s="93"/>
    </row>
    <row r="528" spans="1:51" x14ac:dyDescent="0.2">
      <c r="D528" s="7" t="s">
        <v>15</v>
      </c>
      <c r="E528" s="87" t="s">
        <v>70</v>
      </c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102" t="s">
        <v>18</v>
      </c>
      <c r="R528" s="102"/>
      <c r="S528" s="87" t="s">
        <v>485</v>
      </c>
      <c r="T528" s="87"/>
      <c r="U528" s="87"/>
      <c r="V528" s="87"/>
      <c r="W528" s="87"/>
      <c r="X528" s="87"/>
      <c r="Y528" s="87"/>
      <c r="Z528" s="87"/>
      <c r="AA528" s="87"/>
      <c r="AB528" s="102" t="s">
        <v>17</v>
      </c>
      <c r="AC528" s="102"/>
      <c r="AD528" s="103">
        <v>67147</v>
      </c>
      <c r="AE528" s="103"/>
      <c r="AF528" s="103"/>
      <c r="AG528" s="103"/>
      <c r="AH528" s="7" t="s">
        <v>16</v>
      </c>
    </row>
    <row r="529" spans="1:47" x14ac:dyDescent="0.2">
      <c r="A529" s="90">
        <v>0</v>
      </c>
      <c r="B529" s="90"/>
      <c r="C529" s="87" t="s">
        <v>272</v>
      </c>
      <c r="D529" s="87"/>
      <c r="E529" s="87"/>
      <c r="F529" s="87"/>
      <c r="G529" s="87"/>
      <c r="H529" s="87"/>
      <c r="I529" s="90">
        <v>0</v>
      </c>
      <c r="J529" s="90"/>
      <c r="Q529" s="101">
        <v>42249</v>
      </c>
      <c r="R529" s="101"/>
      <c r="S529" s="101"/>
      <c r="T529" s="101"/>
      <c r="U529" s="90">
        <v>53656</v>
      </c>
      <c r="V529" s="90"/>
      <c r="W529" s="90"/>
      <c r="X529" s="87" t="s">
        <v>117</v>
      </c>
      <c r="Y529" s="87"/>
      <c r="Z529" s="87" t="s">
        <v>118</v>
      </c>
      <c r="AA529" s="87"/>
      <c r="AB529" s="87"/>
      <c r="AC529" s="87"/>
      <c r="AD529" s="87"/>
      <c r="AE529" s="87" t="s">
        <v>483</v>
      </c>
      <c r="AF529" s="87"/>
      <c r="AG529" s="87"/>
      <c r="AH529" s="87"/>
      <c r="AI529" s="87"/>
      <c r="AJ529" s="87"/>
      <c r="AK529" s="87"/>
      <c r="AL529" s="87"/>
      <c r="AM529" s="87"/>
      <c r="AN529" s="87"/>
      <c r="AO529" s="87"/>
      <c r="AP529" s="87"/>
      <c r="AQ529" s="93">
        <v>1554.05</v>
      </c>
      <c r="AR529" s="93"/>
      <c r="AS529" s="93"/>
      <c r="AT529" s="93"/>
      <c r="AU529" s="93"/>
    </row>
    <row r="530" spans="1:47" x14ac:dyDescent="0.2">
      <c r="D530" s="7" t="s">
        <v>15</v>
      </c>
      <c r="E530" s="87" t="s">
        <v>71</v>
      </c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102" t="s">
        <v>18</v>
      </c>
      <c r="R530" s="102"/>
      <c r="S530" s="87" t="s">
        <v>486</v>
      </c>
      <c r="T530" s="87"/>
      <c r="U530" s="87"/>
      <c r="V530" s="87"/>
      <c r="W530" s="87"/>
      <c r="X530" s="87"/>
      <c r="Y530" s="87"/>
      <c r="Z530" s="87"/>
      <c r="AA530" s="87"/>
      <c r="AB530" s="102" t="s">
        <v>17</v>
      </c>
      <c r="AC530" s="102"/>
      <c r="AD530" s="103">
        <v>67148</v>
      </c>
      <c r="AE530" s="103"/>
      <c r="AF530" s="103"/>
      <c r="AG530" s="103"/>
      <c r="AH530" s="7" t="s">
        <v>16</v>
      </c>
    </row>
    <row r="531" spans="1:47" x14ac:dyDescent="0.2">
      <c r="A531" s="90">
        <v>0</v>
      </c>
      <c r="B531" s="90"/>
      <c r="C531" s="87" t="s">
        <v>272</v>
      </c>
      <c r="D531" s="87"/>
      <c r="E531" s="87"/>
      <c r="F531" s="87"/>
      <c r="G531" s="87"/>
      <c r="H531" s="87"/>
      <c r="I531" s="90">
        <v>0</v>
      </c>
      <c r="J531" s="90"/>
      <c r="Q531" s="101">
        <v>42249</v>
      </c>
      <c r="R531" s="101"/>
      <c r="S531" s="101"/>
      <c r="T531" s="101"/>
      <c r="U531" s="90">
        <v>53656</v>
      </c>
      <c r="V531" s="90"/>
      <c r="W531" s="90"/>
      <c r="X531" s="87" t="s">
        <v>117</v>
      </c>
      <c r="Y531" s="87"/>
      <c r="Z531" s="87" t="s">
        <v>118</v>
      </c>
      <c r="AA531" s="87"/>
      <c r="AB531" s="87"/>
      <c r="AC531" s="87"/>
      <c r="AD531" s="87"/>
      <c r="AE531" s="87" t="s">
        <v>483</v>
      </c>
      <c r="AF531" s="87"/>
      <c r="AG531" s="87"/>
      <c r="AH531" s="87"/>
      <c r="AI531" s="87"/>
      <c r="AJ531" s="87"/>
      <c r="AK531" s="87"/>
      <c r="AL531" s="87"/>
      <c r="AM531" s="87"/>
      <c r="AN531" s="87"/>
      <c r="AO531" s="87"/>
      <c r="AP531" s="87"/>
      <c r="AQ531" s="93">
        <v>1009.2</v>
      </c>
      <c r="AR531" s="93"/>
      <c r="AS531" s="93"/>
      <c r="AT531" s="93"/>
      <c r="AU531" s="93"/>
    </row>
    <row r="532" spans="1:47" x14ac:dyDescent="0.2">
      <c r="D532" s="7" t="s">
        <v>15</v>
      </c>
      <c r="E532" s="87" t="s">
        <v>72</v>
      </c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102" t="s">
        <v>18</v>
      </c>
      <c r="R532" s="102"/>
      <c r="S532" s="87" t="s">
        <v>487</v>
      </c>
      <c r="T532" s="87"/>
      <c r="U532" s="87"/>
      <c r="V532" s="87"/>
      <c r="W532" s="87"/>
      <c r="X532" s="87"/>
      <c r="Y532" s="87"/>
      <c r="Z532" s="87"/>
      <c r="AA532" s="87"/>
      <c r="AB532" s="102" t="s">
        <v>17</v>
      </c>
      <c r="AC532" s="102"/>
      <c r="AD532" s="103">
        <v>67149</v>
      </c>
      <c r="AE532" s="103"/>
      <c r="AF532" s="103"/>
      <c r="AG532" s="103"/>
      <c r="AH532" s="7" t="s">
        <v>16</v>
      </c>
    </row>
    <row r="533" spans="1:47" x14ac:dyDescent="0.2">
      <c r="A533" s="90">
        <v>0</v>
      </c>
      <c r="B533" s="90"/>
      <c r="C533" s="87" t="s">
        <v>272</v>
      </c>
      <c r="D533" s="87"/>
      <c r="E533" s="87"/>
      <c r="F533" s="87"/>
      <c r="G533" s="87"/>
      <c r="H533" s="87"/>
      <c r="I533" s="90">
        <v>0</v>
      </c>
      <c r="J533" s="90"/>
      <c r="Q533" s="101">
        <v>42249</v>
      </c>
      <c r="R533" s="101"/>
      <c r="S533" s="101"/>
      <c r="T533" s="101"/>
      <c r="U533" s="90">
        <v>53656</v>
      </c>
      <c r="V533" s="90"/>
      <c r="W533" s="90"/>
      <c r="X533" s="87" t="s">
        <v>117</v>
      </c>
      <c r="Y533" s="87"/>
      <c r="Z533" s="87" t="s">
        <v>118</v>
      </c>
      <c r="AA533" s="87"/>
      <c r="AB533" s="87"/>
      <c r="AC533" s="87"/>
      <c r="AD533" s="87"/>
      <c r="AE533" s="87" t="s">
        <v>483</v>
      </c>
      <c r="AF533" s="87"/>
      <c r="AG533" s="87"/>
      <c r="AH533" s="87"/>
      <c r="AI533" s="87"/>
      <c r="AJ533" s="87"/>
      <c r="AK533" s="87"/>
      <c r="AL533" s="87"/>
      <c r="AM533" s="87"/>
      <c r="AN533" s="87"/>
      <c r="AO533" s="87"/>
      <c r="AP533" s="87"/>
      <c r="AQ533" s="93">
        <v>554.04999999999995</v>
      </c>
      <c r="AR533" s="93"/>
      <c r="AS533" s="93"/>
      <c r="AT533" s="93"/>
      <c r="AU533" s="93"/>
    </row>
    <row r="534" spans="1:47" x14ac:dyDescent="0.2">
      <c r="D534" s="7" t="s">
        <v>15</v>
      </c>
      <c r="E534" s="87" t="s">
        <v>73</v>
      </c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102" t="s">
        <v>18</v>
      </c>
      <c r="R534" s="102"/>
      <c r="S534" s="87" t="s">
        <v>488</v>
      </c>
      <c r="T534" s="87"/>
      <c r="U534" s="87"/>
      <c r="V534" s="87"/>
      <c r="W534" s="87"/>
      <c r="X534" s="87"/>
      <c r="Y534" s="87"/>
      <c r="Z534" s="87"/>
      <c r="AA534" s="87"/>
      <c r="AB534" s="102" t="s">
        <v>17</v>
      </c>
      <c r="AC534" s="102"/>
      <c r="AD534" s="103">
        <v>67151</v>
      </c>
      <c r="AE534" s="103"/>
      <c r="AF534" s="103"/>
      <c r="AG534" s="103"/>
      <c r="AH534" s="7" t="s">
        <v>16</v>
      </c>
    </row>
    <row r="535" spans="1:47" x14ac:dyDescent="0.2">
      <c r="A535" s="90">
        <v>0</v>
      </c>
      <c r="B535" s="90"/>
      <c r="C535" s="87" t="s">
        <v>272</v>
      </c>
      <c r="D535" s="87"/>
      <c r="E535" s="87"/>
      <c r="F535" s="87"/>
      <c r="G535" s="87"/>
      <c r="H535" s="87"/>
      <c r="I535" s="90">
        <v>0</v>
      </c>
      <c r="J535" s="90"/>
      <c r="Q535" s="101">
        <v>42249</v>
      </c>
      <c r="R535" s="101"/>
      <c r="S535" s="101"/>
      <c r="T535" s="101"/>
      <c r="U535" s="90">
        <v>53656</v>
      </c>
      <c r="V535" s="90"/>
      <c r="W535" s="90"/>
      <c r="X535" s="87" t="s">
        <v>117</v>
      </c>
      <c r="Y535" s="87"/>
      <c r="Z535" s="87" t="s">
        <v>118</v>
      </c>
      <c r="AA535" s="87"/>
      <c r="AB535" s="87"/>
      <c r="AC535" s="87"/>
      <c r="AD535" s="87"/>
      <c r="AE535" s="87" t="s">
        <v>284</v>
      </c>
      <c r="AF535" s="87"/>
      <c r="AG535" s="87"/>
      <c r="AH535" s="87"/>
      <c r="AI535" s="87"/>
      <c r="AJ535" s="87"/>
      <c r="AK535" s="87"/>
      <c r="AL535" s="87"/>
      <c r="AM535" s="87"/>
      <c r="AN535" s="87"/>
      <c r="AO535" s="87"/>
      <c r="AP535" s="87"/>
      <c r="AQ535" s="93">
        <v>3546.31</v>
      </c>
      <c r="AR535" s="93"/>
      <c r="AS535" s="93"/>
      <c r="AT535" s="93"/>
      <c r="AU535" s="93"/>
    </row>
    <row r="536" spans="1:47" x14ac:dyDescent="0.2">
      <c r="D536" s="7" t="s">
        <v>15</v>
      </c>
      <c r="E536" s="87" t="s">
        <v>74</v>
      </c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102" t="s">
        <v>18</v>
      </c>
      <c r="R536" s="102"/>
      <c r="S536" s="87" t="s">
        <v>489</v>
      </c>
      <c r="T536" s="87"/>
      <c r="U536" s="87"/>
      <c r="V536" s="87"/>
      <c r="W536" s="87"/>
      <c r="X536" s="87"/>
      <c r="Y536" s="87"/>
      <c r="Z536" s="87"/>
      <c r="AA536" s="87"/>
      <c r="AB536" s="102" t="s">
        <v>17</v>
      </c>
      <c r="AC536" s="102"/>
      <c r="AD536" s="103">
        <v>67155</v>
      </c>
      <c r="AE536" s="103"/>
      <c r="AF536" s="103"/>
      <c r="AG536" s="103"/>
      <c r="AH536" s="7" t="s">
        <v>16</v>
      </c>
    </row>
    <row r="537" spans="1:47" x14ac:dyDescent="0.2">
      <c r="A537" s="90">
        <v>0</v>
      </c>
      <c r="B537" s="90"/>
      <c r="C537" s="87" t="s">
        <v>272</v>
      </c>
      <c r="D537" s="87"/>
      <c r="E537" s="87"/>
      <c r="F537" s="87"/>
      <c r="G537" s="87"/>
      <c r="H537" s="87"/>
      <c r="I537" s="90">
        <v>0</v>
      </c>
      <c r="J537" s="90"/>
      <c r="Q537" s="101">
        <v>42249</v>
      </c>
      <c r="R537" s="101"/>
      <c r="S537" s="101"/>
      <c r="T537" s="101"/>
      <c r="U537" s="90">
        <v>53656</v>
      </c>
      <c r="V537" s="90"/>
      <c r="W537" s="90"/>
      <c r="X537" s="87" t="s">
        <v>117</v>
      </c>
      <c r="Y537" s="87"/>
      <c r="Z537" s="87" t="s">
        <v>118</v>
      </c>
      <c r="AA537" s="87"/>
      <c r="AB537" s="87"/>
      <c r="AC537" s="87"/>
      <c r="AD537" s="87"/>
      <c r="AE537" s="87" t="s">
        <v>483</v>
      </c>
      <c r="AF537" s="87"/>
      <c r="AG537" s="87"/>
      <c r="AH537" s="87"/>
      <c r="AI537" s="87"/>
      <c r="AJ537" s="87"/>
      <c r="AK537" s="87"/>
      <c r="AL537" s="87"/>
      <c r="AM537" s="87"/>
      <c r="AN537" s="87"/>
      <c r="AO537" s="87"/>
      <c r="AP537" s="87"/>
      <c r="AQ537" s="93">
        <v>1074.75</v>
      </c>
      <c r="AR537" s="93"/>
      <c r="AS537" s="93"/>
      <c r="AT537" s="93"/>
      <c r="AU537" s="93"/>
    </row>
    <row r="538" spans="1:47" x14ac:dyDescent="0.2">
      <c r="D538" s="7" t="s">
        <v>15</v>
      </c>
      <c r="E538" s="87" t="s">
        <v>75</v>
      </c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102" t="s">
        <v>18</v>
      </c>
      <c r="R538" s="102"/>
      <c r="S538" s="87" t="s">
        <v>490</v>
      </c>
      <c r="T538" s="87"/>
      <c r="U538" s="87"/>
      <c r="V538" s="87"/>
      <c r="W538" s="87"/>
      <c r="X538" s="87"/>
      <c r="Y538" s="87"/>
      <c r="Z538" s="87"/>
      <c r="AA538" s="87"/>
      <c r="AB538" s="102" t="s">
        <v>17</v>
      </c>
      <c r="AC538" s="102"/>
      <c r="AD538" s="103">
        <v>67160</v>
      </c>
      <c r="AE538" s="103"/>
      <c r="AF538" s="103"/>
      <c r="AG538" s="103"/>
      <c r="AH538" s="7" t="s">
        <v>16</v>
      </c>
    </row>
    <row r="539" spans="1:47" x14ac:dyDescent="0.2">
      <c r="A539" s="90">
        <v>0</v>
      </c>
      <c r="B539" s="90"/>
      <c r="C539" s="87" t="s">
        <v>272</v>
      </c>
      <c r="D539" s="87"/>
      <c r="E539" s="87"/>
      <c r="F539" s="87"/>
      <c r="G539" s="87"/>
      <c r="H539" s="87"/>
      <c r="I539" s="90">
        <v>0</v>
      </c>
      <c r="J539" s="90"/>
      <c r="Q539" s="101">
        <v>42249</v>
      </c>
      <c r="R539" s="101"/>
      <c r="S539" s="101"/>
      <c r="T539" s="101"/>
      <c r="U539" s="90">
        <v>53656</v>
      </c>
      <c r="V539" s="90"/>
      <c r="W539" s="90"/>
      <c r="X539" s="87" t="s">
        <v>117</v>
      </c>
      <c r="Y539" s="87"/>
      <c r="Z539" s="87" t="s">
        <v>118</v>
      </c>
      <c r="AA539" s="87"/>
      <c r="AB539" s="87"/>
      <c r="AC539" s="87"/>
      <c r="AD539" s="87"/>
      <c r="AE539" s="87" t="s">
        <v>491</v>
      </c>
      <c r="AF539" s="87"/>
      <c r="AG539" s="87"/>
      <c r="AH539" s="87"/>
      <c r="AI539" s="87"/>
      <c r="AJ539" s="87"/>
      <c r="AK539" s="87"/>
      <c r="AL539" s="87"/>
      <c r="AM539" s="87"/>
      <c r="AN539" s="87"/>
      <c r="AO539" s="87"/>
      <c r="AP539" s="87"/>
      <c r="AQ539" s="93">
        <v>500</v>
      </c>
      <c r="AR539" s="93"/>
      <c r="AS539" s="93"/>
      <c r="AT539" s="93"/>
      <c r="AU539" s="93"/>
    </row>
    <row r="540" spans="1:47" x14ac:dyDescent="0.2">
      <c r="D540" s="7" t="s">
        <v>15</v>
      </c>
      <c r="E540" s="87" t="s">
        <v>76</v>
      </c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102" t="s">
        <v>18</v>
      </c>
      <c r="R540" s="102"/>
      <c r="S540" s="87" t="s">
        <v>492</v>
      </c>
      <c r="T540" s="87"/>
      <c r="U540" s="87"/>
      <c r="V540" s="87"/>
      <c r="W540" s="87"/>
      <c r="X540" s="87"/>
      <c r="Y540" s="87"/>
      <c r="Z540" s="87"/>
      <c r="AA540" s="87"/>
      <c r="AB540" s="102" t="s">
        <v>17</v>
      </c>
      <c r="AC540" s="102"/>
      <c r="AD540" s="103">
        <v>67161</v>
      </c>
      <c r="AE540" s="103"/>
      <c r="AF540" s="103"/>
      <c r="AG540" s="103"/>
      <c r="AH540" s="7" t="s">
        <v>16</v>
      </c>
    </row>
    <row r="541" spans="1:47" x14ac:dyDescent="0.2">
      <c r="A541" s="90">
        <v>0</v>
      </c>
      <c r="B541" s="90"/>
      <c r="C541" s="87" t="s">
        <v>272</v>
      </c>
      <c r="D541" s="87"/>
      <c r="E541" s="87"/>
      <c r="F541" s="87"/>
      <c r="G541" s="87"/>
      <c r="H541" s="87"/>
      <c r="I541" s="90">
        <v>0</v>
      </c>
      <c r="J541" s="90"/>
      <c r="Q541" s="101">
        <v>42249</v>
      </c>
      <c r="R541" s="101"/>
      <c r="S541" s="101"/>
      <c r="T541" s="101"/>
      <c r="U541" s="90">
        <v>53656</v>
      </c>
      <c r="V541" s="90"/>
      <c r="W541" s="90"/>
      <c r="X541" s="87" t="s">
        <v>117</v>
      </c>
      <c r="Y541" s="87"/>
      <c r="Z541" s="87" t="s">
        <v>118</v>
      </c>
      <c r="AA541" s="87"/>
      <c r="AB541" s="87"/>
      <c r="AC541" s="87"/>
      <c r="AD541" s="87"/>
      <c r="AE541" s="87" t="s">
        <v>311</v>
      </c>
      <c r="AF541" s="87"/>
      <c r="AG541" s="87"/>
      <c r="AH541" s="87"/>
      <c r="AI541" s="87"/>
      <c r="AJ541" s="87"/>
      <c r="AK541" s="87"/>
      <c r="AL541" s="87"/>
      <c r="AM541" s="87"/>
      <c r="AN541" s="87"/>
      <c r="AO541" s="87"/>
      <c r="AP541" s="87"/>
      <c r="AQ541" s="93">
        <v>561.5</v>
      </c>
      <c r="AR541" s="93"/>
      <c r="AS541" s="93"/>
      <c r="AT541" s="93"/>
      <c r="AU541" s="93"/>
    </row>
    <row r="542" spans="1:47" x14ac:dyDescent="0.2">
      <c r="D542" s="7" t="s">
        <v>15</v>
      </c>
      <c r="E542" s="87" t="s">
        <v>79</v>
      </c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102" t="s">
        <v>18</v>
      </c>
      <c r="R542" s="102"/>
      <c r="S542" s="87" t="s">
        <v>478</v>
      </c>
      <c r="T542" s="87"/>
      <c r="U542" s="87"/>
      <c r="V542" s="87"/>
      <c r="W542" s="87"/>
      <c r="X542" s="87"/>
      <c r="Y542" s="87"/>
      <c r="Z542" s="87"/>
      <c r="AA542" s="87"/>
      <c r="AB542" s="102" t="s">
        <v>17</v>
      </c>
      <c r="AC542" s="102"/>
      <c r="AD542" s="103">
        <v>67169</v>
      </c>
      <c r="AE542" s="103"/>
      <c r="AF542" s="103"/>
      <c r="AG542" s="103"/>
      <c r="AH542" s="7" t="s">
        <v>16</v>
      </c>
    </row>
    <row r="543" spans="1:47" x14ac:dyDescent="0.2">
      <c r="A543" s="90">
        <v>0</v>
      </c>
      <c r="B543" s="90"/>
      <c r="C543" s="87" t="s">
        <v>272</v>
      </c>
      <c r="D543" s="87"/>
      <c r="E543" s="87"/>
      <c r="F543" s="87"/>
      <c r="G543" s="87"/>
      <c r="H543" s="87"/>
      <c r="I543" s="90">
        <v>0</v>
      </c>
      <c r="J543" s="90"/>
      <c r="Q543" s="101">
        <v>42247</v>
      </c>
      <c r="R543" s="101"/>
      <c r="S543" s="101"/>
      <c r="T543" s="101"/>
      <c r="U543" s="90">
        <v>53866</v>
      </c>
      <c r="V543" s="90"/>
      <c r="W543" s="90"/>
      <c r="X543" s="87" t="s">
        <v>215</v>
      </c>
      <c r="Y543" s="87"/>
      <c r="Z543" s="87" t="s">
        <v>333</v>
      </c>
      <c r="AA543" s="87"/>
      <c r="AB543" s="87"/>
      <c r="AC543" s="87"/>
      <c r="AD543" s="87"/>
      <c r="AE543" s="87" t="s">
        <v>334</v>
      </c>
      <c r="AF543" s="87"/>
      <c r="AG543" s="87"/>
      <c r="AH543" s="87"/>
      <c r="AI543" s="87"/>
      <c r="AJ543" s="87"/>
      <c r="AK543" s="87"/>
      <c r="AL543" s="87"/>
      <c r="AM543" s="87"/>
      <c r="AN543" s="87"/>
      <c r="AO543" s="87"/>
      <c r="AP543" s="87"/>
      <c r="AQ543" s="93">
        <v>810</v>
      </c>
      <c r="AR543" s="93"/>
      <c r="AS543" s="93"/>
      <c r="AT543" s="93"/>
      <c r="AU543" s="93"/>
    </row>
    <row r="544" spans="1:47" x14ac:dyDescent="0.2">
      <c r="A544" s="90">
        <v>0</v>
      </c>
      <c r="B544" s="90"/>
      <c r="C544" s="87" t="s">
        <v>272</v>
      </c>
      <c r="D544" s="87"/>
      <c r="E544" s="87"/>
      <c r="F544" s="87"/>
      <c r="G544" s="87"/>
      <c r="H544" s="87"/>
      <c r="I544" s="90">
        <v>0</v>
      </c>
      <c r="J544" s="90"/>
      <c r="Q544" s="101">
        <v>42263</v>
      </c>
      <c r="R544" s="101"/>
      <c r="S544" s="101"/>
      <c r="T544" s="101"/>
      <c r="U544" s="90">
        <v>54066</v>
      </c>
      <c r="V544" s="90"/>
      <c r="W544" s="90"/>
      <c r="X544" s="87" t="s">
        <v>117</v>
      </c>
      <c r="Y544" s="87"/>
      <c r="Z544" s="87" t="s">
        <v>118</v>
      </c>
      <c r="AA544" s="87"/>
      <c r="AB544" s="87"/>
      <c r="AC544" s="87"/>
      <c r="AD544" s="87"/>
      <c r="AE544" s="87" t="s">
        <v>341</v>
      </c>
      <c r="AF544" s="87"/>
      <c r="AG544" s="87"/>
      <c r="AH544" s="87"/>
      <c r="AI544" s="87"/>
      <c r="AJ544" s="87"/>
      <c r="AK544" s="87"/>
      <c r="AL544" s="87"/>
      <c r="AM544" s="87"/>
      <c r="AN544" s="87"/>
      <c r="AO544" s="87"/>
      <c r="AP544" s="87"/>
      <c r="AQ544" s="93">
        <v>293.31</v>
      </c>
      <c r="AR544" s="93"/>
      <c r="AS544" s="93"/>
      <c r="AT544" s="93"/>
      <c r="AU544" s="93"/>
    </row>
    <row r="545" spans="1:47" x14ac:dyDescent="0.2">
      <c r="D545" s="7" t="s">
        <v>15</v>
      </c>
      <c r="E545" s="87" t="s">
        <v>78</v>
      </c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102" t="s">
        <v>18</v>
      </c>
      <c r="R545" s="102"/>
      <c r="S545" s="87" t="s">
        <v>493</v>
      </c>
      <c r="T545" s="87"/>
      <c r="U545" s="87"/>
      <c r="V545" s="87"/>
      <c r="W545" s="87"/>
      <c r="X545" s="87"/>
      <c r="Y545" s="87"/>
      <c r="Z545" s="87"/>
      <c r="AA545" s="87"/>
      <c r="AB545" s="102" t="s">
        <v>17</v>
      </c>
      <c r="AC545" s="102"/>
      <c r="AD545" s="103">
        <v>67258</v>
      </c>
      <c r="AE545" s="103"/>
      <c r="AF545" s="103"/>
      <c r="AG545" s="103"/>
      <c r="AH545" s="7" t="s">
        <v>16</v>
      </c>
    </row>
    <row r="546" spans="1:47" x14ac:dyDescent="0.2">
      <c r="A546" s="90">
        <v>0</v>
      </c>
      <c r="B546" s="90"/>
      <c r="C546" s="87" t="s">
        <v>272</v>
      </c>
      <c r="D546" s="87"/>
      <c r="E546" s="87"/>
      <c r="F546" s="87"/>
      <c r="G546" s="87"/>
      <c r="H546" s="87"/>
      <c r="I546" s="90">
        <v>0</v>
      </c>
      <c r="J546" s="90"/>
      <c r="Q546" s="101">
        <v>42263</v>
      </c>
      <c r="R546" s="101"/>
      <c r="S546" s="101"/>
      <c r="T546" s="101"/>
      <c r="U546" s="90">
        <v>54066</v>
      </c>
      <c r="V546" s="90"/>
      <c r="W546" s="90"/>
      <c r="X546" s="87" t="s">
        <v>117</v>
      </c>
      <c r="Y546" s="87"/>
      <c r="Z546" s="87" t="s">
        <v>118</v>
      </c>
      <c r="AA546" s="87"/>
      <c r="AB546" s="87"/>
      <c r="AC546" s="87"/>
      <c r="AD546" s="87"/>
      <c r="AE546" s="87" t="s">
        <v>494</v>
      </c>
      <c r="AF546" s="87"/>
      <c r="AG546" s="87"/>
      <c r="AH546" s="87"/>
      <c r="AI546" s="87"/>
      <c r="AJ546" s="87"/>
      <c r="AK546" s="87"/>
      <c r="AL546" s="87"/>
      <c r="AM546" s="87"/>
      <c r="AN546" s="87"/>
      <c r="AO546" s="87"/>
      <c r="AP546" s="87"/>
      <c r="AQ546" s="93">
        <v>11.5</v>
      </c>
      <c r="AR546" s="93"/>
      <c r="AS546" s="93"/>
      <c r="AT546" s="93"/>
      <c r="AU546" s="93"/>
    </row>
    <row r="547" spans="1:47" x14ac:dyDescent="0.2">
      <c r="D547" s="7" t="s">
        <v>15</v>
      </c>
      <c r="E547" s="87" t="s">
        <v>77</v>
      </c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102" t="s">
        <v>18</v>
      </c>
      <c r="R547" s="102"/>
      <c r="S547" s="87" t="s">
        <v>495</v>
      </c>
      <c r="T547" s="87"/>
      <c r="U547" s="87"/>
      <c r="V547" s="87"/>
      <c r="W547" s="87"/>
      <c r="X547" s="87"/>
      <c r="Y547" s="87"/>
      <c r="Z547" s="87"/>
      <c r="AA547" s="87"/>
      <c r="AB547" s="102" t="s">
        <v>17</v>
      </c>
      <c r="AC547" s="102"/>
      <c r="AD547" s="103">
        <v>67232</v>
      </c>
      <c r="AE547" s="103"/>
      <c r="AF547" s="103"/>
      <c r="AG547" s="103"/>
      <c r="AH547" s="7" t="s">
        <v>16</v>
      </c>
    </row>
    <row r="548" spans="1:47" x14ac:dyDescent="0.2">
      <c r="A548" s="90">
        <v>0</v>
      </c>
      <c r="B548" s="90"/>
      <c r="C548" s="87" t="s">
        <v>272</v>
      </c>
      <c r="D548" s="87"/>
      <c r="E548" s="87"/>
      <c r="F548" s="87"/>
      <c r="G548" s="87"/>
      <c r="H548" s="87"/>
      <c r="I548" s="90">
        <v>0</v>
      </c>
      <c r="J548" s="90"/>
      <c r="Q548" s="101">
        <v>42282</v>
      </c>
      <c r="R548" s="101"/>
      <c r="S548" s="101"/>
      <c r="T548" s="101"/>
      <c r="U548" s="90">
        <v>54402</v>
      </c>
      <c r="V548" s="90"/>
      <c r="W548" s="90"/>
      <c r="X548" s="87" t="s">
        <v>117</v>
      </c>
      <c r="Y548" s="87"/>
      <c r="Z548" s="87" t="s">
        <v>118</v>
      </c>
      <c r="AA548" s="87"/>
      <c r="AB548" s="87"/>
      <c r="AC548" s="87"/>
      <c r="AD548" s="87"/>
      <c r="AE548" s="87" t="s">
        <v>496</v>
      </c>
      <c r="AF548" s="87"/>
      <c r="AG548" s="87"/>
      <c r="AH548" s="87"/>
      <c r="AI548" s="87"/>
      <c r="AJ548" s="87"/>
      <c r="AK548" s="87"/>
      <c r="AL548" s="87"/>
      <c r="AM548" s="87"/>
      <c r="AN548" s="87"/>
      <c r="AO548" s="87"/>
      <c r="AP548" s="87"/>
      <c r="AQ548" s="93">
        <v>300</v>
      </c>
      <c r="AR548" s="93"/>
      <c r="AS548" s="93"/>
      <c r="AT548" s="93"/>
      <c r="AU548" s="93"/>
    </row>
    <row r="549" spans="1:47" x14ac:dyDescent="0.2">
      <c r="D549" s="7" t="s">
        <v>15</v>
      </c>
      <c r="E549" s="87" t="s">
        <v>66</v>
      </c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102" t="s">
        <v>18</v>
      </c>
      <c r="R549" s="102"/>
      <c r="S549" s="87" t="s">
        <v>497</v>
      </c>
      <c r="T549" s="87"/>
      <c r="U549" s="87"/>
      <c r="V549" s="87"/>
      <c r="W549" s="87"/>
      <c r="X549" s="87"/>
      <c r="Y549" s="87"/>
      <c r="Z549" s="87"/>
      <c r="AA549" s="87"/>
      <c r="AB549" s="102" t="s">
        <v>17</v>
      </c>
      <c r="AC549" s="102"/>
      <c r="AD549" s="103">
        <v>67381</v>
      </c>
      <c r="AE549" s="103"/>
      <c r="AF549" s="103"/>
      <c r="AG549" s="103"/>
      <c r="AH549" s="7" t="s">
        <v>16</v>
      </c>
    </row>
    <row r="550" spans="1:47" x14ac:dyDescent="0.2">
      <c r="A550" s="90">
        <v>0</v>
      </c>
      <c r="B550" s="90"/>
      <c r="C550" s="87" t="s">
        <v>272</v>
      </c>
      <c r="D550" s="87"/>
      <c r="E550" s="87"/>
      <c r="F550" s="87"/>
      <c r="G550" s="87"/>
      <c r="H550" s="87"/>
      <c r="I550" s="90">
        <v>0</v>
      </c>
      <c r="J550" s="90"/>
      <c r="Q550" s="101">
        <v>42282</v>
      </c>
      <c r="R550" s="101"/>
      <c r="S550" s="101"/>
      <c r="T550" s="101"/>
      <c r="U550" s="90">
        <v>54402</v>
      </c>
      <c r="V550" s="90"/>
      <c r="W550" s="90"/>
      <c r="X550" s="87" t="s">
        <v>117</v>
      </c>
      <c r="Y550" s="87"/>
      <c r="Z550" s="87" t="s">
        <v>118</v>
      </c>
      <c r="AA550" s="87"/>
      <c r="AB550" s="87"/>
      <c r="AC550" s="87"/>
      <c r="AD550" s="87"/>
      <c r="AE550" s="87" t="s">
        <v>496</v>
      </c>
      <c r="AF550" s="87"/>
      <c r="AG550" s="87"/>
      <c r="AH550" s="87"/>
      <c r="AI550" s="87"/>
      <c r="AJ550" s="87"/>
      <c r="AK550" s="87"/>
      <c r="AL550" s="87"/>
      <c r="AM550" s="87"/>
      <c r="AN550" s="87"/>
      <c r="AO550" s="87"/>
      <c r="AP550" s="87"/>
      <c r="AQ550" s="93">
        <v>300</v>
      </c>
      <c r="AR550" s="93"/>
      <c r="AS550" s="93"/>
      <c r="AT550" s="93"/>
      <c r="AU550" s="93"/>
    </row>
    <row r="551" spans="1:47" x14ac:dyDescent="0.2">
      <c r="D551" s="7" t="s">
        <v>15</v>
      </c>
      <c r="E551" s="87" t="s">
        <v>67</v>
      </c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102" t="s">
        <v>18</v>
      </c>
      <c r="R551" s="102"/>
      <c r="S551" s="87" t="s">
        <v>498</v>
      </c>
      <c r="T551" s="87"/>
      <c r="U551" s="87"/>
      <c r="V551" s="87"/>
      <c r="W551" s="87"/>
      <c r="X551" s="87"/>
      <c r="Y551" s="87"/>
      <c r="Z551" s="87"/>
      <c r="AA551" s="87"/>
      <c r="AB551" s="102" t="s">
        <v>17</v>
      </c>
      <c r="AC551" s="102"/>
      <c r="AD551" s="103">
        <v>67394</v>
      </c>
      <c r="AE551" s="103"/>
      <c r="AF551" s="103"/>
      <c r="AG551" s="103"/>
      <c r="AH551" s="7" t="s">
        <v>16</v>
      </c>
    </row>
    <row r="552" spans="1:47" x14ac:dyDescent="0.2">
      <c r="A552" s="90">
        <v>0</v>
      </c>
      <c r="B552" s="90"/>
      <c r="C552" s="87" t="s">
        <v>272</v>
      </c>
      <c r="D552" s="87"/>
      <c r="E552" s="87"/>
      <c r="F552" s="87"/>
      <c r="G552" s="87"/>
      <c r="H552" s="87"/>
      <c r="I552" s="90">
        <v>0</v>
      </c>
      <c r="J552" s="90"/>
      <c r="Q552" s="101">
        <v>42282</v>
      </c>
      <c r="R552" s="101"/>
      <c r="S552" s="101"/>
      <c r="T552" s="101"/>
      <c r="U552" s="90">
        <v>54402</v>
      </c>
      <c r="V552" s="90"/>
      <c r="W552" s="90"/>
      <c r="X552" s="87" t="s">
        <v>117</v>
      </c>
      <c r="Y552" s="87"/>
      <c r="Z552" s="87" t="s">
        <v>118</v>
      </c>
      <c r="AA552" s="87"/>
      <c r="AB552" s="87"/>
      <c r="AC552" s="87"/>
      <c r="AD552" s="87"/>
      <c r="AE552" s="87" t="s">
        <v>276</v>
      </c>
      <c r="AF552" s="87"/>
      <c r="AG552" s="87"/>
      <c r="AH552" s="87"/>
      <c r="AI552" s="87"/>
      <c r="AJ552" s="87"/>
      <c r="AK552" s="87"/>
      <c r="AL552" s="87"/>
      <c r="AM552" s="87"/>
      <c r="AN552" s="87"/>
      <c r="AO552" s="87"/>
      <c r="AP552" s="87"/>
      <c r="AQ552" s="93">
        <v>249.78</v>
      </c>
      <c r="AR552" s="93"/>
      <c r="AS552" s="93"/>
      <c r="AT552" s="93"/>
      <c r="AU552" s="93"/>
    </row>
    <row r="553" spans="1:47" x14ac:dyDescent="0.2">
      <c r="D553" s="7" t="s">
        <v>15</v>
      </c>
      <c r="E553" s="87" t="s">
        <v>68</v>
      </c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102" t="s">
        <v>18</v>
      </c>
      <c r="R553" s="102"/>
      <c r="S553" s="87" t="s">
        <v>499</v>
      </c>
      <c r="T553" s="87"/>
      <c r="U553" s="87"/>
      <c r="V553" s="87"/>
      <c r="W553" s="87"/>
      <c r="X553" s="87"/>
      <c r="Y553" s="87"/>
      <c r="Z553" s="87"/>
      <c r="AA553" s="87"/>
      <c r="AB553" s="102" t="s">
        <v>17</v>
      </c>
      <c r="AC553" s="102"/>
      <c r="AD553" s="103">
        <v>67401</v>
      </c>
      <c r="AE553" s="103"/>
      <c r="AF553" s="103"/>
      <c r="AG553" s="103"/>
      <c r="AH553" s="7" t="s">
        <v>16</v>
      </c>
    </row>
    <row r="554" spans="1:47" x14ac:dyDescent="0.2">
      <c r="A554" s="90">
        <v>0</v>
      </c>
      <c r="B554" s="90"/>
      <c r="C554" s="87" t="s">
        <v>272</v>
      </c>
      <c r="D554" s="87"/>
      <c r="E554" s="87"/>
      <c r="F554" s="87"/>
      <c r="G554" s="87"/>
      <c r="H554" s="87"/>
      <c r="I554" s="90">
        <v>0</v>
      </c>
      <c r="J554" s="90"/>
      <c r="Q554" s="101">
        <v>42282</v>
      </c>
      <c r="R554" s="101"/>
      <c r="S554" s="101"/>
      <c r="T554" s="101"/>
      <c r="U554" s="90">
        <v>54402</v>
      </c>
      <c r="V554" s="90"/>
      <c r="W554" s="90"/>
      <c r="X554" s="87" t="s">
        <v>117</v>
      </c>
      <c r="Y554" s="87"/>
      <c r="Z554" s="87" t="s">
        <v>118</v>
      </c>
      <c r="AA554" s="87"/>
      <c r="AB554" s="87"/>
      <c r="AC554" s="87"/>
      <c r="AD554" s="87"/>
      <c r="AE554" s="87" t="s">
        <v>500</v>
      </c>
      <c r="AF554" s="87"/>
      <c r="AG554" s="87"/>
      <c r="AH554" s="87"/>
      <c r="AI554" s="87"/>
      <c r="AJ554" s="87"/>
      <c r="AK554" s="87"/>
      <c r="AL554" s="87"/>
      <c r="AM554" s="87"/>
      <c r="AN554" s="87"/>
      <c r="AO554" s="87"/>
      <c r="AP554" s="87"/>
      <c r="AQ554" s="93">
        <v>1570.15</v>
      </c>
      <c r="AR554" s="93"/>
      <c r="AS554" s="93"/>
      <c r="AT554" s="93"/>
      <c r="AU554" s="93"/>
    </row>
    <row r="555" spans="1:47" x14ac:dyDescent="0.2">
      <c r="D555" s="7" t="s">
        <v>15</v>
      </c>
      <c r="E555" s="87" t="s">
        <v>69</v>
      </c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102" t="s">
        <v>18</v>
      </c>
      <c r="R555" s="102"/>
      <c r="S555" s="87" t="s">
        <v>501</v>
      </c>
      <c r="T555" s="87"/>
      <c r="U555" s="87"/>
      <c r="V555" s="87"/>
      <c r="W555" s="87"/>
      <c r="X555" s="87"/>
      <c r="Y555" s="87"/>
      <c r="Z555" s="87"/>
      <c r="AA555" s="87"/>
      <c r="AB555" s="102" t="s">
        <v>17</v>
      </c>
      <c r="AC555" s="102"/>
      <c r="AD555" s="103">
        <v>67403</v>
      </c>
      <c r="AE555" s="103"/>
      <c r="AF555" s="103"/>
      <c r="AG555" s="103"/>
      <c r="AH555" s="7" t="s">
        <v>16</v>
      </c>
    </row>
    <row r="556" spans="1:47" x14ac:dyDescent="0.2">
      <c r="A556" s="90">
        <v>0</v>
      </c>
      <c r="B556" s="90"/>
      <c r="C556" s="87" t="s">
        <v>272</v>
      </c>
      <c r="D556" s="87"/>
      <c r="E556" s="87"/>
      <c r="F556" s="87"/>
      <c r="G556" s="87"/>
      <c r="H556" s="87"/>
      <c r="I556" s="90">
        <v>0</v>
      </c>
      <c r="J556" s="90"/>
      <c r="Q556" s="101">
        <v>42282</v>
      </c>
      <c r="R556" s="101"/>
      <c r="S556" s="101"/>
      <c r="T556" s="101"/>
      <c r="U556" s="90">
        <v>54402</v>
      </c>
      <c r="V556" s="90"/>
      <c r="W556" s="90"/>
      <c r="X556" s="87" t="s">
        <v>117</v>
      </c>
      <c r="Y556" s="87"/>
      <c r="Z556" s="87" t="s">
        <v>118</v>
      </c>
      <c r="AA556" s="87"/>
      <c r="AB556" s="87"/>
      <c r="AC556" s="87"/>
      <c r="AD556" s="87"/>
      <c r="AE556" s="87" t="s">
        <v>500</v>
      </c>
      <c r="AF556" s="87"/>
      <c r="AG556" s="87"/>
      <c r="AH556" s="87"/>
      <c r="AI556" s="87"/>
      <c r="AJ556" s="87"/>
      <c r="AK556" s="87"/>
      <c r="AL556" s="87"/>
      <c r="AM556" s="87"/>
      <c r="AN556" s="87"/>
      <c r="AO556" s="87"/>
      <c r="AP556" s="87"/>
      <c r="AQ556" s="93">
        <v>508.63</v>
      </c>
      <c r="AR556" s="93"/>
      <c r="AS556" s="93"/>
      <c r="AT556" s="93"/>
      <c r="AU556" s="93"/>
    </row>
    <row r="557" spans="1:47" x14ac:dyDescent="0.2">
      <c r="D557" s="7" t="s">
        <v>15</v>
      </c>
      <c r="E557" s="87" t="s">
        <v>70</v>
      </c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102" t="s">
        <v>18</v>
      </c>
      <c r="R557" s="102"/>
      <c r="S557" s="87" t="s">
        <v>502</v>
      </c>
      <c r="T557" s="87"/>
      <c r="U557" s="87"/>
      <c r="V557" s="87"/>
      <c r="W557" s="87"/>
      <c r="X557" s="87"/>
      <c r="Y557" s="87"/>
      <c r="Z557" s="87"/>
      <c r="AA557" s="87"/>
      <c r="AB557" s="102" t="s">
        <v>17</v>
      </c>
      <c r="AC557" s="102"/>
      <c r="AD557" s="103">
        <v>67415</v>
      </c>
      <c r="AE557" s="103"/>
      <c r="AF557" s="103"/>
      <c r="AG557" s="103"/>
      <c r="AH557" s="7" t="s">
        <v>16</v>
      </c>
    </row>
    <row r="558" spans="1:47" x14ac:dyDescent="0.2">
      <c r="A558" s="90">
        <v>0</v>
      </c>
      <c r="B558" s="90"/>
      <c r="C558" s="87" t="s">
        <v>272</v>
      </c>
      <c r="D558" s="87"/>
      <c r="E558" s="87"/>
      <c r="F558" s="87"/>
      <c r="G558" s="87"/>
      <c r="H558" s="87"/>
      <c r="I558" s="90">
        <v>0</v>
      </c>
      <c r="J558" s="90"/>
      <c r="Q558" s="101">
        <v>42282</v>
      </c>
      <c r="R558" s="101"/>
      <c r="S558" s="101"/>
      <c r="T558" s="101"/>
      <c r="U558" s="90">
        <v>54402</v>
      </c>
      <c r="V558" s="90"/>
      <c r="W558" s="90"/>
      <c r="X558" s="87" t="s">
        <v>117</v>
      </c>
      <c r="Y558" s="87"/>
      <c r="Z558" s="87" t="s">
        <v>118</v>
      </c>
      <c r="AA558" s="87"/>
      <c r="AB558" s="87"/>
      <c r="AC558" s="87"/>
      <c r="AD558" s="87"/>
      <c r="AE558" s="87" t="s">
        <v>500</v>
      </c>
      <c r="AF558" s="87"/>
      <c r="AG558" s="87"/>
      <c r="AH558" s="87"/>
      <c r="AI558" s="87"/>
      <c r="AJ558" s="87"/>
      <c r="AK558" s="87"/>
      <c r="AL558" s="87"/>
      <c r="AM558" s="87"/>
      <c r="AN558" s="87"/>
      <c r="AO558" s="87"/>
      <c r="AP558" s="87"/>
      <c r="AQ558" s="93">
        <v>1554.05</v>
      </c>
      <c r="AR558" s="93"/>
      <c r="AS558" s="93"/>
      <c r="AT558" s="93"/>
      <c r="AU558" s="93"/>
    </row>
    <row r="559" spans="1:47" x14ac:dyDescent="0.2">
      <c r="D559" s="7" t="s">
        <v>15</v>
      </c>
      <c r="E559" s="87" t="s">
        <v>71</v>
      </c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102" t="s">
        <v>18</v>
      </c>
      <c r="R559" s="102"/>
      <c r="S559" s="87" t="s">
        <v>503</v>
      </c>
      <c r="T559" s="87"/>
      <c r="U559" s="87"/>
      <c r="V559" s="87"/>
      <c r="W559" s="87"/>
      <c r="X559" s="87"/>
      <c r="Y559" s="87"/>
      <c r="Z559" s="87"/>
      <c r="AA559" s="87"/>
      <c r="AB559" s="102" t="s">
        <v>17</v>
      </c>
      <c r="AC559" s="102"/>
      <c r="AD559" s="103">
        <v>67416</v>
      </c>
      <c r="AE559" s="103"/>
      <c r="AF559" s="103"/>
      <c r="AG559" s="103"/>
      <c r="AH559" s="7" t="s">
        <v>16</v>
      </c>
    </row>
    <row r="560" spans="1:47" x14ac:dyDescent="0.2">
      <c r="A560" s="90">
        <v>0</v>
      </c>
      <c r="B560" s="90"/>
      <c r="C560" s="87" t="s">
        <v>272</v>
      </c>
      <c r="D560" s="87"/>
      <c r="E560" s="87"/>
      <c r="F560" s="87"/>
      <c r="G560" s="87"/>
      <c r="H560" s="87"/>
      <c r="I560" s="90">
        <v>0</v>
      </c>
      <c r="J560" s="90"/>
      <c r="Q560" s="101">
        <v>42282</v>
      </c>
      <c r="R560" s="101"/>
      <c r="S560" s="101"/>
      <c r="T560" s="101"/>
      <c r="U560" s="90">
        <v>54402</v>
      </c>
      <c r="V560" s="90"/>
      <c r="W560" s="90"/>
      <c r="X560" s="87" t="s">
        <v>117</v>
      </c>
      <c r="Y560" s="87"/>
      <c r="Z560" s="87" t="s">
        <v>118</v>
      </c>
      <c r="AA560" s="87"/>
      <c r="AB560" s="87"/>
      <c r="AC560" s="87"/>
      <c r="AD560" s="87"/>
      <c r="AE560" s="87" t="s">
        <v>500</v>
      </c>
      <c r="AF560" s="87"/>
      <c r="AG560" s="87"/>
      <c r="AH560" s="87"/>
      <c r="AI560" s="87"/>
      <c r="AJ560" s="87"/>
      <c r="AK560" s="87"/>
      <c r="AL560" s="87"/>
      <c r="AM560" s="87"/>
      <c r="AN560" s="87"/>
      <c r="AO560" s="87"/>
      <c r="AP560" s="87"/>
      <c r="AQ560" s="93">
        <v>1009.2</v>
      </c>
      <c r="AR560" s="93"/>
      <c r="AS560" s="93"/>
      <c r="AT560" s="93"/>
      <c r="AU560" s="93"/>
    </row>
    <row r="561" spans="1:47" x14ac:dyDescent="0.2">
      <c r="D561" s="7" t="s">
        <v>15</v>
      </c>
      <c r="E561" s="87" t="s">
        <v>72</v>
      </c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102" t="s">
        <v>18</v>
      </c>
      <c r="R561" s="102"/>
      <c r="S561" s="87" t="s">
        <v>504</v>
      </c>
      <c r="T561" s="87"/>
      <c r="U561" s="87"/>
      <c r="V561" s="87"/>
      <c r="W561" s="87"/>
      <c r="X561" s="87"/>
      <c r="Y561" s="87"/>
      <c r="Z561" s="87"/>
      <c r="AA561" s="87"/>
      <c r="AB561" s="102" t="s">
        <v>17</v>
      </c>
      <c r="AC561" s="102"/>
      <c r="AD561" s="103">
        <v>67422</v>
      </c>
      <c r="AE561" s="103"/>
      <c r="AF561" s="103"/>
      <c r="AG561" s="103"/>
      <c r="AH561" s="7" t="s">
        <v>16</v>
      </c>
    </row>
    <row r="562" spans="1:47" x14ac:dyDescent="0.2">
      <c r="A562" s="90">
        <v>0</v>
      </c>
      <c r="B562" s="90"/>
      <c r="C562" s="87" t="s">
        <v>272</v>
      </c>
      <c r="D562" s="87"/>
      <c r="E562" s="87"/>
      <c r="F562" s="87"/>
      <c r="G562" s="87"/>
      <c r="H562" s="87"/>
      <c r="I562" s="90">
        <v>0</v>
      </c>
      <c r="J562" s="90"/>
      <c r="Q562" s="101">
        <v>42282</v>
      </c>
      <c r="R562" s="101"/>
      <c r="S562" s="101"/>
      <c r="T562" s="101"/>
      <c r="U562" s="90">
        <v>54402</v>
      </c>
      <c r="V562" s="90"/>
      <c r="W562" s="90"/>
      <c r="X562" s="87" t="s">
        <v>117</v>
      </c>
      <c r="Y562" s="87"/>
      <c r="Z562" s="87" t="s">
        <v>118</v>
      </c>
      <c r="AA562" s="87"/>
      <c r="AB562" s="87"/>
      <c r="AC562" s="87"/>
      <c r="AD562" s="87"/>
      <c r="AE562" s="87" t="s">
        <v>500</v>
      </c>
      <c r="AF562" s="87"/>
      <c r="AG562" s="87"/>
      <c r="AH562" s="87"/>
      <c r="AI562" s="87"/>
      <c r="AJ562" s="87"/>
      <c r="AK562" s="87"/>
      <c r="AL562" s="87"/>
      <c r="AM562" s="87"/>
      <c r="AN562" s="87"/>
      <c r="AO562" s="87"/>
      <c r="AP562" s="87"/>
      <c r="AQ562" s="93">
        <v>554.04999999999995</v>
      </c>
      <c r="AR562" s="93"/>
      <c r="AS562" s="93"/>
      <c r="AT562" s="93"/>
      <c r="AU562" s="93"/>
    </row>
    <row r="563" spans="1:47" x14ac:dyDescent="0.2">
      <c r="D563" s="7" t="s">
        <v>15</v>
      </c>
      <c r="E563" s="87" t="s">
        <v>73</v>
      </c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102" t="s">
        <v>18</v>
      </c>
      <c r="R563" s="102"/>
      <c r="S563" s="87" t="s">
        <v>505</v>
      </c>
      <c r="T563" s="87"/>
      <c r="U563" s="87"/>
      <c r="V563" s="87"/>
      <c r="W563" s="87"/>
      <c r="X563" s="87"/>
      <c r="Y563" s="87"/>
      <c r="Z563" s="87"/>
      <c r="AA563" s="87"/>
      <c r="AB563" s="102" t="s">
        <v>17</v>
      </c>
      <c r="AC563" s="102"/>
      <c r="AD563" s="103">
        <v>67425</v>
      </c>
      <c r="AE563" s="103"/>
      <c r="AF563" s="103"/>
      <c r="AG563" s="103"/>
      <c r="AH563" s="7" t="s">
        <v>16</v>
      </c>
    </row>
    <row r="564" spans="1:47" x14ac:dyDescent="0.2">
      <c r="A564" s="90">
        <v>0</v>
      </c>
      <c r="B564" s="90"/>
      <c r="C564" s="87" t="s">
        <v>272</v>
      </c>
      <c r="D564" s="87"/>
      <c r="E564" s="87"/>
      <c r="F564" s="87"/>
      <c r="G564" s="87"/>
      <c r="H564" s="87"/>
      <c r="I564" s="90">
        <v>0</v>
      </c>
      <c r="J564" s="90"/>
      <c r="Q564" s="101">
        <v>42282</v>
      </c>
      <c r="R564" s="101"/>
      <c r="S564" s="101"/>
      <c r="T564" s="101"/>
      <c r="U564" s="90">
        <v>54402</v>
      </c>
      <c r="V564" s="90"/>
      <c r="W564" s="90"/>
      <c r="X564" s="87" t="s">
        <v>117</v>
      </c>
      <c r="Y564" s="87"/>
      <c r="Z564" s="87" t="s">
        <v>118</v>
      </c>
      <c r="AA564" s="87"/>
      <c r="AB564" s="87"/>
      <c r="AC564" s="87"/>
      <c r="AD564" s="87"/>
      <c r="AE564" s="87" t="s">
        <v>284</v>
      </c>
      <c r="AF564" s="87"/>
      <c r="AG564" s="87"/>
      <c r="AH564" s="87"/>
      <c r="AI564" s="87"/>
      <c r="AJ564" s="87"/>
      <c r="AK564" s="87"/>
      <c r="AL564" s="87"/>
      <c r="AM564" s="87"/>
      <c r="AN564" s="87"/>
      <c r="AO564" s="87"/>
      <c r="AP564" s="87"/>
      <c r="AQ564" s="93">
        <v>3546.31</v>
      </c>
      <c r="AR564" s="93"/>
      <c r="AS564" s="93"/>
      <c r="AT564" s="93"/>
      <c r="AU564" s="93"/>
    </row>
    <row r="565" spans="1:47" x14ac:dyDescent="0.2">
      <c r="D565" s="7" t="s">
        <v>15</v>
      </c>
      <c r="E565" s="87" t="s">
        <v>74</v>
      </c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102" t="s">
        <v>18</v>
      </c>
      <c r="R565" s="102"/>
      <c r="S565" s="87" t="s">
        <v>506</v>
      </c>
      <c r="T565" s="87"/>
      <c r="U565" s="87"/>
      <c r="V565" s="87"/>
      <c r="W565" s="87"/>
      <c r="X565" s="87"/>
      <c r="Y565" s="87"/>
      <c r="Z565" s="87"/>
      <c r="AA565" s="87"/>
      <c r="AB565" s="102" t="s">
        <v>17</v>
      </c>
      <c r="AC565" s="102"/>
      <c r="AD565" s="103">
        <v>67427</v>
      </c>
      <c r="AE565" s="103"/>
      <c r="AF565" s="103"/>
      <c r="AG565" s="103"/>
      <c r="AH565" s="7" t="s">
        <v>16</v>
      </c>
    </row>
    <row r="566" spans="1:47" x14ac:dyDescent="0.2">
      <c r="A566" s="90">
        <v>0</v>
      </c>
      <c r="B566" s="90"/>
      <c r="C566" s="87" t="s">
        <v>272</v>
      </c>
      <c r="D566" s="87"/>
      <c r="E566" s="87"/>
      <c r="F566" s="87"/>
      <c r="G566" s="87"/>
      <c r="H566" s="87"/>
      <c r="I566" s="90">
        <v>0</v>
      </c>
      <c r="J566" s="90"/>
      <c r="Q566" s="101">
        <v>42282</v>
      </c>
      <c r="R566" s="101"/>
      <c r="S566" s="101"/>
      <c r="T566" s="101"/>
      <c r="U566" s="90">
        <v>54402</v>
      </c>
      <c r="V566" s="90"/>
      <c r="W566" s="90"/>
      <c r="X566" s="87" t="s">
        <v>117</v>
      </c>
      <c r="Y566" s="87"/>
      <c r="Z566" s="87" t="s">
        <v>118</v>
      </c>
      <c r="AA566" s="87"/>
      <c r="AB566" s="87"/>
      <c r="AC566" s="87"/>
      <c r="AD566" s="87"/>
      <c r="AE566" s="87" t="s">
        <v>500</v>
      </c>
      <c r="AF566" s="87"/>
      <c r="AG566" s="87"/>
      <c r="AH566" s="87"/>
      <c r="AI566" s="87"/>
      <c r="AJ566" s="87"/>
      <c r="AK566" s="87"/>
      <c r="AL566" s="87"/>
      <c r="AM566" s="87"/>
      <c r="AN566" s="87"/>
      <c r="AO566" s="87"/>
      <c r="AP566" s="87"/>
      <c r="AQ566" s="93">
        <v>1074.75</v>
      </c>
      <c r="AR566" s="93"/>
      <c r="AS566" s="93"/>
      <c r="AT566" s="93"/>
      <c r="AU566" s="93"/>
    </row>
    <row r="567" spans="1:47" x14ac:dyDescent="0.2">
      <c r="D567" s="7" t="s">
        <v>15</v>
      </c>
      <c r="E567" s="87" t="s">
        <v>75</v>
      </c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102" t="s">
        <v>18</v>
      </c>
      <c r="R567" s="102"/>
      <c r="S567" s="87" t="s">
        <v>507</v>
      </c>
      <c r="T567" s="87"/>
      <c r="U567" s="87"/>
      <c r="V567" s="87"/>
      <c r="W567" s="87"/>
      <c r="X567" s="87"/>
      <c r="Y567" s="87"/>
      <c r="Z567" s="87"/>
      <c r="AA567" s="87"/>
      <c r="AB567" s="102" t="s">
        <v>17</v>
      </c>
      <c r="AC567" s="102"/>
      <c r="AD567" s="103">
        <v>67445</v>
      </c>
      <c r="AE567" s="103"/>
      <c r="AF567" s="103"/>
      <c r="AG567" s="103"/>
      <c r="AH567" s="7" t="s">
        <v>16</v>
      </c>
    </row>
    <row r="568" spans="1:47" x14ac:dyDescent="0.2">
      <c r="A568" s="90">
        <v>0</v>
      </c>
      <c r="B568" s="90"/>
      <c r="C568" s="87" t="s">
        <v>272</v>
      </c>
      <c r="D568" s="87"/>
      <c r="E568" s="87"/>
      <c r="F568" s="87"/>
      <c r="G568" s="87"/>
      <c r="H568" s="87"/>
      <c r="I568" s="90">
        <v>0</v>
      </c>
      <c r="J568" s="90"/>
      <c r="Q568" s="101">
        <v>42282</v>
      </c>
      <c r="R568" s="101"/>
      <c r="S568" s="101"/>
      <c r="T568" s="101"/>
      <c r="U568" s="90">
        <v>54402</v>
      </c>
      <c r="V568" s="90"/>
      <c r="W568" s="90"/>
      <c r="X568" s="87" t="s">
        <v>117</v>
      </c>
      <c r="Y568" s="87"/>
      <c r="Z568" s="87" t="s">
        <v>118</v>
      </c>
      <c r="AA568" s="87"/>
      <c r="AB568" s="87"/>
      <c r="AC568" s="87"/>
      <c r="AD568" s="87"/>
      <c r="AE568" s="87" t="s">
        <v>508</v>
      </c>
      <c r="AF568" s="87"/>
      <c r="AG568" s="87"/>
      <c r="AH568" s="87"/>
      <c r="AI568" s="87"/>
      <c r="AJ568" s="87"/>
      <c r="AK568" s="87"/>
      <c r="AL568" s="87"/>
      <c r="AM568" s="87"/>
      <c r="AN568" s="87"/>
      <c r="AO568" s="87"/>
      <c r="AP568" s="87"/>
      <c r="AQ568" s="93">
        <v>500</v>
      </c>
      <c r="AR568" s="93"/>
      <c r="AS568" s="93"/>
      <c r="AT568" s="93"/>
      <c r="AU568" s="93"/>
    </row>
    <row r="569" spans="1:47" x14ac:dyDescent="0.2">
      <c r="D569" s="7" t="s">
        <v>15</v>
      </c>
      <c r="E569" s="87" t="s">
        <v>76</v>
      </c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102" t="s">
        <v>18</v>
      </c>
      <c r="R569" s="102"/>
      <c r="S569" s="87" t="s">
        <v>509</v>
      </c>
      <c r="T569" s="87"/>
      <c r="U569" s="87"/>
      <c r="V569" s="87"/>
      <c r="W569" s="87"/>
      <c r="X569" s="87"/>
      <c r="Y569" s="87"/>
      <c r="Z569" s="87"/>
      <c r="AA569" s="87"/>
      <c r="AB569" s="102" t="s">
        <v>17</v>
      </c>
      <c r="AC569" s="102"/>
      <c r="AD569" s="103">
        <v>67446</v>
      </c>
      <c r="AE569" s="103"/>
      <c r="AF569" s="103"/>
      <c r="AG569" s="103"/>
      <c r="AH569" s="7" t="s">
        <v>16</v>
      </c>
    </row>
    <row r="570" spans="1:47" x14ac:dyDescent="0.2">
      <c r="A570" s="90">
        <v>0</v>
      </c>
      <c r="B570" s="90"/>
      <c r="C570" s="87" t="s">
        <v>272</v>
      </c>
      <c r="D570" s="87"/>
      <c r="E570" s="87"/>
      <c r="F570" s="87"/>
      <c r="G570" s="87"/>
      <c r="H570" s="87"/>
      <c r="I570" s="90">
        <v>0</v>
      </c>
      <c r="J570" s="90"/>
      <c r="Q570" s="101">
        <v>42282</v>
      </c>
      <c r="R570" s="101"/>
      <c r="S570" s="101"/>
      <c r="T570" s="101"/>
      <c r="U570" s="90">
        <v>54402</v>
      </c>
      <c r="V570" s="90"/>
      <c r="W570" s="90"/>
      <c r="X570" s="87" t="s">
        <v>117</v>
      </c>
      <c r="Y570" s="87"/>
      <c r="Z570" s="87" t="s">
        <v>118</v>
      </c>
      <c r="AA570" s="87"/>
      <c r="AB570" s="87"/>
      <c r="AC570" s="87"/>
      <c r="AD570" s="87"/>
      <c r="AE570" s="87" t="s">
        <v>311</v>
      </c>
      <c r="AF570" s="87"/>
      <c r="AG570" s="87"/>
      <c r="AH570" s="87"/>
      <c r="AI570" s="87"/>
      <c r="AJ570" s="87"/>
      <c r="AK570" s="87"/>
      <c r="AL570" s="87"/>
      <c r="AM570" s="87"/>
      <c r="AN570" s="87"/>
      <c r="AO570" s="87"/>
      <c r="AP570" s="87"/>
      <c r="AQ570" s="93">
        <v>561.5</v>
      </c>
      <c r="AR570" s="93"/>
      <c r="AS570" s="93"/>
      <c r="AT570" s="93"/>
      <c r="AU570" s="93"/>
    </row>
    <row r="571" spans="1:47" x14ac:dyDescent="0.2">
      <c r="D571" s="7" t="s">
        <v>15</v>
      </c>
      <c r="E571" s="87" t="s">
        <v>79</v>
      </c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102" t="s">
        <v>18</v>
      </c>
      <c r="R571" s="102"/>
      <c r="S571" s="87" t="s">
        <v>510</v>
      </c>
      <c r="T571" s="87"/>
      <c r="U571" s="87"/>
      <c r="V571" s="87"/>
      <c r="W571" s="87"/>
      <c r="X571" s="87"/>
      <c r="Y571" s="87"/>
      <c r="Z571" s="87"/>
      <c r="AA571" s="87"/>
      <c r="AB571" s="102" t="s">
        <v>17</v>
      </c>
      <c r="AC571" s="102"/>
      <c r="AD571" s="103">
        <v>67459</v>
      </c>
      <c r="AE571" s="103"/>
      <c r="AF571" s="103"/>
      <c r="AG571" s="103"/>
      <c r="AH571" s="7" t="s">
        <v>16</v>
      </c>
    </row>
    <row r="572" spans="1:47" x14ac:dyDescent="0.2">
      <c r="A572" s="90">
        <v>0</v>
      </c>
      <c r="B572" s="90"/>
      <c r="C572" s="87" t="s">
        <v>272</v>
      </c>
      <c r="D572" s="87"/>
      <c r="E572" s="87"/>
      <c r="F572" s="87"/>
      <c r="G572" s="87"/>
      <c r="H572" s="87"/>
      <c r="I572" s="90">
        <v>0</v>
      </c>
      <c r="J572" s="90"/>
      <c r="Q572" s="101">
        <v>42277</v>
      </c>
      <c r="R572" s="101"/>
      <c r="S572" s="101"/>
      <c r="T572" s="101"/>
      <c r="U572" s="90">
        <v>54522</v>
      </c>
      <c r="V572" s="90"/>
      <c r="W572" s="90"/>
      <c r="X572" s="87" t="s">
        <v>117</v>
      </c>
      <c r="Y572" s="87"/>
      <c r="Z572" s="87" t="s">
        <v>118</v>
      </c>
      <c r="AA572" s="87"/>
      <c r="AB572" s="87"/>
      <c r="AC572" s="87"/>
      <c r="AD572" s="87"/>
      <c r="AE572" s="87" t="s">
        <v>145</v>
      </c>
      <c r="AF572" s="87"/>
      <c r="AG572" s="87"/>
      <c r="AH572" s="87"/>
      <c r="AI572" s="87"/>
      <c r="AJ572" s="87"/>
      <c r="AK572" s="87"/>
      <c r="AL572" s="87"/>
      <c r="AM572" s="87"/>
      <c r="AN572" s="87"/>
      <c r="AO572" s="87"/>
      <c r="AP572" s="87"/>
      <c r="AQ572" s="93">
        <v>152.85</v>
      </c>
      <c r="AR572" s="93"/>
      <c r="AS572" s="93"/>
      <c r="AT572" s="93"/>
      <c r="AU572" s="93"/>
    </row>
    <row r="573" spans="1:47" x14ac:dyDescent="0.2">
      <c r="D573" s="7" t="s">
        <v>15</v>
      </c>
      <c r="E573" s="87" t="s">
        <v>33</v>
      </c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102" t="s">
        <v>18</v>
      </c>
      <c r="R573" s="102"/>
      <c r="S573" s="87" t="s">
        <v>511</v>
      </c>
      <c r="T573" s="87"/>
      <c r="U573" s="87"/>
      <c r="V573" s="87"/>
      <c r="W573" s="87"/>
      <c r="X573" s="87"/>
      <c r="Y573" s="87"/>
      <c r="Z573" s="87"/>
      <c r="AA573" s="87"/>
      <c r="AB573" s="102" t="s">
        <v>17</v>
      </c>
      <c r="AC573" s="102"/>
      <c r="AD573" s="103">
        <v>67384</v>
      </c>
      <c r="AE573" s="103"/>
      <c r="AF573" s="103"/>
      <c r="AG573" s="103"/>
      <c r="AH573" s="7" t="s">
        <v>16</v>
      </c>
    </row>
    <row r="574" spans="1:47" x14ac:dyDescent="0.2">
      <c r="A574" s="90">
        <v>0</v>
      </c>
      <c r="B574" s="90"/>
      <c r="C574" s="87" t="s">
        <v>272</v>
      </c>
      <c r="D574" s="87"/>
      <c r="E574" s="87"/>
      <c r="F574" s="87"/>
      <c r="G574" s="87"/>
      <c r="H574" s="87"/>
      <c r="I574" s="90">
        <v>0</v>
      </c>
      <c r="J574" s="90"/>
      <c r="Q574" s="101">
        <v>42277</v>
      </c>
      <c r="R574" s="101"/>
      <c r="S574" s="101"/>
      <c r="T574" s="101"/>
      <c r="U574" s="90">
        <v>54548</v>
      </c>
      <c r="V574" s="90"/>
      <c r="W574" s="90"/>
      <c r="X574" s="87" t="s">
        <v>215</v>
      </c>
      <c r="Y574" s="87"/>
      <c r="Z574" s="87" t="s">
        <v>333</v>
      </c>
      <c r="AA574" s="87"/>
      <c r="AB574" s="87"/>
      <c r="AC574" s="87"/>
      <c r="AD574" s="87"/>
      <c r="AE574" s="87" t="s">
        <v>334</v>
      </c>
      <c r="AF574" s="87"/>
      <c r="AG574" s="87"/>
      <c r="AH574" s="87"/>
      <c r="AI574" s="87"/>
      <c r="AJ574" s="87"/>
      <c r="AK574" s="87"/>
      <c r="AL574" s="87"/>
      <c r="AM574" s="87"/>
      <c r="AN574" s="87"/>
      <c r="AO574" s="87"/>
      <c r="AP574" s="87"/>
      <c r="AQ574" s="93">
        <v>810</v>
      </c>
      <c r="AR574" s="93"/>
      <c r="AS574" s="93"/>
      <c r="AT574" s="93"/>
      <c r="AU574" s="93"/>
    </row>
    <row r="575" spans="1:47" x14ac:dyDescent="0.2">
      <c r="A575" s="90">
        <v>0</v>
      </c>
      <c r="B575" s="90"/>
      <c r="C575" s="87" t="s">
        <v>272</v>
      </c>
      <c r="D575" s="87"/>
      <c r="E575" s="87"/>
      <c r="F575" s="87"/>
      <c r="G575" s="87"/>
      <c r="H575" s="87"/>
      <c r="I575" s="90">
        <v>0</v>
      </c>
      <c r="J575" s="90"/>
      <c r="Q575" s="101">
        <v>42278</v>
      </c>
      <c r="R575" s="101"/>
      <c r="S575" s="101"/>
      <c r="T575" s="101"/>
      <c r="U575" s="90">
        <v>54724</v>
      </c>
      <c r="V575" s="90"/>
      <c r="W575" s="90"/>
      <c r="X575" s="87" t="s">
        <v>117</v>
      </c>
      <c r="Y575" s="87"/>
      <c r="Z575" s="87" t="s">
        <v>135</v>
      </c>
      <c r="AA575" s="87"/>
      <c r="AB575" s="87"/>
      <c r="AC575" s="87"/>
      <c r="AD575" s="87"/>
      <c r="AE575" s="87" t="s">
        <v>512</v>
      </c>
      <c r="AF575" s="87"/>
      <c r="AG575" s="87"/>
      <c r="AH575" s="87"/>
      <c r="AI575" s="87"/>
      <c r="AJ575" s="87"/>
      <c r="AK575" s="87"/>
      <c r="AL575" s="87"/>
      <c r="AM575" s="87"/>
      <c r="AN575" s="87"/>
      <c r="AO575" s="87"/>
      <c r="AP575" s="87"/>
      <c r="AQ575" s="93">
        <v>560</v>
      </c>
      <c r="AR575" s="93"/>
      <c r="AS575" s="93"/>
      <c r="AT575" s="93"/>
      <c r="AU575" s="93"/>
    </row>
    <row r="576" spans="1:47" x14ac:dyDescent="0.2">
      <c r="D576" s="7" t="s">
        <v>15</v>
      </c>
      <c r="E576" s="87" t="s">
        <v>83</v>
      </c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102" t="s">
        <v>18</v>
      </c>
      <c r="R576" s="102"/>
      <c r="S576" s="87" t="s">
        <v>513</v>
      </c>
      <c r="T576" s="87"/>
      <c r="U576" s="87"/>
      <c r="V576" s="87"/>
      <c r="W576" s="87"/>
      <c r="X576" s="87"/>
      <c r="Y576" s="87"/>
      <c r="Z576" s="87"/>
      <c r="AA576" s="87"/>
      <c r="AB576" s="102" t="s">
        <v>17</v>
      </c>
      <c r="AC576" s="102"/>
      <c r="AD576" s="103">
        <v>67482</v>
      </c>
      <c r="AE576" s="103"/>
      <c r="AF576" s="103"/>
      <c r="AG576" s="103"/>
      <c r="AH576" s="7" t="s">
        <v>16</v>
      </c>
    </row>
    <row r="577" spans="1:47" x14ac:dyDescent="0.2">
      <c r="A577" s="90">
        <v>0</v>
      </c>
      <c r="B577" s="90"/>
      <c r="C577" s="87" t="s">
        <v>272</v>
      </c>
      <c r="D577" s="87"/>
      <c r="E577" s="87"/>
      <c r="F577" s="87"/>
      <c r="G577" s="87"/>
      <c r="H577" s="87"/>
      <c r="I577" s="90">
        <v>0</v>
      </c>
      <c r="J577" s="90"/>
      <c r="Q577" s="101">
        <v>42298</v>
      </c>
      <c r="R577" s="101"/>
      <c r="S577" s="101"/>
      <c r="T577" s="101"/>
      <c r="U577" s="90">
        <v>54866</v>
      </c>
      <c r="V577" s="90"/>
      <c r="W577" s="90"/>
      <c r="X577" s="87" t="s">
        <v>117</v>
      </c>
      <c r="Y577" s="87"/>
      <c r="Z577" s="87" t="s">
        <v>118</v>
      </c>
      <c r="AA577" s="87"/>
      <c r="AB577" s="87"/>
      <c r="AC577" s="87"/>
      <c r="AD577" s="87"/>
      <c r="AE577" s="87" t="s">
        <v>434</v>
      </c>
      <c r="AF577" s="87"/>
      <c r="AG577" s="87"/>
      <c r="AH577" s="87"/>
      <c r="AI577" s="87"/>
      <c r="AJ577" s="87"/>
      <c r="AK577" s="87"/>
      <c r="AL577" s="87"/>
      <c r="AM577" s="87"/>
      <c r="AN577" s="87"/>
      <c r="AO577" s="87"/>
      <c r="AP577" s="87"/>
      <c r="AQ577" s="93">
        <v>293.31</v>
      </c>
      <c r="AR577" s="93"/>
      <c r="AS577" s="93"/>
      <c r="AT577" s="93"/>
      <c r="AU577" s="93"/>
    </row>
    <row r="578" spans="1:47" x14ac:dyDescent="0.2">
      <c r="D578" s="7" t="s">
        <v>15</v>
      </c>
      <c r="E578" s="87" t="s">
        <v>78</v>
      </c>
      <c r="F578" s="87"/>
      <c r="G578" s="87"/>
      <c r="H578" s="87"/>
      <c r="I578" s="87"/>
      <c r="J578" s="87"/>
      <c r="K578" s="87"/>
      <c r="L578" s="87"/>
      <c r="M578" s="87"/>
      <c r="N578" s="87"/>
      <c r="O578" s="87"/>
      <c r="P578" s="87"/>
      <c r="Q578" s="102" t="s">
        <v>18</v>
      </c>
      <c r="R578" s="102"/>
      <c r="S578" s="87" t="s">
        <v>514</v>
      </c>
      <c r="T578" s="87"/>
      <c r="U578" s="87"/>
      <c r="V578" s="87"/>
      <c r="W578" s="87"/>
      <c r="X578" s="87"/>
      <c r="Y578" s="87"/>
      <c r="Z578" s="87"/>
      <c r="AA578" s="87"/>
      <c r="AB578" s="102" t="s">
        <v>17</v>
      </c>
      <c r="AC578" s="102"/>
      <c r="AD578" s="103">
        <v>67504</v>
      </c>
      <c r="AE578" s="103"/>
      <c r="AF578" s="103"/>
      <c r="AG578" s="103"/>
      <c r="AH578" s="7" t="s">
        <v>16</v>
      </c>
    </row>
    <row r="579" spans="1:47" x14ac:dyDescent="0.2">
      <c r="A579" s="90">
        <v>0</v>
      </c>
      <c r="B579" s="90"/>
      <c r="C579" s="87" t="s">
        <v>272</v>
      </c>
      <c r="D579" s="87"/>
      <c r="E579" s="87"/>
      <c r="F579" s="87"/>
      <c r="G579" s="87"/>
      <c r="H579" s="87"/>
      <c r="I579" s="90">
        <v>0</v>
      </c>
      <c r="J579" s="90"/>
      <c r="Q579" s="101">
        <v>42285</v>
      </c>
      <c r="R579" s="101"/>
      <c r="S579" s="101"/>
      <c r="T579" s="101"/>
      <c r="U579" s="90">
        <v>55021</v>
      </c>
      <c r="V579" s="90"/>
      <c r="W579" s="90"/>
      <c r="X579" s="87" t="s">
        <v>117</v>
      </c>
      <c r="Y579" s="87"/>
      <c r="Z579" s="87" t="s">
        <v>135</v>
      </c>
      <c r="AA579" s="87"/>
      <c r="AB579" s="87"/>
      <c r="AC579" s="87"/>
      <c r="AD579" s="87"/>
      <c r="AE579" s="87" t="s">
        <v>515</v>
      </c>
      <c r="AF579" s="87"/>
      <c r="AG579" s="87"/>
      <c r="AH579" s="87"/>
      <c r="AI579" s="87"/>
      <c r="AJ579" s="87"/>
      <c r="AK579" s="87"/>
      <c r="AL579" s="87"/>
      <c r="AM579" s="87"/>
      <c r="AN579" s="87"/>
      <c r="AO579" s="87"/>
      <c r="AP579" s="87"/>
      <c r="AQ579" s="93">
        <v>154.11000000000001</v>
      </c>
      <c r="AR579" s="93"/>
      <c r="AS579" s="93"/>
      <c r="AT579" s="93"/>
      <c r="AU579" s="93"/>
    </row>
    <row r="580" spans="1:47" x14ac:dyDescent="0.2">
      <c r="D580" s="7" t="s">
        <v>15</v>
      </c>
      <c r="E580" s="87" t="s">
        <v>84</v>
      </c>
      <c r="F580" s="87"/>
      <c r="G580" s="87"/>
      <c r="H580" s="87"/>
      <c r="I580" s="87"/>
      <c r="J580" s="87"/>
      <c r="K580" s="87"/>
      <c r="L580" s="87"/>
      <c r="M580" s="87"/>
      <c r="N580" s="87"/>
      <c r="O580" s="87"/>
      <c r="P580" s="87"/>
      <c r="Q580" s="102" t="s">
        <v>18</v>
      </c>
      <c r="R580" s="102"/>
      <c r="S580" s="87" t="s">
        <v>516</v>
      </c>
      <c r="T580" s="87"/>
      <c r="U580" s="87"/>
      <c r="V580" s="87"/>
      <c r="W580" s="87"/>
      <c r="X580" s="87"/>
      <c r="Y580" s="87"/>
      <c r="Z580" s="87"/>
      <c r="AA580" s="87"/>
      <c r="AB580" s="102" t="s">
        <v>17</v>
      </c>
      <c r="AC580" s="102"/>
      <c r="AD580" s="103">
        <v>35</v>
      </c>
      <c r="AE580" s="103"/>
      <c r="AF580" s="103"/>
      <c r="AG580" s="103"/>
      <c r="AH580" s="7" t="s">
        <v>16</v>
      </c>
    </row>
    <row r="581" spans="1:47" x14ac:dyDescent="0.2">
      <c r="A581" s="90">
        <v>0</v>
      </c>
      <c r="B581" s="90"/>
      <c r="C581" s="87" t="s">
        <v>272</v>
      </c>
      <c r="D581" s="87"/>
      <c r="E581" s="87"/>
      <c r="F581" s="87"/>
      <c r="G581" s="87"/>
      <c r="H581" s="87"/>
      <c r="I581" s="90">
        <v>0</v>
      </c>
      <c r="J581" s="90"/>
      <c r="Q581" s="101">
        <v>42285</v>
      </c>
      <c r="R581" s="101"/>
      <c r="S581" s="101"/>
      <c r="T581" s="101"/>
      <c r="U581" s="90">
        <v>55199</v>
      </c>
      <c r="V581" s="90"/>
      <c r="W581" s="90"/>
      <c r="X581" s="87" t="s">
        <v>117</v>
      </c>
      <c r="Y581" s="87"/>
      <c r="Z581" s="87" t="s">
        <v>135</v>
      </c>
      <c r="AA581" s="87"/>
      <c r="AB581" s="87"/>
      <c r="AC581" s="87"/>
      <c r="AD581" s="87"/>
      <c r="AE581" s="87" t="s">
        <v>517</v>
      </c>
      <c r="AF581" s="87"/>
      <c r="AG581" s="87"/>
      <c r="AH581" s="87"/>
      <c r="AI581" s="87"/>
      <c r="AJ581" s="87"/>
      <c r="AK581" s="87"/>
      <c r="AL581" s="87"/>
      <c r="AM581" s="87"/>
      <c r="AN581" s="87"/>
      <c r="AO581" s="87"/>
      <c r="AP581" s="87"/>
      <c r="AQ581" s="93">
        <v>42.08</v>
      </c>
      <c r="AR581" s="93"/>
      <c r="AS581" s="93"/>
      <c r="AT581" s="93"/>
      <c r="AU581" s="93"/>
    </row>
    <row r="582" spans="1:47" x14ac:dyDescent="0.2">
      <c r="D582" s="7" t="s">
        <v>15</v>
      </c>
      <c r="E582" s="87" t="s">
        <v>85</v>
      </c>
      <c r="F582" s="87"/>
      <c r="G582" s="87"/>
      <c r="H582" s="87"/>
      <c r="I582" s="87"/>
      <c r="J582" s="87"/>
      <c r="K582" s="87"/>
      <c r="L582" s="87"/>
      <c r="M582" s="87"/>
      <c r="N582" s="87"/>
      <c r="O582" s="87"/>
      <c r="P582" s="87"/>
      <c r="Q582" s="102" t="s">
        <v>18</v>
      </c>
      <c r="R582" s="102"/>
      <c r="S582" s="87" t="s">
        <v>518</v>
      </c>
      <c r="T582" s="87"/>
      <c r="U582" s="87"/>
      <c r="V582" s="87"/>
      <c r="W582" s="87"/>
      <c r="X582" s="87"/>
      <c r="Y582" s="87"/>
      <c r="Z582" s="87"/>
      <c r="AA582" s="87"/>
      <c r="AB582" s="102" t="s">
        <v>17</v>
      </c>
      <c r="AC582" s="102"/>
      <c r="AD582" s="103">
        <v>55</v>
      </c>
      <c r="AE582" s="103"/>
      <c r="AF582" s="103"/>
      <c r="AG582" s="103"/>
      <c r="AH582" s="7" t="s">
        <v>16</v>
      </c>
    </row>
    <row r="583" spans="1:47" x14ac:dyDescent="0.2">
      <c r="A583" s="90">
        <v>0</v>
      </c>
      <c r="B583" s="90"/>
      <c r="C583" s="87" t="s">
        <v>272</v>
      </c>
      <c r="D583" s="87"/>
      <c r="E583" s="87"/>
      <c r="F583" s="87"/>
      <c r="G583" s="87"/>
      <c r="H583" s="87"/>
      <c r="I583" s="90">
        <v>0</v>
      </c>
      <c r="J583" s="90"/>
      <c r="Q583" s="101">
        <v>42285</v>
      </c>
      <c r="R583" s="101"/>
      <c r="S583" s="101"/>
      <c r="T583" s="101"/>
      <c r="U583" s="90">
        <v>55199</v>
      </c>
      <c r="V583" s="90"/>
      <c r="W583" s="90"/>
      <c r="X583" s="87" t="s">
        <v>117</v>
      </c>
      <c r="Y583" s="87"/>
      <c r="Z583" s="87" t="s">
        <v>135</v>
      </c>
      <c r="AA583" s="87"/>
      <c r="AB583" s="87"/>
      <c r="AC583" s="87"/>
      <c r="AD583" s="87"/>
      <c r="AE583" s="87" t="s">
        <v>517</v>
      </c>
      <c r="AF583" s="87"/>
      <c r="AG583" s="87"/>
      <c r="AH583" s="87"/>
      <c r="AI583" s="87"/>
      <c r="AJ583" s="87"/>
      <c r="AK583" s="87"/>
      <c r="AL583" s="87"/>
      <c r="AM583" s="87"/>
      <c r="AN583" s="87"/>
      <c r="AO583" s="87"/>
      <c r="AP583" s="87"/>
      <c r="AQ583" s="93">
        <v>64.06</v>
      </c>
      <c r="AR583" s="93"/>
      <c r="AS583" s="93"/>
      <c r="AT583" s="93"/>
      <c r="AU583" s="93"/>
    </row>
    <row r="584" spans="1:47" x14ac:dyDescent="0.2">
      <c r="D584" s="7" t="s">
        <v>15</v>
      </c>
      <c r="E584" s="87" t="s">
        <v>86</v>
      </c>
      <c r="F584" s="87"/>
      <c r="G584" s="87"/>
      <c r="H584" s="87"/>
      <c r="I584" s="87"/>
      <c r="J584" s="87"/>
      <c r="K584" s="87"/>
      <c r="L584" s="87"/>
      <c r="M584" s="87"/>
      <c r="N584" s="87"/>
      <c r="O584" s="87"/>
      <c r="P584" s="87"/>
      <c r="Q584" s="102" t="s">
        <v>18</v>
      </c>
      <c r="R584" s="102"/>
      <c r="S584" s="87" t="s">
        <v>519</v>
      </c>
      <c r="T584" s="87"/>
      <c r="U584" s="87"/>
      <c r="V584" s="87"/>
      <c r="W584" s="87"/>
      <c r="X584" s="87"/>
      <c r="Y584" s="87"/>
      <c r="Z584" s="87"/>
      <c r="AA584" s="87"/>
      <c r="AB584" s="102" t="s">
        <v>17</v>
      </c>
      <c r="AC584" s="102"/>
      <c r="AD584" s="103">
        <v>56</v>
      </c>
      <c r="AE584" s="103"/>
      <c r="AF584" s="103"/>
      <c r="AG584" s="103"/>
      <c r="AH584" s="7" t="s">
        <v>16</v>
      </c>
    </row>
    <row r="585" spans="1:47" x14ac:dyDescent="0.2">
      <c r="A585" s="90">
        <v>0</v>
      </c>
      <c r="B585" s="90"/>
      <c r="C585" s="87" t="s">
        <v>272</v>
      </c>
      <c r="D585" s="87"/>
      <c r="E585" s="87"/>
      <c r="F585" s="87"/>
      <c r="G585" s="87"/>
      <c r="H585" s="87"/>
      <c r="I585" s="90">
        <v>0</v>
      </c>
      <c r="J585" s="90"/>
      <c r="Q585" s="101">
        <v>42312</v>
      </c>
      <c r="R585" s="101"/>
      <c r="S585" s="101"/>
      <c r="T585" s="101"/>
      <c r="U585" s="90">
        <v>55219</v>
      </c>
      <c r="V585" s="90"/>
      <c r="W585" s="90"/>
      <c r="X585" s="87" t="s">
        <v>117</v>
      </c>
      <c r="Y585" s="87"/>
      <c r="Z585" s="87" t="s">
        <v>138</v>
      </c>
      <c r="AA585" s="87"/>
      <c r="AB585" s="87"/>
      <c r="AC585" s="87"/>
      <c r="AD585" s="87"/>
      <c r="AE585" s="87" t="s">
        <v>520</v>
      </c>
      <c r="AF585" s="87"/>
      <c r="AG585" s="87"/>
      <c r="AH585" s="87"/>
      <c r="AI585" s="87"/>
      <c r="AJ585" s="87"/>
      <c r="AK585" s="87"/>
      <c r="AL585" s="87"/>
      <c r="AM585" s="87"/>
      <c r="AN585" s="87"/>
      <c r="AO585" s="87"/>
      <c r="AP585" s="87"/>
      <c r="AQ585" s="93">
        <v>300</v>
      </c>
      <c r="AR585" s="93"/>
      <c r="AS585" s="93"/>
      <c r="AT585" s="93"/>
      <c r="AU585" s="93"/>
    </row>
    <row r="586" spans="1:47" x14ac:dyDescent="0.2">
      <c r="D586" s="7" t="s">
        <v>15</v>
      </c>
      <c r="E586" s="87" t="s">
        <v>66</v>
      </c>
      <c r="F586" s="87"/>
      <c r="G586" s="87"/>
      <c r="H586" s="87"/>
      <c r="I586" s="87"/>
      <c r="J586" s="87"/>
      <c r="K586" s="87"/>
      <c r="L586" s="87"/>
      <c r="M586" s="87"/>
      <c r="N586" s="87"/>
      <c r="O586" s="87"/>
      <c r="P586" s="87"/>
      <c r="Q586" s="102" t="s">
        <v>18</v>
      </c>
      <c r="R586" s="102"/>
      <c r="S586" s="87" t="s">
        <v>521</v>
      </c>
      <c r="T586" s="87"/>
      <c r="U586" s="87"/>
      <c r="V586" s="87"/>
      <c r="W586" s="87"/>
      <c r="X586" s="87"/>
      <c r="Y586" s="87"/>
      <c r="Z586" s="87"/>
      <c r="AA586" s="87"/>
      <c r="AB586" s="102" t="s">
        <v>17</v>
      </c>
      <c r="AC586" s="102"/>
      <c r="AD586" s="103">
        <v>67609</v>
      </c>
      <c r="AE586" s="103"/>
      <c r="AF586" s="103"/>
      <c r="AG586" s="103"/>
      <c r="AH586" s="7" t="s">
        <v>16</v>
      </c>
    </row>
    <row r="587" spans="1:47" x14ac:dyDescent="0.2">
      <c r="A587" s="90">
        <v>0</v>
      </c>
      <c r="B587" s="90"/>
      <c r="C587" s="87" t="s">
        <v>272</v>
      </c>
      <c r="D587" s="87"/>
      <c r="E587" s="87"/>
      <c r="F587" s="87"/>
      <c r="G587" s="87"/>
      <c r="H587" s="87"/>
      <c r="I587" s="90">
        <v>0</v>
      </c>
      <c r="J587" s="90"/>
      <c r="Q587" s="101">
        <v>42312</v>
      </c>
      <c r="R587" s="101"/>
      <c r="S587" s="101"/>
      <c r="T587" s="101"/>
      <c r="U587" s="90">
        <v>55219</v>
      </c>
      <c r="V587" s="90"/>
      <c r="W587" s="90"/>
      <c r="X587" s="87" t="s">
        <v>117</v>
      </c>
      <c r="Y587" s="87"/>
      <c r="Z587" s="87" t="s">
        <v>138</v>
      </c>
      <c r="AA587" s="87"/>
      <c r="AB587" s="87"/>
      <c r="AC587" s="87"/>
      <c r="AD587" s="87"/>
      <c r="AE587" s="87" t="s">
        <v>520</v>
      </c>
      <c r="AF587" s="87"/>
      <c r="AG587" s="87"/>
      <c r="AH587" s="87"/>
      <c r="AI587" s="87"/>
      <c r="AJ587" s="87"/>
      <c r="AK587" s="87"/>
      <c r="AL587" s="87"/>
      <c r="AM587" s="87"/>
      <c r="AN587" s="87"/>
      <c r="AO587" s="87"/>
      <c r="AP587" s="87"/>
      <c r="AQ587" s="93">
        <v>300</v>
      </c>
      <c r="AR587" s="93"/>
      <c r="AS587" s="93"/>
      <c r="AT587" s="93"/>
      <c r="AU587" s="93"/>
    </row>
    <row r="588" spans="1:47" x14ac:dyDescent="0.2">
      <c r="D588" s="7" t="s">
        <v>15</v>
      </c>
      <c r="E588" s="87" t="s">
        <v>67</v>
      </c>
      <c r="F588" s="87"/>
      <c r="G588" s="87"/>
      <c r="H588" s="87"/>
      <c r="I588" s="87"/>
      <c r="J588" s="87"/>
      <c r="K588" s="87"/>
      <c r="L588" s="87"/>
      <c r="M588" s="87"/>
      <c r="N588" s="87"/>
      <c r="O588" s="87"/>
      <c r="P588" s="87"/>
      <c r="Q588" s="102" t="s">
        <v>18</v>
      </c>
      <c r="R588" s="102"/>
      <c r="S588" s="87" t="s">
        <v>522</v>
      </c>
      <c r="T588" s="87"/>
      <c r="U588" s="87"/>
      <c r="V588" s="87"/>
      <c r="W588" s="87"/>
      <c r="X588" s="87"/>
      <c r="Y588" s="87"/>
      <c r="Z588" s="87"/>
      <c r="AA588" s="87"/>
      <c r="AB588" s="102" t="s">
        <v>17</v>
      </c>
      <c r="AC588" s="102"/>
      <c r="AD588" s="103">
        <v>67616</v>
      </c>
      <c r="AE588" s="103"/>
      <c r="AF588" s="103"/>
      <c r="AG588" s="103"/>
      <c r="AH588" s="7" t="s">
        <v>16</v>
      </c>
    </row>
    <row r="589" spans="1:47" x14ac:dyDescent="0.2">
      <c r="A589" s="90">
        <v>0</v>
      </c>
      <c r="B589" s="90"/>
      <c r="C589" s="87" t="s">
        <v>272</v>
      </c>
      <c r="D589" s="87"/>
      <c r="E589" s="87"/>
      <c r="F589" s="87"/>
      <c r="G589" s="87"/>
      <c r="H589" s="87"/>
      <c r="I589" s="90">
        <v>0</v>
      </c>
      <c r="J589" s="90"/>
      <c r="Q589" s="101">
        <v>42312</v>
      </c>
      <c r="R589" s="101"/>
      <c r="S589" s="101"/>
      <c r="T589" s="101"/>
      <c r="U589" s="90">
        <v>55219</v>
      </c>
      <c r="V589" s="90"/>
      <c r="W589" s="90"/>
      <c r="X589" s="87" t="s">
        <v>117</v>
      </c>
      <c r="Y589" s="87"/>
      <c r="Z589" s="87" t="s">
        <v>138</v>
      </c>
      <c r="AA589" s="87"/>
      <c r="AB589" s="87"/>
      <c r="AC589" s="87"/>
      <c r="AD589" s="87"/>
      <c r="AE589" s="87" t="s">
        <v>276</v>
      </c>
      <c r="AF589" s="87"/>
      <c r="AG589" s="87"/>
      <c r="AH589" s="87"/>
      <c r="AI589" s="87"/>
      <c r="AJ589" s="87"/>
      <c r="AK589" s="87"/>
      <c r="AL589" s="87"/>
      <c r="AM589" s="87"/>
      <c r="AN589" s="87"/>
      <c r="AO589" s="87"/>
      <c r="AP589" s="87"/>
      <c r="AQ589" s="93">
        <v>249.78</v>
      </c>
      <c r="AR589" s="93"/>
      <c r="AS589" s="93"/>
      <c r="AT589" s="93"/>
      <c r="AU589" s="93"/>
    </row>
    <row r="590" spans="1:47" x14ac:dyDescent="0.2">
      <c r="D590" s="7" t="s">
        <v>15</v>
      </c>
      <c r="E590" s="87" t="s">
        <v>68</v>
      </c>
      <c r="F590" s="87"/>
      <c r="G590" s="87"/>
      <c r="H590" s="87"/>
      <c r="I590" s="87"/>
      <c r="J590" s="87"/>
      <c r="K590" s="87"/>
      <c r="L590" s="87"/>
      <c r="M590" s="87"/>
      <c r="N590" s="87"/>
      <c r="O590" s="87"/>
      <c r="P590" s="87"/>
      <c r="Q590" s="102" t="s">
        <v>18</v>
      </c>
      <c r="R590" s="102"/>
      <c r="S590" s="87" t="s">
        <v>523</v>
      </c>
      <c r="T590" s="87"/>
      <c r="U590" s="87"/>
      <c r="V590" s="87"/>
      <c r="W590" s="87"/>
      <c r="X590" s="87"/>
      <c r="Y590" s="87"/>
      <c r="Z590" s="87"/>
      <c r="AA590" s="87"/>
      <c r="AB590" s="102" t="s">
        <v>17</v>
      </c>
      <c r="AC590" s="102"/>
      <c r="AD590" s="103">
        <v>67619</v>
      </c>
      <c r="AE590" s="103"/>
      <c r="AF590" s="103"/>
      <c r="AG590" s="103"/>
      <c r="AH590" s="7" t="s">
        <v>16</v>
      </c>
    </row>
    <row r="591" spans="1:47" x14ac:dyDescent="0.2">
      <c r="A591" s="90">
        <v>0</v>
      </c>
      <c r="B591" s="90"/>
      <c r="C591" s="87" t="s">
        <v>272</v>
      </c>
      <c r="D591" s="87"/>
      <c r="E591" s="87"/>
      <c r="F591" s="87"/>
      <c r="G591" s="87"/>
      <c r="H591" s="87"/>
      <c r="I591" s="90">
        <v>0</v>
      </c>
      <c r="J591" s="90"/>
      <c r="Q591" s="101">
        <v>42312</v>
      </c>
      <c r="R591" s="101"/>
      <c r="S591" s="101"/>
      <c r="T591" s="101"/>
      <c r="U591" s="90">
        <v>55219</v>
      </c>
      <c r="V591" s="90"/>
      <c r="W591" s="90"/>
      <c r="X591" s="87" t="s">
        <v>117</v>
      </c>
      <c r="Y591" s="87"/>
      <c r="Z591" s="87" t="s">
        <v>138</v>
      </c>
      <c r="AA591" s="87"/>
      <c r="AB591" s="87"/>
      <c r="AC591" s="87"/>
      <c r="AD591" s="87"/>
      <c r="AE591" s="87" t="s">
        <v>524</v>
      </c>
      <c r="AF591" s="87"/>
      <c r="AG591" s="87"/>
      <c r="AH591" s="87"/>
      <c r="AI591" s="87"/>
      <c r="AJ591" s="87"/>
      <c r="AK591" s="87"/>
      <c r="AL591" s="87"/>
      <c r="AM591" s="87"/>
      <c r="AN591" s="87"/>
      <c r="AO591" s="87"/>
      <c r="AP591" s="87"/>
      <c r="AQ591" s="93">
        <v>1570.15</v>
      </c>
      <c r="AR591" s="93"/>
      <c r="AS591" s="93"/>
      <c r="AT591" s="93"/>
      <c r="AU591" s="93"/>
    </row>
    <row r="592" spans="1:47" x14ac:dyDescent="0.2">
      <c r="D592" s="7" t="s">
        <v>15</v>
      </c>
      <c r="E592" s="87" t="s">
        <v>69</v>
      </c>
      <c r="F592" s="87"/>
      <c r="G592" s="87"/>
      <c r="H592" s="87"/>
      <c r="I592" s="87"/>
      <c r="J592" s="87"/>
      <c r="K592" s="87"/>
      <c r="L592" s="87"/>
      <c r="M592" s="87"/>
      <c r="N592" s="87"/>
      <c r="O592" s="87"/>
      <c r="P592" s="87"/>
      <c r="Q592" s="102" t="s">
        <v>18</v>
      </c>
      <c r="R592" s="102"/>
      <c r="S592" s="87" t="s">
        <v>525</v>
      </c>
      <c r="T592" s="87"/>
      <c r="U592" s="87"/>
      <c r="V592" s="87"/>
      <c r="W592" s="87"/>
      <c r="X592" s="87"/>
      <c r="Y592" s="87"/>
      <c r="Z592" s="87"/>
      <c r="AA592" s="87"/>
      <c r="AB592" s="102" t="s">
        <v>17</v>
      </c>
      <c r="AC592" s="102"/>
      <c r="AD592" s="103">
        <v>67620</v>
      </c>
      <c r="AE592" s="103"/>
      <c r="AF592" s="103"/>
      <c r="AG592" s="103"/>
      <c r="AH592" s="7" t="s">
        <v>16</v>
      </c>
    </row>
    <row r="593" spans="1:47" x14ac:dyDescent="0.2">
      <c r="A593" s="90">
        <v>0</v>
      </c>
      <c r="B593" s="90"/>
      <c r="C593" s="87" t="s">
        <v>272</v>
      </c>
      <c r="D593" s="87"/>
      <c r="E593" s="87"/>
      <c r="F593" s="87"/>
      <c r="G593" s="87"/>
      <c r="H593" s="87"/>
      <c r="I593" s="90">
        <v>0</v>
      </c>
      <c r="J593" s="90"/>
      <c r="Q593" s="101">
        <v>42312</v>
      </c>
      <c r="R593" s="101"/>
      <c r="S593" s="101"/>
      <c r="T593" s="101"/>
      <c r="U593" s="90">
        <v>55219</v>
      </c>
      <c r="V593" s="90"/>
      <c r="W593" s="90"/>
      <c r="X593" s="87" t="s">
        <v>117</v>
      </c>
      <c r="Y593" s="87"/>
      <c r="Z593" s="87" t="s">
        <v>138</v>
      </c>
      <c r="AA593" s="87"/>
      <c r="AB593" s="87"/>
      <c r="AC593" s="87"/>
      <c r="AD593" s="87"/>
      <c r="AE593" s="87" t="s">
        <v>524</v>
      </c>
      <c r="AF593" s="87"/>
      <c r="AG593" s="87"/>
      <c r="AH593" s="87"/>
      <c r="AI593" s="87"/>
      <c r="AJ593" s="87"/>
      <c r="AK593" s="87"/>
      <c r="AL593" s="87"/>
      <c r="AM593" s="87"/>
      <c r="AN593" s="87"/>
      <c r="AO593" s="87"/>
      <c r="AP593" s="87"/>
      <c r="AQ593" s="93">
        <v>508.63</v>
      </c>
      <c r="AR593" s="93"/>
      <c r="AS593" s="93"/>
      <c r="AT593" s="93"/>
      <c r="AU593" s="93"/>
    </row>
    <row r="594" spans="1:47" x14ac:dyDescent="0.2">
      <c r="D594" s="7" t="s">
        <v>15</v>
      </c>
      <c r="E594" s="87" t="s">
        <v>70</v>
      </c>
      <c r="F594" s="87"/>
      <c r="G594" s="87"/>
      <c r="H594" s="87"/>
      <c r="I594" s="87"/>
      <c r="J594" s="87"/>
      <c r="K594" s="87"/>
      <c r="L594" s="87"/>
      <c r="M594" s="87"/>
      <c r="N594" s="87"/>
      <c r="O594" s="87"/>
      <c r="P594" s="87"/>
      <c r="Q594" s="102" t="s">
        <v>18</v>
      </c>
      <c r="R594" s="102"/>
      <c r="S594" s="87" t="s">
        <v>526</v>
      </c>
      <c r="T594" s="87"/>
      <c r="U594" s="87"/>
      <c r="V594" s="87"/>
      <c r="W594" s="87"/>
      <c r="X594" s="87"/>
      <c r="Y594" s="87"/>
      <c r="Z594" s="87"/>
      <c r="AA594" s="87"/>
      <c r="AB594" s="102" t="s">
        <v>17</v>
      </c>
      <c r="AC594" s="102"/>
      <c r="AD594" s="103">
        <v>67626</v>
      </c>
      <c r="AE594" s="103"/>
      <c r="AF594" s="103"/>
      <c r="AG594" s="103"/>
      <c r="AH594" s="7" t="s">
        <v>16</v>
      </c>
    </row>
    <row r="595" spans="1:47" x14ac:dyDescent="0.2">
      <c r="A595" s="90">
        <v>0</v>
      </c>
      <c r="B595" s="90"/>
      <c r="C595" s="87" t="s">
        <v>272</v>
      </c>
      <c r="D595" s="87"/>
      <c r="E595" s="87"/>
      <c r="F595" s="87"/>
      <c r="G595" s="87"/>
      <c r="H595" s="87"/>
      <c r="I595" s="90">
        <v>0</v>
      </c>
      <c r="J595" s="90"/>
      <c r="Q595" s="101">
        <v>42312</v>
      </c>
      <c r="R595" s="101"/>
      <c r="S595" s="101"/>
      <c r="T595" s="101"/>
      <c r="U595" s="90">
        <v>55219</v>
      </c>
      <c r="V595" s="90"/>
      <c r="W595" s="90"/>
      <c r="X595" s="87" t="s">
        <v>117</v>
      </c>
      <c r="Y595" s="87"/>
      <c r="Z595" s="87" t="s">
        <v>138</v>
      </c>
      <c r="AA595" s="87"/>
      <c r="AB595" s="87"/>
      <c r="AC595" s="87"/>
      <c r="AD595" s="87"/>
      <c r="AE595" s="87" t="s">
        <v>524</v>
      </c>
      <c r="AF595" s="87"/>
      <c r="AG595" s="87"/>
      <c r="AH595" s="87"/>
      <c r="AI595" s="87"/>
      <c r="AJ595" s="87"/>
      <c r="AK595" s="87"/>
      <c r="AL595" s="87"/>
      <c r="AM595" s="87"/>
      <c r="AN595" s="87"/>
      <c r="AO595" s="87"/>
      <c r="AP595" s="87"/>
      <c r="AQ595" s="93">
        <v>1554.05</v>
      </c>
      <c r="AR595" s="93"/>
      <c r="AS595" s="93"/>
      <c r="AT595" s="93"/>
      <c r="AU595" s="93"/>
    </row>
    <row r="596" spans="1:47" x14ac:dyDescent="0.2">
      <c r="D596" s="7" t="s">
        <v>15</v>
      </c>
      <c r="E596" s="87" t="s">
        <v>71</v>
      </c>
      <c r="F596" s="87"/>
      <c r="G596" s="87"/>
      <c r="H596" s="87"/>
      <c r="I596" s="87"/>
      <c r="J596" s="87"/>
      <c r="K596" s="87"/>
      <c r="L596" s="87"/>
      <c r="M596" s="87"/>
      <c r="N596" s="87"/>
      <c r="O596" s="87"/>
      <c r="P596" s="87"/>
      <c r="Q596" s="102" t="s">
        <v>18</v>
      </c>
      <c r="R596" s="102"/>
      <c r="S596" s="87" t="s">
        <v>527</v>
      </c>
      <c r="T596" s="87"/>
      <c r="U596" s="87"/>
      <c r="V596" s="87"/>
      <c r="W596" s="87"/>
      <c r="X596" s="87"/>
      <c r="Y596" s="87"/>
      <c r="Z596" s="87"/>
      <c r="AA596" s="87"/>
      <c r="AB596" s="102" t="s">
        <v>17</v>
      </c>
      <c r="AC596" s="102"/>
      <c r="AD596" s="103">
        <v>67627</v>
      </c>
      <c r="AE596" s="103"/>
      <c r="AF596" s="103"/>
      <c r="AG596" s="103"/>
      <c r="AH596" s="7" t="s">
        <v>16</v>
      </c>
    </row>
    <row r="597" spans="1:47" x14ac:dyDescent="0.2">
      <c r="A597" s="90">
        <v>0</v>
      </c>
      <c r="B597" s="90"/>
      <c r="C597" s="87" t="s">
        <v>272</v>
      </c>
      <c r="D597" s="87"/>
      <c r="E597" s="87"/>
      <c r="F597" s="87"/>
      <c r="G597" s="87"/>
      <c r="H597" s="87"/>
      <c r="I597" s="90">
        <v>0</v>
      </c>
      <c r="J597" s="90"/>
      <c r="Q597" s="101">
        <v>42312</v>
      </c>
      <c r="R597" s="101"/>
      <c r="S597" s="101"/>
      <c r="T597" s="101"/>
      <c r="U597" s="90">
        <v>55219</v>
      </c>
      <c r="V597" s="90"/>
      <c r="W597" s="90"/>
      <c r="X597" s="87" t="s">
        <v>117</v>
      </c>
      <c r="Y597" s="87"/>
      <c r="Z597" s="87" t="s">
        <v>138</v>
      </c>
      <c r="AA597" s="87"/>
      <c r="AB597" s="87"/>
      <c r="AC597" s="87"/>
      <c r="AD597" s="87"/>
      <c r="AE597" s="87" t="s">
        <v>524</v>
      </c>
      <c r="AF597" s="87"/>
      <c r="AG597" s="87"/>
      <c r="AH597" s="87"/>
      <c r="AI597" s="87"/>
      <c r="AJ597" s="87"/>
      <c r="AK597" s="87"/>
      <c r="AL597" s="87"/>
      <c r="AM597" s="87"/>
      <c r="AN597" s="87"/>
      <c r="AO597" s="87"/>
      <c r="AP597" s="87"/>
      <c r="AQ597" s="93">
        <v>1009.2</v>
      </c>
      <c r="AR597" s="93"/>
      <c r="AS597" s="93"/>
      <c r="AT597" s="93"/>
      <c r="AU597" s="93"/>
    </row>
    <row r="598" spans="1:47" x14ac:dyDescent="0.2">
      <c r="D598" s="7" t="s">
        <v>15</v>
      </c>
      <c r="E598" s="87" t="s">
        <v>72</v>
      </c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102" t="s">
        <v>18</v>
      </c>
      <c r="R598" s="102"/>
      <c r="S598" s="87" t="s">
        <v>528</v>
      </c>
      <c r="T598" s="87"/>
      <c r="U598" s="87"/>
      <c r="V598" s="87"/>
      <c r="W598" s="87"/>
      <c r="X598" s="87"/>
      <c r="Y598" s="87"/>
      <c r="Z598" s="87"/>
      <c r="AA598" s="87"/>
      <c r="AB598" s="102" t="s">
        <v>17</v>
      </c>
      <c r="AC598" s="102"/>
      <c r="AD598" s="103">
        <v>67629</v>
      </c>
      <c r="AE598" s="103"/>
      <c r="AF598" s="103"/>
      <c r="AG598" s="103"/>
      <c r="AH598" s="7" t="s">
        <v>16</v>
      </c>
    </row>
    <row r="599" spans="1:47" x14ac:dyDescent="0.2">
      <c r="A599" s="90">
        <v>0</v>
      </c>
      <c r="B599" s="90"/>
      <c r="C599" s="87" t="s">
        <v>272</v>
      </c>
      <c r="D599" s="87"/>
      <c r="E599" s="87"/>
      <c r="F599" s="87"/>
      <c r="G599" s="87"/>
      <c r="H599" s="87"/>
      <c r="I599" s="90">
        <v>0</v>
      </c>
      <c r="J599" s="90"/>
      <c r="Q599" s="101">
        <v>42312</v>
      </c>
      <c r="R599" s="101"/>
      <c r="S599" s="101"/>
      <c r="T599" s="101"/>
      <c r="U599" s="90">
        <v>55219</v>
      </c>
      <c r="V599" s="90"/>
      <c r="W599" s="90"/>
      <c r="X599" s="87" t="s">
        <v>117</v>
      </c>
      <c r="Y599" s="87"/>
      <c r="Z599" s="87" t="s">
        <v>138</v>
      </c>
      <c r="AA599" s="87"/>
      <c r="AB599" s="87"/>
      <c r="AC599" s="87"/>
      <c r="AD599" s="87"/>
      <c r="AE599" s="87" t="s">
        <v>524</v>
      </c>
      <c r="AF599" s="87"/>
      <c r="AG599" s="87"/>
      <c r="AH599" s="87"/>
      <c r="AI599" s="87"/>
      <c r="AJ599" s="87"/>
      <c r="AK599" s="87"/>
      <c r="AL599" s="87"/>
      <c r="AM599" s="87"/>
      <c r="AN599" s="87"/>
      <c r="AO599" s="87"/>
      <c r="AP599" s="87"/>
      <c r="AQ599" s="93">
        <v>554.04999999999995</v>
      </c>
      <c r="AR599" s="93"/>
      <c r="AS599" s="93"/>
      <c r="AT599" s="93"/>
      <c r="AU599" s="93"/>
    </row>
    <row r="600" spans="1:47" x14ac:dyDescent="0.2">
      <c r="D600" s="7" t="s">
        <v>15</v>
      </c>
      <c r="E600" s="87" t="s">
        <v>73</v>
      </c>
      <c r="F600" s="87"/>
      <c r="G600" s="87"/>
      <c r="H600" s="87"/>
      <c r="I600" s="87"/>
      <c r="J600" s="87"/>
      <c r="K600" s="87"/>
      <c r="L600" s="87"/>
      <c r="M600" s="87"/>
      <c r="N600" s="87"/>
      <c r="O600" s="87"/>
      <c r="P600" s="87"/>
      <c r="Q600" s="102" t="s">
        <v>18</v>
      </c>
      <c r="R600" s="102"/>
      <c r="S600" s="87" t="s">
        <v>529</v>
      </c>
      <c r="T600" s="87"/>
      <c r="U600" s="87"/>
      <c r="V600" s="87"/>
      <c r="W600" s="87"/>
      <c r="X600" s="87"/>
      <c r="Y600" s="87"/>
      <c r="Z600" s="87"/>
      <c r="AA600" s="87"/>
      <c r="AB600" s="102" t="s">
        <v>17</v>
      </c>
      <c r="AC600" s="102"/>
      <c r="AD600" s="103">
        <v>67631</v>
      </c>
      <c r="AE600" s="103"/>
      <c r="AF600" s="103"/>
      <c r="AG600" s="103"/>
      <c r="AH600" s="7" t="s">
        <v>16</v>
      </c>
    </row>
    <row r="601" spans="1:47" x14ac:dyDescent="0.2">
      <c r="A601" s="90">
        <v>0</v>
      </c>
      <c r="B601" s="90"/>
      <c r="C601" s="87" t="s">
        <v>272</v>
      </c>
      <c r="D601" s="87"/>
      <c r="E601" s="87"/>
      <c r="F601" s="87"/>
      <c r="G601" s="87"/>
      <c r="H601" s="87"/>
      <c r="I601" s="90">
        <v>0</v>
      </c>
      <c r="J601" s="90"/>
      <c r="Q601" s="101">
        <v>42312</v>
      </c>
      <c r="R601" s="101"/>
      <c r="S601" s="101"/>
      <c r="T601" s="101"/>
      <c r="U601" s="90">
        <v>55219</v>
      </c>
      <c r="V601" s="90"/>
      <c r="W601" s="90"/>
      <c r="X601" s="87" t="s">
        <v>117</v>
      </c>
      <c r="Y601" s="87"/>
      <c r="Z601" s="87" t="s">
        <v>138</v>
      </c>
      <c r="AA601" s="87"/>
      <c r="AB601" s="87"/>
      <c r="AC601" s="87"/>
      <c r="AD601" s="87"/>
      <c r="AE601" s="87" t="s">
        <v>530</v>
      </c>
      <c r="AF601" s="87"/>
      <c r="AG601" s="87"/>
      <c r="AH601" s="87"/>
      <c r="AI601" s="87"/>
      <c r="AJ601" s="87"/>
      <c r="AK601" s="87"/>
      <c r="AL601" s="87"/>
      <c r="AM601" s="87"/>
      <c r="AN601" s="87"/>
      <c r="AO601" s="87"/>
      <c r="AP601" s="87"/>
      <c r="AQ601" s="93">
        <v>3179.24</v>
      </c>
      <c r="AR601" s="93"/>
      <c r="AS601" s="93"/>
      <c r="AT601" s="93"/>
      <c r="AU601" s="93"/>
    </row>
    <row r="602" spans="1:47" x14ac:dyDescent="0.2">
      <c r="D602" s="7" t="s">
        <v>15</v>
      </c>
      <c r="E602" s="87" t="s">
        <v>74</v>
      </c>
      <c r="F602" s="87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102" t="s">
        <v>18</v>
      </c>
      <c r="R602" s="102"/>
      <c r="S602" s="87" t="s">
        <v>531</v>
      </c>
      <c r="T602" s="87"/>
      <c r="U602" s="87"/>
      <c r="V602" s="87"/>
      <c r="W602" s="87"/>
      <c r="X602" s="87"/>
      <c r="Y602" s="87"/>
      <c r="Z602" s="87"/>
      <c r="AA602" s="87"/>
      <c r="AB602" s="102" t="s">
        <v>17</v>
      </c>
      <c r="AC602" s="102"/>
      <c r="AD602" s="103">
        <v>67633</v>
      </c>
      <c r="AE602" s="103"/>
      <c r="AF602" s="103"/>
      <c r="AG602" s="103"/>
      <c r="AH602" s="7" t="s">
        <v>16</v>
      </c>
    </row>
    <row r="603" spans="1:47" x14ac:dyDescent="0.2">
      <c r="A603" s="90">
        <v>0</v>
      </c>
      <c r="B603" s="90"/>
      <c r="C603" s="87" t="s">
        <v>272</v>
      </c>
      <c r="D603" s="87"/>
      <c r="E603" s="87"/>
      <c r="F603" s="87"/>
      <c r="G603" s="87"/>
      <c r="H603" s="87"/>
      <c r="I603" s="90">
        <v>0</v>
      </c>
      <c r="J603" s="90"/>
      <c r="Q603" s="101">
        <v>42312</v>
      </c>
      <c r="R603" s="101"/>
      <c r="S603" s="101"/>
      <c r="T603" s="101"/>
      <c r="U603" s="90">
        <v>55219</v>
      </c>
      <c r="V603" s="90"/>
      <c r="W603" s="90"/>
      <c r="X603" s="87" t="s">
        <v>117</v>
      </c>
      <c r="Y603" s="87"/>
      <c r="Z603" s="87" t="s">
        <v>138</v>
      </c>
      <c r="AA603" s="87"/>
      <c r="AB603" s="87"/>
      <c r="AC603" s="87"/>
      <c r="AD603" s="87"/>
      <c r="AE603" s="87" t="s">
        <v>524</v>
      </c>
      <c r="AF603" s="87"/>
      <c r="AG603" s="87"/>
      <c r="AH603" s="87"/>
      <c r="AI603" s="87"/>
      <c r="AJ603" s="87"/>
      <c r="AK603" s="87"/>
      <c r="AL603" s="87"/>
      <c r="AM603" s="87"/>
      <c r="AN603" s="87"/>
      <c r="AO603" s="87"/>
      <c r="AP603" s="87"/>
      <c r="AQ603" s="93">
        <v>1074.75</v>
      </c>
      <c r="AR603" s="93"/>
      <c r="AS603" s="93"/>
      <c r="AT603" s="93"/>
      <c r="AU603" s="93"/>
    </row>
    <row r="604" spans="1:47" x14ac:dyDescent="0.2">
      <c r="D604" s="7" t="s">
        <v>15</v>
      </c>
      <c r="E604" s="87" t="s">
        <v>75</v>
      </c>
      <c r="F604" s="87"/>
      <c r="G604" s="87"/>
      <c r="H604" s="87"/>
      <c r="I604" s="87"/>
      <c r="J604" s="87"/>
      <c r="K604" s="87"/>
      <c r="L604" s="87"/>
      <c r="M604" s="87"/>
      <c r="N604" s="87"/>
      <c r="O604" s="87"/>
      <c r="P604" s="87"/>
      <c r="Q604" s="102" t="s">
        <v>18</v>
      </c>
      <c r="R604" s="102"/>
      <c r="S604" s="87" t="s">
        <v>532</v>
      </c>
      <c r="T604" s="87"/>
      <c r="U604" s="87"/>
      <c r="V604" s="87"/>
      <c r="W604" s="87"/>
      <c r="X604" s="87"/>
      <c r="Y604" s="87"/>
      <c r="Z604" s="87"/>
      <c r="AA604" s="87"/>
      <c r="AB604" s="102" t="s">
        <v>17</v>
      </c>
      <c r="AC604" s="102"/>
      <c r="AD604" s="103">
        <v>67640</v>
      </c>
      <c r="AE604" s="103"/>
      <c r="AF604" s="103"/>
      <c r="AG604" s="103"/>
      <c r="AH604" s="7" t="s">
        <v>16</v>
      </c>
    </row>
    <row r="605" spans="1:47" x14ac:dyDescent="0.2">
      <c r="A605" s="90">
        <v>0</v>
      </c>
      <c r="B605" s="90"/>
      <c r="C605" s="87" t="s">
        <v>272</v>
      </c>
      <c r="D605" s="87"/>
      <c r="E605" s="87"/>
      <c r="F605" s="87"/>
      <c r="G605" s="87"/>
      <c r="H605" s="87"/>
      <c r="I605" s="90">
        <v>0</v>
      </c>
      <c r="J605" s="90"/>
      <c r="Q605" s="101">
        <v>42312</v>
      </c>
      <c r="R605" s="101"/>
      <c r="S605" s="101"/>
      <c r="T605" s="101"/>
      <c r="U605" s="90">
        <v>55219</v>
      </c>
      <c r="V605" s="90"/>
      <c r="W605" s="90"/>
      <c r="X605" s="87" t="s">
        <v>117</v>
      </c>
      <c r="Y605" s="87"/>
      <c r="Z605" s="87" t="s">
        <v>138</v>
      </c>
      <c r="AA605" s="87"/>
      <c r="AB605" s="87"/>
      <c r="AC605" s="87"/>
      <c r="AD605" s="87"/>
      <c r="AE605" s="87" t="s">
        <v>533</v>
      </c>
      <c r="AF605" s="87"/>
      <c r="AG605" s="87"/>
      <c r="AH605" s="87"/>
      <c r="AI605" s="87"/>
      <c r="AJ605" s="87"/>
      <c r="AK605" s="87"/>
      <c r="AL605" s="87"/>
      <c r="AM605" s="87"/>
      <c r="AN605" s="87"/>
      <c r="AO605" s="87"/>
      <c r="AP605" s="87"/>
      <c r="AQ605" s="93">
        <v>500</v>
      </c>
      <c r="AR605" s="93"/>
      <c r="AS605" s="93"/>
      <c r="AT605" s="93"/>
      <c r="AU605" s="93"/>
    </row>
    <row r="606" spans="1:47" x14ac:dyDescent="0.2">
      <c r="D606" s="7" t="s">
        <v>15</v>
      </c>
      <c r="E606" s="87" t="s">
        <v>76</v>
      </c>
      <c r="F606" s="87"/>
      <c r="G606" s="87"/>
      <c r="H606" s="87"/>
      <c r="I606" s="87"/>
      <c r="J606" s="87"/>
      <c r="K606" s="87"/>
      <c r="L606" s="87"/>
      <c r="M606" s="87"/>
      <c r="N606" s="87"/>
      <c r="O606" s="87"/>
      <c r="P606" s="87"/>
      <c r="Q606" s="102" t="s">
        <v>18</v>
      </c>
      <c r="R606" s="102"/>
      <c r="S606" s="87" t="s">
        <v>534</v>
      </c>
      <c r="T606" s="87"/>
      <c r="U606" s="87"/>
      <c r="V606" s="87"/>
      <c r="W606" s="87"/>
      <c r="X606" s="87"/>
      <c r="Y606" s="87"/>
      <c r="Z606" s="87"/>
      <c r="AA606" s="87"/>
      <c r="AB606" s="102" t="s">
        <v>17</v>
      </c>
      <c r="AC606" s="102"/>
      <c r="AD606" s="103">
        <v>67641</v>
      </c>
      <c r="AE606" s="103"/>
      <c r="AF606" s="103"/>
      <c r="AG606" s="103"/>
      <c r="AH606" s="7" t="s">
        <v>16</v>
      </c>
    </row>
    <row r="607" spans="1:47" x14ac:dyDescent="0.2">
      <c r="A607" s="90">
        <v>0</v>
      </c>
      <c r="B607" s="90"/>
      <c r="C607" s="87" t="s">
        <v>272</v>
      </c>
      <c r="D607" s="87"/>
      <c r="E607" s="87"/>
      <c r="F607" s="87"/>
      <c r="G607" s="87"/>
      <c r="H607" s="87"/>
      <c r="I607" s="90">
        <v>0</v>
      </c>
      <c r="J607" s="90"/>
      <c r="Q607" s="101">
        <v>42312</v>
      </c>
      <c r="R607" s="101"/>
      <c r="S607" s="101"/>
      <c r="T607" s="101"/>
      <c r="U607" s="90">
        <v>55219</v>
      </c>
      <c r="V607" s="90"/>
      <c r="W607" s="90"/>
      <c r="X607" s="87" t="s">
        <v>117</v>
      </c>
      <c r="Y607" s="87"/>
      <c r="Z607" s="87" t="s">
        <v>138</v>
      </c>
      <c r="AA607" s="87"/>
      <c r="AB607" s="87"/>
      <c r="AC607" s="87"/>
      <c r="AD607" s="87"/>
      <c r="AE607" s="87" t="s">
        <v>311</v>
      </c>
      <c r="AF607" s="87"/>
      <c r="AG607" s="87"/>
      <c r="AH607" s="87"/>
      <c r="AI607" s="87"/>
      <c r="AJ607" s="87"/>
      <c r="AK607" s="87"/>
      <c r="AL607" s="87"/>
      <c r="AM607" s="87"/>
      <c r="AN607" s="87"/>
      <c r="AO607" s="87"/>
      <c r="AP607" s="87"/>
      <c r="AQ607" s="93">
        <v>561.5</v>
      </c>
      <c r="AR607" s="93"/>
      <c r="AS607" s="93"/>
      <c r="AT607" s="93"/>
      <c r="AU607" s="93"/>
    </row>
    <row r="608" spans="1:47" x14ac:dyDescent="0.2">
      <c r="D608" s="7" t="s">
        <v>15</v>
      </c>
      <c r="E608" s="87" t="s">
        <v>79</v>
      </c>
      <c r="F608" s="87"/>
      <c r="G608" s="87"/>
      <c r="H608" s="87"/>
      <c r="I608" s="87"/>
      <c r="J608" s="87"/>
      <c r="K608" s="87"/>
      <c r="L608" s="87"/>
      <c r="M608" s="87"/>
      <c r="N608" s="87"/>
      <c r="O608" s="87"/>
      <c r="P608" s="87"/>
      <c r="Q608" s="102" t="s">
        <v>18</v>
      </c>
      <c r="R608" s="102"/>
      <c r="S608" s="87" t="s">
        <v>535</v>
      </c>
      <c r="T608" s="87"/>
      <c r="U608" s="87"/>
      <c r="V608" s="87"/>
      <c r="W608" s="87"/>
      <c r="X608" s="87"/>
      <c r="Y608" s="87"/>
      <c r="Z608" s="87"/>
      <c r="AA608" s="87"/>
      <c r="AB608" s="102" t="s">
        <v>17</v>
      </c>
      <c r="AC608" s="102"/>
      <c r="AD608" s="103">
        <v>67644</v>
      </c>
      <c r="AE608" s="103"/>
      <c r="AF608" s="103"/>
      <c r="AG608" s="103"/>
      <c r="AH608" s="7" t="s">
        <v>16</v>
      </c>
    </row>
    <row r="609" spans="1:51" x14ac:dyDescent="0.2">
      <c r="A609" s="90">
        <v>0</v>
      </c>
      <c r="B609" s="90"/>
      <c r="C609" s="87" t="s">
        <v>272</v>
      </c>
      <c r="D609" s="87"/>
      <c r="E609" s="87"/>
      <c r="F609" s="87"/>
      <c r="G609" s="87"/>
      <c r="H609" s="87"/>
      <c r="I609" s="90">
        <v>0</v>
      </c>
      <c r="J609" s="90"/>
      <c r="Q609" s="101">
        <v>42317</v>
      </c>
      <c r="R609" s="101"/>
      <c r="S609" s="101"/>
      <c r="T609" s="101"/>
      <c r="U609" s="90">
        <v>55330</v>
      </c>
      <c r="V609" s="90"/>
      <c r="W609" s="90"/>
      <c r="X609" s="87" t="s">
        <v>117</v>
      </c>
      <c r="Y609" s="87"/>
      <c r="Z609" s="87" t="s">
        <v>118</v>
      </c>
      <c r="AA609" s="87"/>
      <c r="AB609" s="87"/>
      <c r="AC609" s="87"/>
      <c r="AD609" s="87"/>
      <c r="AE609" s="87" t="s">
        <v>536</v>
      </c>
      <c r="AF609" s="87"/>
      <c r="AG609" s="87"/>
      <c r="AH609" s="87"/>
      <c r="AI609" s="87"/>
      <c r="AJ609" s="87"/>
      <c r="AK609" s="87"/>
      <c r="AL609" s="87"/>
      <c r="AM609" s="87"/>
      <c r="AN609" s="87"/>
      <c r="AO609" s="87"/>
      <c r="AP609" s="87"/>
      <c r="AQ609" s="93">
        <v>2791.03</v>
      </c>
      <c r="AR609" s="93"/>
      <c r="AS609" s="93"/>
      <c r="AT609" s="93"/>
      <c r="AU609" s="93"/>
    </row>
    <row r="610" spans="1:51" x14ac:dyDescent="0.2">
      <c r="D610" s="7" t="s">
        <v>15</v>
      </c>
      <c r="E610" s="87" t="s">
        <v>69</v>
      </c>
      <c r="F610" s="87"/>
      <c r="G610" s="87"/>
      <c r="H610" s="87"/>
      <c r="I610" s="87"/>
      <c r="J610" s="87"/>
      <c r="K610" s="87"/>
      <c r="L610" s="87"/>
      <c r="M610" s="87"/>
      <c r="N610" s="87"/>
      <c r="O610" s="87"/>
      <c r="P610" s="87"/>
      <c r="Q610" s="102" t="s">
        <v>18</v>
      </c>
      <c r="R610" s="102"/>
      <c r="S610" s="87" t="s">
        <v>537</v>
      </c>
      <c r="T610" s="87"/>
      <c r="U610" s="87"/>
      <c r="V610" s="87"/>
      <c r="W610" s="87"/>
      <c r="X610" s="87"/>
      <c r="Y610" s="87"/>
      <c r="Z610" s="87"/>
      <c r="AA610" s="87"/>
      <c r="AB610" s="102" t="s">
        <v>17</v>
      </c>
      <c r="AC610" s="102"/>
      <c r="AD610" s="103">
        <v>67668</v>
      </c>
      <c r="AE610" s="103"/>
      <c r="AF610" s="103"/>
      <c r="AG610" s="103"/>
      <c r="AH610" s="7" t="s">
        <v>16</v>
      </c>
    </row>
    <row r="611" spans="1:51" x14ac:dyDescent="0.2">
      <c r="A611" s="90">
        <v>0</v>
      </c>
      <c r="B611" s="90"/>
      <c r="C611" s="87" t="s">
        <v>272</v>
      </c>
      <c r="D611" s="87"/>
      <c r="E611" s="87"/>
      <c r="F611" s="87"/>
      <c r="G611" s="87"/>
      <c r="H611" s="87"/>
      <c r="I611" s="90">
        <v>0</v>
      </c>
      <c r="J611" s="90"/>
      <c r="Q611" s="101">
        <v>42308</v>
      </c>
      <c r="R611" s="101"/>
      <c r="S611" s="101"/>
      <c r="T611" s="101"/>
      <c r="U611" s="90">
        <v>55422</v>
      </c>
      <c r="V611" s="90"/>
      <c r="W611" s="90"/>
      <c r="X611" s="87" t="s">
        <v>215</v>
      </c>
      <c r="Y611" s="87"/>
      <c r="Z611" s="87" t="s">
        <v>333</v>
      </c>
      <c r="AA611" s="87"/>
      <c r="AB611" s="87"/>
      <c r="AC611" s="87"/>
      <c r="AD611" s="87"/>
      <c r="AE611" s="87" t="s">
        <v>334</v>
      </c>
      <c r="AF611" s="87"/>
      <c r="AG611" s="87"/>
      <c r="AH611" s="87"/>
      <c r="AI611" s="87"/>
      <c r="AJ611" s="87"/>
      <c r="AK611" s="87"/>
      <c r="AL611" s="87"/>
      <c r="AM611" s="87"/>
      <c r="AN611" s="87"/>
      <c r="AO611" s="87"/>
      <c r="AP611" s="87"/>
      <c r="AQ611" s="93">
        <v>810</v>
      </c>
      <c r="AR611" s="93"/>
      <c r="AS611" s="93"/>
      <c r="AT611" s="93"/>
      <c r="AU611" s="93"/>
    </row>
    <row r="612" spans="1:51" x14ac:dyDescent="0.2">
      <c r="A612" s="90">
        <v>0</v>
      </c>
      <c r="B612" s="90"/>
      <c r="C612" s="87" t="s">
        <v>272</v>
      </c>
      <c r="D612" s="87"/>
      <c r="E612" s="87"/>
      <c r="F612" s="87"/>
      <c r="G612" s="87"/>
      <c r="H612" s="87"/>
      <c r="I612" s="90">
        <v>0</v>
      </c>
      <c r="J612" s="90"/>
      <c r="Q612" s="101">
        <v>42327</v>
      </c>
      <c r="R612" s="101"/>
      <c r="S612" s="101"/>
      <c r="T612" s="101"/>
      <c r="U612" s="90">
        <v>55654</v>
      </c>
      <c r="V612" s="90"/>
      <c r="W612" s="90"/>
      <c r="X612" s="87" t="s">
        <v>117</v>
      </c>
      <c r="Y612" s="87"/>
      <c r="Z612" s="87" t="s">
        <v>118</v>
      </c>
      <c r="AA612" s="87"/>
      <c r="AB612" s="87"/>
      <c r="AC612" s="87"/>
      <c r="AD612" s="87"/>
      <c r="AE612" s="87" t="s">
        <v>538</v>
      </c>
      <c r="AF612" s="87"/>
      <c r="AG612" s="87"/>
      <c r="AH612" s="87"/>
      <c r="AI612" s="87"/>
      <c r="AJ612" s="87"/>
      <c r="AK612" s="87"/>
      <c r="AL612" s="87"/>
      <c r="AM612" s="87"/>
      <c r="AN612" s="87"/>
      <c r="AO612" s="87"/>
      <c r="AP612" s="87"/>
      <c r="AQ612" s="93">
        <v>293.31</v>
      </c>
      <c r="AR612" s="93"/>
      <c r="AS612" s="93"/>
      <c r="AT612" s="93"/>
      <c r="AU612" s="93"/>
    </row>
    <row r="613" spans="1:51" x14ac:dyDescent="0.2">
      <c r="D613" s="7" t="s">
        <v>15</v>
      </c>
      <c r="E613" s="87" t="s">
        <v>78</v>
      </c>
      <c r="F613" s="87"/>
      <c r="G613" s="87"/>
      <c r="H613" s="87"/>
      <c r="I613" s="87"/>
      <c r="J613" s="87"/>
      <c r="K613" s="87"/>
      <c r="L613" s="87"/>
      <c r="M613" s="87"/>
      <c r="N613" s="87"/>
      <c r="O613" s="87"/>
      <c r="P613" s="87"/>
      <c r="Q613" s="102" t="s">
        <v>18</v>
      </c>
      <c r="R613" s="102"/>
      <c r="S613" s="87" t="s">
        <v>539</v>
      </c>
      <c r="T613" s="87"/>
      <c r="U613" s="87"/>
      <c r="V613" s="87"/>
      <c r="W613" s="87"/>
      <c r="X613" s="87"/>
      <c r="Y613" s="87"/>
      <c r="Z613" s="87"/>
      <c r="AA613" s="87"/>
      <c r="AB613" s="102" t="s">
        <v>17</v>
      </c>
      <c r="AC613" s="102"/>
      <c r="AD613" s="103">
        <v>67744</v>
      </c>
      <c r="AE613" s="103"/>
      <c r="AF613" s="103"/>
      <c r="AG613" s="103"/>
      <c r="AH613" s="7" t="s">
        <v>16</v>
      </c>
    </row>
    <row r="614" spans="1:51" x14ac:dyDescent="0.2">
      <c r="A614" s="90">
        <v>0</v>
      </c>
      <c r="B614" s="90"/>
      <c r="C614" s="87" t="s">
        <v>272</v>
      </c>
      <c r="D614" s="87"/>
      <c r="E614" s="87"/>
      <c r="F614" s="87"/>
      <c r="G614" s="87"/>
      <c r="H614" s="87"/>
      <c r="I614" s="90">
        <v>0</v>
      </c>
      <c r="J614" s="90"/>
      <c r="Q614" s="101">
        <v>42320</v>
      </c>
      <c r="R614" s="101"/>
      <c r="S614" s="101"/>
      <c r="T614" s="101"/>
      <c r="U614" s="90">
        <v>55657</v>
      </c>
      <c r="V614" s="90"/>
      <c r="W614" s="90"/>
      <c r="X614" s="87" t="s">
        <v>117</v>
      </c>
      <c r="Y614" s="87"/>
      <c r="Z614" s="87" t="s">
        <v>135</v>
      </c>
      <c r="AA614" s="87"/>
      <c r="AB614" s="87"/>
      <c r="AC614" s="87"/>
      <c r="AD614" s="87"/>
      <c r="AE614" s="87" t="s">
        <v>517</v>
      </c>
      <c r="AF614" s="87"/>
      <c r="AG614" s="87"/>
      <c r="AH614" s="87"/>
      <c r="AI614" s="87"/>
      <c r="AJ614" s="87"/>
      <c r="AK614" s="87"/>
      <c r="AL614" s="87"/>
      <c r="AM614" s="87"/>
      <c r="AN614" s="87"/>
      <c r="AO614" s="87"/>
      <c r="AP614" s="87"/>
      <c r="AQ614" s="93">
        <v>95.69</v>
      </c>
      <c r="AR614" s="93"/>
      <c r="AS614" s="93"/>
      <c r="AT614" s="93"/>
      <c r="AU614" s="93"/>
    </row>
    <row r="615" spans="1:51" x14ac:dyDescent="0.2">
      <c r="D615" s="7" t="s">
        <v>15</v>
      </c>
      <c r="E615" s="87" t="s">
        <v>87</v>
      </c>
      <c r="F615" s="87"/>
      <c r="G615" s="87"/>
      <c r="H615" s="87"/>
      <c r="I615" s="87"/>
      <c r="J615" s="87"/>
      <c r="K615" s="87"/>
      <c r="L615" s="87"/>
      <c r="M615" s="87"/>
      <c r="N615" s="87"/>
      <c r="O615" s="87"/>
      <c r="P615" s="87"/>
      <c r="Q615" s="102" t="s">
        <v>18</v>
      </c>
      <c r="R615" s="102"/>
      <c r="S615" s="87" t="s">
        <v>540</v>
      </c>
      <c r="T615" s="87"/>
      <c r="U615" s="87"/>
      <c r="V615" s="87"/>
      <c r="W615" s="87"/>
      <c r="X615" s="87"/>
      <c r="Y615" s="87"/>
      <c r="Z615" s="87"/>
      <c r="AA615" s="87"/>
      <c r="AB615" s="102" t="s">
        <v>17</v>
      </c>
      <c r="AC615" s="102"/>
      <c r="AD615" s="103">
        <v>78</v>
      </c>
      <c r="AE615" s="103"/>
      <c r="AF615" s="103"/>
      <c r="AG615" s="103"/>
      <c r="AH615" s="7" t="s">
        <v>16</v>
      </c>
    </row>
    <row r="616" spans="1:51" x14ac:dyDescent="0.2">
      <c r="A616" s="90">
        <v>0</v>
      </c>
      <c r="B616" s="90"/>
      <c r="C616" s="87" t="s">
        <v>272</v>
      </c>
      <c r="D616" s="87"/>
      <c r="E616" s="87"/>
      <c r="F616" s="87"/>
      <c r="G616" s="87"/>
      <c r="H616" s="87"/>
      <c r="I616" s="90">
        <v>0</v>
      </c>
      <c r="J616" s="90"/>
      <c r="Q616" s="101">
        <v>42320</v>
      </c>
      <c r="R616" s="101"/>
      <c r="S616" s="101"/>
      <c r="T616" s="101"/>
      <c r="U616" s="90">
        <v>55657</v>
      </c>
      <c r="V616" s="90"/>
      <c r="W616" s="90"/>
      <c r="X616" s="87" t="s">
        <v>117</v>
      </c>
      <c r="Y616" s="87"/>
      <c r="Z616" s="87" t="s">
        <v>135</v>
      </c>
      <c r="AA616" s="87"/>
      <c r="AB616" s="87"/>
      <c r="AC616" s="87"/>
      <c r="AD616" s="87"/>
      <c r="AE616" s="87" t="s">
        <v>517</v>
      </c>
      <c r="AF616" s="87"/>
      <c r="AG616" s="87"/>
      <c r="AH616" s="87"/>
      <c r="AI616" s="87"/>
      <c r="AJ616" s="87"/>
      <c r="AK616" s="87"/>
      <c r="AL616" s="87"/>
      <c r="AM616" s="87"/>
      <c r="AN616" s="87"/>
      <c r="AO616" s="87"/>
      <c r="AP616" s="87"/>
      <c r="AQ616" s="93">
        <v>53.09</v>
      </c>
      <c r="AR616" s="93"/>
      <c r="AS616" s="93"/>
      <c r="AT616" s="93"/>
      <c r="AU616" s="93"/>
    </row>
    <row r="617" spans="1:51" x14ac:dyDescent="0.2">
      <c r="D617" s="7" t="s">
        <v>15</v>
      </c>
      <c r="E617" s="87" t="s">
        <v>85</v>
      </c>
      <c r="F617" s="87"/>
      <c r="G617" s="87"/>
      <c r="H617" s="87"/>
      <c r="I617" s="87"/>
      <c r="J617" s="87"/>
      <c r="K617" s="87"/>
      <c r="L617" s="87"/>
      <c r="M617" s="87"/>
      <c r="N617" s="87"/>
      <c r="O617" s="87"/>
      <c r="P617" s="87"/>
      <c r="Q617" s="102" t="s">
        <v>18</v>
      </c>
      <c r="R617" s="102"/>
      <c r="S617" s="87" t="s">
        <v>541</v>
      </c>
      <c r="T617" s="87"/>
      <c r="U617" s="87"/>
      <c r="V617" s="87"/>
      <c r="W617" s="87"/>
      <c r="X617" s="87"/>
      <c r="Y617" s="87"/>
      <c r="Z617" s="87"/>
      <c r="AA617" s="87"/>
      <c r="AB617" s="102" t="s">
        <v>17</v>
      </c>
      <c r="AC617" s="102"/>
      <c r="AD617" s="103">
        <v>77</v>
      </c>
      <c r="AE617" s="103"/>
      <c r="AF617" s="103"/>
      <c r="AG617" s="103"/>
      <c r="AH617" s="7" t="s">
        <v>16</v>
      </c>
    </row>
    <row r="618" spans="1:51" x14ac:dyDescent="0.2">
      <c r="A618" s="90">
        <v>0</v>
      </c>
      <c r="B618" s="90"/>
      <c r="C618" s="87" t="s">
        <v>272</v>
      </c>
      <c r="D618" s="87"/>
      <c r="E618" s="87"/>
      <c r="F618" s="87"/>
      <c r="G618" s="87"/>
      <c r="H618" s="87"/>
      <c r="I618" s="90">
        <v>0</v>
      </c>
      <c r="J618" s="90"/>
      <c r="Q618" s="101">
        <v>42338</v>
      </c>
      <c r="R618" s="101"/>
      <c r="S618" s="101"/>
      <c r="T618" s="101"/>
      <c r="U618" s="90">
        <v>56132</v>
      </c>
      <c r="V618" s="90"/>
      <c r="W618" s="90"/>
      <c r="X618" s="87" t="s">
        <v>215</v>
      </c>
      <c r="Y618" s="87"/>
      <c r="Z618" s="87" t="s">
        <v>333</v>
      </c>
      <c r="AA618" s="87"/>
      <c r="AB618" s="87"/>
      <c r="AC618" s="87"/>
      <c r="AD618" s="87"/>
      <c r="AE618" s="87" t="s">
        <v>334</v>
      </c>
      <c r="AF618" s="87"/>
      <c r="AG618" s="87"/>
      <c r="AH618" s="87"/>
      <c r="AI618" s="87"/>
      <c r="AJ618" s="87"/>
      <c r="AK618" s="87"/>
      <c r="AL618" s="87"/>
      <c r="AM618" s="87"/>
      <c r="AN618" s="87"/>
      <c r="AO618" s="87"/>
      <c r="AP618" s="87"/>
      <c r="AQ618" s="93">
        <v>810</v>
      </c>
      <c r="AR618" s="93"/>
      <c r="AS618" s="93"/>
      <c r="AT618" s="93"/>
      <c r="AU618" s="93"/>
    </row>
    <row r="619" spans="1:51" x14ac:dyDescent="0.2">
      <c r="X619" s="83" t="s">
        <v>52</v>
      </c>
      <c r="Y619" s="83"/>
      <c r="Z619" s="83"/>
      <c r="AA619" s="83"/>
      <c r="AB619" s="83"/>
      <c r="AC619" s="83"/>
      <c r="AD619" s="83"/>
      <c r="AE619" s="83"/>
      <c r="AF619" s="8">
        <v>0</v>
      </c>
      <c r="AG619" s="87" t="s">
        <v>272</v>
      </c>
      <c r="AH619" s="87"/>
      <c r="AI619" s="87"/>
      <c r="AJ619" s="87"/>
      <c r="AK619" s="87"/>
      <c r="AM619" s="9" t="s">
        <v>53</v>
      </c>
      <c r="AN619" s="90">
        <v>0</v>
      </c>
      <c r="AO619" s="90"/>
      <c r="AQ619" s="99">
        <v>180983.44</v>
      </c>
      <c r="AR619" s="99"/>
      <c r="AS619" s="99"/>
      <c r="AT619" s="99"/>
      <c r="AU619" s="99"/>
      <c r="AV619" s="99">
        <v>1500.61</v>
      </c>
      <c r="AW619" s="99"/>
      <c r="AX619" s="99"/>
      <c r="AY619" s="99"/>
    </row>
    <row r="620" spans="1:51" x14ac:dyDescent="0.2">
      <c r="A620" s="90">
        <v>0</v>
      </c>
      <c r="B620" s="90"/>
      <c r="C620" s="87" t="s">
        <v>542</v>
      </c>
      <c r="D620" s="87"/>
      <c r="E620" s="87"/>
      <c r="F620" s="87"/>
      <c r="G620" s="87"/>
      <c r="H620" s="87"/>
      <c r="I620" s="90">
        <v>0</v>
      </c>
      <c r="J620" s="90"/>
      <c r="Q620" s="101">
        <v>42004</v>
      </c>
      <c r="R620" s="101"/>
      <c r="S620" s="101"/>
      <c r="T620" s="101"/>
      <c r="U620" s="90">
        <v>47957</v>
      </c>
      <c r="V620" s="90"/>
      <c r="W620" s="90"/>
      <c r="X620" s="87" t="s">
        <v>117</v>
      </c>
      <c r="Y620" s="87"/>
      <c r="Z620" s="87" t="s">
        <v>118</v>
      </c>
      <c r="AA620" s="87"/>
      <c r="AB620" s="87"/>
      <c r="AC620" s="87"/>
      <c r="AD620" s="87"/>
      <c r="AE620" s="87" t="s">
        <v>179</v>
      </c>
      <c r="AF620" s="87"/>
      <c r="AG620" s="87"/>
      <c r="AH620" s="87"/>
      <c r="AI620" s="87"/>
      <c r="AJ620" s="87"/>
      <c r="AK620" s="87"/>
      <c r="AL620" s="87"/>
      <c r="AM620" s="87"/>
      <c r="AN620" s="87"/>
      <c r="AO620" s="87"/>
      <c r="AP620" s="87"/>
      <c r="AQ620" s="93">
        <v>5933.4</v>
      </c>
      <c r="AR620" s="93"/>
      <c r="AS620" s="93"/>
      <c r="AT620" s="93"/>
      <c r="AU620" s="93"/>
    </row>
    <row r="621" spans="1:51" x14ac:dyDescent="0.2">
      <c r="D621" s="7" t="s">
        <v>15</v>
      </c>
      <c r="E621" s="87" t="s">
        <v>55</v>
      </c>
      <c r="F621" s="87"/>
      <c r="G621" s="87"/>
      <c r="H621" s="87"/>
      <c r="I621" s="87"/>
      <c r="J621" s="87"/>
      <c r="K621" s="87"/>
      <c r="L621" s="87"/>
      <c r="M621" s="87"/>
      <c r="N621" s="87"/>
      <c r="O621" s="87"/>
      <c r="P621" s="87"/>
      <c r="Q621" s="102" t="s">
        <v>18</v>
      </c>
      <c r="R621" s="102"/>
      <c r="S621" s="87" t="s">
        <v>180</v>
      </c>
      <c r="T621" s="87"/>
      <c r="U621" s="87"/>
      <c r="V621" s="87"/>
      <c r="W621" s="87"/>
      <c r="X621" s="87"/>
      <c r="Y621" s="87"/>
      <c r="Z621" s="87"/>
      <c r="AA621" s="87"/>
      <c r="AB621" s="102" t="s">
        <v>17</v>
      </c>
      <c r="AC621" s="102"/>
      <c r="AD621" s="103">
        <v>64959</v>
      </c>
      <c r="AE621" s="103"/>
      <c r="AF621" s="103"/>
      <c r="AG621" s="103"/>
      <c r="AH621" s="7" t="s">
        <v>16</v>
      </c>
    </row>
    <row r="622" spans="1:51" x14ac:dyDescent="0.2">
      <c r="A622" s="90">
        <v>0</v>
      </c>
      <c r="B622" s="90"/>
      <c r="C622" s="87" t="s">
        <v>542</v>
      </c>
      <c r="D622" s="87"/>
      <c r="E622" s="87"/>
      <c r="F622" s="87"/>
      <c r="G622" s="87"/>
      <c r="H622" s="87"/>
      <c r="I622" s="90">
        <v>0</v>
      </c>
      <c r="J622" s="90"/>
      <c r="Q622" s="101">
        <v>42004</v>
      </c>
      <c r="R622" s="101"/>
      <c r="S622" s="101"/>
      <c r="T622" s="101"/>
      <c r="U622" s="90">
        <v>47957</v>
      </c>
      <c r="V622" s="90"/>
      <c r="W622" s="90"/>
      <c r="X622" s="87" t="s">
        <v>117</v>
      </c>
      <c r="Y622" s="87"/>
      <c r="Z622" s="87" t="s">
        <v>118</v>
      </c>
      <c r="AA622" s="87"/>
      <c r="AB622" s="87"/>
      <c r="AC622" s="87"/>
      <c r="AD622" s="87"/>
      <c r="AE622" s="87" t="s">
        <v>543</v>
      </c>
      <c r="AF622" s="87"/>
      <c r="AG622" s="87"/>
      <c r="AH622" s="87"/>
      <c r="AI622" s="87"/>
      <c r="AJ622" s="87"/>
      <c r="AK622" s="87"/>
      <c r="AL622" s="87"/>
      <c r="AM622" s="87"/>
      <c r="AN622" s="87"/>
      <c r="AO622" s="87"/>
      <c r="AP622" s="87"/>
      <c r="AQ622" s="93">
        <v>150</v>
      </c>
      <c r="AR622" s="93"/>
      <c r="AS622" s="93"/>
      <c r="AT622" s="93"/>
      <c r="AU622" s="93"/>
    </row>
    <row r="623" spans="1:51" x14ac:dyDescent="0.2">
      <c r="D623" s="7" t="s">
        <v>15</v>
      </c>
      <c r="E623" s="87" t="s">
        <v>88</v>
      </c>
      <c r="F623" s="87"/>
      <c r="G623" s="87"/>
      <c r="H623" s="87"/>
      <c r="I623" s="87"/>
      <c r="J623" s="87"/>
      <c r="K623" s="87"/>
      <c r="L623" s="87"/>
      <c r="M623" s="87"/>
      <c r="N623" s="87"/>
      <c r="O623" s="87"/>
      <c r="P623" s="87"/>
      <c r="Q623" s="102" t="s">
        <v>18</v>
      </c>
      <c r="R623" s="102"/>
      <c r="S623" s="87" t="s">
        <v>544</v>
      </c>
      <c r="T623" s="87"/>
      <c r="U623" s="87"/>
      <c r="V623" s="87"/>
      <c r="W623" s="87"/>
      <c r="X623" s="87"/>
      <c r="Y623" s="87"/>
      <c r="Z623" s="87"/>
      <c r="AA623" s="87"/>
      <c r="AB623" s="102" t="s">
        <v>17</v>
      </c>
      <c r="AC623" s="102"/>
      <c r="AD623" s="103">
        <v>64979</v>
      </c>
      <c r="AE623" s="103"/>
      <c r="AF623" s="103"/>
      <c r="AG623" s="103"/>
      <c r="AH623" s="7" t="s">
        <v>16</v>
      </c>
    </row>
    <row r="624" spans="1:51" x14ac:dyDescent="0.2">
      <c r="A624" s="90">
        <v>0</v>
      </c>
      <c r="B624" s="90"/>
      <c r="C624" s="87" t="s">
        <v>542</v>
      </c>
      <c r="D624" s="87"/>
      <c r="E624" s="87"/>
      <c r="F624" s="87"/>
      <c r="G624" s="87"/>
      <c r="H624" s="87"/>
      <c r="I624" s="90">
        <v>0</v>
      </c>
      <c r="J624" s="90"/>
      <c r="Q624" s="101">
        <v>42004</v>
      </c>
      <c r="R624" s="101"/>
      <c r="S624" s="101"/>
      <c r="T624" s="101"/>
      <c r="U624" s="90">
        <v>47957</v>
      </c>
      <c r="V624" s="90"/>
      <c r="W624" s="90"/>
      <c r="X624" s="87" t="s">
        <v>117</v>
      </c>
      <c r="Y624" s="87"/>
      <c r="Z624" s="87" t="s">
        <v>118</v>
      </c>
      <c r="AA624" s="87"/>
      <c r="AB624" s="87"/>
      <c r="AC624" s="87"/>
      <c r="AD624" s="87"/>
      <c r="AE624" s="87" t="s">
        <v>545</v>
      </c>
      <c r="AF624" s="87"/>
      <c r="AG624" s="87"/>
      <c r="AH624" s="87"/>
      <c r="AI624" s="87"/>
      <c r="AJ624" s="87"/>
      <c r="AK624" s="87"/>
      <c r="AL624" s="87"/>
      <c r="AM624" s="87"/>
      <c r="AN624" s="87"/>
      <c r="AO624" s="87"/>
      <c r="AP624" s="87"/>
      <c r="AQ624" s="93">
        <v>195</v>
      </c>
      <c r="AR624" s="93"/>
      <c r="AS624" s="93"/>
      <c r="AT624" s="93"/>
      <c r="AU624" s="93"/>
    </row>
    <row r="625" spans="1:47" x14ac:dyDescent="0.2">
      <c r="D625" s="7" t="s">
        <v>15</v>
      </c>
      <c r="E625" s="87" t="s">
        <v>89</v>
      </c>
      <c r="F625" s="87"/>
      <c r="G625" s="87"/>
      <c r="H625" s="87"/>
      <c r="I625" s="87"/>
      <c r="J625" s="87"/>
      <c r="K625" s="87"/>
      <c r="L625" s="87"/>
      <c r="M625" s="87"/>
      <c r="N625" s="87"/>
      <c r="O625" s="87"/>
      <c r="P625" s="87"/>
      <c r="Q625" s="102" t="s">
        <v>18</v>
      </c>
      <c r="R625" s="102"/>
      <c r="S625" s="87" t="s">
        <v>546</v>
      </c>
      <c r="T625" s="87"/>
      <c r="U625" s="87"/>
      <c r="V625" s="87"/>
      <c r="W625" s="87"/>
      <c r="X625" s="87"/>
      <c r="Y625" s="87"/>
      <c r="Z625" s="87"/>
      <c r="AA625" s="87"/>
      <c r="AB625" s="102" t="s">
        <v>17</v>
      </c>
      <c r="AC625" s="102"/>
      <c r="AD625" s="103">
        <v>65008</v>
      </c>
      <c r="AE625" s="103"/>
      <c r="AF625" s="103"/>
      <c r="AG625" s="103"/>
      <c r="AH625" s="7" t="s">
        <v>16</v>
      </c>
    </row>
    <row r="626" spans="1:47" x14ac:dyDescent="0.2">
      <c r="A626" s="90">
        <v>0</v>
      </c>
      <c r="B626" s="90"/>
      <c r="C626" s="87" t="s">
        <v>542</v>
      </c>
      <c r="D626" s="87"/>
      <c r="E626" s="87"/>
      <c r="F626" s="87"/>
      <c r="G626" s="87"/>
      <c r="H626" s="87"/>
      <c r="I626" s="90">
        <v>0</v>
      </c>
      <c r="J626" s="90"/>
      <c r="Q626" s="101">
        <v>42035</v>
      </c>
      <c r="R626" s="101"/>
      <c r="S626" s="101"/>
      <c r="T626" s="101"/>
      <c r="U626" s="90">
        <v>48520</v>
      </c>
      <c r="V626" s="90"/>
      <c r="W626" s="90"/>
      <c r="X626" s="87" t="s">
        <v>117</v>
      </c>
      <c r="Y626" s="87"/>
      <c r="Z626" s="87" t="s">
        <v>118</v>
      </c>
      <c r="AA626" s="87"/>
      <c r="AB626" s="87"/>
      <c r="AC626" s="87"/>
      <c r="AD626" s="87"/>
      <c r="AE626" s="87" t="s">
        <v>181</v>
      </c>
      <c r="AF626" s="87"/>
      <c r="AG626" s="87"/>
      <c r="AH626" s="87"/>
      <c r="AI626" s="87"/>
      <c r="AJ626" s="87"/>
      <c r="AK626" s="87"/>
      <c r="AL626" s="87"/>
      <c r="AM626" s="87"/>
      <c r="AN626" s="87"/>
      <c r="AO626" s="87"/>
      <c r="AP626" s="87"/>
      <c r="AQ626" s="93">
        <v>5938.95</v>
      </c>
      <c r="AR626" s="93"/>
      <c r="AS626" s="93"/>
      <c r="AT626" s="93"/>
      <c r="AU626" s="93"/>
    </row>
    <row r="627" spans="1:47" x14ac:dyDescent="0.2">
      <c r="D627" s="7" t="s">
        <v>15</v>
      </c>
      <c r="E627" s="87" t="s">
        <v>55</v>
      </c>
      <c r="F627" s="87"/>
      <c r="G627" s="87"/>
      <c r="H627" s="87"/>
      <c r="I627" s="87"/>
      <c r="J627" s="87"/>
      <c r="K627" s="87"/>
      <c r="L627" s="87"/>
      <c r="M627" s="87"/>
      <c r="N627" s="87"/>
      <c r="O627" s="87"/>
      <c r="P627" s="87"/>
      <c r="Q627" s="102" t="s">
        <v>18</v>
      </c>
      <c r="R627" s="102"/>
      <c r="S627" s="87" t="s">
        <v>182</v>
      </c>
      <c r="T627" s="87"/>
      <c r="U627" s="87"/>
      <c r="V627" s="87"/>
      <c r="W627" s="87"/>
      <c r="X627" s="87"/>
      <c r="Y627" s="87"/>
      <c r="Z627" s="87"/>
      <c r="AA627" s="87"/>
      <c r="AB627" s="102" t="s">
        <v>17</v>
      </c>
      <c r="AC627" s="102"/>
      <c r="AD627" s="103">
        <v>65176</v>
      </c>
      <c r="AE627" s="103"/>
      <c r="AF627" s="103"/>
      <c r="AG627" s="103"/>
      <c r="AH627" s="7" t="s">
        <v>16</v>
      </c>
    </row>
    <row r="628" spans="1:47" x14ac:dyDescent="0.2">
      <c r="A628" s="90">
        <v>0</v>
      </c>
      <c r="B628" s="90"/>
      <c r="C628" s="87" t="s">
        <v>542</v>
      </c>
      <c r="D628" s="87"/>
      <c r="E628" s="87"/>
      <c r="F628" s="87"/>
      <c r="G628" s="87"/>
      <c r="H628" s="87"/>
      <c r="I628" s="90">
        <v>0</v>
      </c>
      <c r="J628" s="90"/>
      <c r="Q628" s="101">
        <v>42035</v>
      </c>
      <c r="R628" s="101"/>
      <c r="S628" s="101"/>
      <c r="T628" s="101"/>
      <c r="U628" s="90">
        <v>48520</v>
      </c>
      <c r="V628" s="90"/>
      <c r="W628" s="90"/>
      <c r="X628" s="87" t="s">
        <v>117</v>
      </c>
      <c r="Y628" s="87"/>
      <c r="Z628" s="87" t="s">
        <v>118</v>
      </c>
      <c r="AA628" s="87"/>
      <c r="AB628" s="87"/>
      <c r="AC628" s="87"/>
      <c r="AD628" s="87"/>
      <c r="AE628" s="87" t="s">
        <v>547</v>
      </c>
      <c r="AF628" s="87"/>
      <c r="AG628" s="87"/>
      <c r="AH628" s="87"/>
      <c r="AI628" s="87"/>
      <c r="AJ628" s="87"/>
      <c r="AK628" s="87"/>
      <c r="AL628" s="87"/>
      <c r="AM628" s="87"/>
      <c r="AN628" s="87"/>
      <c r="AO628" s="87"/>
      <c r="AP628" s="87"/>
      <c r="AQ628" s="93">
        <v>191.25</v>
      </c>
      <c r="AR628" s="93"/>
      <c r="AS628" s="93"/>
      <c r="AT628" s="93"/>
      <c r="AU628" s="93"/>
    </row>
    <row r="629" spans="1:47" x14ac:dyDescent="0.2">
      <c r="D629" s="7" t="s">
        <v>15</v>
      </c>
      <c r="E629" s="87" t="s">
        <v>88</v>
      </c>
      <c r="F629" s="87"/>
      <c r="G629" s="87"/>
      <c r="H629" s="87"/>
      <c r="I629" s="87"/>
      <c r="J629" s="87"/>
      <c r="K629" s="87"/>
      <c r="L629" s="87"/>
      <c r="M629" s="87"/>
      <c r="N629" s="87"/>
      <c r="O629" s="87"/>
      <c r="P629" s="87"/>
      <c r="Q629" s="102" t="s">
        <v>18</v>
      </c>
      <c r="R629" s="102"/>
      <c r="S629" s="87" t="s">
        <v>548</v>
      </c>
      <c r="T629" s="87"/>
      <c r="U629" s="87"/>
      <c r="V629" s="87"/>
      <c r="W629" s="87"/>
      <c r="X629" s="87"/>
      <c r="Y629" s="87"/>
      <c r="Z629" s="87"/>
      <c r="AA629" s="87"/>
      <c r="AB629" s="102" t="s">
        <v>17</v>
      </c>
      <c r="AC629" s="102"/>
      <c r="AD629" s="103">
        <v>65190</v>
      </c>
      <c r="AE629" s="103"/>
      <c r="AF629" s="103"/>
      <c r="AG629" s="103"/>
      <c r="AH629" s="7" t="s">
        <v>16</v>
      </c>
    </row>
    <row r="630" spans="1:47" x14ac:dyDescent="0.2">
      <c r="A630" s="90">
        <v>0</v>
      </c>
      <c r="B630" s="90"/>
      <c r="C630" s="87" t="s">
        <v>542</v>
      </c>
      <c r="D630" s="87"/>
      <c r="E630" s="87"/>
      <c r="F630" s="87"/>
      <c r="G630" s="87"/>
      <c r="H630" s="87"/>
      <c r="I630" s="90">
        <v>0</v>
      </c>
      <c r="J630" s="90"/>
      <c r="Q630" s="101">
        <v>42035</v>
      </c>
      <c r="R630" s="101"/>
      <c r="S630" s="101"/>
      <c r="T630" s="101"/>
      <c r="U630" s="90">
        <v>48595</v>
      </c>
      <c r="V630" s="90"/>
      <c r="W630" s="90"/>
      <c r="X630" s="87" t="s">
        <v>117</v>
      </c>
      <c r="Y630" s="87"/>
      <c r="Z630" s="87" t="s">
        <v>135</v>
      </c>
      <c r="AA630" s="87"/>
      <c r="AB630" s="87"/>
      <c r="AC630" s="87"/>
      <c r="AD630" s="87"/>
      <c r="AE630" s="87" t="s">
        <v>549</v>
      </c>
      <c r="AF630" s="87"/>
      <c r="AG630" s="87"/>
      <c r="AH630" s="87"/>
      <c r="AI630" s="87"/>
      <c r="AJ630" s="87"/>
      <c r="AK630" s="87"/>
      <c r="AL630" s="87"/>
      <c r="AM630" s="87"/>
      <c r="AN630" s="87"/>
      <c r="AO630" s="87"/>
      <c r="AP630" s="87"/>
      <c r="AQ630" s="93">
        <v>401.25</v>
      </c>
      <c r="AR630" s="93"/>
      <c r="AS630" s="93"/>
      <c r="AT630" s="93"/>
      <c r="AU630" s="93"/>
    </row>
    <row r="631" spans="1:47" x14ac:dyDescent="0.2">
      <c r="D631" s="7" t="s">
        <v>15</v>
      </c>
      <c r="E631" s="87" t="s">
        <v>90</v>
      </c>
      <c r="F631" s="87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Q631" s="102" t="s">
        <v>18</v>
      </c>
      <c r="R631" s="102"/>
      <c r="S631" s="87" t="s">
        <v>550</v>
      </c>
      <c r="T631" s="87"/>
      <c r="U631" s="87"/>
      <c r="V631" s="87"/>
      <c r="W631" s="87"/>
      <c r="X631" s="87"/>
      <c r="Y631" s="87"/>
      <c r="Z631" s="87"/>
      <c r="AA631" s="87"/>
      <c r="AB631" s="102" t="s">
        <v>17</v>
      </c>
      <c r="AC631" s="102"/>
      <c r="AD631" s="103">
        <v>65220</v>
      </c>
      <c r="AE631" s="103"/>
      <c r="AF631" s="103"/>
      <c r="AG631" s="103"/>
      <c r="AH631" s="7" t="s">
        <v>16</v>
      </c>
    </row>
    <row r="632" spans="1:47" x14ac:dyDescent="0.2">
      <c r="A632" s="90">
        <v>0</v>
      </c>
      <c r="B632" s="90"/>
      <c r="C632" s="87" t="s">
        <v>542</v>
      </c>
      <c r="D632" s="87"/>
      <c r="E632" s="87"/>
      <c r="F632" s="87"/>
      <c r="G632" s="87"/>
      <c r="H632" s="87"/>
      <c r="I632" s="90">
        <v>0</v>
      </c>
      <c r="J632" s="90"/>
      <c r="Q632" s="101">
        <v>42035</v>
      </c>
      <c r="R632" s="101"/>
      <c r="S632" s="101"/>
      <c r="T632" s="101"/>
      <c r="U632" s="90">
        <v>48595</v>
      </c>
      <c r="V632" s="90"/>
      <c r="W632" s="90"/>
      <c r="X632" s="87" t="s">
        <v>117</v>
      </c>
      <c r="Y632" s="87"/>
      <c r="Z632" s="87" t="s">
        <v>135</v>
      </c>
      <c r="AA632" s="87"/>
      <c r="AB632" s="87"/>
      <c r="AC632" s="87"/>
      <c r="AD632" s="87"/>
      <c r="AE632" s="87" t="s">
        <v>549</v>
      </c>
      <c r="AF632" s="87"/>
      <c r="AG632" s="87"/>
      <c r="AH632" s="87"/>
      <c r="AI632" s="87"/>
      <c r="AJ632" s="87"/>
      <c r="AK632" s="87"/>
      <c r="AL632" s="87"/>
      <c r="AM632" s="87"/>
      <c r="AN632" s="87"/>
      <c r="AO632" s="87"/>
      <c r="AP632" s="87"/>
      <c r="AQ632" s="93">
        <v>161.4</v>
      </c>
      <c r="AR632" s="93"/>
      <c r="AS632" s="93"/>
      <c r="AT632" s="93"/>
      <c r="AU632" s="93"/>
    </row>
    <row r="633" spans="1:47" x14ac:dyDescent="0.2">
      <c r="D633" s="7" t="s">
        <v>15</v>
      </c>
      <c r="E633" s="87" t="s">
        <v>89</v>
      </c>
      <c r="F633" s="87"/>
      <c r="G633" s="87"/>
      <c r="H633" s="87"/>
      <c r="I633" s="87"/>
      <c r="J633" s="87"/>
      <c r="K633" s="87"/>
      <c r="L633" s="87"/>
      <c r="M633" s="87"/>
      <c r="N633" s="87"/>
      <c r="O633" s="87"/>
      <c r="P633" s="87"/>
      <c r="Q633" s="102" t="s">
        <v>18</v>
      </c>
      <c r="R633" s="102"/>
      <c r="S633" s="87" t="s">
        <v>551</v>
      </c>
      <c r="T633" s="87"/>
      <c r="U633" s="87"/>
      <c r="V633" s="87"/>
      <c r="W633" s="87"/>
      <c r="X633" s="87"/>
      <c r="Y633" s="87"/>
      <c r="Z633" s="87"/>
      <c r="AA633" s="87"/>
      <c r="AB633" s="102" t="s">
        <v>17</v>
      </c>
      <c r="AC633" s="102"/>
      <c r="AD633" s="103">
        <v>65234</v>
      </c>
      <c r="AE633" s="103"/>
      <c r="AF633" s="103"/>
      <c r="AG633" s="103"/>
      <c r="AH633" s="7" t="s">
        <v>16</v>
      </c>
    </row>
    <row r="634" spans="1:47" x14ac:dyDescent="0.2">
      <c r="A634" s="90">
        <v>0</v>
      </c>
      <c r="B634" s="90"/>
      <c r="C634" s="87" t="s">
        <v>542</v>
      </c>
      <c r="D634" s="87"/>
      <c r="E634" s="87"/>
      <c r="F634" s="87"/>
      <c r="G634" s="87"/>
      <c r="H634" s="87"/>
      <c r="I634" s="90">
        <v>0</v>
      </c>
      <c r="J634" s="90"/>
      <c r="Q634" s="101">
        <v>42063</v>
      </c>
      <c r="R634" s="101"/>
      <c r="S634" s="101"/>
      <c r="T634" s="101"/>
      <c r="U634" s="90">
        <v>49217</v>
      </c>
      <c r="V634" s="90"/>
      <c r="W634" s="90"/>
      <c r="X634" s="87" t="s">
        <v>117</v>
      </c>
      <c r="Y634" s="87"/>
      <c r="Z634" s="87" t="s">
        <v>118</v>
      </c>
      <c r="AA634" s="87"/>
      <c r="AB634" s="87"/>
      <c r="AC634" s="87"/>
      <c r="AD634" s="87"/>
      <c r="AE634" s="87" t="s">
        <v>183</v>
      </c>
      <c r="AF634" s="87"/>
      <c r="AG634" s="87"/>
      <c r="AH634" s="87"/>
      <c r="AI634" s="87"/>
      <c r="AJ634" s="87"/>
      <c r="AK634" s="87"/>
      <c r="AL634" s="87"/>
      <c r="AM634" s="87"/>
      <c r="AN634" s="87"/>
      <c r="AO634" s="87"/>
      <c r="AP634" s="87"/>
      <c r="AQ634" s="93">
        <v>6005.44</v>
      </c>
      <c r="AR634" s="93"/>
      <c r="AS634" s="93"/>
      <c r="AT634" s="93"/>
      <c r="AU634" s="93"/>
    </row>
    <row r="635" spans="1:47" x14ac:dyDescent="0.2">
      <c r="D635" s="7" t="s">
        <v>15</v>
      </c>
      <c r="E635" s="87" t="s">
        <v>55</v>
      </c>
      <c r="F635" s="87"/>
      <c r="G635" s="87"/>
      <c r="H635" s="87"/>
      <c r="I635" s="87"/>
      <c r="J635" s="87"/>
      <c r="K635" s="87"/>
      <c r="L635" s="87"/>
      <c r="M635" s="87"/>
      <c r="N635" s="87"/>
      <c r="O635" s="87"/>
      <c r="P635" s="87"/>
      <c r="Q635" s="102" t="s">
        <v>18</v>
      </c>
      <c r="R635" s="102"/>
      <c r="S635" s="87" t="s">
        <v>184</v>
      </c>
      <c r="T635" s="87"/>
      <c r="U635" s="87"/>
      <c r="V635" s="87"/>
      <c r="W635" s="87"/>
      <c r="X635" s="87"/>
      <c r="Y635" s="87"/>
      <c r="Z635" s="87"/>
      <c r="AA635" s="87"/>
      <c r="AB635" s="102" t="s">
        <v>17</v>
      </c>
      <c r="AC635" s="102"/>
      <c r="AD635" s="103">
        <v>65396</v>
      </c>
      <c r="AE635" s="103"/>
      <c r="AF635" s="103"/>
      <c r="AG635" s="103"/>
      <c r="AH635" s="7" t="s">
        <v>16</v>
      </c>
    </row>
    <row r="636" spans="1:47" x14ac:dyDescent="0.2">
      <c r="A636" s="90">
        <v>0</v>
      </c>
      <c r="B636" s="90"/>
      <c r="C636" s="87" t="s">
        <v>542</v>
      </c>
      <c r="D636" s="87"/>
      <c r="E636" s="87"/>
      <c r="F636" s="87"/>
      <c r="G636" s="87"/>
      <c r="H636" s="87"/>
      <c r="I636" s="90">
        <v>0</v>
      </c>
      <c r="J636" s="90"/>
      <c r="Q636" s="101">
        <v>42088</v>
      </c>
      <c r="R636" s="101"/>
      <c r="S636" s="101"/>
      <c r="T636" s="101"/>
      <c r="U636" s="90">
        <v>49498</v>
      </c>
      <c r="V636" s="90"/>
      <c r="W636" s="90"/>
      <c r="X636" s="87" t="s">
        <v>117</v>
      </c>
      <c r="Y636" s="87"/>
      <c r="Z636" s="87" t="s">
        <v>118</v>
      </c>
      <c r="AA636" s="87"/>
      <c r="AB636" s="87"/>
      <c r="AC636" s="87"/>
      <c r="AD636" s="87"/>
      <c r="AE636" s="87" t="s">
        <v>123</v>
      </c>
      <c r="AF636" s="87"/>
      <c r="AG636" s="87"/>
      <c r="AH636" s="87"/>
      <c r="AI636" s="87"/>
      <c r="AJ636" s="87"/>
      <c r="AK636" s="87"/>
      <c r="AL636" s="87"/>
      <c r="AM636" s="87"/>
      <c r="AN636" s="87"/>
      <c r="AO636" s="87"/>
      <c r="AP636" s="87"/>
      <c r="AQ636" s="93">
        <v>150</v>
      </c>
      <c r="AR636" s="93"/>
      <c r="AS636" s="93"/>
      <c r="AT636" s="93"/>
      <c r="AU636" s="93"/>
    </row>
    <row r="637" spans="1:47" x14ac:dyDescent="0.2">
      <c r="D637" s="7" t="s">
        <v>15</v>
      </c>
      <c r="E637" s="87" t="s">
        <v>91</v>
      </c>
      <c r="F637" s="87"/>
      <c r="G637" s="87"/>
      <c r="H637" s="87"/>
      <c r="I637" s="87"/>
      <c r="J637" s="87"/>
      <c r="K637" s="87"/>
      <c r="L637" s="87"/>
      <c r="M637" s="87"/>
      <c r="N637" s="87"/>
      <c r="O637" s="87"/>
      <c r="P637" s="87"/>
      <c r="Q637" s="102" t="s">
        <v>18</v>
      </c>
      <c r="R637" s="102"/>
      <c r="S637" s="87" t="s">
        <v>552</v>
      </c>
      <c r="T637" s="87"/>
      <c r="U637" s="87"/>
      <c r="V637" s="87"/>
      <c r="W637" s="87"/>
      <c r="X637" s="87"/>
      <c r="Y637" s="87"/>
      <c r="Z637" s="87"/>
      <c r="AA637" s="87"/>
      <c r="AB637" s="102" t="s">
        <v>17</v>
      </c>
      <c r="AC637" s="102"/>
      <c r="AD637" s="103">
        <v>65484</v>
      </c>
      <c r="AE637" s="103"/>
      <c r="AF637" s="103"/>
      <c r="AG637" s="103"/>
      <c r="AH637" s="7" t="s">
        <v>16</v>
      </c>
    </row>
    <row r="638" spans="1:47" x14ac:dyDescent="0.2">
      <c r="A638" s="90">
        <v>0</v>
      </c>
      <c r="B638" s="90"/>
      <c r="C638" s="87" t="s">
        <v>542</v>
      </c>
      <c r="D638" s="87"/>
      <c r="E638" s="87"/>
      <c r="F638" s="87"/>
      <c r="G638" s="87"/>
      <c r="H638" s="87"/>
      <c r="I638" s="90">
        <v>0</v>
      </c>
      <c r="J638" s="90"/>
      <c r="Q638" s="101">
        <v>42088</v>
      </c>
      <c r="R638" s="101"/>
      <c r="S638" s="101"/>
      <c r="T638" s="101"/>
      <c r="U638" s="90">
        <v>49498</v>
      </c>
      <c r="V638" s="90"/>
      <c r="W638" s="90"/>
      <c r="X638" s="87" t="s">
        <v>117</v>
      </c>
      <c r="Y638" s="87"/>
      <c r="Z638" s="87" t="s">
        <v>118</v>
      </c>
      <c r="AA638" s="87"/>
      <c r="AB638" s="87"/>
      <c r="AC638" s="87"/>
      <c r="AD638" s="87"/>
      <c r="AE638" s="87" t="s">
        <v>553</v>
      </c>
      <c r="AF638" s="87"/>
      <c r="AG638" s="87"/>
      <c r="AH638" s="87"/>
      <c r="AI638" s="87"/>
      <c r="AJ638" s="87"/>
      <c r="AK638" s="87"/>
      <c r="AL638" s="87"/>
      <c r="AM638" s="87"/>
      <c r="AN638" s="87"/>
      <c r="AO638" s="87"/>
      <c r="AP638" s="87"/>
      <c r="AQ638" s="93">
        <v>300</v>
      </c>
      <c r="AR638" s="93"/>
      <c r="AS638" s="93"/>
      <c r="AT638" s="93"/>
      <c r="AU638" s="93"/>
    </row>
    <row r="639" spans="1:47" x14ac:dyDescent="0.2">
      <c r="D639" s="7" t="s">
        <v>15</v>
      </c>
      <c r="E639" s="87" t="s">
        <v>92</v>
      </c>
      <c r="F639" s="87"/>
      <c r="G639" s="87"/>
      <c r="H639" s="87"/>
      <c r="I639" s="87"/>
      <c r="J639" s="87"/>
      <c r="K639" s="87"/>
      <c r="L639" s="87"/>
      <c r="M639" s="87"/>
      <c r="N639" s="87"/>
      <c r="O639" s="87"/>
      <c r="P639" s="87"/>
      <c r="Q639" s="102" t="s">
        <v>18</v>
      </c>
      <c r="R639" s="102"/>
      <c r="S639" s="87" t="s">
        <v>554</v>
      </c>
      <c r="T639" s="87"/>
      <c r="U639" s="87"/>
      <c r="V639" s="87"/>
      <c r="W639" s="87"/>
      <c r="X639" s="87"/>
      <c r="Y639" s="87"/>
      <c r="Z639" s="87"/>
      <c r="AA639" s="87"/>
      <c r="AB639" s="102" t="s">
        <v>17</v>
      </c>
      <c r="AC639" s="102"/>
      <c r="AD639" s="103">
        <v>65485</v>
      </c>
      <c r="AE639" s="103"/>
      <c r="AF639" s="103"/>
      <c r="AG639" s="103"/>
      <c r="AH639" s="7" t="s">
        <v>16</v>
      </c>
    </row>
    <row r="640" spans="1:47" x14ac:dyDescent="0.2">
      <c r="A640" s="90">
        <v>0</v>
      </c>
      <c r="B640" s="90"/>
      <c r="C640" s="87" t="s">
        <v>542</v>
      </c>
      <c r="D640" s="87"/>
      <c r="E640" s="87"/>
      <c r="F640" s="87"/>
      <c r="G640" s="87"/>
      <c r="H640" s="87"/>
      <c r="I640" s="90">
        <v>0</v>
      </c>
      <c r="J640" s="90"/>
      <c r="Q640" s="101">
        <v>42094</v>
      </c>
      <c r="R640" s="101"/>
      <c r="S640" s="101"/>
      <c r="T640" s="101"/>
      <c r="U640" s="90">
        <v>49730</v>
      </c>
      <c r="V640" s="90"/>
      <c r="W640" s="90"/>
      <c r="X640" s="87" t="s">
        <v>117</v>
      </c>
      <c r="Y640" s="87"/>
      <c r="Z640" s="87" t="s">
        <v>118</v>
      </c>
      <c r="AA640" s="87"/>
      <c r="AB640" s="87"/>
      <c r="AC640" s="87"/>
      <c r="AD640" s="87"/>
      <c r="AE640" s="87" t="s">
        <v>187</v>
      </c>
      <c r="AF640" s="87"/>
      <c r="AG640" s="87"/>
      <c r="AH640" s="87"/>
      <c r="AI640" s="87"/>
      <c r="AJ640" s="87"/>
      <c r="AK640" s="87"/>
      <c r="AL640" s="87"/>
      <c r="AM640" s="87"/>
      <c r="AN640" s="87"/>
      <c r="AO640" s="87"/>
      <c r="AP640" s="87"/>
      <c r="AQ640" s="93">
        <v>5980.73</v>
      </c>
      <c r="AR640" s="93"/>
      <c r="AS640" s="93"/>
      <c r="AT640" s="93"/>
      <c r="AU640" s="93"/>
    </row>
    <row r="641" spans="1:47" x14ac:dyDescent="0.2">
      <c r="D641" s="7" t="s">
        <v>15</v>
      </c>
      <c r="E641" s="87" t="s">
        <v>55</v>
      </c>
      <c r="F641" s="87"/>
      <c r="G641" s="87"/>
      <c r="H641" s="87"/>
      <c r="I641" s="87"/>
      <c r="J641" s="87"/>
      <c r="K641" s="87"/>
      <c r="L641" s="87"/>
      <c r="M641" s="87"/>
      <c r="N641" s="87"/>
      <c r="O641" s="87"/>
      <c r="P641" s="87"/>
      <c r="Q641" s="102" t="s">
        <v>18</v>
      </c>
      <c r="R641" s="102"/>
      <c r="S641" s="87" t="s">
        <v>188</v>
      </c>
      <c r="T641" s="87"/>
      <c r="U641" s="87"/>
      <c r="V641" s="87"/>
      <c r="W641" s="87"/>
      <c r="X641" s="87"/>
      <c r="Y641" s="87"/>
      <c r="Z641" s="87"/>
      <c r="AA641" s="87"/>
      <c r="AB641" s="102" t="s">
        <v>17</v>
      </c>
      <c r="AC641" s="102"/>
      <c r="AD641" s="103">
        <v>65543</v>
      </c>
      <c r="AE641" s="103"/>
      <c r="AF641" s="103"/>
      <c r="AG641" s="103"/>
      <c r="AH641" s="7" t="s">
        <v>16</v>
      </c>
    </row>
    <row r="642" spans="1:47" x14ac:dyDescent="0.2">
      <c r="A642" s="90">
        <v>0</v>
      </c>
      <c r="B642" s="90"/>
      <c r="C642" s="87" t="s">
        <v>542</v>
      </c>
      <c r="D642" s="87"/>
      <c r="E642" s="87"/>
      <c r="F642" s="87"/>
      <c r="G642" s="87"/>
      <c r="H642" s="87"/>
      <c r="I642" s="90">
        <v>0</v>
      </c>
      <c r="J642" s="90"/>
      <c r="Q642" s="101">
        <v>42124</v>
      </c>
      <c r="R642" s="101"/>
      <c r="S642" s="101"/>
      <c r="T642" s="101"/>
      <c r="U642" s="90">
        <v>50758</v>
      </c>
      <c r="V642" s="90"/>
      <c r="W642" s="90"/>
      <c r="X642" s="87" t="s">
        <v>117</v>
      </c>
      <c r="Y642" s="87"/>
      <c r="Z642" s="87" t="s">
        <v>118</v>
      </c>
      <c r="AA642" s="87"/>
      <c r="AB642" s="87"/>
      <c r="AC642" s="87"/>
      <c r="AD642" s="87"/>
      <c r="AE642" s="87" t="s">
        <v>189</v>
      </c>
      <c r="AF642" s="87"/>
      <c r="AG642" s="87"/>
      <c r="AH642" s="87"/>
      <c r="AI642" s="87"/>
      <c r="AJ642" s="87"/>
      <c r="AK642" s="87"/>
      <c r="AL642" s="87"/>
      <c r="AM642" s="87"/>
      <c r="AN642" s="87"/>
      <c r="AO642" s="87"/>
      <c r="AP642" s="87"/>
      <c r="AQ642" s="93">
        <v>6012.43</v>
      </c>
      <c r="AR642" s="93"/>
      <c r="AS642" s="93"/>
      <c r="AT642" s="93"/>
      <c r="AU642" s="93"/>
    </row>
    <row r="643" spans="1:47" x14ac:dyDescent="0.2">
      <c r="D643" s="7" t="s">
        <v>15</v>
      </c>
      <c r="E643" s="87" t="s">
        <v>55</v>
      </c>
      <c r="F643" s="87"/>
      <c r="G643" s="87"/>
      <c r="H643" s="87"/>
      <c r="I643" s="87"/>
      <c r="J643" s="87"/>
      <c r="K643" s="87"/>
      <c r="L643" s="87"/>
      <c r="M643" s="87"/>
      <c r="N643" s="87"/>
      <c r="O643" s="87"/>
      <c r="P643" s="87"/>
      <c r="Q643" s="102" t="s">
        <v>18</v>
      </c>
      <c r="R643" s="102"/>
      <c r="S643" s="87" t="s">
        <v>190</v>
      </c>
      <c r="T643" s="87"/>
      <c r="U643" s="87"/>
      <c r="V643" s="87"/>
      <c r="W643" s="87"/>
      <c r="X643" s="87"/>
      <c r="Y643" s="87"/>
      <c r="Z643" s="87"/>
      <c r="AA643" s="87"/>
      <c r="AB643" s="102" t="s">
        <v>17</v>
      </c>
      <c r="AC643" s="102"/>
      <c r="AD643" s="103">
        <v>65799</v>
      </c>
      <c r="AE643" s="103"/>
      <c r="AF643" s="103"/>
      <c r="AG643" s="103"/>
      <c r="AH643" s="7" t="s">
        <v>16</v>
      </c>
    </row>
    <row r="644" spans="1:47" x14ac:dyDescent="0.2">
      <c r="A644" s="90">
        <v>0</v>
      </c>
      <c r="B644" s="90"/>
      <c r="C644" s="87" t="s">
        <v>542</v>
      </c>
      <c r="D644" s="87"/>
      <c r="E644" s="87"/>
      <c r="F644" s="87"/>
      <c r="G644" s="87"/>
      <c r="H644" s="87"/>
      <c r="I644" s="90">
        <v>0</v>
      </c>
      <c r="J644" s="90"/>
      <c r="Q644" s="101">
        <v>42155</v>
      </c>
      <c r="R644" s="101"/>
      <c r="S644" s="101"/>
      <c r="T644" s="101"/>
      <c r="U644" s="90">
        <v>51505</v>
      </c>
      <c r="V644" s="90"/>
      <c r="W644" s="90"/>
      <c r="X644" s="87" t="s">
        <v>117</v>
      </c>
      <c r="Y644" s="87"/>
      <c r="Z644" s="87" t="s">
        <v>118</v>
      </c>
      <c r="AA644" s="87"/>
      <c r="AB644" s="87"/>
      <c r="AC644" s="87"/>
      <c r="AD644" s="87"/>
      <c r="AE644" s="87" t="s">
        <v>191</v>
      </c>
      <c r="AF644" s="87"/>
      <c r="AG644" s="87"/>
      <c r="AH644" s="87"/>
      <c r="AI644" s="87"/>
      <c r="AJ644" s="87"/>
      <c r="AK644" s="87"/>
      <c r="AL644" s="87"/>
      <c r="AM644" s="87"/>
      <c r="AN644" s="87"/>
      <c r="AO644" s="87"/>
      <c r="AP644" s="87"/>
      <c r="AQ644" s="93">
        <v>6004.43</v>
      </c>
      <c r="AR644" s="93"/>
      <c r="AS644" s="93"/>
      <c r="AT644" s="93"/>
      <c r="AU644" s="93"/>
    </row>
    <row r="645" spans="1:47" x14ac:dyDescent="0.2">
      <c r="D645" s="7" t="s">
        <v>15</v>
      </c>
      <c r="E645" s="87" t="s">
        <v>55</v>
      </c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87"/>
      <c r="Q645" s="102" t="s">
        <v>18</v>
      </c>
      <c r="R645" s="102"/>
      <c r="S645" s="87" t="s">
        <v>192</v>
      </c>
      <c r="T645" s="87"/>
      <c r="U645" s="87"/>
      <c r="V645" s="87"/>
      <c r="W645" s="87"/>
      <c r="X645" s="87"/>
      <c r="Y645" s="87"/>
      <c r="Z645" s="87"/>
      <c r="AA645" s="87"/>
      <c r="AB645" s="102" t="s">
        <v>17</v>
      </c>
      <c r="AC645" s="102"/>
      <c r="AD645" s="103">
        <v>66037</v>
      </c>
      <c r="AE645" s="103"/>
      <c r="AF645" s="103"/>
      <c r="AG645" s="103"/>
      <c r="AH645" s="7" t="s">
        <v>16</v>
      </c>
    </row>
    <row r="646" spans="1:47" x14ac:dyDescent="0.2">
      <c r="A646" s="90">
        <v>0</v>
      </c>
      <c r="B646" s="90"/>
      <c r="C646" s="87" t="s">
        <v>542</v>
      </c>
      <c r="D646" s="87"/>
      <c r="E646" s="87"/>
      <c r="F646" s="87"/>
      <c r="G646" s="87"/>
      <c r="H646" s="87"/>
      <c r="I646" s="90">
        <v>0</v>
      </c>
      <c r="J646" s="90"/>
      <c r="Q646" s="101">
        <v>42183</v>
      </c>
      <c r="R646" s="101"/>
      <c r="S646" s="101"/>
      <c r="T646" s="101"/>
      <c r="U646" s="90">
        <v>52240</v>
      </c>
      <c r="V646" s="90"/>
      <c r="W646" s="90"/>
      <c r="X646" s="87" t="s">
        <v>117</v>
      </c>
      <c r="Y646" s="87"/>
      <c r="Z646" s="87" t="s">
        <v>135</v>
      </c>
      <c r="AA646" s="87"/>
      <c r="AB646" s="87"/>
      <c r="AC646" s="87"/>
      <c r="AD646" s="87"/>
      <c r="AE646" s="87" t="s">
        <v>193</v>
      </c>
      <c r="AF646" s="87"/>
      <c r="AG646" s="87"/>
      <c r="AH646" s="87"/>
      <c r="AI646" s="87"/>
      <c r="AJ646" s="87"/>
      <c r="AK646" s="87"/>
      <c r="AL646" s="87"/>
      <c r="AM646" s="87"/>
      <c r="AN646" s="87"/>
      <c r="AO646" s="87"/>
      <c r="AP646" s="87"/>
      <c r="AQ646" s="93">
        <v>7934.35</v>
      </c>
      <c r="AR646" s="93"/>
      <c r="AS646" s="93"/>
      <c r="AT646" s="93"/>
      <c r="AU646" s="93"/>
    </row>
    <row r="647" spans="1:47" x14ac:dyDescent="0.2">
      <c r="D647" s="7" t="s">
        <v>15</v>
      </c>
      <c r="E647" s="87" t="s">
        <v>55</v>
      </c>
      <c r="F647" s="87"/>
      <c r="G647" s="87"/>
      <c r="H647" s="87"/>
      <c r="I647" s="87"/>
      <c r="J647" s="87"/>
      <c r="K647" s="87"/>
      <c r="L647" s="87"/>
      <c r="M647" s="87"/>
      <c r="N647" s="87"/>
      <c r="O647" s="87"/>
      <c r="P647" s="87"/>
      <c r="Q647" s="102" t="s">
        <v>18</v>
      </c>
      <c r="R647" s="102"/>
      <c r="S647" s="87" t="s">
        <v>194</v>
      </c>
      <c r="T647" s="87"/>
      <c r="U647" s="87"/>
      <c r="V647" s="87"/>
      <c r="W647" s="87"/>
      <c r="X647" s="87"/>
      <c r="Y647" s="87"/>
      <c r="Z647" s="87"/>
      <c r="AA647" s="87"/>
      <c r="AB647" s="102" t="s">
        <v>17</v>
      </c>
      <c r="AC647" s="102"/>
      <c r="AD647" s="103">
        <v>66682</v>
      </c>
      <c r="AE647" s="103"/>
      <c r="AF647" s="103"/>
      <c r="AG647" s="103"/>
      <c r="AH647" s="7" t="s">
        <v>16</v>
      </c>
    </row>
    <row r="648" spans="1:47" x14ac:dyDescent="0.2">
      <c r="A648" s="90">
        <v>0</v>
      </c>
      <c r="B648" s="90"/>
      <c r="C648" s="87" t="s">
        <v>542</v>
      </c>
      <c r="D648" s="87"/>
      <c r="E648" s="87"/>
      <c r="F648" s="87"/>
      <c r="G648" s="87"/>
      <c r="H648" s="87"/>
      <c r="I648" s="90">
        <v>0</v>
      </c>
      <c r="J648" s="90"/>
      <c r="Q648" s="101">
        <v>42216</v>
      </c>
      <c r="R648" s="101"/>
      <c r="S648" s="101"/>
      <c r="T648" s="101"/>
      <c r="U648" s="90">
        <v>53102</v>
      </c>
      <c r="V648" s="90"/>
      <c r="W648" s="90"/>
      <c r="X648" s="87" t="s">
        <v>117</v>
      </c>
      <c r="Y648" s="87"/>
      <c r="Z648" s="87" t="s">
        <v>118</v>
      </c>
      <c r="AA648" s="87"/>
      <c r="AB648" s="87"/>
      <c r="AC648" s="87"/>
      <c r="AD648" s="87"/>
      <c r="AE648" s="87" t="s">
        <v>195</v>
      </c>
      <c r="AF648" s="87"/>
      <c r="AG648" s="87"/>
      <c r="AH648" s="87"/>
      <c r="AI648" s="87"/>
      <c r="AJ648" s="87"/>
      <c r="AK648" s="87"/>
      <c r="AL648" s="87"/>
      <c r="AM648" s="87"/>
      <c r="AN648" s="87"/>
      <c r="AO648" s="87"/>
      <c r="AP648" s="87"/>
      <c r="AQ648" s="93">
        <v>5940.66</v>
      </c>
      <c r="AR648" s="93"/>
      <c r="AS648" s="93"/>
      <c r="AT648" s="93"/>
      <c r="AU648" s="93"/>
    </row>
    <row r="649" spans="1:47" x14ac:dyDescent="0.2">
      <c r="D649" s="7" t="s">
        <v>15</v>
      </c>
      <c r="E649" s="87" t="s">
        <v>55</v>
      </c>
      <c r="F649" s="87"/>
      <c r="G649" s="87"/>
      <c r="H649" s="87"/>
      <c r="I649" s="87"/>
      <c r="J649" s="87"/>
      <c r="K649" s="87"/>
      <c r="L649" s="87"/>
      <c r="M649" s="87"/>
      <c r="N649" s="87"/>
      <c r="O649" s="87"/>
      <c r="P649" s="87"/>
      <c r="Q649" s="102" t="s">
        <v>18</v>
      </c>
      <c r="R649" s="102"/>
      <c r="S649" s="87" t="s">
        <v>196</v>
      </c>
      <c r="T649" s="87"/>
      <c r="U649" s="87"/>
      <c r="V649" s="87"/>
      <c r="W649" s="87"/>
      <c r="X649" s="87"/>
      <c r="Y649" s="87"/>
      <c r="Z649" s="87"/>
      <c r="AA649" s="87"/>
      <c r="AB649" s="102" t="s">
        <v>17</v>
      </c>
      <c r="AC649" s="102"/>
      <c r="AD649" s="103">
        <v>66954</v>
      </c>
      <c r="AE649" s="103"/>
      <c r="AF649" s="103"/>
      <c r="AG649" s="103"/>
      <c r="AH649" s="7" t="s">
        <v>16</v>
      </c>
    </row>
    <row r="650" spans="1:47" x14ac:dyDescent="0.2">
      <c r="A650" s="90">
        <v>0</v>
      </c>
      <c r="B650" s="90"/>
      <c r="C650" s="87" t="s">
        <v>542</v>
      </c>
      <c r="D650" s="87"/>
      <c r="E650" s="87"/>
      <c r="F650" s="87"/>
      <c r="G650" s="87"/>
      <c r="H650" s="87"/>
      <c r="I650" s="90">
        <v>0</v>
      </c>
      <c r="J650" s="90"/>
      <c r="Q650" s="101">
        <v>42216</v>
      </c>
      <c r="R650" s="101"/>
      <c r="S650" s="101"/>
      <c r="T650" s="101"/>
      <c r="U650" s="90">
        <v>53143</v>
      </c>
      <c r="V650" s="90"/>
      <c r="W650" s="90"/>
      <c r="X650" s="87" t="s">
        <v>117</v>
      </c>
      <c r="Y650" s="87"/>
      <c r="Z650" s="87" t="s">
        <v>118</v>
      </c>
      <c r="AA650" s="87"/>
      <c r="AB650" s="87"/>
      <c r="AC650" s="87"/>
      <c r="AD650" s="87"/>
      <c r="AE650" s="87" t="s">
        <v>147</v>
      </c>
      <c r="AF650" s="87"/>
      <c r="AG650" s="87"/>
      <c r="AH650" s="87"/>
      <c r="AI650" s="87"/>
      <c r="AJ650" s="87"/>
      <c r="AK650" s="87"/>
      <c r="AL650" s="87"/>
      <c r="AM650" s="87"/>
      <c r="AN650" s="87"/>
      <c r="AO650" s="87"/>
      <c r="AP650" s="87"/>
      <c r="AQ650" s="93">
        <v>349</v>
      </c>
      <c r="AR650" s="93"/>
      <c r="AS650" s="93"/>
      <c r="AT650" s="93"/>
      <c r="AU650" s="93"/>
    </row>
    <row r="651" spans="1:47" x14ac:dyDescent="0.2">
      <c r="D651" s="7" t="s">
        <v>15</v>
      </c>
      <c r="E651" s="87" t="s">
        <v>88</v>
      </c>
      <c r="F651" s="87"/>
      <c r="G651" s="87"/>
      <c r="H651" s="87"/>
      <c r="I651" s="87"/>
      <c r="J651" s="87"/>
      <c r="K651" s="87"/>
      <c r="L651" s="87"/>
      <c r="M651" s="87"/>
      <c r="N651" s="87"/>
      <c r="O651" s="87"/>
      <c r="P651" s="87"/>
      <c r="Q651" s="102" t="s">
        <v>18</v>
      </c>
      <c r="R651" s="102"/>
      <c r="S651" s="87" t="s">
        <v>555</v>
      </c>
      <c r="T651" s="87"/>
      <c r="U651" s="87"/>
      <c r="V651" s="87"/>
      <c r="W651" s="87"/>
      <c r="X651" s="87"/>
      <c r="Y651" s="87"/>
      <c r="Z651" s="87"/>
      <c r="AA651" s="87"/>
      <c r="AB651" s="102" t="s">
        <v>17</v>
      </c>
      <c r="AC651" s="102"/>
      <c r="AD651" s="103">
        <v>66967</v>
      </c>
      <c r="AE651" s="103"/>
      <c r="AF651" s="103"/>
      <c r="AG651" s="103"/>
      <c r="AH651" s="7" t="s">
        <v>16</v>
      </c>
    </row>
    <row r="652" spans="1:47" x14ac:dyDescent="0.2">
      <c r="A652" s="90">
        <v>0</v>
      </c>
      <c r="B652" s="90"/>
      <c r="C652" s="87" t="s">
        <v>542</v>
      </c>
      <c r="D652" s="87"/>
      <c r="E652" s="87"/>
      <c r="F652" s="87"/>
      <c r="G652" s="87"/>
      <c r="H652" s="87"/>
      <c r="I652" s="90">
        <v>0</v>
      </c>
      <c r="J652" s="90"/>
      <c r="Q652" s="101">
        <v>42247</v>
      </c>
      <c r="R652" s="101"/>
      <c r="S652" s="101"/>
      <c r="T652" s="101"/>
      <c r="U652" s="90">
        <v>53828</v>
      </c>
      <c r="V652" s="90"/>
      <c r="W652" s="90"/>
      <c r="X652" s="87" t="s">
        <v>117</v>
      </c>
      <c r="Y652" s="87"/>
      <c r="Z652" s="87" t="s">
        <v>118</v>
      </c>
      <c r="AA652" s="87"/>
      <c r="AB652" s="87"/>
      <c r="AC652" s="87"/>
      <c r="AD652" s="87"/>
      <c r="AE652" s="87" t="s">
        <v>197</v>
      </c>
      <c r="AF652" s="87"/>
      <c r="AG652" s="87"/>
      <c r="AH652" s="87"/>
      <c r="AI652" s="87"/>
      <c r="AJ652" s="87"/>
      <c r="AK652" s="87"/>
      <c r="AL652" s="87"/>
      <c r="AM652" s="87"/>
      <c r="AN652" s="87"/>
      <c r="AO652" s="87"/>
      <c r="AP652" s="87"/>
      <c r="AQ652" s="93">
        <v>5987.72</v>
      </c>
      <c r="AR652" s="93"/>
      <c r="AS652" s="93"/>
      <c r="AT652" s="93"/>
      <c r="AU652" s="93"/>
    </row>
    <row r="653" spans="1:47" x14ac:dyDescent="0.2">
      <c r="D653" s="7" t="s">
        <v>15</v>
      </c>
      <c r="E653" s="87" t="s">
        <v>55</v>
      </c>
      <c r="F653" s="87"/>
      <c r="G653" s="87"/>
      <c r="H653" s="87"/>
      <c r="I653" s="87"/>
      <c r="J653" s="87"/>
      <c r="K653" s="87"/>
      <c r="L653" s="87"/>
      <c r="M653" s="87"/>
      <c r="N653" s="87"/>
      <c r="O653" s="87"/>
      <c r="P653" s="87"/>
      <c r="Q653" s="102" t="s">
        <v>18</v>
      </c>
      <c r="R653" s="102"/>
      <c r="S653" s="87" t="s">
        <v>198</v>
      </c>
      <c r="T653" s="87"/>
      <c r="U653" s="87"/>
      <c r="V653" s="87"/>
      <c r="W653" s="87"/>
      <c r="X653" s="87"/>
      <c r="Y653" s="87"/>
      <c r="Z653" s="87"/>
      <c r="AA653" s="87"/>
      <c r="AB653" s="102" t="s">
        <v>17</v>
      </c>
      <c r="AC653" s="102"/>
      <c r="AD653" s="103">
        <v>67177</v>
      </c>
      <c r="AE653" s="103"/>
      <c r="AF653" s="103"/>
      <c r="AG653" s="103"/>
      <c r="AH653" s="7" t="s">
        <v>16</v>
      </c>
    </row>
    <row r="654" spans="1:47" x14ac:dyDescent="0.2">
      <c r="A654" s="90">
        <v>0</v>
      </c>
      <c r="B654" s="90"/>
      <c r="C654" s="87" t="s">
        <v>542</v>
      </c>
      <c r="D654" s="87"/>
      <c r="E654" s="87"/>
      <c r="F654" s="87"/>
      <c r="G654" s="87"/>
      <c r="H654" s="87"/>
      <c r="I654" s="90">
        <v>0</v>
      </c>
      <c r="J654" s="90"/>
      <c r="Q654" s="101">
        <v>42277</v>
      </c>
      <c r="R654" s="101"/>
      <c r="S654" s="101"/>
      <c r="T654" s="101"/>
      <c r="U654" s="90">
        <v>54402</v>
      </c>
      <c r="V654" s="90"/>
      <c r="W654" s="90"/>
      <c r="X654" s="87" t="s">
        <v>117</v>
      </c>
      <c r="Y654" s="87"/>
      <c r="Z654" s="87" t="s">
        <v>118</v>
      </c>
      <c r="AA654" s="87"/>
      <c r="AB654" s="87"/>
      <c r="AC654" s="87"/>
      <c r="AD654" s="87"/>
      <c r="AE654" s="87" t="s">
        <v>199</v>
      </c>
      <c r="AF654" s="87"/>
      <c r="AG654" s="87"/>
      <c r="AH654" s="87"/>
      <c r="AI654" s="87"/>
      <c r="AJ654" s="87"/>
      <c r="AK654" s="87"/>
      <c r="AL654" s="87"/>
      <c r="AM654" s="87"/>
      <c r="AN654" s="87"/>
      <c r="AO654" s="87"/>
      <c r="AP654" s="87"/>
      <c r="AQ654" s="93">
        <v>5995.38</v>
      </c>
      <c r="AR654" s="93"/>
      <c r="AS654" s="93"/>
      <c r="AT654" s="93"/>
      <c r="AU654" s="93"/>
    </row>
    <row r="655" spans="1:47" x14ac:dyDescent="0.2">
      <c r="D655" s="7" t="s">
        <v>15</v>
      </c>
      <c r="E655" s="87" t="s">
        <v>55</v>
      </c>
      <c r="F655" s="87"/>
      <c r="G655" s="87"/>
      <c r="H655" s="87"/>
      <c r="I655" s="87"/>
      <c r="J655" s="87"/>
      <c r="K655" s="87"/>
      <c r="L655" s="87"/>
      <c r="M655" s="87"/>
      <c r="N655" s="87"/>
      <c r="O655" s="87"/>
      <c r="P655" s="87"/>
      <c r="Q655" s="102" t="s">
        <v>18</v>
      </c>
      <c r="R655" s="102"/>
      <c r="S655" s="87" t="s">
        <v>200</v>
      </c>
      <c r="T655" s="87"/>
      <c r="U655" s="87"/>
      <c r="V655" s="87"/>
      <c r="W655" s="87"/>
      <c r="X655" s="87"/>
      <c r="Y655" s="87"/>
      <c r="Z655" s="87"/>
      <c r="AA655" s="87"/>
      <c r="AB655" s="102" t="s">
        <v>17</v>
      </c>
      <c r="AC655" s="102"/>
      <c r="AD655" s="103">
        <v>67373</v>
      </c>
      <c r="AE655" s="103"/>
      <c r="AF655" s="103"/>
      <c r="AG655" s="103"/>
      <c r="AH655" s="7" t="s">
        <v>16</v>
      </c>
    </row>
    <row r="656" spans="1:47" x14ac:dyDescent="0.2">
      <c r="A656" s="90">
        <v>0</v>
      </c>
      <c r="B656" s="90"/>
      <c r="C656" s="87" t="s">
        <v>542</v>
      </c>
      <c r="D656" s="87"/>
      <c r="E656" s="87"/>
      <c r="F656" s="87"/>
      <c r="G656" s="87"/>
      <c r="H656" s="87"/>
      <c r="I656" s="90">
        <v>0</v>
      </c>
      <c r="J656" s="90"/>
      <c r="Q656" s="101">
        <v>42308</v>
      </c>
      <c r="R656" s="101"/>
      <c r="S656" s="101"/>
      <c r="T656" s="101"/>
      <c r="U656" s="90">
        <v>55330</v>
      </c>
      <c r="V656" s="90"/>
      <c r="W656" s="90"/>
      <c r="X656" s="87" t="s">
        <v>117</v>
      </c>
      <c r="Y656" s="87"/>
      <c r="Z656" s="87" t="s">
        <v>118</v>
      </c>
      <c r="AA656" s="87"/>
      <c r="AB656" s="87"/>
      <c r="AC656" s="87"/>
      <c r="AD656" s="87"/>
      <c r="AE656" s="87" t="s">
        <v>201</v>
      </c>
      <c r="AF656" s="87"/>
      <c r="AG656" s="87"/>
      <c r="AH656" s="87"/>
      <c r="AI656" s="87"/>
      <c r="AJ656" s="87"/>
      <c r="AK656" s="87"/>
      <c r="AL656" s="87"/>
      <c r="AM656" s="87"/>
      <c r="AN656" s="87"/>
      <c r="AO656" s="87"/>
      <c r="AP656" s="87"/>
      <c r="AQ656" s="93">
        <v>5964.09</v>
      </c>
      <c r="AR656" s="93"/>
      <c r="AS656" s="93"/>
      <c r="AT656" s="93"/>
      <c r="AU656" s="93"/>
    </row>
    <row r="657" spans="1:47" x14ac:dyDescent="0.2">
      <c r="D657" s="7" t="s">
        <v>15</v>
      </c>
      <c r="E657" s="87" t="s">
        <v>55</v>
      </c>
      <c r="F657" s="87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102" t="s">
        <v>18</v>
      </c>
      <c r="R657" s="102"/>
      <c r="S657" s="87" t="s">
        <v>202</v>
      </c>
      <c r="T657" s="87"/>
      <c r="U657" s="87"/>
      <c r="V657" s="87"/>
      <c r="W657" s="87"/>
      <c r="X657" s="87"/>
      <c r="Y657" s="87"/>
      <c r="Z657" s="87"/>
      <c r="AA657" s="87"/>
      <c r="AB657" s="102" t="s">
        <v>17</v>
      </c>
      <c r="AC657" s="102"/>
      <c r="AD657" s="103">
        <v>67653</v>
      </c>
      <c r="AE657" s="103"/>
      <c r="AF657" s="103"/>
      <c r="AG657" s="103"/>
      <c r="AH657" s="7" t="s">
        <v>16</v>
      </c>
    </row>
    <row r="658" spans="1:47" x14ac:dyDescent="0.2">
      <c r="A658" s="90">
        <v>0</v>
      </c>
      <c r="B658" s="90"/>
      <c r="C658" s="87" t="s">
        <v>542</v>
      </c>
      <c r="D658" s="87"/>
      <c r="E658" s="87"/>
      <c r="F658" s="87"/>
      <c r="G658" s="87"/>
      <c r="H658" s="87"/>
      <c r="I658" s="90">
        <v>0</v>
      </c>
      <c r="J658" s="90"/>
      <c r="Q658" s="101">
        <v>42338</v>
      </c>
      <c r="R658" s="101"/>
      <c r="S658" s="101"/>
      <c r="T658" s="101"/>
      <c r="U658" s="90">
        <v>56022</v>
      </c>
      <c r="V658" s="90"/>
      <c r="W658" s="90"/>
      <c r="X658" s="87" t="s">
        <v>117</v>
      </c>
      <c r="Y658" s="87"/>
      <c r="Z658" s="87" t="s">
        <v>118</v>
      </c>
      <c r="AA658" s="87"/>
      <c r="AB658" s="87"/>
      <c r="AC658" s="87"/>
      <c r="AD658" s="87"/>
      <c r="AE658" s="87" t="s">
        <v>201</v>
      </c>
      <c r="AF658" s="87"/>
      <c r="AG658" s="87"/>
      <c r="AH658" s="87"/>
      <c r="AI658" s="87"/>
      <c r="AJ658" s="87"/>
      <c r="AK658" s="87"/>
      <c r="AL658" s="87"/>
      <c r="AM658" s="87"/>
      <c r="AN658" s="87"/>
      <c r="AO658" s="87"/>
      <c r="AP658" s="87"/>
      <c r="AQ658" s="93">
        <v>5950.35</v>
      </c>
      <c r="AR658" s="93"/>
      <c r="AS658" s="93"/>
      <c r="AT658" s="93"/>
      <c r="AU658" s="93"/>
    </row>
    <row r="659" spans="1:47" x14ac:dyDescent="0.2">
      <c r="D659" s="7" t="s">
        <v>15</v>
      </c>
      <c r="E659" s="87" t="s">
        <v>55</v>
      </c>
      <c r="F659" s="87"/>
      <c r="G659" s="87"/>
      <c r="H659" s="87"/>
      <c r="I659" s="87"/>
      <c r="J659" s="87"/>
      <c r="K659" s="87"/>
      <c r="L659" s="87"/>
      <c r="M659" s="87"/>
      <c r="N659" s="87"/>
      <c r="O659" s="87"/>
      <c r="P659" s="87"/>
      <c r="Q659" s="102" t="s">
        <v>18</v>
      </c>
      <c r="R659" s="102"/>
      <c r="S659" s="87" t="s">
        <v>203</v>
      </c>
      <c r="T659" s="87"/>
      <c r="U659" s="87"/>
      <c r="V659" s="87"/>
      <c r="W659" s="87"/>
      <c r="X659" s="87"/>
      <c r="Y659" s="87"/>
      <c r="Z659" s="87"/>
      <c r="AA659" s="87"/>
      <c r="AB659" s="102" t="s">
        <v>17</v>
      </c>
      <c r="AC659" s="102"/>
      <c r="AD659" s="103">
        <v>67889</v>
      </c>
      <c r="AE659" s="103"/>
      <c r="AF659" s="103"/>
      <c r="AG659" s="103"/>
      <c r="AH659" s="7" t="s">
        <v>16</v>
      </c>
    </row>
    <row r="660" spans="1:47" x14ac:dyDescent="0.2">
      <c r="X660" s="83" t="s">
        <v>52</v>
      </c>
      <c r="Y660" s="83"/>
      <c r="Z660" s="83"/>
      <c r="AA660" s="83"/>
      <c r="AB660" s="83"/>
      <c r="AC660" s="83"/>
      <c r="AD660" s="83"/>
      <c r="AE660" s="83"/>
      <c r="AF660" s="8">
        <v>0</v>
      </c>
      <c r="AG660" s="87" t="s">
        <v>542</v>
      </c>
      <c r="AH660" s="87"/>
      <c r="AI660" s="87"/>
      <c r="AJ660" s="87"/>
      <c r="AK660" s="87"/>
      <c r="AM660" s="9" t="s">
        <v>53</v>
      </c>
      <c r="AN660" s="90">
        <v>0</v>
      </c>
      <c r="AO660" s="90"/>
      <c r="AQ660" s="99">
        <v>75545.83</v>
      </c>
      <c r="AR660" s="99"/>
      <c r="AS660" s="99"/>
      <c r="AT660" s="99"/>
      <c r="AU660" s="99"/>
    </row>
    <row r="661" spans="1:47" x14ac:dyDescent="0.2">
      <c r="A661" s="90">
        <v>0</v>
      </c>
      <c r="B661" s="90"/>
      <c r="C661" s="87" t="s">
        <v>556</v>
      </c>
      <c r="D661" s="87"/>
      <c r="E661" s="87"/>
      <c r="F661" s="87"/>
      <c r="G661" s="87"/>
      <c r="H661" s="87"/>
      <c r="I661" s="90">
        <v>0</v>
      </c>
      <c r="J661" s="90"/>
      <c r="Q661" s="101">
        <v>42004</v>
      </c>
      <c r="R661" s="101"/>
      <c r="S661" s="101"/>
      <c r="T661" s="101"/>
      <c r="U661" s="90">
        <v>48440</v>
      </c>
      <c r="V661" s="90"/>
      <c r="W661" s="90"/>
      <c r="X661" s="87" t="s">
        <v>215</v>
      </c>
      <c r="Y661" s="87"/>
      <c r="Z661" s="87" t="s">
        <v>557</v>
      </c>
      <c r="AA661" s="87"/>
      <c r="AB661" s="87"/>
      <c r="AC661" s="87"/>
      <c r="AD661" s="87"/>
      <c r="AE661" s="87" t="s">
        <v>558</v>
      </c>
      <c r="AF661" s="87"/>
      <c r="AG661" s="87"/>
      <c r="AH661" s="87"/>
      <c r="AI661" s="87"/>
      <c r="AJ661" s="87"/>
      <c r="AK661" s="87"/>
      <c r="AL661" s="87"/>
      <c r="AM661" s="87"/>
      <c r="AN661" s="87"/>
      <c r="AO661" s="87"/>
      <c r="AP661" s="87"/>
      <c r="AQ661" s="93">
        <v>7191.39</v>
      </c>
      <c r="AR661" s="93"/>
      <c r="AS661" s="93"/>
      <c r="AT661" s="93"/>
      <c r="AU661" s="93"/>
    </row>
    <row r="662" spans="1:47" x14ac:dyDescent="0.2">
      <c r="A662" s="90">
        <v>0</v>
      </c>
      <c r="B662" s="90"/>
      <c r="C662" s="87" t="s">
        <v>556</v>
      </c>
      <c r="D662" s="87"/>
      <c r="E662" s="87"/>
      <c r="F662" s="87"/>
      <c r="G662" s="87"/>
      <c r="H662" s="87"/>
      <c r="I662" s="90">
        <v>0</v>
      </c>
      <c r="J662" s="90"/>
      <c r="Q662" s="101">
        <v>42035</v>
      </c>
      <c r="R662" s="101"/>
      <c r="S662" s="101"/>
      <c r="T662" s="101"/>
      <c r="U662" s="90">
        <v>49749</v>
      </c>
      <c r="V662" s="90"/>
      <c r="W662" s="90"/>
      <c r="X662" s="87" t="s">
        <v>215</v>
      </c>
      <c r="Y662" s="87"/>
      <c r="Z662" s="87" t="s">
        <v>557</v>
      </c>
      <c r="AA662" s="87"/>
      <c r="AB662" s="87"/>
      <c r="AC662" s="87"/>
      <c r="AD662" s="87"/>
      <c r="AE662" s="87" t="s">
        <v>558</v>
      </c>
      <c r="AF662" s="87"/>
      <c r="AG662" s="87"/>
      <c r="AH662" s="87"/>
      <c r="AI662" s="87"/>
      <c r="AJ662" s="87"/>
      <c r="AK662" s="87"/>
      <c r="AL662" s="87"/>
      <c r="AM662" s="87"/>
      <c r="AN662" s="87"/>
      <c r="AO662" s="87"/>
      <c r="AP662" s="87"/>
      <c r="AQ662" s="93">
        <v>7274.45</v>
      </c>
      <c r="AR662" s="93"/>
      <c r="AS662" s="93"/>
      <c r="AT662" s="93"/>
      <c r="AU662" s="93"/>
    </row>
    <row r="663" spans="1:47" x14ac:dyDescent="0.2">
      <c r="A663" s="90">
        <v>0</v>
      </c>
      <c r="B663" s="90"/>
      <c r="C663" s="87" t="s">
        <v>556</v>
      </c>
      <c r="D663" s="87"/>
      <c r="E663" s="87"/>
      <c r="F663" s="87"/>
      <c r="G663" s="87"/>
      <c r="H663" s="87"/>
      <c r="I663" s="90">
        <v>0</v>
      </c>
      <c r="J663" s="90"/>
      <c r="Q663" s="101">
        <v>42063</v>
      </c>
      <c r="R663" s="101"/>
      <c r="S663" s="101"/>
      <c r="T663" s="101"/>
      <c r="U663" s="90">
        <v>49925</v>
      </c>
      <c r="V663" s="90"/>
      <c r="W663" s="90"/>
      <c r="X663" s="87" t="s">
        <v>215</v>
      </c>
      <c r="Y663" s="87"/>
      <c r="Z663" s="87" t="s">
        <v>557</v>
      </c>
      <c r="AA663" s="87"/>
      <c r="AB663" s="87"/>
      <c r="AC663" s="87"/>
      <c r="AD663" s="87"/>
      <c r="AE663" s="87" t="s">
        <v>558</v>
      </c>
      <c r="AF663" s="87"/>
      <c r="AG663" s="87"/>
      <c r="AH663" s="87"/>
      <c r="AI663" s="87"/>
      <c r="AJ663" s="87"/>
      <c r="AK663" s="87"/>
      <c r="AL663" s="87"/>
      <c r="AM663" s="87"/>
      <c r="AN663" s="87"/>
      <c r="AO663" s="87"/>
      <c r="AP663" s="87"/>
      <c r="AQ663" s="93">
        <v>7274.45</v>
      </c>
      <c r="AR663" s="93"/>
      <c r="AS663" s="93"/>
      <c r="AT663" s="93"/>
      <c r="AU663" s="93"/>
    </row>
    <row r="664" spans="1:47" x14ac:dyDescent="0.2">
      <c r="A664" s="90">
        <v>0</v>
      </c>
      <c r="B664" s="90"/>
      <c r="C664" s="87" t="s">
        <v>556</v>
      </c>
      <c r="D664" s="87"/>
      <c r="E664" s="87"/>
      <c r="F664" s="87"/>
      <c r="G664" s="87"/>
      <c r="H664" s="87"/>
      <c r="I664" s="90">
        <v>0</v>
      </c>
      <c r="J664" s="90"/>
      <c r="Q664" s="101">
        <v>42094</v>
      </c>
      <c r="R664" s="101"/>
      <c r="S664" s="101"/>
      <c r="T664" s="101"/>
      <c r="U664" s="90">
        <v>50208</v>
      </c>
      <c r="V664" s="90"/>
      <c r="W664" s="90"/>
      <c r="X664" s="87" t="s">
        <v>215</v>
      </c>
      <c r="Y664" s="87"/>
      <c r="Z664" s="87" t="s">
        <v>557</v>
      </c>
      <c r="AA664" s="87"/>
      <c r="AB664" s="87"/>
      <c r="AC664" s="87"/>
      <c r="AD664" s="87"/>
      <c r="AE664" s="87" t="s">
        <v>558</v>
      </c>
      <c r="AF664" s="87"/>
      <c r="AG664" s="87"/>
      <c r="AH664" s="87"/>
      <c r="AI664" s="87"/>
      <c r="AJ664" s="87"/>
      <c r="AK664" s="87"/>
      <c r="AL664" s="87"/>
      <c r="AM664" s="87"/>
      <c r="AN664" s="87"/>
      <c r="AO664" s="87"/>
      <c r="AP664" s="87"/>
      <c r="AQ664" s="93">
        <v>7274.45</v>
      </c>
      <c r="AR664" s="93"/>
      <c r="AS664" s="93"/>
      <c r="AT664" s="93"/>
      <c r="AU664" s="93"/>
    </row>
    <row r="665" spans="1:47" x14ac:dyDescent="0.2">
      <c r="A665" s="90">
        <v>0</v>
      </c>
      <c r="B665" s="90"/>
      <c r="C665" s="87" t="s">
        <v>556</v>
      </c>
      <c r="D665" s="87"/>
      <c r="E665" s="87"/>
      <c r="F665" s="87"/>
      <c r="G665" s="87"/>
      <c r="H665" s="87"/>
      <c r="I665" s="90">
        <v>0</v>
      </c>
      <c r="J665" s="90"/>
      <c r="Q665" s="101">
        <v>42124</v>
      </c>
      <c r="R665" s="101"/>
      <c r="S665" s="101"/>
      <c r="T665" s="101"/>
      <c r="U665" s="90">
        <v>50945</v>
      </c>
      <c r="V665" s="90"/>
      <c r="W665" s="90"/>
      <c r="X665" s="87" t="s">
        <v>215</v>
      </c>
      <c r="Y665" s="87"/>
      <c r="Z665" s="87" t="s">
        <v>557</v>
      </c>
      <c r="AA665" s="87"/>
      <c r="AB665" s="87"/>
      <c r="AC665" s="87"/>
      <c r="AD665" s="87"/>
      <c r="AE665" s="87" t="s">
        <v>558</v>
      </c>
      <c r="AF665" s="87"/>
      <c r="AG665" s="87"/>
      <c r="AH665" s="87"/>
      <c r="AI665" s="87"/>
      <c r="AJ665" s="87"/>
      <c r="AK665" s="87"/>
      <c r="AL665" s="87"/>
      <c r="AM665" s="87"/>
      <c r="AN665" s="87"/>
      <c r="AO665" s="87"/>
      <c r="AP665" s="87"/>
      <c r="AQ665" s="93">
        <v>7274.45</v>
      </c>
      <c r="AR665" s="93"/>
      <c r="AS665" s="93"/>
      <c r="AT665" s="93"/>
      <c r="AU665" s="93"/>
    </row>
    <row r="666" spans="1:47" x14ac:dyDescent="0.2">
      <c r="A666" s="90">
        <v>0</v>
      </c>
      <c r="B666" s="90"/>
      <c r="C666" s="87" t="s">
        <v>556</v>
      </c>
      <c r="D666" s="87"/>
      <c r="E666" s="87"/>
      <c r="F666" s="87"/>
      <c r="G666" s="87"/>
      <c r="H666" s="87"/>
      <c r="I666" s="90">
        <v>0</v>
      </c>
      <c r="J666" s="90"/>
      <c r="Q666" s="101">
        <v>42155</v>
      </c>
      <c r="R666" s="101"/>
      <c r="S666" s="101"/>
      <c r="T666" s="101"/>
      <c r="U666" s="90">
        <v>51697</v>
      </c>
      <c r="V666" s="90"/>
      <c r="W666" s="90"/>
      <c r="X666" s="87" t="s">
        <v>215</v>
      </c>
      <c r="Y666" s="87"/>
      <c r="Z666" s="87" t="s">
        <v>557</v>
      </c>
      <c r="AA666" s="87"/>
      <c r="AB666" s="87"/>
      <c r="AC666" s="87"/>
      <c r="AD666" s="87"/>
      <c r="AE666" s="87" t="s">
        <v>558</v>
      </c>
      <c r="AF666" s="87"/>
      <c r="AG666" s="87"/>
      <c r="AH666" s="87"/>
      <c r="AI666" s="87"/>
      <c r="AJ666" s="87"/>
      <c r="AK666" s="87"/>
      <c r="AL666" s="87"/>
      <c r="AM666" s="87"/>
      <c r="AN666" s="87"/>
      <c r="AO666" s="87"/>
      <c r="AP666" s="87"/>
      <c r="AQ666" s="93">
        <v>7274.45</v>
      </c>
      <c r="AR666" s="93"/>
      <c r="AS666" s="93"/>
      <c r="AT666" s="93"/>
      <c r="AU666" s="93"/>
    </row>
    <row r="667" spans="1:47" x14ac:dyDescent="0.2">
      <c r="A667" s="90">
        <v>0</v>
      </c>
      <c r="B667" s="90"/>
      <c r="C667" s="87" t="s">
        <v>556</v>
      </c>
      <c r="D667" s="87"/>
      <c r="E667" s="87"/>
      <c r="F667" s="87"/>
      <c r="G667" s="87"/>
      <c r="H667" s="87"/>
      <c r="I667" s="90">
        <v>0</v>
      </c>
      <c r="J667" s="90"/>
      <c r="Q667" s="101">
        <v>42185</v>
      </c>
      <c r="R667" s="101"/>
      <c r="S667" s="101"/>
      <c r="T667" s="101"/>
      <c r="U667" s="90">
        <v>52438</v>
      </c>
      <c r="V667" s="90"/>
      <c r="W667" s="90"/>
      <c r="X667" s="87" t="s">
        <v>215</v>
      </c>
      <c r="Y667" s="87"/>
      <c r="Z667" s="87" t="s">
        <v>557</v>
      </c>
      <c r="AA667" s="87"/>
      <c r="AB667" s="87"/>
      <c r="AC667" s="87"/>
      <c r="AD667" s="87"/>
      <c r="AE667" s="87" t="s">
        <v>558</v>
      </c>
      <c r="AF667" s="87"/>
      <c r="AG667" s="87"/>
      <c r="AH667" s="87"/>
      <c r="AI667" s="87"/>
      <c r="AJ667" s="87"/>
      <c r="AK667" s="87"/>
      <c r="AL667" s="87"/>
      <c r="AM667" s="87"/>
      <c r="AN667" s="87"/>
      <c r="AO667" s="87"/>
      <c r="AP667" s="87"/>
      <c r="AQ667" s="93">
        <v>7274.45</v>
      </c>
      <c r="AR667" s="93"/>
      <c r="AS667" s="93"/>
      <c r="AT667" s="93"/>
      <c r="AU667" s="93"/>
    </row>
    <row r="668" spans="1:47" x14ac:dyDescent="0.2">
      <c r="A668" s="90">
        <v>0</v>
      </c>
      <c r="B668" s="90"/>
      <c r="C668" s="87" t="s">
        <v>556</v>
      </c>
      <c r="D668" s="87"/>
      <c r="E668" s="87"/>
      <c r="F668" s="87"/>
      <c r="G668" s="87"/>
      <c r="H668" s="87"/>
      <c r="I668" s="90">
        <v>0</v>
      </c>
      <c r="J668" s="90"/>
      <c r="Q668" s="101">
        <v>42216</v>
      </c>
      <c r="R668" s="101"/>
      <c r="S668" s="101"/>
      <c r="T668" s="101"/>
      <c r="U668" s="90">
        <v>53129</v>
      </c>
      <c r="V668" s="90"/>
      <c r="W668" s="90"/>
      <c r="X668" s="87" t="s">
        <v>215</v>
      </c>
      <c r="Y668" s="87"/>
      <c r="Z668" s="87" t="s">
        <v>557</v>
      </c>
      <c r="AA668" s="87"/>
      <c r="AB668" s="87"/>
      <c r="AC668" s="87"/>
      <c r="AD668" s="87"/>
      <c r="AE668" s="87" t="s">
        <v>558</v>
      </c>
      <c r="AF668" s="87"/>
      <c r="AG668" s="87"/>
      <c r="AH668" s="87"/>
      <c r="AI668" s="87"/>
      <c r="AJ668" s="87"/>
      <c r="AK668" s="87"/>
      <c r="AL668" s="87"/>
      <c r="AM668" s="87"/>
      <c r="AN668" s="87"/>
      <c r="AO668" s="87"/>
      <c r="AP668" s="87"/>
      <c r="AQ668" s="93">
        <v>7274.45</v>
      </c>
      <c r="AR668" s="93"/>
      <c r="AS668" s="93"/>
      <c r="AT668" s="93"/>
      <c r="AU668" s="93"/>
    </row>
    <row r="669" spans="1:47" x14ac:dyDescent="0.2">
      <c r="A669" s="90">
        <v>0</v>
      </c>
      <c r="B669" s="90"/>
      <c r="C669" s="87" t="s">
        <v>556</v>
      </c>
      <c r="D669" s="87"/>
      <c r="E669" s="87"/>
      <c r="F669" s="87"/>
      <c r="G669" s="87"/>
      <c r="H669" s="87"/>
      <c r="I669" s="90">
        <v>0</v>
      </c>
      <c r="J669" s="90"/>
      <c r="Q669" s="101">
        <v>42247</v>
      </c>
      <c r="R669" s="101"/>
      <c r="S669" s="101"/>
      <c r="T669" s="101"/>
      <c r="U669" s="90">
        <v>53859</v>
      </c>
      <c r="V669" s="90"/>
      <c r="W669" s="90"/>
      <c r="X669" s="87" t="s">
        <v>215</v>
      </c>
      <c r="Y669" s="87"/>
      <c r="Z669" s="87" t="s">
        <v>557</v>
      </c>
      <c r="AA669" s="87"/>
      <c r="AB669" s="87"/>
      <c r="AC669" s="87"/>
      <c r="AD669" s="87"/>
      <c r="AE669" s="87" t="s">
        <v>558</v>
      </c>
      <c r="AF669" s="87"/>
      <c r="AG669" s="87"/>
      <c r="AH669" s="87"/>
      <c r="AI669" s="87"/>
      <c r="AJ669" s="87"/>
      <c r="AK669" s="87"/>
      <c r="AL669" s="87"/>
      <c r="AM669" s="87"/>
      <c r="AN669" s="87"/>
      <c r="AO669" s="87"/>
      <c r="AP669" s="87"/>
      <c r="AQ669" s="93">
        <v>7274.45</v>
      </c>
      <c r="AR669" s="93"/>
      <c r="AS669" s="93"/>
      <c r="AT669" s="93"/>
      <c r="AU669" s="93"/>
    </row>
    <row r="670" spans="1:47" x14ac:dyDescent="0.2">
      <c r="A670" s="90">
        <v>0</v>
      </c>
      <c r="B670" s="90"/>
      <c r="C670" s="87" t="s">
        <v>556</v>
      </c>
      <c r="D670" s="87"/>
      <c r="E670" s="87"/>
      <c r="F670" s="87"/>
      <c r="G670" s="87"/>
      <c r="H670" s="87"/>
      <c r="I670" s="90">
        <v>0</v>
      </c>
      <c r="J670" s="90"/>
      <c r="Q670" s="101">
        <v>42277</v>
      </c>
      <c r="R670" s="101"/>
      <c r="S670" s="101"/>
      <c r="T670" s="101"/>
      <c r="U670" s="90">
        <v>54541</v>
      </c>
      <c r="V670" s="90"/>
      <c r="W670" s="90"/>
      <c r="X670" s="87" t="s">
        <v>215</v>
      </c>
      <c r="Y670" s="87"/>
      <c r="Z670" s="87" t="s">
        <v>557</v>
      </c>
      <c r="AA670" s="87"/>
      <c r="AB670" s="87"/>
      <c r="AC670" s="87"/>
      <c r="AD670" s="87"/>
      <c r="AE670" s="87" t="s">
        <v>558</v>
      </c>
      <c r="AF670" s="87"/>
      <c r="AG670" s="87"/>
      <c r="AH670" s="87"/>
      <c r="AI670" s="87"/>
      <c r="AJ670" s="87"/>
      <c r="AK670" s="87"/>
      <c r="AL670" s="87"/>
      <c r="AM670" s="87"/>
      <c r="AN670" s="87"/>
      <c r="AO670" s="87"/>
      <c r="AP670" s="87"/>
      <c r="AQ670" s="93">
        <v>7274.45</v>
      </c>
      <c r="AR670" s="93"/>
      <c r="AS670" s="93"/>
      <c r="AT670" s="93"/>
      <c r="AU670" s="93"/>
    </row>
    <row r="671" spans="1:47" x14ac:dyDescent="0.2">
      <c r="A671" s="90">
        <v>0</v>
      </c>
      <c r="B671" s="90"/>
      <c r="C671" s="87" t="s">
        <v>556</v>
      </c>
      <c r="D671" s="87"/>
      <c r="E671" s="87"/>
      <c r="F671" s="87"/>
      <c r="G671" s="87"/>
      <c r="H671" s="87"/>
      <c r="I671" s="90">
        <v>0</v>
      </c>
      <c r="J671" s="90"/>
      <c r="Q671" s="101">
        <v>42308</v>
      </c>
      <c r="R671" s="101"/>
      <c r="S671" s="101"/>
      <c r="T671" s="101"/>
      <c r="U671" s="90">
        <v>55416</v>
      </c>
      <c r="V671" s="90"/>
      <c r="W671" s="90"/>
      <c r="X671" s="87" t="s">
        <v>215</v>
      </c>
      <c r="Y671" s="87"/>
      <c r="Z671" s="87" t="s">
        <v>557</v>
      </c>
      <c r="AA671" s="87"/>
      <c r="AB671" s="87"/>
      <c r="AC671" s="87"/>
      <c r="AD671" s="87"/>
      <c r="AE671" s="87" t="s">
        <v>558</v>
      </c>
      <c r="AF671" s="87"/>
      <c r="AG671" s="87"/>
      <c r="AH671" s="87"/>
      <c r="AI671" s="87"/>
      <c r="AJ671" s="87"/>
      <c r="AK671" s="87"/>
      <c r="AL671" s="87"/>
      <c r="AM671" s="87"/>
      <c r="AN671" s="87"/>
      <c r="AO671" s="87"/>
      <c r="AP671" s="87"/>
      <c r="AQ671" s="93">
        <v>7274.45</v>
      </c>
      <c r="AR671" s="93"/>
      <c r="AS671" s="93"/>
      <c r="AT671" s="93"/>
      <c r="AU671" s="93"/>
    </row>
    <row r="672" spans="1:47" x14ac:dyDescent="0.2">
      <c r="A672" s="90">
        <v>0</v>
      </c>
      <c r="B672" s="90"/>
      <c r="C672" s="87" t="s">
        <v>556</v>
      </c>
      <c r="D672" s="87"/>
      <c r="E672" s="87"/>
      <c r="F672" s="87"/>
      <c r="G672" s="87"/>
      <c r="H672" s="87"/>
      <c r="I672" s="90">
        <v>0</v>
      </c>
      <c r="J672" s="90"/>
      <c r="Q672" s="101">
        <v>42338</v>
      </c>
      <c r="R672" s="101"/>
      <c r="S672" s="101"/>
      <c r="T672" s="101"/>
      <c r="U672" s="90">
        <v>56127</v>
      </c>
      <c r="V672" s="90"/>
      <c r="W672" s="90"/>
      <c r="X672" s="87" t="s">
        <v>215</v>
      </c>
      <c r="Y672" s="87"/>
      <c r="Z672" s="87" t="s">
        <v>557</v>
      </c>
      <c r="AA672" s="87"/>
      <c r="AB672" s="87"/>
      <c r="AC672" s="87"/>
      <c r="AD672" s="87"/>
      <c r="AE672" s="87" t="s">
        <v>558</v>
      </c>
      <c r="AF672" s="87"/>
      <c r="AG672" s="87"/>
      <c r="AH672" s="87"/>
      <c r="AI672" s="87"/>
      <c r="AJ672" s="87"/>
      <c r="AK672" s="87"/>
      <c r="AL672" s="87"/>
      <c r="AM672" s="87"/>
      <c r="AN672" s="87"/>
      <c r="AO672" s="87"/>
      <c r="AP672" s="87"/>
      <c r="AQ672" s="93">
        <v>7274.47</v>
      </c>
      <c r="AR672" s="93"/>
      <c r="AS672" s="93"/>
      <c r="AT672" s="93"/>
      <c r="AU672" s="93"/>
    </row>
    <row r="673" spans="1:51" x14ac:dyDescent="0.2">
      <c r="X673" s="83" t="s">
        <v>52</v>
      </c>
      <c r="Y673" s="83"/>
      <c r="Z673" s="83"/>
      <c r="AA673" s="83"/>
      <c r="AB673" s="83"/>
      <c r="AC673" s="83"/>
      <c r="AD673" s="83"/>
      <c r="AE673" s="83"/>
      <c r="AF673" s="8">
        <v>0</v>
      </c>
      <c r="AG673" s="87" t="s">
        <v>556</v>
      </c>
      <c r="AH673" s="87"/>
      <c r="AI673" s="87"/>
      <c r="AJ673" s="87"/>
      <c r="AK673" s="87"/>
      <c r="AM673" s="9" t="s">
        <v>53</v>
      </c>
      <c r="AN673" s="90">
        <v>0</v>
      </c>
      <c r="AO673" s="90"/>
      <c r="AQ673" s="99">
        <v>87210.36</v>
      </c>
      <c r="AR673" s="99"/>
      <c r="AS673" s="99"/>
      <c r="AT673" s="99"/>
      <c r="AU673" s="99"/>
    </row>
    <row r="674" spans="1:51" x14ac:dyDescent="0.2">
      <c r="A674" s="90">
        <v>0</v>
      </c>
      <c r="B674" s="90"/>
      <c r="C674" s="87" t="s">
        <v>559</v>
      </c>
      <c r="D674" s="87"/>
      <c r="E674" s="87"/>
      <c r="F674" s="87"/>
      <c r="G674" s="87"/>
      <c r="H674" s="87"/>
      <c r="I674" s="90">
        <v>0</v>
      </c>
      <c r="J674" s="90"/>
      <c r="Q674" s="101">
        <v>42004</v>
      </c>
      <c r="R674" s="101"/>
      <c r="S674" s="101"/>
      <c r="T674" s="101"/>
      <c r="U674" s="90">
        <v>48438</v>
      </c>
      <c r="V674" s="90"/>
      <c r="W674" s="90"/>
      <c r="X674" s="87" t="s">
        <v>215</v>
      </c>
      <c r="Y674" s="87"/>
      <c r="Z674" s="87" t="s">
        <v>560</v>
      </c>
      <c r="AA674" s="87"/>
      <c r="AB674" s="87"/>
      <c r="AC674" s="87"/>
      <c r="AD674" s="87"/>
      <c r="AE674" s="87" t="s">
        <v>561</v>
      </c>
      <c r="AF674" s="87"/>
      <c r="AG674" s="87"/>
      <c r="AH674" s="87"/>
      <c r="AI674" s="87"/>
      <c r="AJ674" s="87"/>
      <c r="AK674" s="87"/>
      <c r="AL674" s="87"/>
      <c r="AM674" s="87"/>
      <c r="AN674" s="87"/>
      <c r="AO674" s="87"/>
      <c r="AP674" s="87"/>
      <c r="AQ674" s="93">
        <v>322.01</v>
      </c>
      <c r="AR674" s="93"/>
      <c r="AS674" s="93"/>
      <c r="AT674" s="93"/>
      <c r="AU674" s="93"/>
    </row>
    <row r="675" spans="1:51" x14ac:dyDescent="0.2">
      <c r="A675" s="90">
        <v>0</v>
      </c>
      <c r="B675" s="90"/>
      <c r="C675" s="87" t="s">
        <v>559</v>
      </c>
      <c r="D675" s="87"/>
      <c r="E675" s="87"/>
      <c r="F675" s="87"/>
      <c r="G675" s="87"/>
      <c r="H675" s="87"/>
      <c r="I675" s="90">
        <v>0</v>
      </c>
      <c r="J675" s="90"/>
      <c r="Q675" s="101">
        <v>42035</v>
      </c>
      <c r="R675" s="101"/>
      <c r="S675" s="101"/>
      <c r="T675" s="101"/>
      <c r="U675" s="90">
        <v>49747</v>
      </c>
      <c r="V675" s="90"/>
      <c r="W675" s="90"/>
      <c r="X675" s="87" t="s">
        <v>215</v>
      </c>
      <c r="Y675" s="87"/>
      <c r="Z675" s="87" t="s">
        <v>560</v>
      </c>
      <c r="AA675" s="87"/>
      <c r="AB675" s="87"/>
      <c r="AC675" s="87"/>
      <c r="AD675" s="87"/>
      <c r="AE675" s="87" t="s">
        <v>561</v>
      </c>
      <c r="AF675" s="87"/>
      <c r="AG675" s="87"/>
      <c r="AH675" s="87"/>
      <c r="AI675" s="87"/>
      <c r="AJ675" s="87"/>
      <c r="AK675" s="87"/>
      <c r="AL675" s="87"/>
      <c r="AM675" s="87"/>
      <c r="AN675" s="87"/>
      <c r="AO675" s="87"/>
      <c r="AP675" s="87"/>
      <c r="AQ675" s="93">
        <v>2700</v>
      </c>
      <c r="AR675" s="93"/>
      <c r="AS675" s="93"/>
      <c r="AT675" s="93"/>
      <c r="AU675" s="93"/>
    </row>
    <row r="676" spans="1:51" x14ac:dyDescent="0.2">
      <c r="A676" s="90">
        <v>0</v>
      </c>
      <c r="B676" s="90"/>
      <c r="C676" s="87" t="s">
        <v>559</v>
      </c>
      <c r="D676" s="87"/>
      <c r="E676" s="87"/>
      <c r="F676" s="87"/>
      <c r="G676" s="87"/>
      <c r="H676" s="87"/>
      <c r="I676" s="90">
        <v>0</v>
      </c>
      <c r="J676" s="90"/>
      <c r="Q676" s="101">
        <v>42063</v>
      </c>
      <c r="R676" s="101"/>
      <c r="S676" s="101"/>
      <c r="T676" s="101"/>
      <c r="U676" s="90">
        <v>49923</v>
      </c>
      <c r="V676" s="90"/>
      <c r="W676" s="90"/>
      <c r="X676" s="87" t="s">
        <v>215</v>
      </c>
      <c r="Y676" s="87"/>
      <c r="Z676" s="87" t="s">
        <v>560</v>
      </c>
      <c r="AA676" s="87"/>
      <c r="AB676" s="87"/>
      <c r="AC676" s="87"/>
      <c r="AD676" s="87"/>
      <c r="AE676" s="87" t="s">
        <v>561</v>
      </c>
      <c r="AF676" s="87"/>
      <c r="AG676" s="87"/>
      <c r="AH676" s="87"/>
      <c r="AI676" s="87"/>
      <c r="AJ676" s="87"/>
      <c r="AK676" s="87"/>
      <c r="AL676" s="87"/>
      <c r="AM676" s="87"/>
      <c r="AN676" s="87"/>
      <c r="AO676" s="87"/>
      <c r="AP676" s="87"/>
      <c r="AQ676" s="93">
        <v>2700</v>
      </c>
      <c r="AR676" s="93"/>
      <c r="AS676" s="93"/>
      <c r="AT676" s="93"/>
      <c r="AU676" s="93"/>
    </row>
    <row r="677" spans="1:51" x14ac:dyDescent="0.2">
      <c r="A677" s="90">
        <v>0</v>
      </c>
      <c r="B677" s="90"/>
      <c r="C677" s="87" t="s">
        <v>559</v>
      </c>
      <c r="D677" s="87"/>
      <c r="E677" s="87"/>
      <c r="F677" s="87"/>
      <c r="G677" s="87"/>
      <c r="H677" s="87"/>
      <c r="I677" s="90">
        <v>0</v>
      </c>
      <c r="J677" s="90"/>
      <c r="Q677" s="101">
        <v>42094</v>
      </c>
      <c r="R677" s="101"/>
      <c r="S677" s="101"/>
      <c r="T677" s="101"/>
      <c r="U677" s="90">
        <v>50206</v>
      </c>
      <c r="V677" s="90"/>
      <c r="W677" s="90"/>
      <c r="X677" s="87" t="s">
        <v>215</v>
      </c>
      <c r="Y677" s="87"/>
      <c r="Z677" s="87" t="s">
        <v>560</v>
      </c>
      <c r="AA677" s="87"/>
      <c r="AB677" s="87"/>
      <c r="AC677" s="87"/>
      <c r="AD677" s="87"/>
      <c r="AE677" s="87" t="s">
        <v>561</v>
      </c>
      <c r="AF677" s="87"/>
      <c r="AG677" s="87"/>
      <c r="AH677" s="87"/>
      <c r="AI677" s="87"/>
      <c r="AJ677" s="87"/>
      <c r="AK677" s="87"/>
      <c r="AL677" s="87"/>
      <c r="AM677" s="87"/>
      <c r="AN677" s="87"/>
      <c r="AO677" s="87"/>
      <c r="AP677" s="87"/>
      <c r="AQ677" s="93">
        <v>2700</v>
      </c>
      <c r="AR677" s="93"/>
      <c r="AS677" s="93"/>
      <c r="AT677" s="93"/>
      <c r="AU677" s="93"/>
    </row>
    <row r="678" spans="1:51" x14ac:dyDescent="0.2">
      <c r="A678" s="90">
        <v>0</v>
      </c>
      <c r="B678" s="90"/>
      <c r="C678" s="87" t="s">
        <v>559</v>
      </c>
      <c r="D678" s="87"/>
      <c r="E678" s="87"/>
      <c r="F678" s="87"/>
      <c r="G678" s="87"/>
      <c r="H678" s="87"/>
      <c r="I678" s="90">
        <v>0</v>
      </c>
      <c r="J678" s="90"/>
      <c r="Q678" s="101">
        <v>42124</v>
      </c>
      <c r="R678" s="101"/>
      <c r="S678" s="101"/>
      <c r="T678" s="101"/>
      <c r="U678" s="90">
        <v>50943</v>
      </c>
      <c r="V678" s="90"/>
      <c r="W678" s="90"/>
      <c r="X678" s="87" t="s">
        <v>215</v>
      </c>
      <c r="Y678" s="87"/>
      <c r="Z678" s="87" t="s">
        <v>560</v>
      </c>
      <c r="AA678" s="87"/>
      <c r="AB678" s="87"/>
      <c r="AC678" s="87"/>
      <c r="AD678" s="87"/>
      <c r="AE678" s="87" t="s">
        <v>561</v>
      </c>
      <c r="AF678" s="87"/>
      <c r="AG678" s="87"/>
      <c r="AH678" s="87"/>
      <c r="AI678" s="87"/>
      <c r="AJ678" s="87"/>
      <c r="AK678" s="87"/>
      <c r="AL678" s="87"/>
      <c r="AM678" s="87"/>
      <c r="AN678" s="87"/>
      <c r="AO678" s="87"/>
      <c r="AP678" s="87"/>
      <c r="AQ678" s="93">
        <v>2700</v>
      </c>
      <c r="AR678" s="93"/>
      <c r="AS678" s="93"/>
      <c r="AT678" s="93"/>
      <c r="AU678" s="93"/>
    </row>
    <row r="679" spans="1:51" x14ac:dyDescent="0.2">
      <c r="A679" s="90">
        <v>0</v>
      </c>
      <c r="B679" s="90"/>
      <c r="C679" s="87" t="s">
        <v>559</v>
      </c>
      <c r="D679" s="87"/>
      <c r="E679" s="87"/>
      <c r="F679" s="87"/>
      <c r="G679" s="87"/>
      <c r="H679" s="87"/>
      <c r="I679" s="90">
        <v>0</v>
      </c>
      <c r="J679" s="90"/>
      <c r="Q679" s="101">
        <v>42155</v>
      </c>
      <c r="R679" s="101"/>
      <c r="S679" s="101"/>
      <c r="T679" s="101"/>
      <c r="U679" s="90">
        <v>51695</v>
      </c>
      <c r="V679" s="90"/>
      <c r="W679" s="90"/>
      <c r="X679" s="87" t="s">
        <v>215</v>
      </c>
      <c r="Y679" s="87"/>
      <c r="Z679" s="87" t="s">
        <v>560</v>
      </c>
      <c r="AA679" s="87"/>
      <c r="AB679" s="87"/>
      <c r="AC679" s="87"/>
      <c r="AD679" s="87"/>
      <c r="AE679" s="87" t="s">
        <v>561</v>
      </c>
      <c r="AF679" s="87"/>
      <c r="AG679" s="87"/>
      <c r="AH679" s="87"/>
      <c r="AI679" s="87"/>
      <c r="AJ679" s="87"/>
      <c r="AK679" s="87"/>
      <c r="AL679" s="87"/>
      <c r="AM679" s="87"/>
      <c r="AN679" s="87"/>
      <c r="AO679" s="87"/>
      <c r="AP679" s="87"/>
      <c r="AQ679" s="93">
        <v>2700</v>
      </c>
      <c r="AR679" s="93"/>
      <c r="AS679" s="93"/>
      <c r="AT679" s="93"/>
      <c r="AU679" s="93"/>
    </row>
    <row r="680" spans="1:51" x14ac:dyDescent="0.2">
      <c r="A680" s="90">
        <v>0</v>
      </c>
      <c r="B680" s="90"/>
      <c r="C680" s="87" t="s">
        <v>559</v>
      </c>
      <c r="D680" s="87"/>
      <c r="E680" s="87"/>
      <c r="F680" s="87"/>
      <c r="G680" s="87"/>
      <c r="H680" s="87"/>
      <c r="I680" s="90">
        <v>0</v>
      </c>
      <c r="J680" s="90"/>
      <c r="Q680" s="101">
        <v>42185</v>
      </c>
      <c r="R680" s="101"/>
      <c r="S680" s="101"/>
      <c r="T680" s="101"/>
      <c r="U680" s="90">
        <v>52436</v>
      </c>
      <c r="V680" s="90"/>
      <c r="W680" s="90"/>
      <c r="X680" s="87" t="s">
        <v>215</v>
      </c>
      <c r="Y680" s="87"/>
      <c r="Z680" s="87" t="s">
        <v>560</v>
      </c>
      <c r="AA680" s="87"/>
      <c r="AB680" s="87"/>
      <c r="AC680" s="87"/>
      <c r="AD680" s="87"/>
      <c r="AE680" s="87" t="s">
        <v>561</v>
      </c>
      <c r="AF680" s="87"/>
      <c r="AG680" s="87"/>
      <c r="AH680" s="87"/>
      <c r="AI680" s="87"/>
      <c r="AJ680" s="87"/>
      <c r="AK680" s="87"/>
      <c r="AL680" s="87"/>
      <c r="AM680" s="87"/>
      <c r="AN680" s="87"/>
      <c r="AO680" s="87"/>
      <c r="AP680" s="87"/>
      <c r="AQ680" s="93">
        <v>2700</v>
      </c>
      <c r="AR680" s="93"/>
      <c r="AS680" s="93"/>
      <c r="AT680" s="93"/>
      <c r="AU680" s="93"/>
    </row>
    <row r="681" spans="1:51" x14ac:dyDescent="0.2">
      <c r="A681" s="90">
        <v>0</v>
      </c>
      <c r="B681" s="90"/>
      <c r="C681" s="87" t="s">
        <v>559</v>
      </c>
      <c r="D681" s="87"/>
      <c r="E681" s="87"/>
      <c r="F681" s="87"/>
      <c r="G681" s="87"/>
      <c r="H681" s="87"/>
      <c r="I681" s="90">
        <v>0</v>
      </c>
      <c r="J681" s="90"/>
      <c r="Q681" s="101">
        <v>42216</v>
      </c>
      <c r="R681" s="101"/>
      <c r="S681" s="101"/>
      <c r="T681" s="101"/>
      <c r="U681" s="90">
        <v>53127</v>
      </c>
      <c r="V681" s="90"/>
      <c r="W681" s="90"/>
      <c r="X681" s="87" t="s">
        <v>215</v>
      </c>
      <c r="Y681" s="87"/>
      <c r="Z681" s="87" t="s">
        <v>560</v>
      </c>
      <c r="AA681" s="87"/>
      <c r="AB681" s="87"/>
      <c r="AC681" s="87"/>
      <c r="AD681" s="87"/>
      <c r="AE681" s="87" t="s">
        <v>561</v>
      </c>
      <c r="AF681" s="87"/>
      <c r="AG681" s="87"/>
      <c r="AH681" s="87"/>
      <c r="AI681" s="87"/>
      <c r="AJ681" s="87"/>
      <c r="AK681" s="87"/>
      <c r="AL681" s="87"/>
      <c r="AM681" s="87"/>
      <c r="AN681" s="87"/>
      <c r="AO681" s="87"/>
      <c r="AP681" s="87"/>
      <c r="AQ681" s="93">
        <v>2700</v>
      </c>
      <c r="AR681" s="93"/>
      <c r="AS681" s="93"/>
      <c r="AT681" s="93"/>
      <c r="AU681" s="93"/>
    </row>
    <row r="682" spans="1:51" x14ac:dyDescent="0.2">
      <c r="A682" s="90">
        <v>0</v>
      </c>
      <c r="B682" s="90"/>
      <c r="C682" s="87" t="s">
        <v>559</v>
      </c>
      <c r="D682" s="87"/>
      <c r="E682" s="87"/>
      <c r="F682" s="87"/>
      <c r="G682" s="87"/>
      <c r="H682" s="87"/>
      <c r="I682" s="90">
        <v>0</v>
      </c>
      <c r="J682" s="90"/>
      <c r="Q682" s="101">
        <v>42247</v>
      </c>
      <c r="R682" s="101"/>
      <c r="S682" s="101"/>
      <c r="T682" s="101"/>
      <c r="U682" s="90">
        <v>53857</v>
      </c>
      <c r="V682" s="90"/>
      <c r="W682" s="90"/>
      <c r="X682" s="87" t="s">
        <v>215</v>
      </c>
      <c r="Y682" s="87"/>
      <c r="Z682" s="87" t="s">
        <v>560</v>
      </c>
      <c r="AA682" s="87"/>
      <c r="AB682" s="87"/>
      <c r="AC682" s="87"/>
      <c r="AD682" s="87"/>
      <c r="AE682" s="87" t="s">
        <v>561</v>
      </c>
      <c r="AF682" s="87"/>
      <c r="AG682" s="87"/>
      <c r="AH682" s="87"/>
      <c r="AI682" s="87"/>
      <c r="AJ682" s="87"/>
      <c r="AK682" s="87"/>
      <c r="AL682" s="87"/>
      <c r="AM682" s="87"/>
      <c r="AN682" s="87"/>
      <c r="AO682" s="87"/>
      <c r="AP682" s="87"/>
      <c r="AQ682" s="93">
        <v>1654.44</v>
      </c>
      <c r="AR682" s="93"/>
      <c r="AS682" s="93"/>
      <c r="AT682" s="93"/>
      <c r="AU682" s="93"/>
    </row>
    <row r="683" spans="1:51" x14ac:dyDescent="0.2">
      <c r="A683" s="90">
        <v>0</v>
      </c>
      <c r="B683" s="90"/>
      <c r="C683" s="87" t="s">
        <v>559</v>
      </c>
      <c r="D683" s="87"/>
      <c r="E683" s="87"/>
      <c r="F683" s="87"/>
      <c r="G683" s="87"/>
      <c r="H683" s="87"/>
      <c r="I683" s="90">
        <v>0</v>
      </c>
      <c r="J683" s="90"/>
      <c r="Q683" s="101">
        <v>42277</v>
      </c>
      <c r="R683" s="101"/>
      <c r="S683" s="101"/>
      <c r="T683" s="101"/>
      <c r="U683" s="90">
        <v>54539</v>
      </c>
      <c r="V683" s="90"/>
      <c r="W683" s="90"/>
      <c r="X683" s="87" t="s">
        <v>215</v>
      </c>
      <c r="Y683" s="87"/>
      <c r="Z683" s="87" t="s">
        <v>560</v>
      </c>
      <c r="AA683" s="87"/>
      <c r="AB683" s="87"/>
      <c r="AC683" s="87"/>
      <c r="AD683" s="87"/>
      <c r="AE683" s="87" t="s">
        <v>561</v>
      </c>
      <c r="AF683" s="87"/>
      <c r="AG683" s="87"/>
      <c r="AH683" s="87"/>
      <c r="AI683" s="87"/>
      <c r="AJ683" s="87"/>
      <c r="AK683" s="87"/>
      <c r="AL683" s="87"/>
      <c r="AM683" s="87"/>
      <c r="AN683" s="87"/>
      <c r="AO683" s="87"/>
      <c r="AP683" s="87"/>
      <c r="AQ683" s="93">
        <v>1654.44</v>
      </c>
      <c r="AR683" s="93"/>
      <c r="AS683" s="93"/>
      <c r="AT683" s="93"/>
      <c r="AU683" s="93"/>
    </row>
    <row r="684" spans="1:51" x14ac:dyDescent="0.2">
      <c r="A684" s="90">
        <v>0</v>
      </c>
      <c r="B684" s="90"/>
      <c r="C684" s="87" t="s">
        <v>559</v>
      </c>
      <c r="D684" s="87"/>
      <c r="E684" s="87"/>
      <c r="F684" s="87"/>
      <c r="G684" s="87"/>
      <c r="H684" s="87"/>
      <c r="I684" s="90">
        <v>0</v>
      </c>
      <c r="J684" s="90"/>
      <c r="Q684" s="101">
        <v>42308</v>
      </c>
      <c r="R684" s="101"/>
      <c r="S684" s="101"/>
      <c r="T684" s="101"/>
      <c r="U684" s="90">
        <v>55414</v>
      </c>
      <c r="V684" s="90"/>
      <c r="W684" s="90"/>
      <c r="X684" s="87" t="s">
        <v>215</v>
      </c>
      <c r="Y684" s="87"/>
      <c r="Z684" s="87" t="s">
        <v>560</v>
      </c>
      <c r="AA684" s="87"/>
      <c r="AB684" s="87"/>
      <c r="AC684" s="87"/>
      <c r="AD684" s="87"/>
      <c r="AE684" s="87" t="s">
        <v>561</v>
      </c>
      <c r="AF684" s="87"/>
      <c r="AG684" s="87"/>
      <c r="AH684" s="87"/>
      <c r="AI684" s="87"/>
      <c r="AJ684" s="87"/>
      <c r="AK684" s="87"/>
      <c r="AL684" s="87"/>
      <c r="AM684" s="87"/>
      <c r="AN684" s="87"/>
      <c r="AO684" s="87"/>
      <c r="AP684" s="87"/>
      <c r="AQ684" s="93">
        <v>1654.44</v>
      </c>
      <c r="AR684" s="93"/>
      <c r="AS684" s="93"/>
      <c r="AT684" s="93"/>
      <c r="AU684" s="93"/>
    </row>
    <row r="685" spans="1:51" x14ac:dyDescent="0.2">
      <c r="A685" s="90">
        <v>0</v>
      </c>
      <c r="B685" s="90"/>
      <c r="C685" s="87" t="s">
        <v>559</v>
      </c>
      <c r="D685" s="87"/>
      <c r="E685" s="87"/>
      <c r="F685" s="87"/>
      <c r="G685" s="87"/>
      <c r="H685" s="87"/>
      <c r="I685" s="90">
        <v>0</v>
      </c>
      <c r="J685" s="90"/>
      <c r="Q685" s="101">
        <v>42338</v>
      </c>
      <c r="R685" s="101"/>
      <c r="S685" s="101"/>
      <c r="T685" s="101"/>
      <c r="U685" s="90">
        <v>56125</v>
      </c>
      <c r="V685" s="90"/>
      <c r="W685" s="90"/>
      <c r="X685" s="87" t="s">
        <v>215</v>
      </c>
      <c r="Y685" s="87"/>
      <c r="Z685" s="87" t="s">
        <v>560</v>
      </c>
      <c r="AA685" s="87"/>
      <c r="AB685" s="87"/>
      <c r="AC685" s="87"/>
      <c r="AD685" s="87"/>
      <c r="AE685" s="87" t="s">
        <v>561</v>
      </c>
      <c r="AF685" s="87"/>
      <c r="AG685" s="87"/>
      <c r="AH685" s="87"/>
      <c r="AI685" s="87"/>
      <c r="AJ685" s="87"/>
      <c r="AK685" s="87"/>
      <c r="AL685" s="87"/>
      <c r="AM685" s="87"/>
      <c r="AN685" s="87"/>
      <c r="AO685" s="87"/>
      <c r="AP685" s="87"/>
      <c r="AQ685" s="93">
        <v>1654.43</v>
      </c>
      <c r="AR685" s="93"/>
      <c r="AS685" s="93"/>
      <c r="AT685" s="93"/>
      <c r="AU685" s="93"/>
    </row>
    <row r="686" spans="1:51" x14ac:dyDescent="0.2">
      <c r="X686" s="83" t="s">
        <v>52</v>
      </c>
      <c r="Y686" s="83"/>
      <c r="Z686" s="83"/>
      <c r="AA686" s="83"/>
      <c r="AB686" s="83"/>
      <c r="AC686" s="83"/>
      <c r="AD686" s="83"/>
      <c r="AE686" s="83"/>
      <c r="AF686" s="8">
        <v>0</v>
      </c>
      <c r="AG686" s="87" t="s">
        <v>559</v>
      </c>
      <c r="AH686" s="87"/>
      <c r="AI686" s="87"/>
      <c r="AJ686" s="87"/>
      <c r="AK686" s="87"/>
      <c r="AM686" s="9" t="s">
        <v>53</v>
      </c>
      <c r="AN686" s="90">
        <v>0</v>
      </c>
      <c r="AO686" s="90"/>
      <c r="AQ686" s="99">
        <v>25839.759999999998</v>
      </c>
      <c r="AR686" s="99"/>
      <c r="AS686" s="99"/>
      <c r="AT686" s="99"/>
      <c r="AU686" s="99"/>
    </row>
    <row r="687" spans="1:51" x14ac:dyDescent="0.2">
      <c r="AA687" s="83" t="s">
        <v>562</v>
      </c>
      <c r="AB687" s="83"/>
      <c r="AC687" s="83"/>
      <c r="AD687" s="83"/>
      <c r="AE687" s="83"/>
      <c r="AF687" s="83"/>
      <c r="AG687" s="83"/>
      <c r="AH687" s="83"/>
      <c r="AI687" s="83"/>
      <c r="AJ687" s="83"/>
      <c r="AK687" s="83"/>
      <c r="AL687" s="83"/>
      <c r="AM687" s="83"/>
      <c r="AN687" s="83"/>
      <c r="AO687" s="83"/>
      <c r="AQ687" s="99">
        <v>509811.04</v>
      </c>
      <c r="AR687" s="99"/>
      <c r="AS687" s="99"/>
      <c r="AT687" s="99"/>
      <c r="AU687" s="99"/>
      <c r="AV687" s="99">
        <v>24080.61</v>
      </c>
      <c r="AW687" s="99"/>
      <c r="AX687" s="99"/>
      <c r="AY687" s="99"/>
    </row>
    <row r="688" spans="1:51" x14ac:dyDescent="0.2">
      <c r="AI688" s="83" t="s">
        <v>93</v>
      </c>
      <c r="AJ688" s="83"/>
      <c r="AK688" s="83"/>
      <c r="AL688" s="83"/>
      <c r="AM688" s="83"/>
      <c r="AN688" s="83"/>
      <c r="AO688" s="83"/>
      <c r="AQ688" s="100">
        <v>509811.04</v>
      </c>
      <c r="AR688" s="100"/>
      <c r="AS688" s="100"/>
      <c r="AT688" s="100"/>
      <c r="AU688" s="100"/>
      <c r="AV688" s="100">
        <v>24080.61</v>
      </c>
      <c r="AW688" s="100"/>
      <c r="AX688" s="100"/>
      <c r="AY688" s="100"/>
    </row>
    <row r="689" spans="1:51" x14ac:dyDescent="0.2">
      <c r="AI689" s="83" t="s">
        <v>94</v>
      </c>
      <c r="AJ689" s="83"/>
      <c r="AK689" s="83"/>
      <c r="AL689" s="83"/>
      <c r="AM689" s="83"/>
      <c r="AN689" s="83"/>
      <c r="AO689" s="83"/>
      <c r="AV689" s="93">
        <v>485730.43</v>
      </c>
      <c r="AW689" s="93"/>
      <c r="AX689" s="93"/>
      <c r="AY689" s="93"/>
    </row>
    <row r="690" spans="1:51" ht="20.25" x14ac:dyDescent="0.2">
      <c r="K690" s="94" t="s">
        <v>563</v>
      </c>
      <c r="L690" s="94"/>
      <c r="M690" s="94"/>
      <c r="N690" s="94"/>
      <c r="O690" s="94"/>
      <c r="P690" s="94"/>
      <c r="Q690" s="94"/>
      <c r="R690" s="94"/>
      <c r="S690" s="94"/>
      <c r="T690" s="94"/>
      <c r="U690" s="94"/>
      <c r="V690" s="94"/>
      <c r="W690" s="94"/>
      <c r="X690" s="94"/>
      <c r="Y690" s="94"/>
      <c r="Z690" s="94"/>
      <c r="AA690" s="94"/>
      <c r="AB690" s="94"/>
      <c r="AC690" s="94"/>
      <c r="AD690" s="94"/>
      <c r="AE690" s="94"/>
      <c r="AF690" s="94"/>
      <c r="AG690" s="94"/>
      <c r="AH690" s="94"/>
      <c r="AI690" s="94"/>
      <c r="AJ690" s="94"/>
      <c r="AK690" s="94"/>
      <c r="AL690" s="94"/>
      <c r="AM690" s="94"/>
      <c r="AN690" s="94"/>
      <c r="AO690" s="94"/>
      <c r="AP690" s="94"/>
      <c r="AQ690" s="94"/>
    </row>
    <row r="691" spans="1:51" x14ac:dyDescent="0.2">
      <c r="A691" s="95" t="s">
        <v>96</v>
      </c>
      <c r="B691" s="95"/>
      <c r="C691" s="96" t="s">
        <v>95</v>
      </c>
      <c r="D691" s="96"/>
      <c r="E691" s="96"/>
      <c r="F691" s="96"/>
      <c r="G691" s="96"/>
      <c r="H691" s="96"/>
      <c r="I691" s="96"/>
      <c r="J691" s="96"/>
      <c r="K691" s="96"/>
      <c r="L691" s="96"/>
      <c r="M691" s="96"/>
      <c r="N691" s="96"/>
      <c r="O691" s="96"/>
      <c r="P691" s="96"/>
      <c r="Q691" s="96"/>
      <c r="R691" s="96"/>
      <c r="S691" s="96"/>
      <c r="T691" s="96"/>
      <c r="U691" s="96"/>
      <c r="W691" s="95" t="s">
        <v>6</v>
      </c>
      <c r="X691" s="95"/>
      <c r="Y691" s="95"/>
      <c r="Z691" s="95"/>
      <c r="AA691" s="95"/>
      <c r="AC691" s="95" t="s">
        <v>5</v>
      </c>
      <c r="AD691" s="95"/>
      <c r="AE691" s="95"/>
      <c r="AF691" s="95"/>
      <c r="AG691" s="95"/>
    </row>
    <row r="692" spans="1:51" x14ac:dyDescent="0.2">
      <c r="A692" s="97">
        <v>0</v>
      </c>
      <c r="B692" s="97"/>
      <c r="C692" s="98" t="s">
        <v>564</v>
      </c>
      <c r="D692" s="98"/>
      <c r="E692" s="98"/>
      <c r="F692" s="98"/>
      <c r="G692" s="98"/>
      <c r="H692" s="98"/>
      <c r="I692" s="98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  <c r="W692" s="92">
        <v>485730.43</v>
      </c>
      <c r="X692" s="92"/>
      <c r="Y692" s="92"/>
      <c r="Z692" s="92"/>
      <c r="AA692" s="92"/>
      <c r="AC692" s="92">
        <v>0</v>
      </c>
      <c r="AD692" s="92"/>
      <c r="AE692" s="92"/>
      <c r="AF692" s="92"/>
      <c r="AG692" s="92"/>
    </row>
    <row r="693" spans="1:51" x14ac:dyDescent="0.2">
      <c r="A693" s="90">
        <v>777</v>
      </c>
      <c r="B693" s="90"/>
      <c r="C693" s="87" t="s">
        <v>565</v>
      </c>
      <c r="D693" s="87"/>
      <c r="E693" s="87"/>
      <c r="F693" s="87"/>
      <c r="G693" s="87"/>
      <c r="H693" s="87"/>
      <c r="I693" s="87"/>
      <c r="J693" s="87"/>
      <c r="K693" s="87"/>
      <c r="L693" s="87"/>
      <c r="M693" s="87"/>
      <c r="N693" s="87"/>
      <c r="O693" s="87"/>
      <c r="P693" s="87"/>
      <c r="Q693" s="87"/>
      <c r="R693" s="87"/>
      <c r="S693" s="87"/>
      <c r="T693" s="87"/>
      <c r="U693" s="87"/>
      <c r="W693" s="93">
        <v>0</v>
      </c>
      <c r="X693" s="93"/>
      <c r="Y693" s="93"/>
      <c r="Z693" s="93"/>
      <c r="AA693" s="93"/>
      <c r="AC693" s="93">
        <v>0</v>
      </c>
      <c r="AD693" s="93"/>
      <c r="AE693" s="93"/>
      <c r="AF693" s="93"/>
      <c r="AG693" s="93"/>
    </row>
    <row r="694" spans="1:51" x14ac:dyDescent="0.2">
      <c r="A694" s="90">
        <v>888</v>
      </c>
      <c r="B694" s="90"/>
      <c r="C694" s="87" t="s">
        <v>566</v>
      </c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7"/>
      <c r="P694" s="87"/>
      <c r="Q694" s="87"/>
      <c r="R694" s="87"/>
      <c r="S694" s="87"/>
      <c r="T694" s="87"/>
      <c r="U694" s="87"/>
      <c r="W694" s="93">
        <v>0</v>
      </c>
      <c r="X694" s="93"/>
      <c r="Y694" s="93"/>
      <c r="Z694" s="93"/>
      <c r="AA694" s="93"/>
      <c r="AC694" s="93">
        <v>0</v>
      </c>
      <c r="AD694" s="93"/>
      <c r="AE694" s="93"/>
      <c r="AF694" s="93"/>
      <c r="AG694" s="93"/>
    </row>
    <row r="695" spans="1:51" x14ac:dyDescent="0.2">
      <c r="A695" s="90">
        <v>999</v>
      </c>
      <c r="B695" s="90"/>
      <c r="C695" s="87" t="s">
        <v>567</v>
      </c>
      <c r="D695" s="87"/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7"/>
      <c r="P695" s="87"/>
      <c r="Q695" s="87"/>
      <c r="R695" s="87"/>
      <c r="S695" s="87"/>
      <c r="T695" s="87"/>
      <c r="U695" s="87"/>
      <c r="W695" s="91">
        <v>0</v>
      </c>
      <c r="X695" s="91"/>
      <c r="Y695" s="91"/>
      <c r="Z695" s="91"/>
      <c r="AA695" s="91"/>
      <c r="AC695" s="91">
        <v>0</v>
      </c>
      <c r="AD695" s="91"/>
      <c r="AE695" s="91"/>
      <c r="AF695" s="91"/>
      <c r="AG695" s="91"/>
    </row>
    <row r="696" spans="1:51" x14ac:dyDescent="0.2">
      <c r="N696" s="83" t="s">
        <v>97</v>
      </c>
      <c r="O696" s="83"/>
      <c r="P696" s="83"/>
      <c r="Q696" s="83"/>
      <c r="R696" s="83"/>
      <c r="S696" s="83"/>
      <c r="T696" s="83"/>
      <c r="U696" s="83"/>
      <c r="W696" s="92">
        <v>485730.43</v>
      </c>
      <c r="X696" s="92"/>
      <c r="Y696" s="92"/>
      <c r="Z696" s="92"/>
      <c r="AA696" s="92"/>
      <c r="AC696" s="92">
        <v>0</v>
      </c>
      <c r="AD696" s="92"/>
      <c r="AE696" s="92"/>
      <c r="AF696" s="92"/>
      <c r="AG696" s="92"/>
    </row>
    <row r="697" spans="1:51" x14ac:dyDescent="0.2">
      <c r="N697" s="83" t="s">
        <v>98</v>
      </c>
      <c r="O697" s="83"/>
      <c r="P697" s="83"/>
      <c r="Q697" s="83"/>
      <c r="R697" s="83"/>
      <c r="S697" s="83"/>
      <c r="T697" s="83"/>
      <c r="U697" s="83"/>
      <c r="AC697" s="88">
        <v>485730.43</v>
      </c>
      <c r="AD697" s="88"/>
      <c r="AE697" s="88"/>
      <c r="AF697" s="88"/>
      <c r="AG697" s="88"/>
    </row>
    <row r="699" spans="1:51" x14ac:dyDescent="0.2">
      <c r="M699" s="89" t="s">
        <v>99</v>
      </c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  <c r="Y699" s="89"/>
      <c r="Z699" s="89"/>
      <c r="AA699" s="89"/>
      <c r="AB699" s="89"/>
      <c r="AC699" s="89"/>
      <c r="AD699" s="89"/>
      <c r="AE699" s="89"/>
      <c r="AF699" s="89"/>
      <c r="AG699" s="89"/>
      <c r="AH699" s="89"/>
      <c r="AI699" s="89"/>
      <c r="AJ699" s="89"/>
      <c r="AK699" s="89"/>
      <c r="AL699" s="89"/>
      <c r="AM699" s="89"/>
      <c r="AN699" s="89"/>
      <c r="AO699" s="89"/>
    </row>
    <row r="700" spans="1:51" x14ac:dyDescent="0.2">
      <c r="T700" s="83" t="s">
        <v>100</v>
      </c>
      <c r="U700" s="83"/>
      <c r="V700" s="83"/>
      <c r="W700" s="83"/>
      <c r="X700" s="83"/>
      <c r="Y700" s="83"/>
      <c r="Z700" s="83"/>
      <c r="AA700" s="83"/>
      <c r="AB700" s="87" t="s">
        <v>568</v>
      </c>
      <c r="AC700" s="87"/>
      <c r="AD700" s="87"/>
      <c r="AE700" s="87"/>
      <c r="AF700" s="87"/>
      <c r="AG700" s="87"/>
      <c r="AH700" s="87"/>
      <c r="AI700" s="87"/>
      <c r="AJ700" s="87"/>
      <c r="AK700" s="87"/>
      <c r="AL700" s="87"/>
      <c r="AM700" s="87"/>
      <c r="AN700" s="87"/>
      <c r="AO700" s="87"/>
      <c r="AP700" s="87"/>
      <c r="AQ700" s="87"/>
      <c r="AR700" s="87"/>
      <c r="AS700" s="87"/>
      <c r="AT700" s="87"/>
      <c r="AU700" s="87"/>
      <c r="AV700" s="87"/>
      <c r="AW700" s="87"/>
      <c r="AX700" s="87"/>
    </row>
    <row r="701" spans="1:51" x14ac:dyDescent="0.2">
      <c r="T701" s="83" t="s">
        <v>101</v>
      </c>
      <c r="U701" s="83"/>
      <c r="V701" s="83"/>
      <c r="W701" s="83"/>
      <c r="X701" s="83"/>
      <c r="Y701" s="83"/>
      <c r="Z701" s="83"/>
      <c r="AA701" s="83"/>
      <c r="AB701" s="87" t="s">
        <v>569</v>
      </c>
      <c r="AC701" s="87"/>
      <c r="AD701" s="87"/>
      <c r="AE701" s="87"/>
      <c r="AF701" s="87"/>
      <c r="AG701" s="87"/>
      <c r="AH701" s="87"/>
      <c r="AI701" s="87"/>
      <c r="AJ701" s="87"/>
      <c r="AK701" s="87"/>
      <c r="AL701" s="87"/>
      <c r="AM701" s="87"/>
      <c r="AN701" s="87"/>
      <c r="AO701" s="87"/>
      <c r="AP701" s="87"/>
      <c r="AQ701" s="87"/>
      <c r="AR701" s="87"/>
      <c r="AS701" s="87"/>
      <c r="AT701" s="87"/>
      <c r="AU701" s="87"/>
      <c r="AV701" s="87"/>
      <c r="AW701" s="87"/>
      <c r="AX701" s="87"/>
    </row>
    <row r="702" spans="1:51" x14ac:dyDescent="0.2">
      <c r="T702" s="83" t="s">
        <v>14</v>
      </c>
      <c r="U702" s="83"/>
      <c r="V702" s="83"/>
      <c r="W702" s="83"/>
      <c r="X702" s="83"/>
      <c r="Y702" s="83"/>
      <c r="Z702" s="83"/>
      <c r="AA702" s="83"/>
      <c r="AB702" s="87" t="s">
        <v>569</v>
      </c>
      <c r="AC702" s="87"/>
      <c r="AD702" s="87"/>
      <c r="AE702" s="87"/>
      <c r="AF702" s="87"/>
      <c r="AG702" s="87"/>
      <c r="AH702" s="87"/>
      <c r="AI702" s="87"/>
      <c r="AJ702" s="87"/>
      <c r="AK702" s="87"/>
      <c r="AL702" s="87"/>
      <c r="AM702" s="87"/>
      <c r="AN702" s="87"/>
      <c r="AO702" s="87"/>
      <c r="AP702" s="87"/>
      <c r="AQ702" s="87"/>
      <c r="AR702" s="87"/>
      <c r="AS702" s="87"/>
      <c r="AT702" s="87"/>
      <c r="AU702" s="87"/>
      <c r="AV702" s="87"/>
      <c r="AW702" s="87"/>
      <c r="AX702" s="87"/>
    </row>
    <row r="703" spans="1:51" x14ac:dyDescent="0.2">
      <c r="T703" s="83" t="s">
        <v>102</v>
      </c>
      <c r="U703" s="83"/>
      <c r="V703" s="83"/>
      <c r="W703" s="83"/>
      <c r="X703" s="83"/>
      <c r="Y703" s="83"/>
      <c r="Z703" s="83"/>
      <c r="AA703" s="83"/>
      <c r="AB703" s="87" t="s">
        <v>569</v>
      </c>
      <c r="AC703" s="87"/>
      <c r="AD703" s="87"/>
      <c r="AE703" s="87"/>
      <c r="AF703" s="87"/>
      <c r="AG703" s="87"/>
      <c r="AH703" s="87"/>
      <c r="AI703" s="87"/>
      <c r="AJ703" s="87"/>
      <c r="AK703" s="87"/>
      <c r="AL703" s="87"/>
      <c r="AM703" s="87"/>
      <c r="AN703" s="87"/>
      <c r="AO703" s="87"/>
      <c r="AP703" s="87"/>
      <c r="AQ703" s="87"/>
      <c r="AR703" s="87"/>
      <c r="AS703" s="87"/>
      <c r="AT703" s="87"/>
      <c r="AU703" s="87"/>
      <c r="AV703" s="87"/>
      <c r="AW703" s="87"/>
      <c r="AX703" s="87"/>
    </row>
    <row r="704" spans="1:51" x14ac:dyDescent="0.2">
      <c r="T704" s="83" t="s">
        <v>103</v>
      </c>
      <c r="U704" s="83"/>
      <c r="V704" s="83"/>
      <c r="W704" s="83"/>
      <c r="X704" s="83"/>
      <c r="Y704" s="83"/>
      <c r="Z704" s="83"/>
      <c r="AA704" s="83"/>
      <c r="AB704" s="87" t="s">
        <v>570</v>
      </c>
      <c r="AC704" s="87"/>
      <c r="AD704" s="87"/>
      <c r="AE704" s="87"/>
      <c r="AF704" s="87"/>
      <c r="AG704" s="87"/>
      <c r="AH704" s="87"/>
      <c r="AI704" s="87"/>
    </row>
    <row r="705" spans="1:51" x14ac:dyDescent="0.2">
      <c r="T705" s="83" t="s">
        <v>105</v>
      </c>
      <c r="U705" s="83"/>
      <c r="V705" s="83"/>
      <c r="W705" s="83"/>
      <c r="X705" s="83"/>
      <c r="Y705" s="83"/>
      <c r="Z705" s="83"/>
      <c r="AA705" s="83"/>
      <c r="AB705" s="87" t="s">
        <v>571</v>
      </c>
      <c r="AC705" s="87"/>
      <c r="AD705" s="87"/>
      <c r="AE705" s="87"/>
      <c r="AF705" s="7" t="s">
        <v>104</v>
      </c>
      <c r="AG705" s="87" t="s">
        <v>572</v>
      </c>
      <c r="AH705" s="87"/>
      <c r="AI705" s="87"/>
    </row>
    <row r="706" spans="1:51" x14ac:dyDescent="0.2">
      <c r="T706" s="83" t="s">
        <v>106</v>
      </c>
      <c r="U706" s="83"/>
      <c r="V706" s="83"/>
      <c r="W706" s="83"/>
      <c r="X706" s="83"/>
      <c r="Y706" s="83"/>
      <c r="Z706" s="83"/>
      <c r="AA706" s="83"/>
      <c r="AF706" s="7" t="s">
        <v>104</v>
      </c>
    </row>
    <row r="707" spans="1:51" x14ac:dyDescent="0.2">
      <c r="T707" s="83" t="s">
        <v>107</v>
      </c>
      <c r="U707" s="83"/>
      <c r="V707" s="83"/>
      <c r="W707" s="83"/>
      <c r="X707" s="83"/>
      <c r="Y707" s="83"/>
      <c r="Z707" s="83"/>
      <c r="AA707" s="83"/>
      <c r="AB707" s="7" t="s">
        <v>573</v>
      </c>
    </row>
    <row r="708" spans="1:51" x14ac:dyDescent="0.2">
      <c r="T708" s="83" t="s">
        <v>108</v>
      </c>
      <c r="U708" s="83"/>
      <c r="V708" s="83"/>
      <c r="W708" s="83"/>
      <c r="X708" s="83"/>
      <c r="Y708" s="83"/>
      <c r="Z708" s="83"/>
      <c r="AA708" s="83"/>
      <c r="AB708" s="87" t="s">
        <v>574</v>
      </c>
      <c r="AC708" s="87"/>
      <c r="AD708" s="87"/>
      <c r="AE708" s="87"/>
      <c r="AF708" s="87"/>
      <c r="AG708" s="87"/>
      <c r="AH708" s="87"/>
      <c r="AI708" s="87"/>
    </row>
    <row r="709" spans="1:51" x14ac:dyDescent="0.2">
      <c r="P709" s="83" t="s">
        <v>109</v>
      </c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7" t="s">
        <v>575</v>
      </c>
    </row>
    <row r="710" spans="1:51" x14ac:dyDescent="0.2">
      <c r="P710" s="83" t="s">
        <v>110</v>
      </c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7" t="s">
        <v>575</v>
      </c>
    </row>
    <row r="711" spans="1:51" x14ac:dyDescent="0.2">
      <c r="T711" s="83" t="s">
        <v>111</v>
      </c>
      <c r="U711" s="83"/>
      <c r="V711" s="83"/>
      <c r="W711" s="83"/>
      <c r="X711" s="83"/>
      <c r="Y711" s="83"/>
      <c r="Z711" s="83"/>
      <c r="AA711" s="83"/>
      <c r="AB711" s="7" t="s">
        <v>575</v>
      </c>
    </row>
    <row r="712" spans="1:51" x14ac:dyDescent="0.2">
      <c r="A712" s="84" t="s">
        <v>576</v>
      </c>
      <c r="B712" s="84"/>
      <c r="C712" s="84"/>
      <c r="D712" s="84"/>
      <c r="H712" s="85" t="s">
        <v>577</v>
      </c>
      <c r="I712" s="85"/>
      <c r="J712" s="85"/>
      <c r="K712" s="85"/>
      <c r="L712" s="85"/>
      <c r="M712" s="85"/>
      <c r="N712" s="85"/>
      <c r="O712" s="85"/>
      <c r="P712" s="85"/>
      <c r="Q712" s="85"/>
      <c r="R712" s="85"/>
      <c r="S712" s="85"/>
      <c r="T712" s="85"/>
      <c r="U712" s="85"/>
      <c r="V712" s="85"/>
      <c r="W712" s="85"/>
      <c r="X712" s="85"/>
      <c r="Y712" s="85"/>
      <c r="Z712" s="85"/>
      <c r="AA712" s="85"/>
      <c r="AB712" s="85"/>
      <c r="AC712" s="85"/>
      <c r="AD712" s="85"/>
      <c r="AE712" s="85"/>
      <c r="AF712" s="85"/>
      <c r="AG712" s="85"/>
      <c r="AH712" s="85"/>
      <c r="AI712" s="85"/>
      <c r="AJ712" s="85"/>
      <c r="AK712" s="85"/>
      <c r="AL712" s="85"/>
      <c r="AM712" s="85"/>
      <c r="AN712" s="85"/>
      <c r="AO712" s="85"/>
      <c r="AP712" s="85"/>
      <c r="AQ712" s="85"/>
      <c r="AR712" s="85"/>
      <c r="AS712" s="85"/>
      <c r="AW712" s="86" t="s">
        <v>578</v>
      </c>
      <c r="AX712" s="86"/>
      <c r="AY712" s="86"/>
    </row>
  </sheetData>
  <mergeCells count="4918">
    <mergeCell ref="C1:AW1"/>
    <mergeCell ref="AX1:AY1"/>
    <mergeCell ref="K2:AQ2"/>
    <mergeCell ref="A3:D3"/>
    <mergeCell ref="E3:M3"/>
    <mergeCell ref="AT3:AY3"/>
    <mergeCell ref="AE6:AP6"/>
    <mergeCell ref="AQ6:AU6"/>
    <mergeCell ref="AV6:AY6"/>
    <mergeCell ref="A7:B7"/>
    <mergeCell ref="C7:Z7"/>
    <mergeCell ref="A8:B8"/>
    <mergeCell ref="C8:H8"/>
    <mergeCell ref="I8:J8"/>
    <mergeCell ref="Q8:T8"/>
    <mergeCell ref="U8:W8"/>
    <mergeCell ref="K4:AQ4"/>
    <mergeCell ref="K5:AQ5"/>
    <mergeCell ref="A6:B6"/>
    <mergeCell ref="C6:H6"/>
    <mergeCell ref="I6:J6"/>
    <mergeCell ref="K6:P6"/>
    <mergeCell ref="Q6:T6"/>
    <mergeCell ref="U6:W6"/>
    <mergeCell ref="X6:Y6"/>
    <mergeCell ref="Z6:AD6"/>
    <mergeCell ref="Z10:AD10"/>
    <mergeCell ref="AE10:AP10"/>
    <mergeCell ref="AQ10:AU10"/>
    <mergeCell ref="E11:P11"/>
    <mergeCell ref="Q11:R11"/>
    <mergeCell ref="S11:AA11"/>
    <mergeCell ref="AB11:AC11"/>
    <mergeCell ref="AD11:AG11"/>
    <mergeCell ref="A10:B10"/>
    <mergeCell ref="C10:H10"/>
    <mergeCell ref="I10:J10"/>
    <mergeCell ref="Q10:T10"/>
    <mergeCell ref="U10:W10"/>
    <mergeCell ref="X10:Y10"/>
    <mergeCell ref="X8:Y8"/>
    <mergeCell ref="Z8:AD8"/>
    <mergeCell ref="AE8:AP8"/>
    <mergeCell ref="AQ8:AU8"/>
    <mergeCell ref="E9:P9"/>
    <mergeCell ref="Q9:R9"/>
    <mergeCell ref="S9:AA9"/>
    <mergeCell ref="AB9:AC9"/>
    <mergeCell ref="AD9:AG9"/>
    <mergeCell ref="Z14:AD14"/>
    <mergeCell ref="AE14:AP14"/>
    <mergeCell ref="AQ14:AU14"/>
    <mergeCell ref="E15:P15"/>
    <mergeCell ref="Q15:R15"/>
    <mergeCell ref="S15:AA15"/>
    <mergeCell ref="AB15:AC15"/>
    <mergeCell ref="AD15:AG15"/>
    <mergeCell ref="A14:B14"/>
    <mergeCell ref="C14:H14"/>
    <mergeCell ref="I14:J14"/>
    <mergeCell ref="Q14:T14"/>
    <mergeCell ref="U14:W14"/>
    <mergeCell ref="X14:Y14"/>
    <mergeCell ref="Z12:AD12"/>
    <mergeCell ref="AE12:AP12"/>
    <mergeCell ref="AQ12:AU12"/>
    <mergeCell ref="E13:P13"/>
    <mergeCell ref="Q13:R13"/>
    <mergeCell ref="S13:AA13"/>
    <mergeCell ref="AB13:AC13"/>
    <mergeCell ref="AD13:AG13"/>
    <mergeCell ref="A12:B12"/>
    <mergeCell ref="C12:H12"/>
    <mergeCell ref="I12:J12"/>
    <mergeCell ref="Q12:T12"/>
    <mergeCell ref="U12:W12"/>
    <mergeCell ref="X12:Y12"/>
    <mergeCell ref="Z18:AD18"/>
    <mergeCell ref="AE18:AP18"/>
    <mergeCell ref="AQ18:AU18"/>
    <mergeCell ref="E19:P19"/>
    <mergeCell ref="Q19:R19"/>
    <mergeCell ref="S19:AA19"/>
    <mergeCell ref="AB19:AC19"/>
    <mergeCell ref="AD19:AG19"/>
    <mergeCell ref="A18:B18"/>
    <mergeCell ref="C18:H18"/>
    <mergeCell ref="I18:J18"/>
    <mergeCell ref="Q18:T18"/>
    <mergeCell ref="U18:W18"/>
    <mergeCell ref="X18:Y18"/>
    <mergeCell ref="Z16:AD16"/>
    <mergeCell ref="AE16:AP16"/>
    <mergeCell ref="AQ16:AU16"/>
    <mergeCell ref="E17:P17"/>
    <mergeCell ref="Q17:R17"/>
    <mergeCell ref="S17:AA17"/>
    <mergeCell ref="AB17:AC17"/>
    <mergeCell ref="AD17:AG17"/>
    <mergeCell ref="A16:B16"/>
    <mergeCell ref="C16:H16"/>
    <mergeCell ref="I16:J16"/>
    <mergeCell ref="Q16:T16"/>
    <mergeCell ref="U16:W16"/>
    <mergeCell ref="X16:Y16"/>
    <mergeCell ref="Z22:AD22"/>
    <mergeCell ref="AE22:AP22"/>
    <mergeCell ref="AQ22:AU22"/>
    <mergeCell ref="E23:P23"/>
    <mergeCell ref="Q23:R23"/>
    <mergeCell ref="S23:AA23"/>
    <mergeCell ref="AB23:AC23"/>
    <mergeCell ref="AD23:AG23"/>
    <mergeCell ref="A22:B22"/>
    <mergeCell ref="C22:H22"/>
    <mergeCell ref="I22:J22"/>
    <mergeCell ref="Q22:T22"/>
    <mergeCell ref="U22:W22"/>
    <mergeCell ref="X22:Y22"/>
    <mergeCell ref="Z20:AD20"/>
    <mergeCell ref="AE20:AP20"/>
    <mergeCell ref="AQ20:AU20"/>
    <mergeCell ref="E21:P21"/>
    <mergeCell ref="Q21:R21"/>
    <mergeCell ref="S21:AA21"/>
    <mergeCell ref="AB21:AC21"/>
    <mergeCell ref="AD21:AG21"/>
    <mergeCell ref="A20:B20"/>
    <mergeCell ref="C20:H20"/>
    <mergeCell ref="I20:J20"/>
    <mergeCell ref="Q20:T20"/>
    <mergeCell ref="U20:W20"/>
    <mergeCell ref="X20:Y20"/>
    <mergeCell ref="Z26:AD26"/>
    <mergeCell ref="AE26:AP26"/>
    <mergeCell ref="AQ26:AU26"/>
    <mergeCell ref="E27:P27"/>
    <mergeCell ref="Q27:R27"/>
    <mergeCell ref="S27:AA27"/>
    <mergeCell ref="AB27:AC27"/>
    <mergeCell ref="AD27:AG27"/>
    <mergeCell ref="A26:B26"/>
    <mergeCell ref="C26:H26"/>
    <mergeCell ref="I26:J26"/>
    <mergeCell ref="Q26:T26"/>
    <mergeCell ref="U26:W26"/>
    <mergeCell ref="X26:Y26"/>
    <mergeCell ref="Z24:AD24"/>
    <mergeCell ref="AE24:AP24"/>
    <mergeCell ref="AQ24:AU24"/>
    <mergeCell ref="E25:P25"/>
    <mergeCell ref="Q25:R25"/>
    <mergeCell ref="S25:AA25"/>
    <mergeCell ref="AB25:AC25"/>
    <mergeCell ref="AD25:AG25"/>
    <mergeCell ref="A24:B24"/>
    <mergeCell ref="C24:H24"/>
    <mergeCell ref="I24:J24"/>
    <mergeCell ref="Q24:T24"/>
    <mergeCell ref="U24:W24"/>
    <mergeCell ref="X24:Y24"/>
    <mergeCell ref="Z30:AD30"/>
    <mergeCell ref="AE30:AP30"/>
    <mergeCell ref="AV30:AY30"/>
    <mergeCell ref="E31:P31"/>
    <mergeCell ref="Q31:R31"/>
    <mergeCell ref="S31:AA31"/>
    <mergeCell ref="AB31:AC31"/>
    <mergeCell ref="AD31:AG31"/>
    <mergeCell ref="A30:B30"/>
    <mergeCell ref="C30:H30"/>
    <mergeCell ref="I30:J30"/>
    <mergeCell ref="Q30:T30"/>
    <mergeCell ref="U30:W30"/>
    <mergeCell ref="X30:Y30"/>
    <mergeCell ref="Z28:AD28"/>
    <mergeCell ref="AE28:AP28"/>
    <mergeCell ref="AQ28:AU28"/>
    <mergeCell ref="E29:P29"/>
    <mergeCell ref="Q29:R29"/>
    <mergeCell ref="S29:AA29"/>
    <mergeCell ref="AB29:AC29"/>
    <mergeCell ref="AD29:AG29"/>
    <mergeCell ref="A28:B28"/>
    <mergeCell ref="C28:H28"/>
    <mergeCell ref="I28:J28"/>
    <mergeCell ref="Q28:T28"/>
    <mergeCell ref="U28:W28"/>
    <mergeCell ref="X28:Y28"/>
    <mergeCell ref="Z34:AD34"/>
    <mergeCell ref="AE34:AP34"/>
    <mergeCell ref="AQ34:AU34"/>
    <mergeCell ref="E35:P35"/>
    <mergeCell ref="Q35:R35"/>
    <mergeCell ref="S35:AA35"/>
    <mergeCell ref="AB35:AC35"/>
    <mergeCell ref="AD35:AG35"/>
    <mergeCell ref="A34:B34"/>
    <mergeCell ref="C34:H34"/>
    <mergeCell ref="I34:J34"/>
    <mergeCell ref="Q34:T34"/>
    <mergeCell ref="U34:W34"/>
    <mergeCell ref="X34:Y34"/>
    <mergeCell ref="Z32:AD32"/>
    <mergeCell ref="AE32:AP32"/>
    <mergeCell ref="AQ32:AU32"/>
    <mergeCell ref="E33:P33"/>
    <mergeCell ref="Q33:R33"/>
    <mergeCell ref="S33:AA33"/>
    <mergeCell ref="AB33:AC33"/>
    <mergeCell ref="AD33:AG33"/>
    <mergeCell ref="A32:B32"/>
    <mergeCell ref="C32:H32"/>
    <mergeCell ref="I32:J32"/>
    <mergeCell ref="Q32:T32"/>
    <mergeCell ref="U32:W32"/>
    <mergeCell ref="X32:Y32"/>
    <mergeCell ref="Z38:AD38"/>
    <mergeCell ref="AE38:AP38"/>
    <mergeCell ref="AQ38:AU38"/>
    <mergeCell ref="E39:P39"/>
    <mergeCell ref="Q39:R39"/>
    <mergeCell ref="S39:AA39"/>
    <mergeCell ref="AB39:AC39"/>
    <mergeCell ref="AD39:AG39"/>
    <mergeCell ref="A38:B38"/>
    <mergeCell ref="C38:H38"/>
    <mergeCell ref="I38:J38"/>
    <mergeCell ref="Q38:T38"/>
    <mergeCell ref="U38:W38"/>
    <mergeCell ref="X38:Y38"/>
    <mergeCell ref="Z36:AD36"/>
    <mergeCell ref="AE36:AP36"/>
    <mergeCell ref="AQ36:AU36"/>
    <mergeCell ref="E37:P37"/>
    <mergeCell ref="Q37:R37"/>
    <mergeCell ref="S37:AA37"/>
    <mergeCell ref="AB37:AC37"/>
    <mergeCell ref="AD37:AG37"/>
    <mergeCell ref="A36:B36"/>
    <mergeCell ref="C36:H36"/>
    <mergeCell ref="I36:J36"/>
    <mergeCell ref="Q36:T36"/>
    <mergeCell ref="U36:W36"/>
    <mergeCell ref="X36:Y36"/>
    <mergeCell ref="Z42:AD42"/>
    <mergeCell ref="AE42:AP42"/>
    <mergeCell ref="AQ42:AU42"/>
    <mergeCell ref="E43:P43"/>
    <mergeCell ref="Q43:R43"/>
    <mergeCell ref="S43:AA43"/>
    <mergeCell ref="AB43:AC43"/>
    <mergeCell ref="AD43:AG43"/>
    <mergeCell ref="A42:B42"/>
    <mergeCell ref="C42:H42"/>
    <mergeCell ref="I42:J42"/>
    <mergeCell ref="Q42:T42"/>
    <mergeCell ref="U42:W42"/>
    <mergeCell ref="X42:Y42"/>
    <mergeCell ref="Z40:AD40"/>
    <mergeCell ref="AE40:AP40"/>
    <mergeCell ref="AQ40:AU40"/>
    <mergeCell ref="E41:P41"/>
    <mergeCell ref="Q41:R41"/>
    <mergeCell ref="S41:AA41"/>
    <mergeCell ref="AB41:AC41"/>
    <mergeCell ref="AD41:AG41"/>
    <mergeCell ref="A40:B40"/>
    <mergeCell ref="C40:H40"/>
    <mergeCell ref="I40:J40"/>
    <mergeCell ref="Q40:T40"/>
    <mergeCell ref="U40:W40"/>
    <mergeCell ref="X40:Y40"/>
    <mergeCell ref="Z46:AD46"/>
    <mergeCell ref="AE46:AP46"/>
    <mergeCell ref="AQ46:AU46"/>
    <mergeCell ref="E47:P47"/>
    <mergeCell ref="Q47:R47"/>
    <mergeCell ref="S47:AA47"/>
    <mergeCell ref="AB47:AC47"/>
    <mergeCell ref="AD47:AG47"/>
    <mergeCell ref="A46:B46"/>
    <mergeCell ref="C46:H46"/>
    <mergeCell ref="I46:J46"/>
    <mergeCell ref="Q46:T46"/>
    <mergeCell ref="U46:W46"/>
    <mergeCell ref="X46:Y46"/>
    <mergeCell ref="Z44:AD44"/>
    <mergeCell ref="AE44:AP44"/>
    <mergeCell ref="AQ44:AU44"/>
    <mergeCell ref="E45:P45"/>
    <mergeCell ref="Q45:R45"/>
    <mergeCell ref="S45:AA45"/>
    <mergeCell ref="AB45:AC45"/>
    <mergeCell ref="AD45:AG45"/>
    <mergeCell ref="A44:B44"/>
    <mergeCell ref="C44:H44"/>
    <mergeCell ref="I44:J44"/>
    <mergeCell ref="Q44:T44"/>
    <mergeCell ref="U44:W44"/>
    <mergeCell ref="X44:Y44"/>
    <mergeCell ref="Z50:AD50"/>
    <mergeCell ref="AE50:AP50"/>
    <mergeCell ref="AQ50:AU50"/>
    <mergeCell ref="E51:P51"/>
    <mergeCell ref="Q51:R51"/>
    <mergeCell ref="S51:AA51"/>
    <mergeCell ref="AB51:AC51"/>
    <mergeCell ref="AD51:AG51"/>
    <mergeCell ref="A50:B50"/>
    <mergeCell ref="C50:H50"/>
    <mergeCell ref="I50:J50"/>
    <mergeCell ref="Q50:T50"/>
    <mergeCell ref="U50:W50"/>
    <mergeCell ref="X50:Y50"/>
    <mergeCell ref="Z48:AD48"/>
    <mergeCell ref="AE48:AP48"/>
    <mergeCell ref="AQ48:AU48"/>
    <mergeCell ref="E49:P49"/>
    <mergeCell ref="Q49:R49"/>
    <mergeCell ref="S49:AA49"/>
    <mergeCell ref="AB49:AC49"/>
    <mergeCell ref="AD49:AG49"/>
    <mergeCell ref="A48:B48"/>
    <mergeCell ref="C48:H48"/>
    <mergeCell ref="I48:J48"/>
    <mergeCell ref="Q48:T48"/>
    <mergeCell ref="U48:W48"/>
    <mergeCell ref="X48:Y48"/>
    <mergeCell ref="Z54:AD54"/>
    <mergeCell ref="AE54:AP54"/>
    <mergeCell ref="AQ54:AU54"/>
    <mergeCell ref="E55:P55"/>
    <mergeCell ref="Q55:R55"/>
    <mergeCell ref="S55:AA55"/>
    <mergeCell ref="AB55:AC55"/>
    <mergeCell ref="AD55:AG55"/>
    <mergeCell ref="A54:B54"/>
    <mergeCell ref="C54:H54"/>
    <mergeCell ref="I54:J54"/>
    <mergeCell ref="Q54:T54"/>
    <mergeCell ref="U54:W54"/>
    <mergeCell ref="X54:Y54"/>
    <mergeCell ref="Z52:AD52"/>
    <mergeCell ref="AE52:AP52"/>
    <mergeCell ref="AQ52:AU52"/>
    <mergeCell ref="E53:P53"/>
    <mergeCell ref="Q53:R53"/>
    <mergeCell ref="S53:AA53"/>
    <mergeCell ref="AB53:AC53"/>
    <mergeCell ref="AD53:AG53"/>
    <mergeCell ref="A52:B52"/>
    <mergeCell ref="C52:H52"/>
    <mergeCell ref="I52:J52"/>
    <mergeCell ref="Q52:T52"/>
    <mergeCell ref="U52:W52"/>
    <mergeCell ref="X52:Y52"/>
    <mergeCell ref="Z58:AD58"/>
    <mergeCell ref="AE58:AP58"/>
    <mergeCell ref="AQ58:AU58"/>
    <mergeCell ref="E59:P59"/>
    <mergeCell ref="Q59:R59"/>
    <mergeCell ref="S59:AA59"/>
    <mergeCell ref="AB59:AC59"/>
    <mergeCell ref="AD59:AG59"/>
    <mergeCell ref="A58:B58"/>
    <mergeCell ref="C58:H58"/>
    <mergeCell ref="I58:J58"/>
    <mergeCell ref="Q58:T58"/>
    <mergeCell ref="U58:W58"/>
    <mergeCell ref="X58:Y58"/>
    <mergeCell ref="Z56:AD56"/>
    <mergeCell ref="AE56:AP56"/>
    <mergeCell ref="AQ56:AU56"/>
    <mergeCell ref="E57:P57"/>
    <mergeCell ref="Q57:R57"/>
    <mergeCell ref="S57:AA57"/>
    <mergeCell ref="AB57:AC57"/>
    <mergeCell ref="AD57:AG57"/>
    <mergeCell ref="A56:B56"/>
    <mergeCell ref="C56:H56"/>
    <mergeCell ref="I56:J56"/>
    <mergeCell ref="Q56:T56"/>
    <mergeCell ref="U56:W56"/>
    <mergeCell ref="X56:Y56"/>
    <mergeCell ref="Z62:AD62"/>
    <mergeCell ref="AE62:AP62"/>
    <mergeCell ref="AQ62:AU62"/>
    <mergeCell ref="E63:P63"/>
    <mergeCell ref="Q63:R63"/>
    <mergeCell ref="S63:AA63"/>
    <mergeCell ref="AB63:AC63"/>
    <mergeCell ref="AD63:AG63"/>
    <mergeCell ref="A62:B62"/>
    <mergeCell ref="C62:H62"/>
    <mergeCell ref="I62:J62"/>
    <mergeCell ref="Q62:T62"/>
    <mergeCell ref="U62:W62"/>
    <mergeCell ref="X62:Y62"/>
    <mergeCell ref="Z60:AD60"/>
    <mergeCell ref="AE60:AP60"/>
    <mergeCell ref="AQ60:AU60"/>
    <mergeCell ref="E61:P61"/>
    <mergeCell ref="Q61:R61"/>
    <mergeCell ref="S61:AA61"/>
    <mergeCell ref="AB61:AC61"/>
    <mergeCell ref="AD61:AG61"/>
    <mergeCell ref="A60:B60"/>
    <mergeCell ref="C60:H60"/>
    <mergeCell ref="I60:J60"/>
    <mergeCell ref="Q60:T60"/>
    <mergeCell ref="U60:W60"/>
    <mergeCell ref="X60:Y60"/>
    <mergeCell ref="Z66:AD66"/>
    <mergeCell ref="AE66:AP66"/>
    <mergeCell ref="AQ66:AU66"/>
    <mergeCell ref="E67:P67"/>
    <mergeCell ref="Q67:R67"/>
    <mergeCell ref="S67:AA67"/>
    <mergeCell ref="AB67:AC67"/>
    <mergeCell ref="AD67:AG67"/>
    <mergeCell ref="A66:B66"/>
    <mergeCell ref="C66:H66"/>
    <mergeCell ref="I66:J66"/>
    <mergeCell ref="Q66:T66"/>
    <mergeCell ref="U66:W66"/>
    <mergeCell ref="X66:Y66"/>
    <mergeCell ref="Z64:AD64"/>
    <mergeCell ref="AE64:AP64"/>
    <mergeCell ref="AQ64:AU64"/>
    <mergeCell ref="E65:P65"/>
    <mergeCell ref="Q65:R65"/>
    <mergeCell ref="S65:AA65"/>
    <mergeCell ref="AB65:AC65"/>
    <mergeCell ref="AD65:AG65"/>
    <mergeCell ref="A64:B64"/>
    <mergeCell ref="C64:H64"/>
    <mergeCell ref="I64:J64"/>
    <mergeCell ref="Q64:T64"/>
    <mergeCell ref="U64:W64"/>
    <mergeCell ref="X64:Y64"/>
    <mergeCell ref="Z70:AD70"/>
    <mergeCell ref="AE70:AP70"/>
    <mergeCell ref="AQ70:AU70"/>
    <mergeCell ref="E71:P71"/>
    <mergeCell ref="Q71:R71"/>
    <mergeCell ref="S71:AA71"/>
    <mergeCell ref="AB71:AC71"/>
    <mergeCell ref="AD71:AG71"/>
    <mergeCell ref="A70:B70"/>
    <mergeCell ref="C70:H70"/>
    <mergeCell ref="I70:J70"/>
    <mergeCell ref="Q70:T70"/>
    <mergeCell ref="U70:W70"/>
    <mergeCell ref="X70:Y70"/>
    <mergeCell ref="Z68:AD68"/>
    <mergeCell ref="AE68:AP68"/>
    <mergeCell ref="AQ68:AU68"/>
    <mergeCell ref="E69:P69"/>
    <mergeCell ref="Q69:R69"/>
    <mergeCell ref="S69:AA69"/>
    <mergeCell ref="AB69:AC69"/>
    <mergeCell ref="AD69:AG69"/>
    <mergeCell ref="A68:B68"/>
    <mergeCell ref="C68:H68"/>
    <mergeCell ref="I68:J68"/>
    <mergeCell ref="Q68:T68"/>
    <mergeCell ref="U68:W68"/>
    <mergeCell ref="X68:Y68"/>
    <mergeCell ref="Z74:AD74"/>
    <mergeCell ref="AE74:AP74"/>
    <mergeCell ref="AQ74:AU74"/>
    <mergeCell ref="E75:P75"/>
    <mergeCell ref="Q75:R75"/>
    <mergeCell ref="S75:AA75"/>
    <mergeCell ref="AB75:AC75"/>
    <mergeCell ref="AD75:AG75"/>
    <mergeCell ref="A74:B74"/>
    <mergeCell ref="C74:H74"/>
    <mergeCell ref="I74:J74"/>
    <mergeCell ref="Q74:T74"/>
    <mergeCell ref="U74:W74"/>
    <mergeCell ref="X74:Y74"/>
    <mergeCell ref="Z72:AD72"/>
    <mergeCell ref="AE72:AP72"/>
    <mergeCell ref="AQ72:AU72"/>
    <mergeCell ref="E73:P73"/>
    <mergeCell ref="Q73:R73"/>
    <mergeCell ref="S73:AA73"/>
    <mergeCell ref="AB73:AC73"/>
    <mergeCell ref="AD73:AG73"/>
    <mergeCell ref="A72:B72"/>
    <mergeCell ref="C72:H72"/>
    <mergeCell ref="I72:J72"/>
    <mergeCell ref="Q72:T72"/>
    <mergeCell ref="U72:W72"/>
    <mergeCell ref="X72:Y72"/>
    <mergeCell ref="X77:Y77"/>
    <mergeCell ref="Z77:AD77"/>
    <mergeCell ref="AE77:AP77"/>
    <mergeCell ref="AQ77:AU77"/>
    <mergeCell ref="E78:P78"/>
    <mergeCell ref="Q78:R78"/>
    <mergeCell ref="S78:AA78"/>
    <mergeCell ref="AB78:AC78"/>
    <mergeCell ref="AD78:AG78"/>
    <mergeCell ref="X76:AE76"/>
    <mergeCell ref="AG76:AK76"/>
    <mergeCell ref="AN76:AO76"/>
    <mergeCell ref="AQ76:AU76"/>
    <mergeCell ref="AV76:AY76"/>
    <mergeCell ref="A77:B77"/>
    <mergeCell ref="C77:H77"/>
    <mergeCell ref="I77:J77"/>
    <mergeCell ref="Q77:T77"/>
    <mergeCell ref="U77:W77"/>
    <mergeCell ref="Z81:AD81"/>
    <mergeCell ref="AE81:AP81"/>
    <mergeCell ref="AQ81:AU81"/>
    <mergeCell ref="E82:P82"/>
    <mergeCell ref="Q82:R82"/>
    <mergeCell ref="S82:AA82"/>
    <mergeCell ref="AB82:AC82"/>
    <mergeCell ref="AD82:AG82"/>
    <mergeCell ref="A81:B81"/>
    <mergeCell ref="C81:H81"/>
    <mergeCell ref="I81:J81"/>
    <mergeCell ref="Q81:T81"/>
    <mergeCell ref="U81:W81"/>
    <mergeCell ref="X81:Y81"/>
    <mergeCell ref="Z79:AD79"/>
    <mergeCell ref="AE79:AP79"/>
    <mergeCell ref="AQ79:AU79"/>
    <mergeCell ref="E80:P80"/>
    <mergeCell ref="Q80:R80"/>
    <mergeCell ref="S80:AA80"/>
    <mergeCell ref="AB80:AC80"/>
    <mergeCell ref="AD80:AG80"/>
    <mergeCell ref="A79:B79"/>
    <mergeCell ref="C79:H79"/>
    <mergeCell ref="I79:J79"/>
    <mergeCell ref="Q79:T79"/>
    <mergeCell ref="U79:W79"/>
    <mergeCell ref="X79:Y79"/>
    <mergeCell ref="Z85:AD85"/>
    <mergeCell ref="AE85:AP85"/>
    <mergeCell ref="AQ85:AU85"/>
    <mergeCell ref="E86:P86"/>
    <mergeCell ref="Q86:R86"/>
    <mergeCell ref="S86:AA86"/>
    <mergeCell ref="AB86:AC86"/>
    <mergeCell ref="AD86:AG86"/>
    <mergeCell ref="A85:B85"/>
    <mergeCell ref="C85:H85"/>
    <mergeCell ref="I85:J85"/>
    <mergeCell ref="Q85:T85"/>
    <mergeCell ref="U85:W85"/>
    <mergeCell ref="X85:Y85"/>
    <mergeCell ref="Z83:AD83"/>
    <mergeCell ref="AE83:AP83"/>
    <mergeCell ref="AQ83:AU83"/>
    <mergeCell ref="E84:P84"/>
    <mergeCell ref="Q84:R84"/>
    <mergeCell ref="S84:AA84"/>
    <mergeCell ref="AB84:AC84"/>
    <mergeCell ref="AD84:AG84"/>
    <mergeCell ref="A83:B83"/>
    <mergeCell ref="C83:H83"/>
    <mergeCell ref="I83:J83"/>
    <mergeCell ref="Q83:T83"/>
    <mergeCell ref="U83:W83"/>
    <mergeCell ref="X83:Y83"/>
    <mergeCell ref="Z89:AD89"/>
    <mergeCell ref="AE89:AP89"/>
    <mergeCell ref="AQ89:AU89"/>
    <mergeCell ref="E90:P90"/>
    <mergeCell ref="Q90:R90"/>
    <mergeCell ref="S90:AA90"/>
    <mergeCell ref="AB90:AC90"/>
    <mergeCell ref="AD90:AG90"/>
    <mergeCell ref="A89:B89"/>
    <mergeCell ref="C89:H89"/>
    <mergeCell ref="I89:J89"/>
    <mergeCell ref="Q89:T89"/>
    <mergeCell ref="U89:W89"/>
    <mergeCell ref="X89:Y89"/>
    <mergeCell ref="Z87:AD87"/>
    <mergeCell ref="AE87:AP87"/>
    <mergeCell ref="AQ87:AU87"/>
    <mergeCell ref="E88:P88"/>
    <mergeCell ref="Q88:R88"/>
    <mergeCell ref="S88:AA88"/>
    <mergeCell ref="AB88:AC88"/>
    <mergeCell ref="AD88:AG88"/>
    <mergeCell ref="A87:B87"/>
    <mergeCell ref="C87:H87"/>
    <mergeCell ref="I87:J87"/>
    <mergeCell ref="Q87:T87"/>
    <mergeCell ref="U87:W87"/>
    <mergeCell ref="X87:Y87"/>
    <mergeCell ref="Z93:AD93"/>
    <mergeCell ref="AE93:AP93"/>
    <mergeCell ref="AQ93:AU93"/>
    <mergeCell ref="E94:P94"/>
    <mergeCell ref="Q94:R94"/>
    <mergeCell ref="S94:AA94"/>
    <mergeCell ref="AB94:AC94"/>
    <mergeCell ref="AD94:AG94"/>
    <mergeCell ref="A93:B93"/>
    <mergeCell ref="C93:H93"/>
    <mergeCell ref="I93:J93"/>
    <mergeCell ref="Q93:T93"/>
    <mergeCell ref="U93:W93"/>
    <mergeCell ref="X93:Y93"/>
    <mergeCell ref="Z91:AD91"/>
    <mergeCell ref="AE91:AP91"/>
    <mergeCell ref="AQ91:AU91"/>
    <mergeCell ref="E92:P92"/>
    <mergeCell ref="Q92:R92"/>
    <mergeCell ref="S92:AA92"/>
    <mergeCell ref="AB92:AC92"/>
    <mergeCell ref="AD92:AG92"/>
    <mergeCell ref="A91:B91"/>
    <mergeCell ref="C91:H91"/>
    <mergeCell ref="I91:J91"/>
    <mergeCell ref="Q91:T91"/>
    <mergeCell ref="U91:W91"/>
    <mergeCell ref="X91:Y91"/>
    <mergeCell ref="Z97:AD97"/>
    <mergeCell ref="AE97:AP97"/>
    <mergeCell ref="AQ97:AU97"/>
    <mergeCell ref="E98:P98"/>
    <mergeCell ref="Q98:R98"/>
    <mergeCell ref="S98:AA98"/>
    <mergeCell ref="AB98:AC98"/>
    <mergeCell ref="AD98:AG98"/>
    <mergeCell ref="A97:B97"/>
    <mergeCell ref="C97:H97"/>
    <mergeCell ref="I97:J97"/>
    <mergeCell ref="Q97:T97"/>
    <mergeCell ref="U97:W97"/>
    <mergeCell ref="X97:Y97"/>
    <mergeCell ref="Z95:AD95"/>
    <mergeCell ref="AE95:AP95"/>
    <mergeCell ref="AQ95:AU95"/>
    <mergeCell ref="E96:P96"/>
    <mergeCell ref="Q96:R96"/>
    <mergeCell ref="S96:AA96"/>
    <mergeCell ref="AB96:AC96"/>
    <mergeCell ref="AD96:AG96"/>
    <mergeCell ref="A95:B95"/>
    <mergeCell ref="C95:H95"/>
    <mergeCell ref="I95:J95"/>
    <mergeCell ref="Q95:T95"/>
    <mergeCell ref="U95:W95"/>
    <mergeCell ref="X95:Y95"/>
    <mergeCell ref="Z101:AD101"/>
    <mergeCell ref="AE101:AP101"/>
    <mergeCell ref="AQ101:AU101"/>
    <mergeCell ref="E102:P102"/>
    <mergeCell ref="Q102:R102"/>
    <mergeCell ref="S102:AA102"/>
    <mergeCell ref="AB102:AC102"/>
    <mergeCell ref="AD102:AG102"/>
    <mergeCell ref="A101:B101"/>
    <mergeCell ref="C101:H101"/>
    <mergeCell ref="I101:J101"/>
    <mergeCell ref="Q101:T101"/>
    <mergeCell ref="U101:W101"/>
    <mergeCell ref="X101:Y101"/>
    <mergeCell ref="Z99:AD99"/>
    <mergeCell ref="AE99:AP99"/>
    <mergeCell ref="AQ99:AU99"/>
    <mergeCell ref="E100:P100"/>
    <mergeCell ref="Q100:R100"/>
    <mergeCell ref="S100:AA100"/>
    <mergeCell ref="AB100:AC100"/>
    <mergeCell ref="AD100:AG100"/>
    <mergeCell ref="A99:B99"/>
    <mergeCell ref="C99:H99"/>
    <mergeCell ref="I99:J99"/>
    <mergeCell ref="Q99:T99"/>
    <mergeCell ref="U99:W99"/>
    <mergeCell ref="X99:Y99"/>
    <mergeCell ref="X105:AE105"/>
    <mergeCell ref="AG105:AK105"/>
    <mergeCell ref="AN105:AO105"/>
    <mergeCell ref="AQ105:AU105"/>
    <mergeCell ref="A106:B106"/>
    <mergeCell ref="C106:H106"/>
    <mergeCell ref="I106:J106"/>
    <mergeCell ref="Q106:T106"/>
    <mergeCell ref="U106:W106"/>
    <mergeCell ref="X106:Y106"/>
    <mergeCell ref="Z103:AD103"/>
    <mergeCell ref="AE103:AP103"/>
    <mergeCell ref="AQ103:AU103"/>
    <mergeCell ref="E104:P104"/>
    <mergeCell ref="Q104:R104"/>
    <mergeCell ref="S104:AA104"/>
    <mergeCell ref="AB104:AC104"/>
    <mergeCell ref="AD104:AG104"/>
    <mergeCell ref="A103:B103"/>
    <mergeCell ref="C103:H103"/>
    <mergeCell ref="I103:J103"/>
    <mergeCell ref="Q103:T103"/>
    <mergeCell ref="U103:W103"/>
    <mergeCell ref="X103:Y103"/>
    <mergeCell ref="Z108:AD108"/>
    <mergeCell ref="AE108:AP108"/>
    <mergeCell ref="AQ108:AU108"/>
    <mergeCell ref="E109:P109"/>
    <mergeCell ref="Q109:R109"/>
    <mergeCell ref="S109:AA109"/>
    <mergeCell ref="AB109:AC109"/>
    <mergeCell ref="AD109:AG109"/>
    <mergeCell ref="A108:B108"/>
    <mergeCell ref="C108:H108"/>
    <mergeCell ref="I108:J108"/>
    <mergeCell ref="Q108:T108"/>
    <mergeCell ref="U108:W108"/>
    <mergeCell ref="X108:Y108"/>
    <mergeCell ref="Z106:AD106"/>
    <mergeCell ref="AE106:AP106"/>
    <mergeCell ref="AQ106:AU106"/>
    <mergeCell ref="E107:P107"/>
    <mergeCell ref="Q107:R107"/>
    <mergeCell ref="S107:AA107"/>
    <mergeCell ref="AB107:AC107"/>
    <mergeCell ref="AD107:AG107"/>
    <mergeCell ref="Z112:AD112"/>
    <mergeCell ref="AE112:AP112"/>
    <mergeCell ref="AQ112:AU112"/>
    <mergeCell ref="E113:P113"/>
    <mergeCell ref="Q113:R113"/>
    <mergeCell ref="S113:AA113"/>
    <mergeCell ref="AB113:AC113"/>
    <mergeCell ref="AD113:AG113"/>
    <mergeCell ref="A112:B112"/>
    <mergeCell ref="C112:H112"/>
    <mergeCell ref="I112:J112"/>
    <mergeCell ref="Q112:T112"/>
    <mergeCell ref="U112:W112"/>
    <mergeCell ref="X112:Y112"/>
    <mergeCell ref="Z110:AD110"/>
    <mergeCell ref="AE110:AP110"/>
    <mergeCell ref="AQ110:AU110"/>
    <mergeCell ref="E111:P111"/>
    <mergeCell ref="Q111:R111"/>
    <mergeCell ref="S111:AA111"/>
    <mergeCell ref="AB111:AC111"/>
    <mergeCell ref="AD111:AG111"/>
    <mergeCell ref="A110:B110"/>
    <mergeCell ref="C110:H110"/>
    <mergeCell ref="I110:J110"/>
    <mergeCell ref="Q110:T110"/>
    <mergeCell ref="U110:W110"/>
    <mergeCell ref="X110:Y110"/>
    <mergeCell ref="Z116:AD116"/>
    <mergeCell ref="AE116:AP116"/>
    <mergeCell ref="AQ116:AU116"/>
    <mergeCell ref="E117:P117"/>
    <mergeCell ref="Q117:R117"/>
    <mergeCell ref="S117:AA117"/>
    <mergeCell ref="AB117:AC117"/>
    <mergeCell ref="AD117:AG117"/>
    <mergeCell ref="A116:B116"/>
    <mergeCell ref="C116:H116"/>
    <mergeCell ref="I116:J116"/>
    <mergeCell ref="Q116:T116"/>
    <mergeCell ref="U116:W116"/>
    <mergeCell ref="X116:Y116"/>
    <mergeCell ref="Z114:AD114"/>
    <mergeCell ref="AE114:AP114"/>
    <mergeCell ref="AQ114:AU114"/>
    <mergeCell ref="E115:P115"/>
    <mergeCell ref="Q115:R115"/>
    <mergeCell ref="S115:AA115"/>
    <mergeCell ref="AB115:AC115"/>
    <mergeCell ref="AD115:AG115"/>
    <mergeCell ref="A114:B114"/>
    <mergeCell ref="C114:H114"/>
    <mergeCell ref="I114:J114"/>
    <mergeCell ref="Q114:T114"/>
    <mergeCell ref="U114:W114"/>
    <mergeCell ref="X114:Y114"/>
    <mergeCell ref="AE119:AP119"/>
    <mergeCell ref="AQ119:AU119"/>
    <mergeCell ref="E120:P120"/>
    <mergeCell ref="Q120:R120"/>
    <mergeCell ref="S120:AA120"/>
    <mergeCell ref="AB120:AC120"/>
    <mergeCell ref="AD120:AG120"/>
    <mergeCell ref="Z118:AD118"/>
    <mergeCell ref="AE118:AP118"/>
    <mergeCell ref="AQ118:AU118"/>
    <mergeCell ref="A119:B119"/>
    <mergeCell ref="C119:H119"/>
    <mergeCell ref="I119:J119"/>
    <mergeCell ref="Q119:T119"/>
    <mergeCell ref="U119:W119"/>
    <mergeCell ref="X119:Y119"/>
    <mergeCell ref="Z119:AD119"/>
    <mergeCell ref="A118:B118"/>
    <mergeCell ref="C118:H118"/>
    <mergeCell ref="I118:J118"/>
    <mergeCell ref="Q118:T118"/>
    <mergeCell ref="U118:W118"/>
    <mergeCell ref="X118:Y118"/>
    <mergeCell ref="Z123:AD123"/>
    <mergeCell ref="AE123:AP123"/>
    <mergeCell ref="AQ123:AU123"/>
    <mergeCell ref="E124:P124"/>
    <mergeCell ref="Q124:R124"/>
    <mergeCell ref="S124:AA124"/>
    <mergeCell ref="AB124:AC124"/>
    <mergeCell ref="AD124:AG124"/>
    <mergeCell ref="A123:B123"/>
    <mergeCell ref="C123:H123"/>
    <mergeCell ref="I123:J123"/>
    <mergeCell ref="Q123:T123"/>
    <mergeCell ref="U123:W123"/>
    <mergeCell ref="X123:Y123"/>
    <mergeCell ref="Z121:AD121"/>
    <mergeCell ref="AE121:AP121"/>
    <mergeCell ref="AQ121:AU121"/>
    <mergeCell ref="E122:P122"/>
    <mergeCell ref="Q122:R122"/>
    <mergeCell ref="S122:AA122"/>
    <mergeCell ref="AB122:AC122"/>
    <mergeCell ref="AD122:AG122"/>
    <mergeCell ref="A121:B121"/>
    <mergeCell ref="C121:H121"/>
    <mergeCell ref="I121:J121"/>
    <mergeCell ref="Q121:T121"/>
    <mergeCell ref="U121:W121"/>
    <mergeCell ref="X121:Y121"/>
    <mergeCell ref="Z127:AD127"/>
    <mergeCell ref="AE127:AP127"/>
    <mergeCell ref="AQ127:AU127"/>
    <mergeCell ref="E128:P128"/>
    <mergeCell ref="Q128:R128"/>
    <mergeCell ref="S128:AA128"/>
    <mergeCell ref="AB128:AC128"/>
    <mergeCell ref="AD128:AG128"/>
    <mergeCell ref="A127:B127"/>
    <mergeCell ref="C127:H127"/>
    <mergeCell ref="I127:J127"/>
    <mergeCell ref="Q127:T127"/>
    <mergeCell ref="U127:W127"/>
    <mergeCell ref="X127:Y127"/>
    <mergeCell ref="Z125:AD125"/>
    <mergeCell ref="AE125:AP125"/>
    <mergeCell ref="AQ125:AU125"/>
    <mergeCell ref="E126:P126"/>
    <mergeCell ref="Q126:R126"/>
    <mergeCell ref="S126:AA126"/>
    <mergeCell ref="AB126:AC126"/>
    <mergeCell ref="AD126:AG126"/>
    <mergeCell ref="A125:B125"/>
    <mergeCell ref="C125:H125"/>
    <mergeCell ref="I125:J125"/>
    <mergeCell ref="Q125:T125"/>
    <mergeCell ref="U125:W125"/>
    <mergeCell ref="X125:Y125"/>
    <mergeCell ref="AE130:AP130"/>
    <mergeCell ref="AQ130:AU130"/>
    <mergeCell ref="A131:B131"/>
    <mergeCell ref="C131:H131"/>
    <mergeCell ref="I131:J131"/>
    <mergeCell ref="Q131:T131"/>
    <mergeCell ref="U131:W131"/>
    <mergeCell ref="X131:Y131"/>
    <mergeCell ref="Z131:AD131"/>
    <mergeCell ref="AE131:AP131"/>
    <mergeCell ref="Z129:AD129"/>
    <mergeCell ref="AE129:AP129"/>
    <mergeCell ref="AQ129:AU129"/>
    <mergeCell ref="A130:B130"/>
    <mergeCell ref="C130:H130"/>
    <mergeCell ref="I130:J130"/>
    <mergeCell ref="Q130:T130"/>
    <mergeCell ref="U130:W130"/>
    <mergeCell ref="X130:Y130"/>
    <mergeCell ref="Z130:AD130"/>
    <mergeCell ref="A129:B129"/>
    <mergeCell ref="C129:H129"/>
    <mergeCell ref="I129:J129"/>
    <mergeCell ref="Q129:T129"/>
    <mergeCell ref="U129:W129"/>
    <mergeCell ref="X129:Y129"/>
    <mergeCell ref="E133:P133"/>
    <mergeCell ref="Q133:R133"/>
    <mergeCell ref="S133:AA133"/>
    <mergeCell ref="AB133:AC133"/>
    <mergeCell ref="AD133:AG133"/>
    <mergeCell ref="A134:B134"/>
    <mergeCell ref="C134:H134"/>
    <mergeCell ref="I134:J134"/>
    <mergeCell ref="Q134:T134"/>
    <mergeCell ref="U134:W134"/>
    <mergeCell ref="AQ131:AU131"/>
    <mergeCell ref="A132:B132"/>
    <mergeCell ref="C132:H132"/>
    <mergeCell ref="I132:J132"/>
    <mergeCell ref="Q132:T132"/>
    <mergeCell ref="U132:W132"/>
    <mergeCell ref="X132:Y132"/>
    <mergeCell ref="Z132:AD132"/>
    <mergeCell ref="AE132:AP132"/>
    <mergeCell ref="AQ132:AU132"/>
    <mergeCell ref="Z136:AD136"/>
    <mergeCell ref="AE136:AP136"/>
    <mergeCell ref="AQ136:AU136"/>
    <mergeCell ref="E137:P137"/>
    <mergeCell ref="Q137:R137"/>
    <mergeCell ref="S137:AA137"/>
    <mergeCell ref="AB137:AC137"/>
    <mergeCell ref="AD137:AG137"/>
    <mergeCell ref="A136:B136"/>
    <mergeCell ref="C136:H136"/>
    <mergeCell ref="I136:J136"/>
    <mergeCell ref="Q136:T136"/>
    <mergeCell ref="U136:W136"/>
    <mergeCell ref="X136:Y136"/>
    <mergeCell ref="X134:Y134"/>
    <mergeCell ref="Z134:AD134"/>
    <mergeCell ref="AE134:AP134"/>
    <mergeCell ref="AQ134:AU134"/>
    <mergeCell ref="E135:P135"/>
    <mergeCell ref="Q135:R135"/>
    <mergeCell ref="S135:AA135"/>
    <mergeCell ref="AB135:AC135"/>
    <mergeCell ref="AD135:AG135"/>
    <mergeCell ref="Z140:AD140"/>
    <mergeCell ref="AE140:AP140"/>
    <mergeCell ref="AQ140:AU140"/>
    <mergeCell ref="A141:B141"/>
    <mergeCell ref="C141:H141"/>
    <mergeCell ref="I141:J141"/>
    <mergeCell ref="Q141:T141"/>
    <mergeCell ref="U141:W141"/>
    <mergeCell ref="X141:Y141"/>
    <mergeCell ref="Z141:AD141"/>
    <mergeCell ref="A140:B140"/>
    <mergeCell ref="C140:H140"/>
    <mergeCell ref="I140:J140"/>
    <mergeCell ref="Q140:T140"/>
    <mergeCell ref="U140:W140"/>
    <mergeCell ref="X140:Y140"/>
    <mergeCell ref="Z138:AD138"/>
    <mergeCell ref="AE138:AP138"/>
    <mergeCell ref="AQ138:AU138"/>
    <mergeCell ref="E139:P139"/>
    <mergeCell ref="Q139:R139"/>
    <mergeCell ref="S139:AA139"/>
    <mergeCell ref="AB139:AC139"/>
    <mergeCell ref="AD139:AG139"/>
    <mergeCell ref="A138:B138"/>
    <mergeCell ref="C138:H138"/>
    <mergeCell ref="I138:J138"/>
    <mergeCell ref="Q138:T138"/>
    <mergeCell ref="U138:W138"/>
    <mergeCell ref="X138:Y138"/>
    <mergeCell ref="Z143:AD143"/>
    <mergeCell ref="AE143:AP143"/>
    <mergeCell ref="AQ143:AU143"/>
    <mergeCell ref="E144:P144"/>
    <mergeCell ref="Q144:R144"/>
    <mergeCell ref="S144:AA144"/>
    <mergeCell ref="AB144:AC144"/>
    <mergeCell ref="AD144:AG144"/>
    <mergeCell ref="A143:B143"/>
    <mergeCell ref="C143:H143"/>
    <mergeCell ref="I143:J143"/>
    <mergeCell ref="Q143:T143"/>
    <mergeCell ref="U143:W143"/>
    <mergeCell ref="X143:Y143"/>
    <mergeCell ref="AE141:AP141"/>
    <mergeCell ref="AQ141:AU141"/>
    <mergeCell ref="E142:P142"/>
    <mergeCell ref="Q142:R142"/>
    <mergeCell ref="S142:AA142"/>
    <mergeCell ref="AB142:AC142"/>
    <mergeCell ref="AD142:AG142"/>
    <mergeCell ref="Z147:AD147"/>
    <mergeCell ref="AE147:AP147"/>
    <mergeCell ref="AQ147:AU147"/>
    <mergeCell ref="E148:P148"/>
    <mergeCell ref="Q148:R148"/>
    <mergeCell ref="S148:AA148"/>
    <mergeCell ref="AB148:AC148"/>
    <mergeCell ref="AD148:AG148"/>
    <mergeCell ref="A147:B147"/>
    <mergeCell ref="C147:H147"/>
    <mergeCell ref="I147:J147"/>
    <mergeCell ref="Q147:T147"/>
    <mergeCell ref="U147:W147"/>
    <mergeCell ref="X147:Y147"/>
    <mergeCell ref="Z145:AD145"/>
    <mergeCell ref="AE145:AP145"/>
    <mergeCell ref="AQ145:AU145"/>
    <mergeCell ref="E146:P146"/>
    <mergeCell ref="Q146:R146"/>
    <mergeCell ref="S146:AA146"/>
    <mergeCell ref="AB146:AC146"/>
    <mergeCell ref="AD146:AG146"/>
    <mergeCell ref="A145:B145"/>
    <mergeCell ref="C145:H145"/>
    <mergeCell ref="I145:J145"/>
    <mergeCell ref="Q145:T145"/>
    <mergeCell ref="U145:W145"/>
    <mergeCell ref="X145:Y145"/>
    <mergeCell ref="Z151:AD151"/>
    <mergeCell ref="AE151:AP151"/>
    <mergeCell ref="AQ151:AU151"/>
    <mergeCell ref="E152:P152"/>
    <mergeCell ref="Q152:R152"/>
    <mergeCell ref="S152:AA152"/>
    <mergeCell ref="AB152:AC152"/>
    <mergeCell ref="AD152:AG152"/>
    <mergeCell ref="A151:B151"/>
    <mergeCell ref="C151:H151"/>
    <mergeCell ref="I151:J151"/>
    <mergeCell ref="Q151:T151"/>
    <mergeCell ref="U151:W151"/>
    <mergeCell ref="X151:Y151"/>
    <mergeCell ref="Z149:AD149"/>
    <mergeCell ref="AE149:AP149"/>
    <mergeCell ref="AQ149:AU149"/>
    <mergeCell ref="E150:P150"/>
    <mergeCell ref="Q150:R150"/>
    <mergeCell ref="S150:AA150"/>
    <mergeCell ref="AB150:AC150"/>
    <mergeCell ref="AD150:AG150"/>
    <mergeCell ref="A149:B149"/>
    <mergeCell ref="C149:H149"/>
    <mergeCell ref="I149:J149"/>
    <mergeCell ref="Q149:T149"/>
    <mergeCell ref="U149:W149"/>
    <mergeCell ref="X149:Y149"/>
    <mergeCell ref="AE154:AP154"/>
    <mergeCell ref="AQ154:AU154"/>
    <mergeCell ref="E155:P155"/>
    <mergeCell ref="Q155:R155"/>
    <mergeCell ref="S155:AA155"/>
    <mergeCell ref="AB155:AC155"/>
    <mergeCell ref="AD155:AG155"/>
    <mergeCell ref="Z153:AD153"/>
    <mergeCell ref="AE153:AP153"/>
    <mergeCell ref="AQ153:AU153"/>
    <mergeCell ref="A154:B154"/>
    <mergeCell ref="C154:H154"/>
    <mergeCell ref="I154:J154"/>
    <mergeCell ref="Q154:T154"/>
    <mergeCell ref="U154:W154"/>
    <mergeCell ref="X154:Y154"/>
    <mergeCell ref="Z154:AD154"/>
    <mergeCell ref="A153:B153"/>
    <mergeCell ref="C153:H153"/>
    <mergeCell ref="I153:J153"/>
    <mergeCell ref="Q153:T153"/>
    <mergeCell ref="U153:W153"/>
    <mergeCell ref="X153:Y153"/>
    <mergeCell ref="Z158:AD158"/>
    <mergeCell ref="AE158:AP158"/>
    <mergeCell ref="AQ158:AU158"/>
    <mergeCell ref="E159:P159"/>
    <mergeCell ref="Q159:R159"/>
    <mergeCell ref="S159:AA159"/>
    <mergeCell ref="AB159:AC159"/>
    <mergeCell ref="AD159:AG159"/>
    <mergeCell ref="A158:B158"/>
    <mergeCell ref="C158:H158"/>
    <mergeCell ref="I158:J158"/>
    <mergeCell ref="Q158:T158"/>
    <mergeCell ref="U158:W158"/>
    <mergeCell ref="X158:Y158"/>
    <mergeCell ref="Z156:AD156"/>
    <mergeCell ref="AE156:AP156"/>
    <mergeCell ref="AQ156:AU156"/>
    <mergeCell ref="E157:P157"/>
    <mergeCell ref="Q157:R157"/>
    <mergeCell ref="S157:AA157"/>
    <mergeCell ref="AB157:AC157"/>
    <mergeCell ref="AD157:AG157"/>
    <mergeCell ref="A156:B156"/>
    <mergeCell ref="C156:H156"/>
    <mergeCell ref="I156:J156"/>
    <mergeCell ref="Q156:T156"/>
    <mergeCell ref="U156:W156"/>
    <mergeCell ref="X156:Y156"/>
    <mergeCell ref="AE161:AP161"/>
    <mergeCell ref="AQ161:AU161"/>
    <mergeCell ref="E162:P162"/>
    <mergeCell ref="Q162:R162"/>
    <mergeCell ref="S162:AA162"/>
    <mergeCell ref="AB162:AC162"/>
    <mergeCell ref="AD162:AG162"/>
    <mergeCell ref="Z160:AD160"/>
    <mergeCell ref="AE160:AP160"/>
    <mergeCell ref="AQ160:AU160"/>
    <mergeCell ref="A161:B161"/>
    <mergeCell ref="C161:H161"/>
    <mergeCell ref="I161:J161"/>
    <mergeCell ref="Q161:T161"/>
    <mergeCell ref="U161:W161"/>
    <mergeCell ref="X161:Y161"/>
    <mergeCell ref="Z161:AD161"/>
    <mergeCell ref="A160:B160"/>
    <mergeCell ref="C160:H160"/>
    <mergeCell ref="I160:J160"/>
    <mergeCell ref="Q160:T160"/>
    <mergeCell ref="U160:W160"/>
    <mergeCell ref="X160:Y160"/>
    <mergeCell ref="Z165:AD165"/>
    <mergeCell ref="AE165:AP165"/>
    <mergeCell ref="AQ165:AU165"/>
    <mergeCell ref="E166:P166"/>
    <mergeCell ref="Q166:R166"/>
    <mergeCell ref="S166:AA166"/>
    <mergeCell ref="AB166:AC166"/>
    <mergeCell ref="AD166:AG166"/>
    <mergeCell ref="A165:B165"/>
    <mergeCell ref="C165:H165"/>
    <mergeCell ref="I165:J165"/>
    <mergeCell ref="Q165:T165"/>
    <mergeCell ref="U165:W165"/>
    <mergeCell ref="X165:Y165"/>
    <mergeCell ref="Z163:AD163"/>
    <mergeCell ref="AE163:AP163"/>
    <mergeCell ref="AQ163:AU163"/>
    <mergeCell ref="E164:P164"/>
    <mergeCell ref="Q164:R164"/>
    <mergeCell ref="S164:AA164"/>
    <mergeCell ref="AB164:AC164"/>
    <mergeCell ref="AD164:AG164"/>
    <mergeCell ref="A163:B163"/>
    <mergeCell ref="C163:H163"/>
    <mergeCell ref="I163:J163"/>
    <mergeCell ref="Q163:T163"/>
    <mergeCell ref="U163:W163"/>
    <mergeCell ref="X163:Y163"/>
    <mergeCell ref="AE168:AP168"/>
    <mergeCell ref="AQ168:AU168"/>
    <mergeCell ref="E169:P169"/>
    <mergeCell ref="Q169:R169"/>
    <mergeCell ref="S169:AA169"/>
    <mergeCell ref="AB169:AC169"/>
    <mergeCell ref="AD169:AG169"/>
    <mergeCell ref="Z167:AD167"/>
    <mergeCell ref="AE167:AP167"/>
    <mergeCell ref="AQ167:AU167"/>
    <mergeCell ref="A168:B168"/>
    <mergeCell ref="C168:H168"/>
    <mergeCell ref="I168:J168"/>
    <mergeCell ref="Q168:T168"/>
    <mergeCell ref="U168:W168"/>
    <mergeCell ref="X168:Y168"/>
    <mergeCell ref="Z168:AD168"/>
    <mergeCell ref="A167:B167"/>
    <mergeCell ref="C167:H167"/>
    <mergeCell ref="I167:J167"/>
    <mergeCell ref="Q167:T167"/>
    <mergeCell ref="U167:W167"/>
    <mergeCell ref="X167:Y167"/>
    <mergeCell ref="Z172:AD172"/>
    <mergeCell ref="AE172:AP172"/>
    <mergeCell ref="AQ172:AU172"/>
    <mergeCell ref="E173:P173"/>
    <mergeCell ref="Q173:R173"/>
    <mergeCell ref="S173:AA173"/>
    <mergeCell ref="AB173:AC173"/>
    <mergeCell ref="AD173:AG173"/>
    <mergeCell ref="A172:B172"/>
    <mergeCell ref="C172:H172"/>
    <mergeCell ref="I172:J172"/>
    <mergeCell ref="Q172:T172"/>
    <mergeCell ref="U172:W172"/>
    <mergeCell ref="X172:Y172"/>
    <mergeCell ref="Z170:AD170"/>
    <mergeCell ref="AE170:AP170"/>
    <mergeCell ref="AQ170:AU170"/>
    <mergeCell ref="E171:P171"/>
    <mergeCell ref="Q171:R171"/>
    <mergeCell ref="S171:AA171"/>
    <mergeCell ref="AB171:AC171"/>
    <mergeCell ref="AD171:AG171"/>
    <mergeCell ref="A170:B170"/>
    <mergeCell ref="C170:H170"/>
    <mergeCell ref="I170:J170"/>
    <mergeCell ref="Q170:T170"/>
    <mergeCell ref="U170:W170"/>
    <mergeCell ref="X170:Y170"/>
    <mergeCell ref="Z176:AD176"/>
    <mergeCell ref="AE176:AP176"/>
    <mergeCell ref="AQ176:AU176"/>
    <mergeCell ref="E177:P177"/>
    <mergeCell ref="Q177:R177"/>
    <mergeCell ref="S177:AA177"/>
    <mergeCell ref="AB177:AC177"/>
    <mergeCell ref="AD177:AG177"/>
    <mergeCell ref="A176:B176"/>
    <mergeCell ref="C176:H176"/>
    <mergeCell ref="I176:J176"/>
    <mergeCell ref="Q176:T176"/>
    <mergeCell ref="U176:W176"/>
    <mergeCell ref="X176:Y176"/>
    <mergeCell ref="Z174:AD174"/>
    <mergeCell ref="AE174:AP174"/>
    <mergeCell ref="AQ174:AU174"/>
    <mergeCell ref="E175:P175"/>
    <mergeCell ref="Q175:R175"/>
    <mergeCell ref="S175:AA175"/>
    <mergeCell ref="AB175:AC175"/>
    <mergeCell ref="AD175:AG175"/>
    <mergeCell ref="A174:B174"/>
    <mergeCell ref="C174:H174"/>
    <mergeCell ref="I174:J174"/>
    <mergeCell ref="Q174:T174"/>
    <mergeCell ref="U174:W174"/>
    <mergeCell ref="X174:Y174"/>
    <mergeCell ref="AE179:AP179"/>
    <mergeCell ref="AQ179:AU179"/>
    <mergeCell ref="E180:P180"/>
    <mergeCell ref="Q180:R180"/>
    <mergeCell ref="S180:AA180"/>
    <mergeCell ref="AB180:AC180"/>
    <mergeCell ref="AD180:AG180"/>
    <mergeCell ref="Z178:AD178"/>
    <mergeCell ref="AE178:AP178"/>
    <mergeCell ref="AQ178:AU178"/>
    <mergeCell ref="A179:B179"/>
    <mergeCell ref="C179:H179"/>
    <mergeCell ref="I179:J179"/>
    <mergeCell ref="Q179:T179"/>
    <mergeCell ref="U179:W179"/>
    <mergeCell ref="X179:Y179"/>
    <mergeCell ref="Z179:AD179"/>
    <mergeCell ref="A178:B178"/>
    <mergeCell ref="C178:H178"/>
    <mergeCell ref="I178:J178"/>
    <mergeCell ref="Q178:T178"/>
    <mergeCell ref="U178:W178"/>
    <mergeCell ref="X178:Y178"/>
    <mergeCell ref="Z183:AD183"/>
    <mergeCell ref="AE183:AP183"/>
    <mergeCell ref="AQ183:AU183"/>
    <mergeCell ref="E184:P184"/>
    <mergeCell ref="Q184:R184"/>
    <mergeCell ref="S184:AA184"/>
    <mergeCell ref="AB184:AC184"/>
    <mergeCell ref="AD184:AG184"/>
    <mergeCell ref="A183:B183"/>
    <mergeCell ref="C183:H183"/>
    <mergeCell ref="I183:J183"/>
    <mergeCell ref="Q183:T183"/>
    <mergeCell ref="U183:W183"/>
    <mergeCell ref="X183:Y183"/>
    <mergeCell ref="Z181:AD181"/>
    <mergeCell ref="AE181:AP181"/>
    <mergeCell ref="AQ181:AU181"/>
    <mergeCell ref="E182:P182"/>
    <mergeCell ref="Q182:R182"/>
    <mergeCell ref="S182:AA182"/>
    <mergeCell ref="AB182:AC182"/>
    <mergeCell ref="AD182:AG182"/>
    <mergeCell ref="A181:B181"/>
    <mergeCell ref="C181:H181"/>
    <mergeCell ref="I181:J181"/>
    <mergeCell ref="Q181:T181"/>
    <mergeCell ref="U181:W181"/>
    <mergeCell ref="X181:Y181"/>
    <mergeCell ref="Z187:AD187"/>
    <mergeCell ref="AE187:AP187"/>
    <mergeCell ref="AQ187:AU187"/>
    <mergeCell ref="A188:B188"/>
    <mergeCell ref="C188:H188"/>
    <mergeCell ref="I188:J188"/>
    <mergeCell ref="Q188:T188"/>
    <mergeCell ref="U188:W188"/>
    <mergeCell ref="X188:Y188"/>
    <mergeCell ref="Z188:AD188"/>
    <mergeCell ref="A187:B187"/>
    <mergeCell ref="C187:H187"/>
    <mergeCell ref="I187:J187"/>
    <mergeCell ref="Q187:T187"/>
    <mergeCell ref="U187:W187"/>
    <mergeCell ref="X187:Y187"/>
    <mergeCell ref="Z185:AD185"/>
    <mergeCell ref="AE185:AP185"/>
    <mergeCell ref="AQ185:AU185"/>
    <mergeCell ref="E186:P186"/>
    <mergeCell ref="Q186:R186"/>
    <mergeCell ref="S186:AA186"/>
    <mergeCell ref="AB186:AC186"/>
    <mergeCell ref="AD186:AG186"/>
    <mergeCell ref="A185:B185"/>
    <mergeCell ref="C185:H185"/>
    <mergeCell ref="I185:J185"/>
    <mergeCell ref="Q185:T185"/>
    <mergeCell ref="U185:W185"/>
    <mergeCell ref="X185:Y185"/>
    <mergeCell ref="Z190:AD190"/>
    <mergeCell ref="AE190:AP190"/>
    <mergeCell ref="AQ190:AU190"/>
    <mergeCell ref="E191:P191"/>
    <mergeCell ref="Q191:R191"/>
    <mergeCell ref="S191:AA191"/>
    <mergeCell ref="AB191:AC191"/>
    <mergeCell ref="AD191:AG191"/>
    <mergeCell ref="A190:B190"/>
    <mergeCell ref="C190:H190"/>
    <mergeCell ref="I190:J190"/>
    <mergeCell ref="Q190:T190"/>
    <mergeCell ref="U190:W190"/>
    <mergeCell ref="X190:Y190"/>
    <mergeCell ref="AE188:AP188"/>
    <mergeCell ref="AQ188:AU188"/>
    <mergeCell ref="E189:P189"/>
    <mergeCell ref="Q189:R189"/>
    <mergeCell ref="S189:AA189"/>
    <mergeCell ref="AB189:AC189"/>
    <mergeCell ref="AD189:AG189"/>
    <mergeCell ref="Z194:AD194"/>
    <mergeCell ref="AE194:AP194"/>
    <mergeCell ref="AQ194:AU194"/>
    <mergeCell ref="E195:P195"/>
    <mergeCell ref="Q195:R195"/>
    <mergeCell ref="S195:AA195"/>
    <mergeCell ref="AB195:AC195"/>
    <mergeCell ref="AD195:AG195"/>
    <mergeCell ref="A194:B194"/>
    <mergeCell ref="C194:H194"/>
    <mergeCell ref="I194:J194"/>
    <mergeCell ref="Q194:T194"/>
    <mergeCell ref="U194:W194"/>
    <mergeCell ref="X194:Y194"/>
    <mergeCell ref="Z192:AD192"/>
    <mergeCell ref="AE192:AP192"/>
    <mergeCell ref="AQ192:AU192"/>
    <mergeCell ref="E193:P193"/>
    <mergeCell ref="Q193:R193"/>
    <mergeCell ref="S193:AA193"/>
    <mergeCell ref="AB193:AC193"/>
    <mergeCell ref="AD193:AG193"/>
    <mergeCell ref="A192:B192"/>
    <mergeCell ref="C192:H192"/>
    <mergeCell ref="I192:J192"/>
    <mergeCell ref="Q192:T192"/>
    <mergeCell ref="U192:W192"/>
    <mergeCell ref="X192:Y192"/>
    <mergeCell ref="Z198:AD198"/>
    <mergeCell ref="AE198:AP198"/>
    <mergeCell ref="AQ198:AU198"/>
    <mergeCell ref="A199:B199"/>
    <mergeCell ref="C199:H199"/>
    <mergeCell ref="I199:J199"/>
    <mergeCell ref="Q199:T199"/>
    <mergeCell ref="U199:W199"/>
    <mergeCell ref="X199:Y199"/>
    <mergeCell ref="Z199:AD199"/>
    <mergeCell ref="A198:B198"/>
    <mergeCell ref="C198:H198"/>
    <mergeCell ref="I198:J198"/>
    <mergeCell ref="Q198:T198"/>
    <mergeCell ref="U198:W198"/>
    <mergeCell ref="X198:Y198"/>
    <mergeCell ref="Z196:AD196"/>
    <mergeCell ref="AE196:AP196"/>
    <mergeCell ref="AQ196:AU196"/>
    <mergeCell ref="E197:P197"/>
    <mergeCell ref="Q197:R197"/>
    <mergeCell ref="S197:AA197"/>
    <mergeCell ref="AB197:AC197"/>
    <mergeCell ref="AD197:AG197"/>
    <mergeCell ref="A196:B196"/>
    <mergeCell ref="C196:H196"/>
    <mergeCell ref="I196:J196"/>
    <mergeCell ref="Q196:T196"/>
    <mergeCell ref="U196:W196"/>
    <mergeCell ref="X196:Y196"/>
    <mergeCell ref="Z201:AD201"/>
    <mergeCell ref="AE201:AP201"/>
    <mergeCell ref="AQ201:AU201"/>
    <mergeCell ref="E202:P202"/>
    <mergeCell ref="Q202:R202"/>
    <mergeCell ref="S202:AA202"/>
    <mergeCell ref="AB202:AC202"/>
    <mergeCell ref="AD202:AG202"/>
    <mergeCell ref="A201:B201"/>
    <mergeCell ref="C201:H201"/>
    <mergeCell ref="I201:J201"/>
    <mergeCell ref="Q201:T201"/>
    <mergeCell ref="U201:W201"/>
    <mergeCell ref="X201:Y201"/>
    <mergeCell ref="AE199:AP199"/>
    <mergeCell ref="AQ199:AU199"/>
    <mergeCell ref="E200:P200"/>
    <mergeCell ref="Q200:R200"/>
    <mergeCell ref="S200:AA200"/>
    <mergeCell ref="AB200:AC200"/>
    <mergeCell ref="AD200:AG200"/>
    <mergeCell ref="AV205:AY205"/>
    <mergeCell ref="A206:B206"/>
    <mergeCell ref="C206:H206"/>
    <mergeCell ref="I206:J206"/>
    <mergeCell ref="Q206:T206"/>
    <mergeCell ref="U206:W206"/>
    <mergeCell ref="X206:Y206"/>
    <mergeCell ref="Z206:AD206"/>
    <mergeCell ref="AE206:AP206"/>
    <mergeCell ref="AQ206:AU206"/>
    <mergeCell ref="AE204:AP204"/>
    <mergeCell ref="AQ204:AU204"/>
    <mergeCell ref="X205:AE205"/>
    <mergeCell ref="AG205:AK205"/>
    <mergeCell ref="AN205:AO205"/>
    <mergeCell ref="AQ205:AU205"/>
    <mergeCell ref="Z203:AD203"/>
    <mergeCell ref="AE203:AP203"/>
    <mergeCell ref="AV203:AY203"/>
    <mergeCell ref="A204:B204"/>
    <mergeCell ref="C204:H204"/>
    <mergeCell ref="I204:J204"/>
    <mergeCell ref="Q204:T204"/>
    <mergeCell ref="U204:W204"/>
    <mergeCell ref="X204:Y204"/>
    <mergeCell ref="Z204:AD204"/>
    <mergeCell ref="A203:B203"/>
    <mergeCell ref="C203:H203"/>
    <mergeCell ref="I203:J203"/>
    <mergeCell ref="Q203:T203"/>
    <mergeCell ref="U203:W203"/>
    <mergeCell ref="X203:Y203"/>
    <mergeCell ref="X208:Y208"/>
    <mergeCell ref="Z208:AD208"/>
    <mergeCell ref="AE208:AP208"/>
    <mergeCell ref="AQ208:AU208"/>
    <mergeCell ref="E209:P209"/>
    <mergeCell ref="Q209:R209"/>
    <mergeCell ref="S209:AA209"/>
    <mergeCell ref="AB209:AC209"/>
    <mergeCell ref="AD209:AG209"/>
    <mergeCell ref="E207:P207"/>
    <mergeCell ref="Q207:R207"/>
    <mergeCell ref="S207:AA207"/>
    <mergeCell ref="AB207:AC207"/>
    <mergeCell ref="AD207:AG207"/>
    <mergeCell ref="A208:B208"/>
    <mergeCell ref="C208:H208"/>
    <mergeCell ref="I208:J208"/>
    <mergeCell ref="Q208:T208"/>
    <mergeCell ref="U208:W208"/>
    <mergeCell ref="Z212:AD212"/>
    <mergeCell ref="AE212:AP212"/>
    <mergeCell ref="AQ212:AU212"/>
    <mergeCell ref="E213:P213"/>
    <mergeCell ref="Q213:R213"/>
    <mergeCell ref="S213:AA213"/>
    <mergeCell ref="AB213:AC213"/>
    <mergeCell ref="AD213:AG213"/>
    <mergeCell ref="A212:B212"/>
    <mergeCell ref="C212:H212"/>
    <mergeCell ref="I212:J212"/>
    <mergeCell ref="Q212:T212"/>
    <mergeCell ref="U212:W212"/>
    <mergeCell ref="X212:Y212"/>
    <mergeCell ref="Z210:AD210"/>
    <mergeCell ref="AE210:AP210"/>
    <mergeCell ref="AQ210:AU210"/>
    <mergeCell ref="E211:P211"/>
    <mergeCell ref="Q211:R211"/>
    <mergeCell ref="S211:AA211"/>
    <mergeCell ref="AB211:AC211"/>
    <mergeCell ref="AD211:AG211"/>
    <mergeCell ref="A210:B210"/>
    <mergeCell ref="C210:H210"/>
    <mergeCell ref="I210:J210"/>
    <mergeCell ref="Q210:T210"/>
    <mergeCell ref="U210:W210"/>
    <mergeCell ref="X210:Y210"/>
    <mergeCell ref="Z216:AD216"/>
    <mergeCell ref="AE216:AP216"/>
    <mergeCell ref="AQ216:AU216"/>
    <mergeCell ref="E217:P217"/>
    <mergeCell ref="Q217:R217"/>
    <mergeCell ref="S217:AA217"/>
    <mergeCell ref="AB217:AC217"/>
    <mergeCell ref="AD217:AG217"/>
    <mergeCell ref="A216:B216"/>
    <mergeCell ref="C216:H216"/>
    <mergeCell ref="I216:J216"/>
    <mergeCell ref="Q216:T216"/>
    <mergeCell ref="U216:W216"/>
    <mergeCell ref="X216:Y216"/>
    <mergeCell ref="Z214:AD214"/>
    <mergeCell ref="AE214:AP214"/>
    <mergeCell ref="AQ214:AU214"/>
    <mergeCell ref="E215:P215"/>
    <mergeCell ref="Q215:R215"/>
    <mergeCell ref="S215:AA215"/>
    <mergeCell ref="AB215:AC215"/>
    <mergeCell ref="AD215:AG215"/>
    <mergeCell ref="A214:B214"/>
    <mergeCell ref="C214:H214"/>
    <mergeCell ref="I214:J214"/>
    <mergeCell ref="Q214:T214"/>
    <mergeCell ref="U214:W214"/>
    <mergeCell ref="X214:Y214"/>
    <mergeCell ref="Z220:AD220"/>
    <mergeCell ref="AE220:AP220"/>
    <mergeCell ref="AQ220:AU220"/>
    <mergeCell ref="E221:P221"/>
    <mergeCell ref="Q221:R221"/>
    <mergeCell ref="S221:AA221"/>
    <mergeCell ref="AB221:AC221"/>
    <mergeCell ref="AD221:AG221"/>
    <mergeCell ref="A220:B220"/>
    <mergeCell ref="C220:H220"/>
    <mergeCell ref="I220:J220"/>
    <mergeCell ref="Q220:T220"/>
    <mergeCell ref="U220:W220"/>
    <mergeCell ref="X220:Y220"/>
    <mergeCell ref="Z218:AD218"/>
    <mergeCell ref="AE218:AP218"/>
    <mergeCell ref="AQ218:AU218"/>
    <mergeCell ref="E219:P219"/>
    <mergeCell ref="Q219:R219"/>
    <mergeCell ref="S219:AA219"/>
    <mergeCell ref="AB219:AC219"/>
    <mergeCell ref="AD219:AG219"/>
    <mergeCell ref="A218:B218"/>
    <mergeCell ref="C218:H218"/>
    <mergeCell ref="I218:J218"/>
    <mergeCell ref="Q218:T218"/>
    <mergeCell ref="U218:W218"/>
    <mergeCell ref="X218:Y218"/>
    <mergeCell ref="Z224:AD224"/>
    <mergeCell ref="AE224:AP224"/>
    <mergeCell ref="AQ224:AU224"/>
    <mergeCell ref="E225:P225"/>
    <mergeCell ref="Q225:R225"/>
    <mergeCell ref="S225:AA225"/>
    <mergeCell ref="AB225:AC225"/>
    <mergeCell ref="AD225:AG225"/>
    <mergeCell ref="A224:B224"/>
    <mergeCell ref="C224:H224"/>
    <mergeCell ref="I224:J224"/>
    <mergeCell ref="Q224:T224"/>
    <mergeCell ref="U224:W224"/>
    <mergeCell ref="X224:Y224"/>
    <mergeCell ref="Z222:AD222"/>
    <mergeCell ref="AE222:AP222"/>
    <mergeCell ref="AQ222:AU222"/>
    <mergeCell ref="E223:P223"/>
    <mergeCell ref="Q223:R223"/>
    <mergeCell ref="S223:AA223"/>
    <mergeCell ref="AB223:AC223"/>
    <mergeCell ref="AD223:AG223"/>
    <mergeCell ref="A222:B222"/>
    <mergeCell ref="C222:H222"/>
    <mergeCell ref="I222:J222"/>
    <mergeCell ref="Q222:T222"/>
    <mergeCell ref="U222:W222"/>
    <mergeCell ref="X222:Y222"/>
    <mergeCell ref="Z228:AD228"/>
    <mergeCell ref="AE228:AP228"/>
    <mergeCell ref="AQ228:AU228"/>
    <mergeCell ref="E229:P229"/>
    <mergeCell ref="Q229:R229"/>
    <mergeCell ref="S229:AA229"/>
    <mergeCell ref="AB229:AC229"/>
    <mergeCell ref="AD229:AG229"/>
    <mergeCell ref="A228:B228"/>
    <mergeCell ref="C228:H228"/>
    <mergeCell ref="I228:J228"/>
    <mergeCell ref="Q228:T228"/>
    <mergeCell ref="U228:W228"/>
    <mergeCell ref="X228:Y228"/>
    <mergeCell ref="Z226:AD226"/>
    <mergeCell ref="AE226:AP226"/>
    <mergeCell ref="AQ226:AU226"/>
    <mergeCell ref="E227:P227"/>
    <mergeCell ref="Q227:R227"/>
    <mergeCell ref="S227:AA227"/>
    <mergeCell ref="AB227:AC227"/>
    <mergeCell ref="AD227:AG227"/>
    <mergeCell ref="A226:B226"/>
    <mergeCell ref="C226:H226"/>
    <mergeCell ref="I226:J226"/>
    <mergeCell ref="Q226:T226"/>
    <mergeCell ref="U226:W226"/>
    <mergeCell ref="X226:Y226"/>
    <mergeCell ref="Z232:AD232"/>
    <mergeCell ref="AE232:AP232"/>
    <mergeCell ref="AQ232:AU232"/>
    <mergeCell ref="E233:P233"/>
    <mergeCell ref="Q233:R233"/>
    <mergeCell ref="S233:AA233"/>
    <mergeCell ref="AB233:AC233"/>
    <mergeCell ref="AD233:AG233"/>
    <mergeCell ref="A232:B232"/>
    <mergeCell ref="C232:H232"/>
    <mergeCell ref="I232:J232"/>
    <mergeCell ref="Q232:T232"/>
    <mergeCell ref="U232:W232"/>
    <mergeCell ref="X232:Y232"/>
    <mergeCell ref="Z230:AD230"/>
    <mergeCell ref="AE230:AP230"/>
    <mergeCell ref="AQ230:AU230"/>
    <mergeCell ref="E231:P231"/>
    <mergeCell ref="Q231:R231"/>
    <mergeCell ref="S231:AA231"/>
    <mergeCell ref="AB231:AC231"/>
    <mergeCell ref="AD231:AG231"/>
    <mergeCell ref="A230:B230"/>
    <mergeCell ref="C230:H230"/>
    <mergeCell ref="I230:J230"/>
    <mergeCell ref="Q230:T230"/>
    <mergeCell ref="U230:W230"/>
    <mergeCell ref="X230:Y230"/>
    <mergeCell ref="Z236:AD236"/>
    <mergeCell ref="AE236:AP236"/>
    <mergeCell ref="AQ236:AU236"/>
    <mergeCell ref="E237:P237"/>
    <mergeCell ref="Q237:R237"/>
    <mergeCell ref="S237:AA237"/>
    <mergeCell ref="AB237:AC237"/>
    <mergeCell ref="AD237:AG237"/>
    <mergeCell ref="A236:B236"/>
    <mergeCell ref="C236:H236"/>
    <mergeCell ref="I236:J236"/>
    <mergeCell ref="Q236:T236"/>
    <mergeCell ref="U236:W236"/>
    <mergeCell ref="X236:Y236"/>
    <mergeCell ref="Z234:AD234"/>
    <mergeCell ref="AE234:AP234"/>
    <mergeCell ref="AQ234:AU234"/>
    <mergeCell ref="E235:P235"/>
    <mergeCell ref="Q235:R235"/>
    <mergeCell ref="S235:AA235"/>
    <mergeCell ref="AB235:AC235"/>
    <mergeCell ref="AD235:AG235"/>
    <mergeCell ref="A234:B234"/>
    <mergeCell ref="C234:H234"/>
    <mergeCell ref="I234:J234"/>
    <mergeCell ref="Q234:T234"/>
    <mergeCell ref="U234:W234"/>
    <mergeCell ref="X234:Y234"/>
    <mergeCell ref="Z240:AD240"/>
    <mergeCell ref="AE240:AP240"/>
    <mergeCell ref="AQ240:AU240"/>
    <mergeCell ref="E241:P241"/>
    <mergeCell ref="Q241:R241"/>
    <mergeCell ref="S241:AA241"/>
    <mergeCell ref="AB241:AC241"/>
    <mergeCell ref="AD241:AG241"/>
    <mergeCell ref="A240:B240"/>
    <mergeCell ref="C240:H240"/>
    <mergeCell ref="I240:J240"/>
    <mergeCell ref="Q240:T240"/>
    <mergeCell ref="U240:W240"/>
    <mergeCell ref="X240:Y240"/>
    <mergeCell ref="Z238:AD238"/>
    <mergeCell ref="AE238:AP238"/>
    <mergeCell ref="AQ238:AU238"/>
    <mergeCell ref="E239:P239"/>
    <mergeCell ref="Q239:R239"/>
    <mergeCell ref="S239:AA239"/>
    <mergeCell ref="AB239:AC239"/>
    <mergeCell ref="AD239:AG239"/>
    <mergeCell ref="A238:B238"/>
    <mergeCell ref="C238:H238"/>
    <mergeCell ref="I238:J238"/>
    <mergeCell ref="Q238:T238"/>
    <mergeCell ref="U238:W238"/>
    <mergeCell ref="X238:Y238"/>
    <mergeCell ref="Z244:AD244"/>
    <mergeCell ref="AE244:AP244"/>
    <mergeCell ref="AQ244:AU244"/>
    <mergeCell ref="E245:P245"/>
    <mergeCell ref="Q245:R245"/>
    <mergeCell ref="S245:AA245"/>
    <mergeCell ref="AB245:AC245"/>
    <mergeCell ref="AD245:AG245"/>
    <mergeCell ref="A244:B244"/>
    <mergeCell ref="C244:H244"/>
    <mergeCell ref="I244:J244"/>
    <mergeCell ref="Q244:T244"/>
    <mergeCell ref="U244:W244"/>
    <mergeCell ref="X244:Y244"/>
    <mergeCell ref="Z242:AD242"/>
    <mergeCell ref="AE242:AP242"/>
    <mergeCell ref="AQ242:AU242"/>
    <mergeCell ref="E243:P243"/>
    <mergeCell ref="Q243:R243"/>
    <mergeCell ref="S243:AA243"/>
    <mergeCell ref="AB243:AC243"/>
    <mergeCell ref="AD243:AG243"/>
    <mergeCell ref="A242:B242"/>
    <mergeCell ref="C242:H242"/>
    <mergeCell ref="I242:J242"/>
    <mergeCell ref="Q242:T242"/>
    <mergeCell ref="U242:W242"/>
    <mergeCell ref="X242:Y242"/>
    <mergeCell ref="Z248:AD248"/>
    <mergeCell ref="AE248:AP248"/>
    <mergeCell ref="AQ248:AU248"/>
    <mergeCell ref="E249:P249"/>
    <mergeCell ref="Q249:R249"/>
    <mergeCell ref="S249:AA249"/>
    <mergeCell ref="AB249:AC249"/>
    <mergeCell ref="AD249:AG249"/>
    <mergeCell ref="A248:B248"/>
    <mergeCell ref="C248:H248"/>
    <mergeCell ref="I248:J248"/>
    <mergeCell ref="Q248:T248"/>
    <mergeCell ref="U248:W248"/>
    <mergeCell ref="X248:Y248"/>
    <mergeCell ref="Z246:AD246"/>
    <mergeCell ref="AE246:AP246"/>
    <mergeCell ref="AQ246:AU246"/>
    <mergeCell ref="E247:P247"/>
    <mergeCell ref="Q247:R247"/>
    <mergeCell ref="S247:AA247"/>
    <mergeCell ref="AB247:AC247"/>
    <mergeCell ref="AD247:AG247"/>
    <mergeCell ref="A246:B246"/>
    <mergeCell ref="C246:H246"/>
    <mergeCell ref="I246:J246"/>
    <mergeCell ref="Q246:T246"/>
    <mergeCell ref="U246:W246"/>
    <mergeCell ref="X246:Y246"/>
    <mergeCell ref="Z252:AD252"/>
    <mergeCell ref="AE252:AP252"/>
    <mergeCell ref="AQ252:AU252"/>
    <mergeCell ref="E253:P253"/>
    <mergeCell ref="Q253:R253"/>
    <mergeCell ref="S253:AA253"/>
    <mergeCell ref="AB253:AC253"/>
    <mergeCell ref="AD253:AG253"/>
    <mergeCell ref="A252:B252"/>
    <mergeCell ref="C252:H252"/>
    <mergeCell ref="I252:J252"/>
    <mergeCell ref="Q252:T252"/>
    <mergeCell ref="U252:W252"/>
    <mergeCell ref="X252:Y252"/>
    <mergeCell ref="Z250:AD250"/>
    <mergeCell ref="AE250:AP250"/>
    <mergeCell ref="AQ250:AU250"/>
    <mergeCell ref="E251:P251"/>
    <mergeCell ref="Q251:R251"/>
    <mergeCell ref="S251:AA251"/>
    <mergeCell ref="AB251:AC251"/>
    <mergeCell ref="AD251:AG251"/>
    <mergeCell ref="A250:B250"/>
    <mergeCell ref="C250:H250"/>
    <mergeCell ref="I250:J250"/>
    <mergeCell ref="Q250:T250"/>
    <mergeCell ref="U250:W250"/>
    <mergeCell ref="X250:Y250"/>
    <mergeCell ref="Z256:AD256"/>
    <mergeCell ref="AE256:AP256"/>
    <mergeCell ref="AQ256:AU256"/>
    <mergeCell ref="E257:P257"/>
    <mergeCell ref="Q257:R257"/>
    <mergeCell ref="S257:AA257"/>
    <mergeCell ref="AB257:AC257"/>
    <mergeCell ref="AD257:AG257"/>
    <mergeCell ref="A256:B256"/>
    <mergeCell ref="C256:H256"/>
    <mergeCell ref="I256:J256"/>
    <mergeCell ref="Q256:T256"/>
    <mergeCell ref="U256:W256"/>
    <mergeCell ref="X256:Y256"/>
    <mergeCell ref="Z254:AD254"/>
    <mergeCell ref="AE254:AP254"/>
    <mergeCell ref="AQ254:AU254"/>
    <mergeCell ref="E255:P255"/>
    <mergeCell ref="Q255:R255"/>
    <mergeCell ref="S255:AA255"/>
    <mergeCell ref="AB255:AC255"/>
    <mergeCell ref="AD255:AG255"/>
    <mergeCell ref="A254:B254"/>
    <mergeCell ref="C254:H254"/>
    <mergeCell ref="I254:J254"/>
    <mergeCell ref="Q254:T254"/>
    <mergeCell ref="U254:W254"/>
    <mergeCell ref="X254:Y254"/>
    <mergeCell ref="Z260:AD260"/>
    <mergeCell ref="AE260:AP260"/>
    <mergeCell ref="AQ260:AU260"/>
    <mergeCell ref="E261:P261"/>
    <mergeCell ref="Q261:R261"/>
    <mergeCell ref="S261:AA261"/>
    <mergeCell ref="AB261:AC261"/>
    <mergeCell ref="AD261:AG261"/>
    <mergeCell ref="A260:B260"/>
    <mergeCell ref="C260:H260"/>
    <mergeCell ref="I260:J260"/>
    <mergeCell ref="Q260:T260"/>
    <mergeCell ref="U260:W260"/>
    <mergeCell ref="X260:Y260"/>
    <mergeCell ref="Z258:AD258"/>
    <mergeCell ref="AE258:AP258"/>
    <mergeCell ref="AQ258:AU258"/>
    <mergeCell ref="E259:P259"/>
    <mergeCell ref="Q259:R259"/>
    <mergeCell ref="S259:AA259"/>
    <mergeCell ref="AB259:AC259"/>
    <mergeCell ref="AD259:AG259"/>
    <mergeCell ref="A258:B258"/>
    <mergeCell ref="C258:H258"/>
    <mergeCell ref="I258:J258"/>
    <mergeCell ref="Q258:T258"/>
    <mergeCell ref="U258:W258"/>
    <mergeCell ref="X258:Y258"/>
    <mergeCell ref="Z264:AD264"/>
    <mergeCell ref="AE264:AP264"/>
    <mergeCell ref="AQ264:AU264"/>
    <mergeCell ref="E265:P265"/>
    <mergeCell ref="Q265:R265"/>
    <mergeCell ref="S265:AA265"/>
    <mergeCell ref="AB265:AC265"/>
    <mergeCell ref="AD265:AG265"/>
    <mergeCell ref="A264:B264"/>
    <mergeCell ref="C264:H264"/>
    <mergeCell ref="I264:J264"/>
    <mergeCell ref="Q264:T264"/>
    <mergeCell ref="U264:W264"/>
    <mergeCell ref="X264:Y264"/>
    <mergeCell ref="Z262:AD262"/>
    <mergeCell ref="AE262:AP262"/>
    <mergeCell ref="AQ262:AU262"/>
    <mergeCell ref="E263:P263"/>
    <mergeCell ref="Q263:R263"/>
    <mergeCell ref="S263:AA263"/>
    <mergeCell ref="AB263:AC263"/>
    <mergeCell ref="AD263:AG263"/>
    <mergeCell ref="A262:B262"/>
    <mergeCell ref="C262:H262"/>
    <mergeCell ref="I262:J262"/>
    <mergeCell ref="Q262:T262"/>
    <mergeCell ref="U262:W262"/>
    <mergeCell ref="X262:Y262"/>
    <mergeCell ref="Z268:AD268"/>
    <mergeCell ref="AE268:AP268"/>
    <mergeCell ref="AQ268:AU268"/>
    <mergeCell ref="E269:P269"/>
    <mergeCell ref="Q269:R269"/>
    <mergeCell ref="S269:AA269"/>
    <mergeCell ref="AB269:AC269"/>
    <mergeCell ref="AD269:AG269"/>
    <mergeCell ref="A268:B268"/>
    <mergeCell ref="C268:H268"/>
    <mergeCell ref="I268:J268"/>
    <mergeCell ref="Q268:T268"/>
    <mergeCell ref="U268:W268"/>
    <mergeCell ref="X268:Y268"/>
    <mergeCell ref="Z266:AD266"/>
    <mergeCell ref="AE266:AP266"/>
    <mergeCell ref="AQ266:AU266"/>
    <mergeCell ref="E267:P267"/>
    <mergeCell ref="Q267:R267"/>
    <mergeCell ref="S267:AA267"/>
    <mergeCell ref="AB267:AC267"/>
    <mergeCell ref="AD267:AG267"/>
    <mergeCell ref="A266:B266"/>
    <mergeCell ref="C266:H266"/>
    <mergeCell ref="I266:J266"/>
    <mergeCell ref="Q266:T266"/>
    <mergeCell ref="U266:W266"/>
    <mergeCell ref="X266:Y266"/>
    <mergeCell ref="Z272:AD272"/>
    <mergeCell ref="AE272:AP272"/>
    <mergeCell ref="AQ272:AU272"/>
    <mergeCell ref="E273:P273"/>
    <mergeCell ref="Q273:R273"/>
    <mergeCell ref="S273:AA273"/>
    <mergeCell ref="AB273:AC273"/>
    <mergeCell ref="AD273:AG273"/>
    <mergeCell ref="A272:B272"/>
    <mergeCell ref="C272:H272"/>
    <mergeCell ref="I272:J272"/>
    <mergeCell ref="Q272:T272"/>
    <mergeCell ref="U272:W272"/>
    <mergeCell ref="X272:Y272"/>
    <mergeCell ref="Z270:AD270"/>
    <mergeCell ref="AE270:AP270"/>
    <mergeCell ref="AQ270:AU270"/>
    <mergeCell ref="E271:P271"/>
    <mergeCell ref="Q271:R271"/>
    <mergeCell ref="S271:AA271"/>
    <mergeCell ref="AB271:AC271"/>
    <mergeCell ref="AD271:AG271"/>
    <mergeCell ref="A270:B270"/>
    <mergeCell ref="C270:H270"/>
    <mergeCell ref="I270:J270"/>
    <mergeCell ref="Q270:T270"/>
    <mergeCell ref="U270:W270"/>
    <mergeCell ref="X270:Y270"/>
    <mergeCell ref="Z276:AD276"/>
    <mergeCell ref="AE276:AP276"/>
    <mergeCell ref="AQ276:AU276"/>
    <mergeCell ref="E277:P277"/>
    <mergeCell ref="Q277:R277"/>
    <mergeCell ref="S277:AA277"/>
    <mergeCell ref="AB277:AC277"/>
    <mergeCell ref="AD277:AG277"/>
    <mergeCell ref="A276:B276"/>
    <mergeCell ref="C276:H276"/>
    <mergeCell ref="I276:J276"/>
    <mergeCell ref="Q276:T276"/>
    <mergeCell ref="U276:W276"/>
    <mergeCell ref="X276:Y276"/>
    <mergeCell ref="Z274:AD274"/>
    <mergeCell ref="AE274:AP274"/>
    <mergeCell ref="AQ274:AU274"/>
    <mergeCell ref="E275:P275"/>
    <mergeCell ref="Q275:R275"/>
    <mergeCell ref="S275:AA275"/>
    <mergeCell ref="AB275:AC275"/>
    <mergeCell ref="AD275:AG275"/>
    <mergeCell ref="A274:B274"/>
    <mergeCell ref="C274:H274"/>
    <mergeCell ref="I274:J274"/>
    <mergeCell ref="Q274:T274"/>
    <mergeCell ref="U274:W274"/>
    <mergeCell ref="X274:Y274"/>
    <mergeCell ref="Z280:AD280"/>
    <mergeCell ref="AE280:AP280"/>
    <mergeCell ref="AQ280:AU280"/>
    <mergeCell ref="E281:P281"/>
    <mergeCell ref="Q281:R281"/>
    <mergeCell ref="S281:AA281"/>
    <mergeCell ref="AB281:AC281"/>
    <mergeCell ref="AD281:AG281"/>
    <mergeCell ref="A280:B280"/>
    <mergeCell ref="C280:H280"/>
    <mergeCell ref="I280:J280"/>
    <mergeCell ref="Q280:T280"/>
    <mergeCell ref="U280:W280"/>
    <mergeCell ref="X280:Y280"/>
    <mergeCell ref="Z278:AD278"/>
    <mergeCell ref="AE278:AP278"/>
    <mergeCell ref="AQ278:AU278"/>
    <mergeCell ref="E279:P279"/>
    <mergeCell ref="Q279:R279"/>
    <mergeCell ref="S279:AA279"/>
    <mergeCell ref="AB279:AC279"/>
    <mergeCell ref="AD279:AG279"/>
    <mergeCell ref="A278:B278"/>
    <mergeCell ref="C278:H278"/>
    <mergeCell ref="I278:J278"/>
    <mergeCell ref="Q278:T278"/>
    <mergeCell ref="U278:W278"/>
    <mergeCell ref="X278:Y278"/>
    <mergeCell ref="Z284:AD284"/>
    <mergeCell ref="AE284:AP284"/>
    <mergeCell ref="AQ284:AU284"/>
    <mergeCell ref="E285:P285"/>
    <mergeCell ref="Q285:R285"/>
    <mergeCell ref="S285:AA285"/>
    <mergeCell ref="AB285:AC285"/>
    <mergeCell ref="AD285:AG285"/>
    <mergeCell ref="A284:B284"/>
    <mergeCell ref="C284:H284"/>
    <mergeCell ref="I284:J284"/>
    <mergeCell ref="Q284:T284"/>
    <mergeCell ref="U284:W284"/>
    <mergeCell ref="X284:Y284"/>
    <mergeCell ref="Z282:AD282"/>
    <mergeCell ref="AE282:AP282"/>
    <mergeCell ref="AQ282:AU282"/>
    <mergeCell ref="E283:P283"/>
    <mergeCell ref="Q283:R283"/>
    <mergeCell ref="S283:AA283"/>
    <mergeCell ref="AB283:AC283"/>
    <mergeCell ref="AD283:AG283"/>
    <mergeCell ref="A282:B282"/>
    <mergeCell ref="C282:H282"/>
    <mergeCell ref="I282:J282"/>
    <mergeCell ref="Q282:T282"/>
    <mergeCell ref="U282:W282"/>
    <mergeCell ref="X282:Y282"/>
    <mergeCell ref="Z288:AD288"/>
    <mergeCell ref="AE288:AP288"/>
    <mergeCell ref="AQ288:AU288"/>
    <mergeCell ref="E289:P289"/>
    <mergeCell ref="Q289:R289"/>
    <mergeCell ref="S289:AA289"/>
    <mergeCell ref="AB289:AC289"/>
    <mergeCell ref="AD289:AG289"/>
    <mergeCell ref="A288:B288"/>
    <mergeCell ref="C288:H288"/>
    <mergeCell ref="I288:J288"/>
    <mergeCell ref="Q288:T288"/>
    <mergeCell ref="U288:W288"/>
    <mergeCell ref="X288:Y288"/>
    <mergeCell ref="Z286:AD286"/>
    <mergeCell ref="AE286:AP286"/>
    <mergeCell ref="AQ286:AU286"/>
    <mergeCell ref="E287:P287"/>
    <mergeCell ref="Q287:R287"/>
    <mergeCell ref="S287:AA287"/>
    <mergeCell ref="AB287:AC287"/>
    <mergeCell ref="AD287:AG287"/>
    <mergeCell ref="A286:B286"/>
    <mergeCell ref="C286:H286"/>
    <mergeCell ref="I286:J286"/>
    <mergeCell ref="Q286:T286"/>
    <mergeCell ref="U286:W286"/>
    <mergeCell ref="X286:Y286"/>
    <mergeCell ref="Z292:AD292"/>
    <mergeCell ref="AE292:AP292"/>
    <mergeCell ref="AQ292:AU292"/>
    <mergeCell ref="A293:B293"/>
    <mergeCell ref="C293:H293"/>
    <mergeCell ref="I293:J293"/>
    <mergeCell ref="Q293:T293"/>
    <mergeCell ref="U293:W293"/>
    <mergeCell ref="X293:Y293"/>
    <mergeCell ref="Z293:AD293"/>
    <mergeCell ref="A292:B292"/>
    <mergeCell ref="C292:H292"/>
    <mergeCell ref="I292:J292"/>
    <mergeCell ref="Q292:T292"/>
    <mergeCell ref="U292:W292"/>
    <mergeCell ref="X292:Y292"/>
    <mergeCell ref="Z290:AD290"/>
    <mergeCell ref="AE290:AP290"/>
    <mergeCell ref="AQ290:AU290"/>
    <mergeCell ref="E291:P291"/>
    <mergeCell ref="Q291:R291"/>
    <mergeCell ref="S291:AA291"/>
    <mergeCell ref="AB291:AC291"/>
    <mergeCell ref="AD291:AG291"/>
    <mergeCell ref="A290:B290"/>
    <mergeCell ref="C290:H290"/>
    <mergeCell ref="I290:J290"/>
    <mergeCell ref="Q290:T290"/>
    <mergeCell ref="U290:W290"/>
    <mergeCell ref="X290:Y290"/>
    <mergeCell ref="AV294:AY294"/>
    <mergeCell ref="A295:B295"/>
    <mergeCell ref="C295:H295"/>
    <mergeCell ref="I295:J295"/>
    <mergeCell ref="Q295:T295"/>
    <mergeCell ref="U295:W295"/>
    <mergeCell ref="X295:Y295"/>
    <mergeCell ref="Z295:AD295"/>
    <mergeCell ref="AE295:AP295"/>
    <mergeCell ref="AQ295:AU295"/>
    <mergeCell ref="AE293:AP293"/>
    <mergeCell ref="AV293:AY293"/>
    <mergeCell ref="A294:B294"/>
    <mergeCell ref="C294:H294"/>
    <mergeCell ref="I294:J294"/>
    <mergeCell ref="Q294:T294"/>
    <mergeCell ref="U294:W294"/>
    <mergeCell ref="X294:Y294"/>
    <mergeCell ref="Z294:AD294"/>
    <mergeCell ref="AE294:AP294"/>
    <mergeCell ref="Z298:AD298"/>
    <mergeCell ref="AE298:AP298"/>
    <mergeCell ref="AQ298:AU298"/>
    <mergeCell ref="E299:P299"/>
    <mergeCell ref="Q299:R299"/>
    <mergeCell ref="S299:AA299"/>
    <mergeCell ref="AB299:AC299"/>
    <mergeCell ref="AD299:AG299"/>
    <mergeCell ref="A298:B298"/>
    <mergeCell ref="C298:H298"/>
    <mergeCell ref="I298:J298"/>
    <mergeCell ref="Q298:T298"/>
    <mergeCell ref="U298:W298"/>
    <mergeCell ref="X298:Y298"/>
    <mergeCell ref="Z296:AD296"/>
    <mergeCell ref="AE296:AP296"/>
    <mergeCell ref="AQ296:AU296"/>
    <mergeCell ref="E297:P297"/>
    <mergeCell ref="Q297:R297"/>
    <mergeCell ref="S297:AA297"/>
    <mergeCell ref="AB297:AC297"/>
    <mergeCell ref="AD297:AG297"/>
    <mergeCell ref="A296:B296"/>
    <mergeCell ref="C296:H296"/>
    <mergeCell ref="I296:J296"/>
    <mergeCell ref="Q296:T296"/>
    <mergeCell ref="U296:W296"/>
    <mergeCell ref="X296:Y296"/>
    <mergeCell ref="Z302:AD302"/>
    <mergeCell ref="AE302:AP302"/>
    <mergeCell ref="AQ302:AU302"/>
    <mergeCell ref="E303:P303"/>
    <mergeCell ref="Q303:R303"/>
    <mergeCell ref="S303:AA303"/>
    <mergeCell ref="AB303:AC303"/>
    <mergeCell ref="AD303:AG303"/>
    <mergeCell ref="A302:B302"/>
    <mergeCell ref="C302:H302"/>
    <mergeCell ref="I302:J302"/>
    <mergeCell ref="Q302:T302"/>
    <mergeCell ref="U302:W302"/>
    <mergeCell ref="X302:Y302"/>
    <mergeCell ref="Z300:AD300"/>
    <mergeCell ref="AE300:AP300"/>
    <mergeCell ref="AQ300:AU300"/>
    <mergeCell ref="E301:P301"/>
    <mergeCell ref="Q301:R301"/>
    <mergeCell ref="S301:AA301"/>
    <mergeCell ref="AB301:AC301"/>
    <mergeCell ref="AD301:AG301"/>
    <mergeCell ref="A300:B300"/>
    <mergeCell ref="C300:H300"/>
    <mergeCell ref="I300:J300"/>
    <mergeCell ref="Q300:T300"/>
    <mergeCell ref="U300:W300"/>
    <mergeCell ref="X300:Y300"/>
    <mergeCell ref="Z306:AD306"/>
    <mergeCell ref="AE306:AP306"/>
    <mergeCell ref="AQ306:AU306"/>
    <mergeCell ref="E307:P307"/>
    <mergeCell ref="Q307:R307"/>
    <mergeCell ref="S307:AA307"/>
    <mergeCell ref="AB307:AC307"/>
    <mergeCell ref="AD307:AG307"/>
    <mergeCell ref="A306:B306"/>
    <mergeCell ref="C306:H306"/>
    <mergeCell ref="I306:J306"/>
    <mergeCell ref="Q306:T306"/>
    <mergeCell ref="U306:W306"/>
    <mergeCell ref="X306:Y306"/>
    <mergeCell ref="Z304:AD304"/>
    <mergeCell ref="AE304:AP304"/>
    <mergeCell ref="AQ304:AU304"/>
    <mergeCell ref="E305:P305"/>
    <mergeCell ref="Q305:R305"/>
    <mergeCell ref="S305:AA305"/>
    <mergeCell ref="AB305:AC305"/>
    <mergeCell ref="AD305:AG305"/>
    <mergeCell ref="A304:B304"/>
    <mergeCell ref="C304:H304"/>
    <mergeCell ref="I304:J304"/>
    <mergeCell ref="Q304:T304"/>
    <mergeCell ref="U304:W304"/>
    <mergeCell ref="X304:Y304"/>
    <mergeCell ref="Z310:AD310"/>
    <mergeCell ref="AE310:AP310"/>
    <mergeCell ref="AQ310:AU310"/>
    <mergeCell ref="E311:P311"/>
    <mergeCell ref="Q311:R311"/>
    <mergeCell ref="S311:AA311"/>
    <mergeCell ref="AB311:AC311"/>
    <mergeCell ref="AD311:AG311"/>
    <mergeCell ref="A310:B310"/>
    <mergeCell ref="C310:H310"/>
    <mergeCell ref="I310:J310"/>
    <mergeCell ref="Q310:T310"/>
    <mergeCell ref="U310:W310"/>
    <mergeCell ref="X310:Y310"/>
    <mergeCell ref="Z308:AD308"/>
    <mergeCell ref="AE308:AP308"/>
    <mergeCell ref="AQ308:AU308"/>
    <mergeCell ref="E309:P309"/>
    <mergeCell ref="Q309:R309"/>
    <mergeCell ref="S309:AA309"/>
    <mergeCell ref="AB309:AC309"/>
    <mergeCell ref="AD309:AG309"/>
    <mergeCell ref="A308:B308"/>
    <mergeCell ref="C308:H308"/>
    <mergeCell ref="I308:J308"/>
    <mergeCell ref="Q308:T308"/>
    <mergeCell ref="U308:W308"/>
    <mergeCell ref="X308:Y308"/>
    <mergeCell ref="Z314:AD314"/>
    <mergeCell ref="AE314:AP314"/>
    <mergeCell ref="AQ314:AU314"/>
    <mergeCell ref="E315:P315"/>
    <mergeCell ref="Q315:R315"/>
    <mergeCell ref="S315:AA315"/>
    <mergeCell ref="AB315:AC315"/>
    <mergeCell ref="AD315:AG315"/>
    <mergeCell ref="A314:B314"/>
    <mergeCell ref="C314:H314"/>
    <mergeCell ref="I314:J314"/>
    <mergeCell ref="Q314:T314"/>
    <mergeCell ref="U314:W314"/>
    <mergeCell ref="X314:Y314"/>
    <mergeCell ref="Z312:AD312"/>
    <mergeCell ref="AE312:AP312"/>
    <mergeCell ref="AQ312:AU312"/>
    <mergeCell ref="E313:P313"/>
    <mergeCell ref="Q313:R313"/>
    <mergeCell ref="S313:AA313"/>
    <mergeCell ref="AB313:AC313"/>
    <mergeCell ref="AD313:AG313"/>
    <mergeCell ref="A312:B312"/>
    <mergeCell ref="C312:H312"/>
    <mergeCell ref="I312:J312"/>
    <mergeCell ref="Q312:T312"/>
    <mergeCell ref="U312:W312"/>
    <mergeCell ref="X312:Y312"/>
    <mergeCell ref="Z318:AD318"/>
    <mergeCell ref="AE318:AP318"/>
    <mergeCell ref="AQ318:AU318"/>
    <mergeCell ref="E319:P319"/>
    <mergeCell ref="Q319:R319"/>
    <mergeCell ref="S319:AA319"/>
    <mergeCell ref="AB319:AC319"/>
    <mergeCell ref="AD319:AG319"/>
    <mergeCell ref="A318:B318"/>
    <mergeCell ref="C318:H318"/>
    <mergeCell ref="I318:J318"/>
    <mergeCell ref="Q318:T318"/>
    <mergeCell ref="U318:W318"/>
    <mergeCell ref="X318:Y318"/>
    <mergeCell ref="Z316:AD316"/>
    <mergeCell ref="AE316:AP316"/>
    <mergeCell ref="AQ316:AU316"/>
    <mergeCell ref="E317:P317"/>
    <mergeCell ref="Q317:R317"/>
    <mergeCell ref="S317:AA317"/>
    <mergeCell ref="AB317:AC317"/>
    <mergeCell ref="AD317:AG317"/>
    <mergeCell ref="A316:B316"/>
    <mergeCell ref="C316:H316"/>
    <mergeCell ref="I316:J316"/>
    <mergeCell ref="Q316:T316"/>
    <mergeCell ref="U316:W316"/>
    <mergeCell ref="X316:Y316"/>
    <mergeCell ref="Z322:AD322"/>
    <mergeCell ref="AE322:AP322"/>
    <mergeCell ref="AQ322:AU322"/>
    <mergeCell ref="E323:P323"/>
    <mergeCell ref="Q323:R323"/>
    <mergeCell ref="S323:AA323"/>
    <mergeCell ref="AB323:AC323"/>
    <mergeCell ref="AD323:AG323"/>
    <mergeCell ref="A322:B322"/>
    <mergeCell ref="C322:H322"/>
    <mergeCell ref="I322:J322"/>
    <mergeCell ref="Q322:T322"/>
    <mergeCell ref="U322:W322"/>
    <mergeCell ref="X322:Y322"/>
    <mergeCell ref="Z320:AD320"/>
    <mergeCell ref="AE320:AP320"/>
    <mergeCell ref="AQ320:AU320"/>
    <mergeCell ref="E321:P321"/>
    <mergeCell ref="Q321:R321"/>
    <mergeCell ref="S321:AA321"/>
    <mergeCell ref="AB321:AC321"/>
    <mergeCell ref="AD321:AG321"/>
    <mergeCell ref="A320:B320"/>
    <mergeCell ref="C320:H320"/>
    <mergeCell ref="I320:J320"/>
    <mergeCell ref="Q320:T320"/>
    <mergeCell ref="U320:W320"/>
    <mergeCell ref="X320:Y320"/>
    <mergeCell ref="Z326:AD326"/>
    <mergeCell ref="AE326:AP326"/>
    <mergeCell ref="AQ326:AU326"/>
    <mergeCell ref="E327:P327"/>
    <mergeCell ref="Q327:R327"/>
    <mergeCell ref="S327:AA327"/>
    <mergeCell ref="AB327:AC327"/>
    <mergeCell ref="AD327:AG327"/>
    <mergeCell ref="A326:B326"/>
    <mergeCell ref="C326:H326"/>
    <mergeCell ref="I326:J326"/>
    <mergeCell ref="Q326:T326"/>
    <mergeCell ref="U326:W326"/>
    <mergeCell ref="X326:Y326"/>
    <mergeCell ref="Z324:AD324"/>
    <mergeCell ref="AE324:AP324"/>
    <mergeCell ref="AQ324:AU324"/>
    <mergeCell ref="E325:P325"/>
    <mergeCell ref="Q325:R325"/>
    <mergeCell ref="S325:AA325"/>
    <mergeCell ref="AB325:AC325"/>
    <mergeCell ref="AD325:AG325"/>
    <mergeCell ref="A324:B324"/>
    <mergeCell ref="C324:H324"/>
    <mergeCell ref="I324:J324"/>
    <mergeCell ref="Q324:T324"/>
    <mergeCell ref="U324:W324"/>
    <mergeCell ref="X324:Y324"/>
    <mergeCell ref="Z330:AD330"/>
    <mergeCell ref="AE330:AP330"/>
    <mergeCell ref="AQ330:AU330"/>
    <mergeCell ref="E331:P331"/>
    <mergeCell ref="Q331:R331"/>
    <mergeCell ref="S331:AA331"/>
    <mergeCell ref="AB331:AC331"/>
    <mergeCell ref="AD331:AG331"/>
    <mergeCell ref="A330:B330"/>
    <mergeCell ref="C330:H330"/>
    <mergeCell ref="I330:J330"/>
    <mergeCell ref="Q330:T330"/>
    <mergeCell ref="U330:W330"/>
    <mergeCell ref="X330:Y330"/>
    <mergeCell ref="Z328:AD328"/>
    <mergeCell ref="AE328:AP328"/>
    <mergeCell ref="AQ328:AU328"/>
    <mergeCell ref="E329:P329"/>
    <mergeCell ref="Q329:R329"/>
    <mergeCell ref="S329:AA329"/>
    <mergeCell ref="AB329:AC329"/>
    <mergeCell ref="AD329:AG329"/>
    <mergeCell ref="A328:B328"/>
    <mergeCell ref="C328:H328"/>
    <mergeCell ref="I328:J328"/>
    <mergeCell ref="Q328:T328"/>
    <mergeCell ref="U328:W328"/>
    <mergeCell ref="X328:Y328"/>
    <mergeCell ref="Z334:AD334"/>
    <mergeCell ref="AE334:AP334"/>
    <mergeCell ref="AQ334:AU334"/>
    <mergeCell ref="E335:P335"/>
    <mergeCell ref="Q335:R335"/>
    <mergeCell ref="S335:AA335"/>
    <mergeCell ref="AB335:AC335"/>
    <mergeCell ref="AD335:AG335"/>
    <mergeCell ref="A334:B334"/>
    <mergeCell ref="C334:H334"/>
    <mergeCell ref="I334:J334"/>
    <mergeCell ref="Q334:T334"/>
    <mergeCell ref="U334:W334"/>
    <mergeCell ref="X334:Y334"/>
    <mergeCell ref="Z332:AD332"/>
    <mergeCell ref="AE332:AP332"/>
    <mergeCell ref="AQ332:AU332"/>
    <mergeCell ref="E333:P333"/>
    <mergeCell ref="Q333:R333"/>
    <mergeCell ref="S333:AA333"/>
    <mergeCell ref="AB333:AC333"/>
    <mergeCell ref="AD333:AG333"/>
    <mergeCell ref="A332:B332"/>
    <mergeCell ref="C332:H332"/>
    <mergeCell ref="I332:J332"/>
    <mergeCell ref="Q332:T332"/>
    <mergeCell ref="U332:W332"/>
    <mergeCell ref="X332:Y332"/>
    <mergeCell ref="Z338:AD338"/>
    <mergeCell ref="AE338:AP338"/>
    <mergeCell ref="AQ338:AU338"/>
    <mergeCell ref="E339:P339"/>
    <mergeCell ref="Q339:R339"/>
    <mergeCell ref="S339:AA339"/>
    <mergeCell ref="AB339:AC339"/>
    <mergeCell ref="AD339:AG339"/>
    <mergeCell ref="A338:B338"/>
    <mergeCell ref="C338:H338"/>
    <mergeCell ref="I338:J338"/>
    <mergeCell ref="Q338:T338"/>
    <mergeCell ref="U338:W338"/>
    <mergeCell ref="X338:Y338"/>
    <mergeCell ref="Z336:AD336"/>
    <mergeCell ref="AE336:AP336"/>
    <mergeCell ref="AQ336:AU336"/>
    <mergeCell ref="E337:P337"/>
    <mergeCell ref="Q337:R337"/>
    <mergeCell ref="S337:AA337"/>
    <mergeCell ref="AB337:AC337"/>
    <mergeCell ref="AD337:AG337"/>
    <mergeCell ref="A336:B336"/>
    <mergeCell ref="C336:H336"/>
    <mergeCell ref="I336:J336"/>
    <mergeCell ref="Q336:T336"/>
    <mergeCell ref="U336:W336"/>
    <mergeCell ref="X336:Y336"/>
    <mergeCell ref="Z342:AD342"/>
    <mergeCell ref="AE342:AP342"/>
    <mergeCell ref="AQ342:AU342"/>
    <mergeCell ref="E343:P343"/>
    <mergeCell ref="Q343:R343"/>
    <mergeCell ref="S343:AA343"/>
    <mergeCell ref="AB343:AC343"/>
    <mergeCell ref="AD343:AG343"/>
    <mergeCell ref="A342:B342"/>
    <mergeCell ref="C342:H342"/>
    <mergeCell ref="I342:J342"/>
    <mergeCell ref="Q342:T342"/>
    <mergeCell ref="U342:W342"/>
    <mergeCell ref="X342:Y342"/>
    <mergeCell ref="Z340:AD340"/>
    <mergeCell ref="AE340:AP340"/>
    <mergeCell ref="AQ340:AU340"/>
    <mergeCell ref="E341:P341"/>
    <mergeCell ref="Q341:R341"/>
    <mergeCell ref="S341:AA341"/>
    <mergeCell ref="AB341:AC341"/>
    <mergeCell ref="AD341:AG341"/>
    <mergeCell ref="A340:B340"/>
    <mergeCell ref="C340:H340"/>
    <mergeCell ref="I340:J340"/>
    <mergeCell ref="Q340:T340"/>
    <mergeCell ref="U340:W340"/>
    <mergeCell ref="X340:Y340"/>
    <mergeCell ref="Z346:AD346"/>
    <mergeCell ref="AE346:AP346"/>
    <mergeCell ref="AQ346:AU346"/>
    <mergeCell ref="E347:P347"/>
    <mergeCell ref="Q347:R347"/>
    <mergeCell ref="S347:AA347"/>
    <mergeCell ref="AB347:AC347"/>
    <mergeCell ref="AD347:AG347"/>
    <mergeCell ref="A346:B346"/>
    <mergeCell ref="C346:H346"/>
    <mergeCell ref="I346:J346"/>
    <mergeCell ref="Q346:T346"/>
    <mergeCell ref="U346:W346"/>
    <mergeCell ref="X346:Y346"/>
    <mergeCell ref="Z344:AD344"/>
    <mergeCell ref="AE344:AP344"/>
    <mergeCell ref="AV344:AY344"/>
    <mergeCell ref="E345:P345"/>
    <mergeCell ref="Q345:R345"/>
    <mergeCell ref="S345:AA345"/>
    <mergeCell ref="AB345:AC345"/>
    <mergeCell ref="AD345:AG345"/>
    <mergeCell ref="A344:B344"/>
    <mergeCell ref="C344:H344"/>
    <mergeCell ref="I344:J344"/>
    <mergeCell ref="Q344:T344"/>
    <mergeCell ref="U344:W344"/>
    <mergeCell ref="X344:Y344"/>
    <mergeCell ref="Z350:AD350"/>
    <mergeCell ref="AE350:AP350"/>
    <mergeCell ref="AQ350:AU350"/>
    <mergeCell ref="E351:P351"/>
    <mergeCell ref="Q351:R351"/>
    <mergeCell ref="S351:AA351"/>
    <mergeCell ref="AB351:AC351"/>
    <mergeCell ref="AD351:AG351"/>
    <mergeCell ref="A350:B350"/>
    <mergeCell ref="C350:H350"/>
    <mergeCell ref="I350:J350"/>
    <mergeCell ref="Q350:T350"/>
    <mergeCell ref="U350:W350"/>
    <mergeCell ref="X350:Y350"/>
    <mergeCell ref="Z348:AD348"/>
    <mergeCell ref="AE348:AP348"/>
    <mergeCell ref="AQ348:AU348"/>
    <mergeCell ref="E349:P349"/>
    <mergeCell ref="Q349:R349"/>
    <mergeCell ref="S349:AA349"/>
    <mergeCell ref="AB349:AC349"/>
    <mergeCell ref="AD349:AG349"/>
    <mergeCell ref="A348:B348"/>
    <mergeCell ref="C348:H348"/>
    <mergeCell ref="I348:J348"/>
    <mergeCell ref="Q348:T348"/>
    <mergeCell ref="U348:W348"/>
    <mergeCell ref="X348:Y348"/>
    <mergeCell ref="Z354:AD354"/>
    <mergeCell ref="AE354:AP354"/>
    <mergeCell ref="AQ354:AU354"/>
    <mergeCell ref="E355:P355"/>
    <mergeCell ref="Q355:R355"/>
    <mergeCell ref="S355:AA355"/>
    <mergeCell ref="AB355:AC355"/>
    <mergeCell ref="AD355:AG355"/>
    <mergeCell ref="A354:B354"/>
    <mergeCell ref="C354:H354"/>
    <mergeCell ref="I354:J354"/>
    <mergeCell ref="Q354:T354"/>
    <mergeCell ref="U354:W354"/>
    <mergeCell ref="X354:Y354"/>
    <mergeCell ref="Z352:AD352"/>
    <mergeCell ref="AE352:AP352"/>
    <mergeCell ref="AQ352:AU352"/>
    <mergeCell ref="E353:P353"/>
    <mergeCell ref="Q353:R353"/>
    <mergeCell ref="S353:AA353"/>
    <mergeCell ref="AB353:AC353"/>
    <mergeCell ref="AD353:AG353"/>
    <mergeCell ref="A352:B352"/>
    <mergeCell ref="C352:H352"/>
    <mergeCell ref="I352:J352"/>
    <mergeCell ref="Q352:T352"/>
    <mergeCell ref="U352:W352"/>
    <mergeCell ref="X352:Y352"/>
    <mergeCell ref="Z358:AD358"/>
    <mergeCell ref="AE358:AP358"/>
    <mergeCell ref="AQ358:AU358"/>
    <mergeCell ref="E359:P359"/>
    <mergeCell ref="Q359:R359"/>
    <mergeCell ref="S359:AA359"/>
    <mergeCell ref="AB359:AC359"/>
    <mergeCell ref="AD359:AG359"/>
    <mergeCell ref="A358:B358"/>
    <mergeCell ref="C358:H358"/>
    <mergeCell ref="I358:J358"/>
    <mergeCell ref="Q358:T358"/>
    <mergeCell ref="U358:W358"/>
    <mergeCell ref="X358:Y358"/>
    <mergeCell ref="Z356:AD356"/>
    <mergeCell ref="AE356:AP356"/>
    <mergeCell ref="AQ356:AU356"/>
    <mergeCell ref="E357:P357"/>
    <mergeCell ref="Q357:R357"/>
    <mergeCell ref="S357:AA357"/>
    <mergeCell ref="AB357:AC357"/>
    <mergeCell ref="AD357:AG357"/>
    <mergeCell ref="A356:B356"/>
    <mergeCell ref="C356:H356"/>
    <mergeCell ref="I356:J356"/>
    <mergeCell ref="Q356:T356"/>
    <mergeCell ref="U356:W356"/>
    <mergeCell ref="X356:Y356"/>
    <mergeCell ref="Z362:AD362"/>
    <mergeCell ref="AE362:AP362"/>
    <mergeCell ref="AQ362:AU362"/>
    <mergeCell ref="E363:P363"/>
    <mergeCell ref="Q363:R363"/>
    <mergeCell ref="S363:AA363"/>
    <mergeCell ref="AB363:AC363"/>
    <mergeCell ref="AD363:AG363"/>
    <mergeCell ref="A362:B362"/>
    <mergeCell ref="C362:H362"/>
    <mergeCell ref="I362:J362"/>
    <mergeCell ref="Q362:T362"/>
    <mergeCell ref="U362:W362"/>
    <mergeCell ref="X362:Y362"/>
    <mergeCell ref="Z360:AD360"/>
    <mergeCell ref="AE360:AP360"/>
    <mergeCell ref="AQ360:AU360"/>
    <mergeCell ref="E361:P361"/>
    <mergeCell ref="Q361:R361"/>
    <mergeCell ref="S361:AA361"/>
    <mergeCell ref="AB361:AC361"/>
    <mergeCell ref="AD361:AG361"/>
    <mergeCell ref="A360:B360"/>
    <mergeCell ref="C360:H360"/>
    <mergeCell ref="I360:J360"/>
    <mergeCell ref="Q360:T360"/>
    <mergeCell ref="U360:W360"/>
    <mergeCell ref="X360:Y360"/>
    <mergeCell ref="Z366:AD366"/>
    <mergeCell ref="AE366:AP366"/>
    <mergeCell ref="AQ366:AU366"/>
    <mergeCell ref="E367:P367"/>
    <mergeCell ref="Q367:R367"/>
    <mergeCell ref="S367:AA367"/>
    <mergeCell ref="AB367:AC367"/>
    <mergeCell ref="AD367:AG367"/>
    <mergeCell ref="A366:B366"/>
    <mergeCell ref="C366:H366"/>
    <mergeCell ref="I366:J366"/>
    <mergeCell ref="Q366:T366"/>
    <mergeCell ref="U366:W366"/>
    <mergeCell ref="X366:Y366"/>
    <mergeCell ref="Z364:AD364"/>
    <mergeCell ref="AE364:AP364"/>
    <mergeCell ref="AQ364:AU364"/>
    <mergeCell ref="E365:P365"/>
    <mergeCell ref="Q365:R365"/>
    <mergeCell ref="S365:AA365"/>
    <mergeCell ref="AB365:AC365"/>
    <mergeCell ref="AD365:AG365"/>
    <mergeCell ref="A364:B364"/>
    <mergeCell ref="C364:H364"/>
    <mergeCell ref="I364:J364"/>
    <mergeCell ref="Q364:T364"/>
    <mergeCell ref="U364:W364"/>
    <mergeCell ref="X364:Y364"/>
    <mergeCell ref="Z370:AD370"/>
    <mergeCell ref="AE370:AP370"/>
    <mergeCell ref="AQ370:AU370"/>
    <mergeCell ref="E371:P371"/>
    <mergeCell ref="Q371:R371"/>
    <mergeCell ref="S371:AA371"/>
    <mergeCell ref="AB371:AC371"/>
    <mergeCell ref="AD371:AG371"/>
    <mergeCell ref="A370:B370"/>
    <mergeCell ref="C370:H370"/>
    <mergeCell ref="I370:J370"/>
    <mergeCell ref="Q370:T370"/>
    <mergeCell ref="U370:W370"/>
    <mergeCell ref="X370:Y370"/>
    <mergeCell ref="Z368:AD368"/>
    <mergeCell ref="AE368:AP368"/>
    <mergeCell ref="AQ368:AU368"/>
    <mergeCell ref="E369:P369"/>
    <mergeCell ref="Q369:R369"/>
    <mergeCell ref="S369:AA369"/>
    <mergeCell ref="AB369:AC369"/>
    <mergeCell ref="AD369:AG369"/>
    <mergeCell ref="A368:B368"/>
    <mergeCell ref="C368:H368"/>
    <mergeCell ref="I368:J368"/>
    <mergeCell ref="Q368:T368"/>
    <mergeCell ref="U368:W368"/>
    <mergeCell ref="X368:Y368"/>
    <mergeCell ref="AE373:AP373"/>
    <mergeCell ref="AQ373:AU373"/>
    <mergeCell ref="A374:B374"/>
    <mergeCell ref="C374:H374"/>
    <mergeCell ref="I374:J374"/>
    <mergeCell ref="Q374:T374"/>
    <mergeCell ref="U374:W374"/>
    <mergeCell ref="X374:Y374"/>
    <mergeCell ref="Z374:AD374"/>
    <mergeCell ref="AE374:AP374"/>
    <mergeCell ref="Z372:AD372"/>
    <mergeCell ref="AE372:AP372"/>
    <mergeCell ref="AQ372:AU372"/>
    <mergeCell ref="A373:B373"/>
    <mergeCell ref="C373:H373"/>
    <mergeCell ref="I373:J373"/>
    <mergeCell ref="Q373:T373"/>
    <mergeCell ref="U373:W373"/>
    <mergeCell ref="X373:Y373"/>
    <mergeCell ref="Z373:AD373"/>
    <mergeCell ref="A372:B372"/>
    <mergeCell ref="C372:H372"/>
    <mergeCell ref="I372:J372"/>
    <mergeCell ref="Q372:T372"/>
    <mergeCell ref="U372:W372"/>
    <mergeCell ref="X372:Y372"/>
    <mergeCell ref="E376:P376"/>
    <mergeCell ref="Q376:R376"/>
    <mergeCell ref="S376:AA376"/>
    <mergeCell ref="AB376:AC376"/>
    <mergeCell ref="AD376:AG376"/>
    <mergeCell ref="A377:B377"/>
    <mergeCell ref="C377:H377"/>
    <mergeCell ref="I377:J377"/>
    <mergeCell ref="Q377:T377"/>
    <mergeCell ref="U377:W377"/>
    <mergeCell ref="AQ374:AU374"/>
    <mergeCell ref="A375:B375"/>
    <mergeCell ref="C375:H375"/>
    <mergeCell ref="I375:J375"/>
    <mergeCell ref="Q375:T375"/>
    <mergeCell ref="U375:W375"/>
    <mergeCell ref="X375:Y375"/>
    <mergeCell ref="Z375:AD375"/>
    <mergeCell ref="AE375:AP375"/>
    <mergeCell ref="AQ375:AU375"/>
    <mergeCell ref="Z379:AD379"/>
    <mergeCell ref="AE379:AP379"/>
    <mergeCell ref="AQ379:AU379"/>
    <mergeCell ref="E380:P380"/>
    <mergeCell ref="Q380:R380"/>
    <mergeCell ref="S380:AA380"/>
    <mergeCell ref="AB380:AC380"/>
    <mergeCell ref="AD380:AG380"/>
    <mergeCell ref="A379:B379"/>
    <mergeCell ref="C379:H379"/>
    <mergeCell ref="I379:J379"/>
    <mergeCell ref="Q379:T379"/>
    <mergeCell ref="U379:W379"/>
    <mergeCell ref="X379:Y379"/>
    <mergeCell ref="X377:Y377"/>
    <mergeCell ref="Z377:AD377"/>
    <mergeCell ref="AE377:AP377"/>
    <mergeCell ref="AQ377:AU377"/>
    <mergeCell ref="E378:P378"/>
    <mergeCell ref="Q378:R378"/>
    <mergeCell ref="S378:AA378"/>
    <mergeCell ref="AB378:AC378"/>
    <mergeCell ref="AD378:AG378"/>
    <mergeCell ref="Z383:AD383"/>
    <mergeCell ref="AE383:AP383"/>
    <mergeCell ref="AQ383:AU383"/>
    <mergeCell ref="E384:P384"/>
    <mergeCell ref="Q384:R384"/>
    <mergeCell ref="S384:AA384"/>
    <mergeCell ref="AB384:AC384"/>
    <mergeCell ref="AD384:AG384"/>
    <mergeCell ref="A383:B383"/>
    <mergeCell ref="C383:H383"/>
    <mergeCell ref="I383:J383"/>
    <mergeCell ref="Q383:T383"/>
    <mergeCell ref="U383:W383"/>
    <mergeCell ref="X383:Y383"/>
    <mergeCell ref="Z381:AD381"/>
    <mergeCell ref="AE381:AP381"/>
    <mergeCell ref="AQ381:AU381"/>
    <mergeCell ref="E382:P382"/>
    <mergeCell ref="Q382:R382"/>
    <mergeCell ref="S382:AA382"/>
    <mergeCell ref="AB382:AC382"/>
    <mergeCell ref="AD382:AG382"/>
    <mergeCell ref="A381:B381"/>
    <mergeCell ref="C381:H381"/>
    <mergeCell ref="I381:J381"/>
    <mergeCell ref="Q381:T381"/>
    <mergeCell ref="U381:W381"/>
    <mergeCell ref="X381:Y381"/>
    <mergeCell ref="Z387:AD387"/>
    <mergeCell ref="AE387:AP387"/>
    <mergeCell ref="AQ387:AU387"/>
    <mergeCell ref="E388:P388"/>
    <mergeCell ref="Q388:R388"/>
    <mergeCell ref="S388:AA388"/>
    <mergeCell ref="AB388:AC388"/>
    <mergeCell ref="AD388:AG388"/>
    <mergeCell ref="A387:B387"/>
    <mergeCell ref="C387:H387"/>
    <mergeCell ref="I387:J387"/>
    <mergeCell ref="Q387:T387"/>
    <mergeCell ref="U387:W387"/>
    <mergeCell ref="X387:Y387"/>
    <mergeCell ref="Z385:AD385"/>
    <mergeCell ref="AE385:AP385"/>
    <mergeCell ref="AQ385:AU385"/>
    <mergeCell ref="E386:P386"/>
    <mergeCell ref="Q386:R386"/>
    <mergeCell ref="S386:AA386"/>
    <mergeCell ref="AB386:AC386"/>
    <mergeCell ref="AD386:AG386"/>
    <mergeCell ref="A385:B385"/>
    <mergeCell ref="C385:H385"/>
    <mergeCell ref="I385:J385"/>
    <mergeCell ref="Q385:T385"/>
    <mergeCell ref="U385:W385"/>
    <mergeCell ref="X385:Y385"/>
    <mergeCell ref="Z391:AD391"/>
    <mergeCell ref="AE391:AP391"/>
    <mergeCell ref="AQ391:AU391"/>
    <mergeCell ref="E392:P392"/>
    <mergeCell ref="Q392:R392"/>
    <mergeCell ref="S392:AA392"/>
    <mergeCell ref="AB392:AC392"/>
    <mergeCell ref="AD392:AG392"/>
    <mergeCell ref="A391:B391"/>
    <mergeCell ref="C391:H391"/>
    <mergeCell ref="I391:J391"/>
    <mergeCell ref="Q391:T391"/>
    <mergeCell ref="U391:W391"/>
    <mergeCell ref="X391:Y391"/>
    <mergeCell ref="Z389:AD389"/>
    <mergeCell ref="AE389:AP389"/>
    <mergeCell ref="AQ389:AU389"/>
    <mergeCell ref="E390:P390"/>
    <mergeCell ref="Q390:R390"/>
    <mergeCell ref="S390:AA390"/>
    <mergeCell ref="AB390:AC390"/>
    <mergeCell ref="AD390:AG390"/>
    <mergeCell ref="A389:B389"/>
    <mergeCell ref="C389:H389"/>
    <mergeCell ref="I389:J389"/>
    <mergeCell ref="Q389:T389"/>
    <mergeCell ref="U389:W389"/>
    <mergeCell ref="X389:Y389"/>
    <mergeCell ref="Z395:AD395"/>
    <mergeCell ref="AE395:AP395"/>
    <mergeCell ref="AQ395:AU395"/>
    <mergeCell ref="E396:P396"/>
    <mergeCell ref="Q396:R396"/>
    <mergeCell ref="S396:AA396"/>
    <mergeCell ref="AB396:AC396"/>
    <mergeCell ref="AD396:AG396"/>
    <mergeCell ref="A395:B395"/>
    <mergeCell ref="C395:H395"/>
    <mergeCell ref="I395:J395"/>
    <mergeCell ref="Q395:T395"/>
    <mergeCell ref="U395:W395"/>
    <mergeCell ref="X395:Y395"/>
    <mergeCell ref="Z393:AD393"/>
    <mergeCell ref="AE393:AP393"/>
    <mergeCell ref="AQ393:AU393"/>
    <mergeCell ref="E394:P394"/>
    <mergeCell ref="Q394:R394"/>
    <mergeCell ref="S394:AA394"/>
    <mergeCell ref="AB394:AC394"/>
    <mergeCell ref="AD394:AG394"/>
    <mergeCell ref="A393:B393"/>
    <mergeCell ref="C393:H393"/>
    <mergeCell ref="I393:J393"/>
    <mergeCell ref="Q393:T393"/>
    <mergeCell ref="U393:W393"/>
    <mergeCell ref="X393:Y393"/>
    <mergeCell ref="Z399:AD399"/>
    <mergeCell ref="AE399:AP399"/>
    <mergeCell ref="AQ399:AU399"/>
    <mergeCell ref="E400:P400"/>
    <mergeCell ref="Q400:R400"/>
    <mergeCell ref="S400:AA400"/>
    <mergeCell ref="AB400:AC400"/>
    <mergeCell ref="AD400:AG400"/>
    <mergeCell ref="A399:B399"/>
    <mergeCell ref="C399:H399"/>
    <mergeCell ref="I399:J399"/>
    <mergeCell ref="Q399:T399"/>
    <mergeCell ref="U399:W399"/>
    <mergeCell ref="X399:Y399"/>
    <mergeCell ref="Z397:AD397"/>
    <mergeCell ref="AE397:AP397"/>
    <mergeCell ref="AQ397:AU397"/>
    <mergeCell ref="E398:P398"/>
    <mergeCell ref="Q398:R398"/>
    <mergeCell ref="S398:AA398"/>
    <mergeCell ref="AB398:AC398"/>
    <mergeCell ref="AD398:AG398"/>
    <mergeCell ref="A397:B397"/>
    <mergeCell ref="C397:H397"/>
    <mergeCell ref="I397:J397"/>
    <mergeCell ref="Q397:T397"/>
    <mergeCell ref="U397:W397"/>
    <mergeCell ref="X397:Y397"/>
    <mergeCell ref="Z403:AD403"/>
    <mergeCell ref="AE403:AP403"/>
    <mergeCell ref="AQ403:AU403"/>
    <mergeCell ref="E404:P404"/>
    <mergeCell ref="Q404:R404"/>
    <mergeCell ref="S404:AA404"/>
    <mergeCell ref="AB404:AC404"/>
    <mergeCell ref="AD404:AG404"/>
    <mergeCell ref="A403:B403"/>
    <mergeCell ref="C403:H403"/>
    <mergeCell ref="I403:J403"/>
    <mergeCell ref="Q403:T403"/>
    <mergeCell ref="U403:W403"/>
    <mergeCell ref="X403:Y403"/>
    <mergeCell ref="Z401:AD401"/>
    <mergeCell ref="AE401:AP401"/>
    <mergeCell ref="AQ401:AU401"/>
    <mergeCell ref="E402:P402"/>
    <mergeCell ref="Q402:R402"/>
    <mergeCell ref="S402:AA402"/>
    <mergeCell ref="AB402:AC402"/>
    <mergeCell ref="AD402:AG402"/>
    <mergeCell ref="A401:B401"/>
    <mergeCell ref="C401:H401"/>
    <mergeCell ref="I401:J401"/>
    <mergeCell ref="Q401:T401"/>
    <mergeCell ref="U401:W401"/>
    <mergeCell ref="X401:Y401"/>
    <mergeCell ref="Z407:AD407"/>
    <mergeCell ref="AE407:AP407"/>
    <mergeCell ref="AQ407:AU407"/>
    <mergeCell ref="A408:B408"/>
    <mergeCell ref="C408:H408"/>
    <mergeCell ref="I408:J408"/>
    <mergeCell ref="Q408:T408"/>
    <mergeCell ref="U408:W408"/>
    <mergeCell ref="X408:Y408"/>
    <mergeCell ref="Z408:AD408"/>
    <mergeCell ref="A407:B407"/>
    <mergeCell ref="C407:H407"/>
    <mergeCell ref="I407:J407"/>
    <mergeCell ref="Q407:T407"/>
    <mergeCell ref="U407:W407"/>
    <mergeCell ref="X407:Y407"/>
    <mergeCell ref="Z405:AD405"/>
    <mergeCell ref="AE405:AP405"/>
    <mergeCell ref="AQ405:AU405"/>
    <mergeCell ref="E406:P406"/>
    <mergeCell ref="Q406:R406"/>
    <mergeCell ref="S406:AA406"/>
    <mergeCell ref="AB406:AC406"/>
    <mergeCell ref="AD406:AG406"/>
    <mergeCell ref="A405:B405"/>
    <mergeCell ref="C405:H405"/>
    <mergeCell ref="I405:J405"/>
    <mergeCell ref="Q405:T405"/>
    <mergeCell ref="U405:W405"/>
    <mergeCell ref="X405:Y405"/>
    <mergeCell ref="Z410:AD410"/>
    <mergeCell ref="AE410:AP410"/>
    <mergeCell ref="AQ410:AU410"/>
    <mergeCell ref="E411:P411"/>
    <mergeCell ref="Q411:R411"/>
    <mergeCell ref="S411:AA411"/>
    <mergeCell ref="AB411:AC411"/>
    <mergeCell ref="AD411:AG411"/>
    <mergeCell ref="A410:B410"/>
    <mergeCell ref="C410:H410"/>
    <mergeCell ref="I410:J410"/>
    <mergeCell ref="Q410:T410"/>
    <mergeCell ref="U410:W410"/>
    <mergeCell ref="X410:Y410"/>
    <mergeCell ref="AE408:AP408"/>
    <mergeCell ref="AQ408:AU408"/>
    <mergeCell ref="E409:P409"/>
    <mergeCell ref="Q409:R409"/>
    <mergeCell ref="S409:AA409"/>
    <mergeCell ref="AB409:AC409"/>
    <mergeCell ref="AD409:AG409"/>
    <mergeCell ref="Z414:AD414"/>
    <mergeCell ref="AE414:AP414"/>
    <mergeCell ref="AQ414:AU414"/>
    <mergeCell ref="E415:P415"/>
    <mergeCell ref="Q415:R415"/>
    <mergeCell ref="S415:AA415"/>
    <mergeCell ref="AB415:AC415"/>
    <mergeCell ref="AD415:AG415"/>
    <mergeCell ref="A414:B414"/>
    <mergeCell ref="C414:H414"/>
    <mergeCell ref="I414:J414"/>
    <mergeCell ref="Q414:T414"/>
    <mergeCell ref="U414:W414"/>
    <mergeCell ref="X414:Y414"/>
    <mergeCell ref="Z412:AD412"/>
    <mergeCell ref="AE412:AP412"/>
    <mergeCell ref="AQ412:AU412"/>
    <mergeCell ref="E413:P413"/>
    <mergeCell ref="Q413:R413"/>
    <mergeCell ref="S413:AA413"/>
    <mergeCell ref="AB413:AC413"/>
    <mergeCell ref="AD413:AG413"/>
    <mergeCell ref="A412:B412"/>
    <mergeCell ref="C412:H412"/>
    <mergeCell ref="I412:J412"/>
    <mergeCell ref="Q412:T412"/>
    <mergeCell ref="U412:W412"/>
    <mergeCell ref="X412:Y412"/>
    <mergeCell ref="Z418:AD418"/>
    <mergeCell ref="AE418:AP418"/>
    <mergeCell ref="AQ418:AU418"/>
    <mergeCell ref="E419:P419"/>
    <mergeCell ref="Q419:R419"/>
    <mergeCell ref="S419:AA419"/>
    <mergeCell ref="AB419:AC419"/>
    <mergeCell ref="AD419:AG419"/>
    <mergeCell ref="A418:B418"/>
    <mergeCell ref="C418:H418"/>
    <mergeCell ref="I418:J418"/>
    <mergeCell ref="Q418:T418"/>
    <mergeCell ref="U418:W418"/>
    <mergeCell ref="X418:Y418"/>
    <mergeCell ref="Z416:AD416"/>
    <mergeCell ref="AE416:AP416"/>
    <mergeCell ref="AQ416:AU416"/>
    <mergeCell ref="E417:P417"/>
    <mergeCell ref="Q417:R417"/>
    <mergeCell ref="S417:AA417"/>
    <mergeCell ref="AB417:AC417"/>
    <mergeCell ref="AD417:AG417"/>
    <mergeCell ref="A416:B416"/>
    <mergeCell ref="C416:H416"/>
    <mergeCell ref="I416:J416"/>
    <mergeCell ref="Q416:T416"/>
    <mergeCell ref="U416:W416"/>
    <mergeCell ref="X416:Y416"/>
    <mergeCell ref="Z422:AD422"/>
    <mergeCell ref="AE422:AP422"/>
    <mergeCell ref="AQ422:AU422"/>
    <mergeCell ref="E423:P423"/>
    <mergeCell ref="Q423:R423"/>
    <mergeCell ref="S423:AA423"/>
    <mergeCell ref="AB423:AC423"/>
    <mergeCell ref="AD423:AG423"/>
    <mergeCell ref="A422:B422"/>
    <mergeCell ref="C422:H422"/>
    <mergeCell ref="I422:J422"/>
    <mergeCell ref="Q422:T422"/>
    <mergeCell ref="U422:W422"/>
    <mergeCell ref="X422:Y422"/>
    <mergeCell ref="Z420:AD420"/>
    <mergeCell ref="AE420:AP420"/>
    <mergeCell ref="AQ420:AU420"/>
    <mergeCell ref="E421:P421"/>
    <mergeCell ref="Q421:R421"/>
    <mergeCell ref="S421:AA421"/>
    <mergeCell ref="AB421:AC421"/>
    <mergeCell ref="AD421:AG421"/>
    <mergeCell ref="A420:B420"/>
    <mergeCell ref="C420:H420"/>
    <mergeCell ref="I420:J420"/>
    <mergeCell ref="Q420:T420"/>
    <mergeCell ref="U420:W420"/>
    <mergeCell ref="X420:Y420"/>
    <mergeCell ref="Z426:AD426"/>
    <mergeCell ref="AE426:AP426"/>
    <mergeCell ref="AQ426:AU426"/>
    <mergeCell ref="E427:P427"/>
    <mergeCell ref="Q427:R427"/>
    <mergeCell ref="S427:AA427"/>
    <mergeCell ref="AB427:AC427"/>
    <mergeCell ref="AD427:AG427"/>
    <mergeCell ref="A426:B426"/>
    <mergeCell ref="C426:H426"/>
    <mergeCell ref="I426:J426"/>
    <mergeCell ref="Q426:T426"/>
    <mergeCell ref="U426:W426"/>
    <mergeCell ref="X426:Y426"/>
    <mergeCell ref="Z424:AD424"/>
    <mergeCell ref="AE424:AP424"/>
    <mergeCell ref="AQ424:AU424"/>
    <mergeCell ref="E425:P425"/>
    <mergeCell ref="Q425:R425"/>
    <mergeCell ref="S425:AA425"/>
    <mergeCell ref="AB425:AC425"/>
    <mergeCell ref="AD425:AG425"/>
    <mergeCell ref="A424:B424"/>
    <mergeCell ref="C424:H424"/>
    <mergeCell ref="I424:J424"/>
    <mergeCell ref="Q424:T424"/>
    <mergeCell ref="U424:W424"/>
    <mergeCell ref="X424:Y424"/>
    <mergeCell ref="Z430:AD430"/>
    <mergeCell ref="AE430:AP430"/>
    <mergeCell ref="AQ430:AU430"/>
    <mergeCell ref="E431:P431"/>
    <mergeCell ref="Q431:R431"/>
    <mergeCell ref="S431:AA431"/>
    <mergeCell ref="AB431:AC431"/>
    <mergeCell ref="AD431:AG431"/>
    <mergeCell ref="A430:B430"/>
    <mergeCell ref="C430:H430"/>
    <mergeCell ref="I430:J430"/>
    <mergeCell ref="Q430:T430"/>
    <mergeCell ref="U430:W430"/>
    <mergeCell ref="X430:Y430"/>
    <mergeCell ref="Z428:AD428"/>
    <mergeCell ref="AE428:AP428"/>
    <mergeCell ref="AQ428:AU428"/>
    <mergeCell ref="E429:P429"/>
    <mergeCell ref="Q429:R429"/>
    <mergeCell ref="S429:AA429"/>
    <mergeCell ref="AB429:AC429"/>
    <mergeCell ref="AD429:AG429"/>
    <mergeCell ref="A428:B428"/>
    <mergeCell ref="C428:H428"/>
    <mergeCell ref="I428:J428"/>
    <mergeCell ref="Q428:T428"/>
    <mergeCell ref="U428:W428"/>
    <mergeCell ref="X428:Y428"/>
    <mergeCell ref="Z434:AD434"/>
    <mergeCell ref="AE434:AP434"/>
    <mergeCell ref="AQ434:AU434"/>
    <mergeCell ref="E435:P435"/>
    <mergeCell ref="Q435:R435"/>
    <mergeCell ref="S435:AA435"/>
    <mergeCell ref="AB435:AC435"/>
    <mergeCell ref="AD435:AG435"/>
    <mergeCell ref="A434:B434"/>
    <mergeCell ref="C434:H434"/>
    <mergeCell ref="I434:J434"/>
    <mergeCell ref="Q434:T434"/>
    <mergeCell ref="U434:W434"/>
    <mergeCell ref="X434:Y434"/>
    <mergeCell ref="Z432:AD432"/>
    <mergeCell ref="AE432:AP432"/>
    <mergeCell ref="AQ432:AU432"/>
    <mergeCell ref="E433:P433"/>
    <mergeCell ref="Q433:R433"/>
    <mergeCell ref="S433:AA433"/>
    <mergeCell ref="AB433:AC433"/>
    <mergeCell ref="AD433:AG433"/>
    <mergeCell ref="A432:B432"/>
    <mergeCell ref="C432:H432"/>
    <mergeCell ref="I432:J432"/>
    <mergeCell ref="Q432:T432"/>
    <mergeCell ref="U432:W432"/>
    <mergeCell ref="X432:Y432"/>
    <mergeCell ref="Z438:AD438"/>
    <mergeCell ref="AE438:AP438"/>
    <mergeCell ref="AQ438:AU438"/>
    <mergeCell ref="E439:P439"/>
    <mergeCell ref="Q439:R439"/>
    <mergeCell ref="S439:AA439"/>
    <mergeCell ref="AB439:AC439"/>
    <mergeCell ref="AD439:AG439"/>
    <mergeCell ref="A438:B438"/>
    <mergeCell ref="C438:H438"/>
    <mergeCell ref="I438:J438"/>
    <mergeCell ref="Q438:T438"/>
    <mergeCell ref="U438:W438"/>
    <mergeCell ref="X438:Y438"/>
    <mergeCell ref="Z436:AD436"/>
    <mergeCell ref="AE436:AP436"/>
    <mergeCell ref="AQ436:AU436"/>
    <mergeCell ref="E437:P437"/>
    <mergeCell ref="Q437:R437"/>
    <mergeCell ref="S437:AA437"/>
    <mergeCell ref="AB437:AC437"/>
    <mergeCell ref="AD437:AG437"/>
    <mergeCell ref="A436:B436"/>
    <mergeCell ref="C436:H436"/>
    <mergeCell ref="I436:J436"/>
    <mergeCell ref="Q436:T436"/>
    <mergeCell ref="U436:W436"/>
    <mergeCell ref="X436:Y436"/>
    <mergeCell ref="Z442:AD442"/>
    <mergeCell ref="AE442:AP442"/>
    <mergeCell ref="AQ442:AU442"/>
    <mergeCell ref="A443:B443"/>
    <mergeCell ref="C443:H443"/>
    <mergeCell ref="I443:J443"/>
    <mergeCell ref="Q443:T443"/>
    <mergeCell ref="U443:W443"/>
    <mergeCell ref="X443:Y443"/>
    <mergeCell ref="Z443:AD443"/>
    <mergeCell ref="A442:B442"/>
    <mergeCell ref="C442:H442"/>
    <mergeCell ref="I442:J442"/>
    <mergeCell ref="Q442:T442"/>
    <mergeCell ref="U442:W442"/>
    <mergeCell ref="X442:Y442"/>
    <mergeCell ref="Z440:AD440"/>
    <mergeCell ref="AE440:AP440"/>
    <mergeCell ref="AQ440:AU440"/>
    <mergeCell ref="E441:P441"/>
    <mergeCell ref="Q441:R441"/>
    <mergeCell ref="S441:AA441"/>
    <mergeCell ref="AB441:AC441"/>
    <mergeCell ref="AD441:AG441"/>
    <mergeCell ref="A440:B440"/>
    <mergeCell ref="C440:H440"/>
    <mergeCell ref="I440:J440"/>
    <mergeCell ref="Q440:T440"/>
    <mergeCell ref="U440:W440"/>
    <mergeCell ref="X440:Y440"/>
    <mergeCell ref="Z445:AD445"/>
    <mergeCell ref="AE445:AP445"/>
    <mergeCell ref="AQ445:AU445"/>
    <mergeCell ref="E446:P446"/>
    <mergeCell ref="Q446:R446"/>
    <mergeCell ref="S446:AA446"/>
    <mergeCell ref="AB446:AC446"/>
    <mergeCell ref="AD446:AG446"/>
    <mergeCell ref="A445:B445"/>
    <mergeCell ref="C445:H445"/>
    <mergeCell ref="I445:J445"/>
    <mergeCell ref="Q445:T445"/>
    <mergeCell ref="U445:W445"/>
    <mergeCell ref="X445:Y445"/>
    <mergeCell ref="AE443:AP443"/>
    <mergeCell ref="AQ443:AU443"/>
    <mergeCell ref="E444:P444"/>
    <mergeCell ref="Q444:R444"/>
    <mergeCell ref="S444:AA444"/>
    <mergeCell ref="AB444:AC444"/>
    <mergeCell ref="AD444:AG444"/>
    <mergeCell ref="Z449:AD449"/>
    <mergeCell ref="AE449:AP449"/>
    <mergeCell ref="AQ449:AU449"/>
    <mergeCell ref="E450:P450"/>
    <mergeCell ref="Q450:R450"/>
    <mergeCell ref="S450:AA450"/>
    <mergeCell ref="AB450:AC450"/>
    <mergeCell ref="AD450:AG450"/>
    <mergeCell ref="A449:B449"/>
    <mergeCell ref="C449:H449"/>
    <mergeCell ref="I449:J449"/>
    <mergeCell ref="Q449:T449"/>
    <mergeCell ref="U449:W449"/>
    <mergeCell ref="X449:Y449"/>
    <mergeCell ref="Z447:AD447"/>
    <mergeCell ref="AE447:AP447"/>
    <mergeCell ref="AQ447:AU447"/>
    <mergeCell ref="E448:P448"/>
    <mergeCell ref="Q448:R448"/>
    <mergeCell ref="S448:AA448"/>
    <mergeCell ref="AB448:AC448"/>
    <mergeCell ref="AD448:AG448"/>
    <mergeCell ref="A447:B447"/>
    <mergeCell ref="C447:H447"/>
    <mergeCell ref="I447:J447"/>
    <mergeCell ref="Q447:T447"/>
    <mergeCell ref="U447:W447"/>
    <mergeCell ref="X447:Y447"/>
    <mergeCell ref="Z453:AD453"/>
    <mergeCell ref="AE453:AP453"/>
    <mergeCell ref="AQ453:AU453"/>
    <mergeCell ref="E454:P454"/>
    <mergeCell ref="Q454:R454"/>
    <mergeCell ref="S454:AA454"/>
    <mergeCell ref="AB454:AC454"/>
    <mergeCell ref="AD454:AG454"/>
    <mergeCell ref="A453:B453"/>
    <mergeCell ref="C453:H453"/>
    <mergeCell ref="I453:J453"/>
    <mergeCell ref="Q453:T453"/>
    <mergeCell ref="U453:W453"/>
    <mergeCell ref="X453:Y453"/>
    <mergeCell ref="Z451:AD451"/>
    <mergeCell ref="AE451:AP451"/>
    <mergeCell ref="AV451:AY451"/>
    <mergeCell ref="E452:P452"/>
    <mergeCell ref="Q452:R452"/>
    <mergeCell ref="S452:AA452"/>
    <mergeCell ref="AB452:AC452"/>
    <mergeCell ref="AD452:AG452"/>
    <mergeCell ref="A451:B451"/>
    <mergeCell ref="C451:H451"/>
    <mergeCell ref="I451:J451"/>
    <mergeCell ref="Q451:T451"/>
    <mergeCell ref="U451:W451"/>
    <mergeCell ref="X451:Y451"/>
    <mergeCell ref="Z457:AD457"/>
    <mergeCell ref="AE457:AP457"/>
    <mergeCell ref="AQ457:AU457"/>
    <mergeCell ref="E458:P458"/>
    <mergeCell ref="Q458:R458"/>
    <mergeCell ref="S458:AA458"/>
    <mergeCell ref="AB458:AC458"/>
    <mergeCell ref="AD458:AG458"/>
    <mergeCell ref="A457:B457"/>
    <mergeCell ref="C457:H457"/>
    <mergeCell ref="I457:J457"/>
    <mergeCell ref="Q457:T457"/>
    <mergeCell ref="U457:W457"/>
    <mergeCell ref="X457:Y457"/>
    <mergeCell ref="Z455:AD455"/>
    <mergeCell ref="AE455:AP455"/>
    <mergeCell ref="AQ455:AU455"/>
    <mergeCell ref="E456:P456"/>
    <mergeCell ref="Q456:R456"/>
    <mergeCell ref="S456:AA456"/>
    <mergeCell ref="AB456:AC456"/>
    <mergeCell ref="AD456:AG456"/>
    <mergeCell ref="A455:B455"/>
    <mergeCell ref="C455:H455"/>
    <mergeCell ref="I455:J455"/>
    <mergeCell ref="Q455:T455"/>
    <mergeCell ref="U455:W455"/>
    <mergeCell ref="X455:Y455"/>
    <mergeCell ref="Z461:AD461"/>
    <mergeCell ref="AE461:AP461"/>
    <mergeCell ref="AQ461:AU461"/>
    <mergeCell ref="E462:P462"/>
    <mergeCell ref="Q462:R462"/>
    <mergeCell ref="S462:AA462"/>
    <mergeCell ref="AB462:AC462"/>
    <mergeCell ref="AD462:AG462"/>
    <mergeCell ref="A461:B461"/>
    <mergeCell ref="C461:H461"/>
    <mergeCell ref="I461:J461"/>
    <mergeCell ref="Q461:T461"/>
    <mergeCell ref="U461:W461"/>
    <mergeCell ref="X461:Y461"/>
    <mergeCell ref="Z459:AD459"/>
    <mergeCell ref="AE459:AP459"/>
    <mergeCell ref="AQ459:AU459"/>
    <mergeCell ref="E460:P460"/>
    <mergeCell ref="Q460:R460"/>
    <mergeCell ref="S460:AA460"/>
    <mergeCell ref="AB460:AC460"/>
    <mergeCell ref="AD460:AG460"/>
    <mergeCell ref="A459:B459"/>
    <mergeCell ref="C459:H459"/>
    <mergeCell ref="I459:J459"/>
    <mergeCell ref="Q459:T459"/>
    <mergeCell ref="U459:W459"/>
    <mergeCell ref="X459:Y459"/>
    <mergeCell ref="Z465:AD465"/>
    <mergeCell ref="AE465:AP465"/>
    <mergeCell ref="AQ465:AU465"/>
    <mergeCell ref="E466:P466"/>
    <mergeCell ref="Q466:R466"/>
    <mergeCell ref="S466:AA466"/>
    <mergeCell ref="AB466:AC466"/>
    <mergeCell ref="AD466:AG466"/>
    <mergeCell ref="A465:B465"/>
    <mergeCell ref="C465:H465"/>
    <mergeCell ref="I465:J465"/>
    <mergeCell ref="Q465:T465"/>
    <mergeCell ref="U465:W465"/>
    <mergeCell ref="X465:Y465"/>
    <mergeCell ref="Z463:AD463"/>
    <mergeCell ref="AE463:AP463"/>
    <mergeCell ref="AQ463:AU463"/>
    <mergeCell ref="E464:P464"/>
    <mergeCell ref="Q464:R464"/>
    <mergeCell ref="S464:AA464"/>
    <mergeCell ref="AB464:AC464"/>
    <mergeCell ref="AD464:AG464"/>
    <mergeCell ref="A463:B463"/>
    <mergeCell ref="C463:H463"/>
    <mergeCell ref="I463:J463"/>
    <mergeCell ref="Q463:T463"/>
    <mergeCell ref="U463:W463"/>
    <mergeCell ref="X463:Y463"/>
    <mergeCell ref="Z469:AD469"/>
    <mergeCell ref="AE469:AP469"/>
    <mergeCell ref="AQ469:AU469"/>
    <mergeCell ref="E470:P470"/>
    <mergeCell ref="Q470:R470"/>
    <mergeCell ref="S470:AA470"/>
    <mergeCell ref="AB470:AC470"/>
    <mergeCell ref="AD470:AG470"/>
    <mergeCell ref="A469:B469"/>
    <mergeCell ref="C469:H469"/>
    <mergeCell ref="I469:J469"/>
    <mergeCell ref="Q469:T469"/>
    <mergeCell ref="U469:W469"/>
    <mergeCell ref="X469:Y469"/>
    <mergeCell ref="Z467:AD467"/>
    <mergeCell ref="AE467:AP467"/>
    <mergeCell ref="AQ467:AU467"/>
    <mergeCell ref="E468:P468"/>
    <mergeCell ref="Q468:R468"/>
    <mergeCell ref="S468:AA468"/>
    <mergeCell ref="AB468:AC468"/>
    <mergeCell ref="AD468:AG468"/>
    <mergeCell ref="A467:B467"/>
    <mergeCell ref="C467:H467"/>
    <mergeCell ref="I467:J467"/>
    <mergeCell ref="Q467:T467"/>
    <mergeCell ref="U467:W467"/>
    <mergeCell ref="X467:Y467"/>
    <mergeCell ref="Z473:AD473"/>
    <mergeCell ref="AE473:AP473"/>
    <mergeCell ref="AQ473:AU473"/>
    <mergeCell ref="E474:P474"/>
    <mergeCell ref="Q474:R474"/>
    <mergeCell ref="S474:AA474"/>
    <mergeCell ref="AB474:AC474"/>
    <mergeCell ref="AD474:AG474"/>
    <mergeCell ref="A473:B473"/>
    <mergeCell ref="C473:H473"/>
    <mergeCell ref="I473:J473"/>
    <mergeCell ref="Q473:T473"/>
    <mergeCell ref="U473:W473"/>
    <mergeCell ref="X473:Y473"/>
    <mergeCell ref="Z471:AD471"/>
    <mergeCell ref="AE471:AP471"/>
    <mergeCell ref="AQ471:AU471"/>
    <mergeCell ref="E472:P472"/>
    <mergeCell ref="Q472:R472"/>
    <mergeCell ref="S472:AA472"/>
    <mergeCell ref="AB472:AC472"/>
    <mergeCell ref="AD472:AG472"/>
    <mergeCell ref="A471:B471"/>
    <mergeCell ref="C471:H471"/>
    <mergeCell ref="I471:J471"/>
    <mergeCell ref="Q471:T471"/>
    <mergeCell ref="U471:W471"/>
    <mergeCell ref="X471:Y471"/>
    <mergeCell ref="Z477:AD477"/>
    <mergeCell ref="AE477:AP477"/>
    <mergeCell ref="AQ477:AU477"/>
    <mergeCell ref="A478:B478"/>
    <mergeCell ref="C478:H478"/>
    <mergeCell ref="I478:J478"/>
    <mergeCell ref="Q478:T478"/>
    <mergeCell ref="U478:W478"/>
    <mergeCell ref="X478:Y478"/>
    <mergeCell ref="Z478:AD478"/>
    <mergeCell ref="A477:B477"/>
    <mergeCell ref="C477:H477"/>
    <mergeCell ref="I477:J477"/>
    <mergeCell ref="Q477:T477"/>
    <mergeCell ref="U477:W477"/>
    <mergeCell ref="X477:Y477"/>
    <mergeCell ref="Z475:AD475"/>
    <mergeCell ref="AE475:AP475"/>
    <mergeCell ref="AQ475:AU475"/>
    <mergeCell ref="E476:P476"/>
    <mergeCell ref="Q476:R476"/>
    <mergeCell ref="S476:AA476"/>
    <mergeCell ref="AB476:AC476"/>
    <mergeCell ref="AD476:AG476"/>
    <mergeCell ref="A475:B475"/>
    <mergeCell ref="C475:H475"/>
    <mergeCell ref="I475:J475"/>
    <mergeCell ref="Q475:T475"/>
    <mergeCell ref="U475:W475"/>
    <mergeCell ref="X475:Y475"/>
    <mergeCell ref="Z480:AD480"/>
    <mergeCell ref="AE480:AP480"/>
    <mergeCell ref="AQ480:AU480"/>
    <mergeCell ref="E481:P481"/>
    <mergeCell ref="Q481:R481"/>
    <mergeCell ref="S481:AA481"/>
    <mergeCell ref="AB481:AC481"/>
    <mergeCell ref="AD481:AG481"/>
    <mergeCell ref="A480:B480"/>
    <mergeCell ref="C480:H480"/>
    <mergeCell ref="I480:J480"/>
    <mergeCell ref="Q480:T480"/>
    <mergeCell ref="U480:W480"/>
    <mergeCell ref="X480:Y480"/>
    <mergeCell ref="AE478:AP478"/>
    <mergeCell ref="AQ478:AU478"/>
    <mergeCell ref="E479:P479"/>
    <mergeCell ref="Q479:R479"/>
    <mergeCell ref="S479:AA479"/>
    <mergeCell ref="AB479:AC479"/>
    <mergeCell ref="AD479:AG479"/>
    <mergeCell ref="Z484:AD484"/>
    <mergeCell ref="AE484:AP484"/>
    <mergeCell ref="AQ484:AU484"/>
    <mergeCell ref="E485:P485"/>
    <mergeCell ref="Q485:R485"/>
    <mergeCell ref="S485:AA485"/>
    <mergeCell ref="AB485:AC485"/>
    <mergeCell ref="AD485:AG485"/>
    <mergeCell ref="A484:B484"/>
    <mergeCell ref="C484:H484"/>
    <mergeCell ref="I484:J484"/>
    <mergeCell ref="Q484:T484"/>
    <mergeCell ref="U484:W484"/>
    <mergeCell ref="X484:Y484"/>
    <mergeCell ref="Z482:AD482"/>
    <mergeCell ref="AE482:AP482"/>
    <mergeCell ref="AQ482:AU482"/>
    <mergeCell ref="E483:P483"/>
    <mergeCell ref="Q483:R483"/>
    <mergeCell ref="S483:AA483"/>
    <mergeCell ref="AB483:AC483"/>
    <mergeCell ref="AD483:AG483"/>
    <mergeCell ref="A482:B482"/>
    <mergeCell ref="C482:H482"/>
    <mergeCell ref="I482:J482"/>
    <mergeCell ref="Q482:T482"/>
    <mergeCell ref="U482:W482"/>
    <mergeCell ref="X482:Y482"/>
    <mergeCell ref="Z488:AD488"/>
    <mergeCell ref="AE488:AP488"/>
    <mergeCell ref="AQ488:AU488"/>
    <mergeCell ref="E489:P489"/>
    <mergeCell ref="Q489:R489"/>
    <mergeCell ref="S489:AA489"/>
    <mergeCell ref="AB489:AC489"/>
    <mergeCell ref="AD489:AG489"/>
    <mergeCell ref="A488:B488"/>
    <mergeCell ref="C488:H488"/>
    <mergeCell ref="I488:J488"/>
    <mergeCell ref="Q488:T488"/>
    <mergeCell ref="U488:W488"/>
    <mergeCell ref="X488:Y488"/>
    <mergeCell ref="Z486:AD486"/>
    <mergeCell ref="AE486:AP486"/>
    <mergeCell ref="AQ486:AU486"/>
    <mergeCell ref="E487:P487"/>
    <mergeCell ref="Q487:R487"/>
    <mergeCell ref="S487:AA487"/>
    <mergeCell ref="AB487:AC487"/>
    <mergeCell ref="AD487:AG487"/>
    <mergeCell ref="A486:B486"/>
    <mergeCell ref="C486:H486"/>
    <mergeCell ref="I486:J486"/>
    <mergeCell ref="Q486:T486"/>
    <mergeCell ref="U486:W486"/>
    <mergeCell ref="X486:Y486"/>
    <mergeCell ref="Z492:AD492"/>
    <mergeCell ref="AE492:AP492"/>
    <mergeCell ref="AQ492:AU492"/>
    <mergeCell ref="E493:P493"/>
    <mergeCell ref="Q493:R493"/>
    <mergeCell ref="S493:AA493"/>
    <mergeCell ref="AB493:AC493"/>
    <mergeCell ref="AD493:AG493"/>
    <mergeCell ref="A492:B492"/>
    <mergeCell ref="C492:H492"/>
    <mergeCell ref="I492:J492"/>
    <mergeCell ref="Q492:T492"/>
    <mergeCell ref="U492:W492"/>
    <mergeCell ref="X492:Y492"/>
    <mergeCell ref="Z490:AD490"/>
    <mergeCell ref="AE490:AP490"/>
    <mergeCell ref="AQ490:AU490"/>
    <mergeCell ref="E491:P491"/>
    <mergeCell ref="Q491:R491"/>
    <mergeCell ref="S491:AA491"/>
    <mergeCell ref="AB491:AC491"/>
    <mergeCell ref="AD491:AG491"/>
    <mergeCell ref="A490:B490"/>
    <mergeCell ref="C490:H490"/>
    <mergeCell ref="I490:J490"/>
    <mergeCell ref="Q490:T490"/>
    <mergeCell ref="U490:W490"/>
    <mergeCell ref="X490:Y490"/>
    <mergeCell ref="Z496:AD496"/>
    <mergeCell ref="AE496:AP496"/>
    <mergeCell ref="AQ496:AU496"/>
    <mergeCell ref="E497:P497"/>
    <mergeCell ref="Q497:R497"/>
    <mergeCell ref="S497:AA497"/>
    <mergeCell ref="AB497:AC497"/>
    <mergeCell ref="AD497:AG497"/>
    <mergeCell ref="A496:B496"/>
    <mergeCell ref="C496:H496"/>
    <mergeCell ref="I496:J496"/>
    <mergeCell ref="Q496:T496"/>
    <mergeCell ref="U496:W496"/>
    <mergeCell ref="X496:Y496"/>
    <mergeCell ref="Z494:AD494"/>
    <mergeCell ref="AE494:AP494"/>
    <mergeCell ref="AQ494:AU494"/>
    <mergeCell ref="E495:P495"/>
    <mergeCell ref="Q495:R495"/>
    <mergeCell ref="S495:AA495"/>
    <mergeCell ref="AB495:AC495"/>
    <mergeCell ref="AD495:AG495"/>
    <mergeCell ref="A494:B494"/>
    <mergeCell ref="C494:H494"/>
    <mergeCell ref="I494:J494"/>
    <mergeCell ref="Q494:T494"/>
    <mergeCell ref="U494:W494"/>
    <mergeCell ref="X494:Y494"/>
    <mergeCell ref="Z500:AD500"/>
    <mergeCell ref="AE500:AP500"/>
    <mergeCell ref="AQ500:AU500"/>
    <mergeCell ref="E501:P501"/>
    <mergeCell ref="Q501:R501"/>
    <mergeCell ref="S501:AA501"/>
    <mergeCell ref="AB501:AC501"/>
    <mergeCell ref="AD501:AG501"/>
    <mergeCell ref="A500:B500"/>
    <mergeCell ref="C500:H500"/>
    <mergeCell ref="I500:J500"/>
    <mergeCell ref="Q500:T500"/>
    <mergeCell ref="U500:W500"/>
    <mergeCell ref="X500:Y500"/>
    <mergeCell ref="Z498:AD498"/>
    <mergeCell ref="AE498:AP498"/>
    <mergeCell ref="AQ498:AU498"/>
    <mergeCell ref="E499:P499"/>
    <mergeCell ref="Q499:R499"/>
    <mergeCell ref="S499:AA499"/>
    <mergeCell ref="AB499:AC499"/>
    <mergeCell ref="AD499:AG499"/>
    <mergeCell ref="A498:B498"/>
    <mergeCell ref="C498:H498"/>
    <mergeCell ref="I498:J498"/>
    <mergeCell ref="Q498:T498"/>
    <mergeCell ref="U498:W498"/>
    <mergeCell ref="X498:Y498"/>
    <mergeCell ref="Z504:AD504"/>
    <mergeCell ref="AE504:AP504"/>
    <mergeCell ref="AQ504:AU504"/>
    <mergeCell ref="E505:P505"/>
    <mergeCell ref="Q505:R505"/>
    <mergeCell ref="S505:AA505"/>
    <mergeCell ref="AB505:AC505"/>
    <mergeCell ref="AD505:AG505"/>
    <mergeCell ref="A504:B504"/>
    <mergeCell ref="C504:H504"/>
    <mergeCell ref="I504:J504"/>
    <mergeCell ref="Q504:T504"/>
    <mergeCell ref="U504:W504"/>
    <mergeCell ref="X504:Y504"/>
    <mergeCell ref="Z502:AD502"/>
    <mergeCell ref="AE502:AP502"/>
    <mergeCell ref="AQ502:AU502"/>
    <mergeCell ref="E503:P503"/>
    <mergeCell ref="Q503:R503"/>
    <mergeCell ref="S503:AA503"/>
    <mergeCell ref="AB503:AC503"/>
    <mergeCell ref="AD503:AG503"/>
    <mergeCell ref="A502:B502"/>
    <mergeCell ref="C502:H502"/>
    <mergeCell ref="I502:J502"/>
    <mergeCell ref="Q502:T502"/>
    <mergeCell ref="U502:W502"/>
    <mergeCell ref="X502:Y502"/>
    <mergeCell ref="Z508:AD508"/>
    <mergeCell ref="AE508:AP508"/>
    <mergeCell ref="AQ508:AU508"/>
    <mergeCell ref="A509:B509"/>
    <mergeCell ref="C509:H509"/>
    <mergeCell ref="I509:J509"/>
    <mergeCell ref="Q509:T509"/>
    <mergeCell ref="U509:W509"/>
    <mergeCell ref="X509:Y509"/>
    <mergeCell ref="Z509:AD509"/>
    <mergeCell ref="A508:B508"/>
    <mergeCell ref="C508:H508"/>
    <mergeCell ref="I508:J508"/>
    <mergeCell ref="Q508:T508"/>
    <mergeCell ref="U508:W508"/>
    <mergeCell ref="X508:Y508"/>
    <mergeCell ref="Z506:AD506"/>
    <mergeCell ref="AE506:AP506"/>
    <mergeCell ref="AQ506:AU506"/>
    <mergeCell ref="E507:P507"/>
    <mergeCell ref="Q507:R507"/>
    <mergeCell ref="S507:AA507"/>
    <mergeCell ref="AB507:AC507"/>
    <mergeCell ref="AD507:AG507"/>
    <mergeCell ref="A506:B506"/>
    <mergeCell ref="C506:H506"/>
    <mergeCell ref="I506:J506"/>
    <mergeCell ref="Q506:T506"/>
    <mergeCell ref="U506:W506"/>
    <mergeCell ref="X506:Y506"/>
    <mergeCell ref="Z511:AD511"/>
    <mergeCell ref="AE511:AP511"/>
    <mergeCell ref="AQ511:AU511"/>
    <mergeCell ref="E512:P512"/>
    <mergeCell ref="Q512:R512"/>
    <mergeCell ref="S512:AA512"/>
    <mergeCell ref="AB512:AC512"/>
    <mergeCell ref="AD512:AG512"/>
    <mergeCell ref="A511:B511"/>
    <mergeCell ref="C511:H511"/>
    <mergeCell ref="I511:J511"/>
    <mergeCell ref="Q511:T511"/>
    <mergeCell ref="U511:W511"/>
    <mergeCell ref="X511:Y511"/>
    <mergeCell ref="AE509:AP509"/>
    <mergeCell ref="AQ509:AU509"/>
    <mergeCell ref="E510:P510"/>
    <mergeCell ref="Q510:R510"/>
    <mergeCell ref="S510:AA510"/>
    <mergeCell ref="AB510:AC510"/>
    <mergeCell ref="AD510:AG510"/>
    <mergeCell ref="Z515:AD515"/>
    <mergeCell ref="AE515:AP515"/>
    <mergeCell ref="AQ515:AU515"/>
    <mergeCell ref="E516:P516"/>
    <mergeCell ref="Q516:R516"/>
    <mergeCell ref="S516:AA516"/>
    <mergeCell ref="AB516:AC516"/>
    <mergeCell ref="AD516:AG516"/>
    <mergeCell ref="A515:B515"/>
    <mergeCell ref="C515:H515"/>
    <mergeCell ref="I515:J515"/>
    <mergeCell ref="Q515:T515"/>
    <mergeCell ref="U515:W515"/>
    <mergeCell ref="X515:Y515"/>
    <mergeCell ref="Z513:AD513"/>
    <mergeCell ref="AE513:AP513"/>
    <mergeCell ref="AQ513:AU513"/>
    <mergeCell ref="E514:P514"/>
    <mergeCell ref="Q514:R514"/>
    <mergeCell ref="S514:AA514"/>
    <mergeCell ref="AB514:AC514"/>
    <mergeCell ref="AD514:AG514"/>
    <mergeCell ref="A513:B513"/>
    <mergeCell ref="C513:H513"/>
    <mergeCell ref="I513:J513"/>
    <mergeCell ref="Q513:T513"/>
    <mergeCell ref="U513:W513"/>
    <mergeCell ref="X513:Y513"/>
    <mergeCell ref="Z519:AD519"/>
    <mergeCell ref="AE519:AP519"/>
    <mergeCell ref="AQ519:AU519"/>
    <mergeCell ref="E520:P520"/>
    <mergeCell ref="Q520:R520"/>
    <mergeCell ref="S520:AA520"/>
    <mergeCell ref="AB520:AC520"/>
    <mergeCell ref="AD520:AG520"/>
    <mergeCell ref="A519:B519"/>
    <mergeCell ref="C519:H519"/>
    <mergeCell ref="I519:J519"/>
    <mergeCell ref="Q519:T519"/>
    <mergeCell ref="U519:W519"/>
    <mergeCell ref="X519:Y519"/>
    <mergeCell ref="Z517:AD517"/>
    <mergeCell ref="AE517:AP517"/>
    <mergeCell ref="AV517:AY517"/>
    <mergeCell ref="E518:P518"/>
    <mergeCell ref="Q518:R518"/>
    <mergeCell ref="S518:AA518"/>
    <mergeCell ref="AB518:AC518"/>
    <mergeCell ref="AD518:AG518"/>
    <mergeCell ref="A517:B517"/>
    <mergeCell ref="C517:H517"/>
    <mergeCell ref="I517:J517"/>
    <mergeCell ref="Q517:T517"/>
    <mergeCell ref="U517:W517"/>
    <mergeCell ref="X517:Y517"/>
    <mergeCell ref="Z523:AD523"/>
    <mergeCell ref="AE523:AP523"/>
    <mergeCell ref="AQ523:AU523"/>
    <mergeCell ref="E524:P524"/>
    <mergeCell ref="Q524:R524"/>
    <mergeCell ref="S524:AA524"/>
    <mergeCell ref="AB524:AC524"/>
    <mergeCell ref="AD524:AG524"/>
    <mergeCell ref="A523:B523"/>
    <mergeCell ref="C523:H523"/>
    <mergeCell ref="I523:J523"/>
    <mergeCell ref="Q523:T523"/>
    <mergeCell ref="U523:W523"/>
    <mergeCell ref="X523:Y523"/>
    <mergeCell ref="Z521:AD521"/>
    <mergeCell ref="AE521:AP521"/>
    <mergeCell ref="AQ521:AU521"/>
    <mergeCell ref="E522:P522"/>
    <mergeCell ref="Q522:R522"/>
    <mergeCell ref="S522:AA522"/>
    <mergeCell ref="AB522:AC522"/>
    <mergeCell ref="AD522:AG522"/>
    <mergeCell ref="A521:B521"/>
    <mergeCell ref="C521:H521"/>
    <mergeCell ref="I521:J521"/>
    <mergeCell ref="Q521:T521"/>
    <mergeCell ref="U521:W521"/>
    <mergeCell ref="X521:Y521"/>
    <mergeCell ref="Z527:AD527"/>
    <mergeCell ref="AE527:AP527"/>
    <mergeCell ref="AQ527:AU527"/>
    <mergeCell ref="E528:P528"/>
    <mergeCell ref="Q528:R528"/>
    <mergeCell ref="S528:AA528"/>
    <mergeCell ref="AB528:AC528"/>
    <mergeCell ref="AD528:AG528"/>
    <mergeCell ref="A527:B527"/>
    <mergeCell ref="C527:H527"/>
    <mergeCell ref="I527:J527"/>
    <mergeCell ref="Q527:T527"/>
    <mergeCell ref="U527:W527"/>
    <mergeCell ref="X527:Y527"/>
    <mergeCell ref="Z525:AD525"/>
    <mergeCell ref="AE525:AP525"/>
    <mergeCell ref="AQ525:AU525"/>
    <mergeCell ref="E526:P526"/>
    <mergeCell ref="Q526:R526"/>
    <mergeCell ref="S526:AA526"/>
    <mergeCell ref="AB526:AC526"/>
    <mergeCell ref="AD526:AG526"/>
    <mergeCell ref="A525:B525"/>
    <mergeCell ref="C525:H525"/>
    <mergeCell ref="I525:J525"/>
    <mergeCell ref="Q525:T525"/>
    <mergeCell ref="U525:W525"/>
    <mergeCell ref="X525:Y525"/>
    <mergeCell ref="Z531:AD531"/>
    <mergeCell ref="AE531:AP531"/>
    <mergeCell ref="AQ531:AU531"/>
    <mergeCell ref="E532:P532"/>
    <mergeCell ref="Q532:R532"/>
    <mergeCell ref="S532:AA532"/>
    <mergeCell ref="AB532:AC532"/>
    <mergeCell ref="AD532:AG532"/>
    <mergeCell ref="A531:B531"/>
    <mergeCell ref="C531:H531"/>
    <mergeCell ref="I531:J531"/>
    <mergeCell ref="Q531:T531"/>
    <mergeCell ref="U531:W531"/>
    <mergeCell ref="X531:Y531"/>
    <mergeCell ref="Z529:AD529"/>
    <mergeCell ref="AE529:AP529"/>
    <mergeCell ref="AQ529:AU529"/>
    <mergeCell ref="E530:P530"/>
    <mergeCell ref="Q530:R530"/>
    <mergeCell ref="S530:AA530"/>
    <mergeCell ref="AB530:AC530"/>
    <mergeCell ref="AD530:AG530"/>
    <mergeCell ref="A529:B529"/>
    <mergeCell ref="C529:H529"/>
    <mergeCell ref="I529:J529"/>
    <mergeCell ref="Q529:T529"/>
    <mergeCell ref="U529:W529"/>
    <mergeCell ref="X529:Y529"/>
    <mergeCell ref="Z535:AD535"/>
    <mergeCell ref="AE535:AP535"/>
    <mergeCell ref="AQ535:AU535"/>
    <mergeCell ref="E536:P536"/>
    <mergeCell ref="Q536:R536"/>
    <mergeCell ref="S536:AA536"/>
    <mergeCell ref="AB536:AC536"/>
    <mergeCell ref="AD536:AG536"/>
    <mergeCell ref="A535:B535"/>
    <mergeCell ref="C535:H535"/>
    <mergeCell ref="I535:J535"/>
    <mergeCell ref="Q535:T535"/>
    <mergeCell ref="U535:W535"/>
    <mergeCell ref="X535:Y535"/>
    <mergeCell ref="Z533:AD533"/>
    <mergeCell ref="AE533:AP533"/>
    <mergeCell ref="AQ533:AU533"/>
    <mergeCell ref="E534:P534"/>
    <mergeCell ref="Q534:R534"/>
    <mergeCell ref="S534:AA534"/>
    <mergeCell ref="AB534:AC534"/>
    <mergeCell ref="AD534:AG534"/>
    <mergeCell ref="A533:B533"/>
    <mergeCell ref="C533:H533"/>
    <mergeCell ref="I533:J533"/>
    <mergeCell ref="Q533:T533"/>
    <mergeCell ref="U533:W533"/>
    <mergeCell ref="X533:Y533"/>
    <mergeCell ref="Z539:AD539"/>
    <mergeCell ref="AE539:AP539"/>
    <mergeCell ref="AQ539:AU539"/>
    <mergeCell ref="E540:P540"/>
    <mergeCell ref="Q540:R540"/>
    <mergeCell ref="S540:AA540"/>
    <mergeCell ref="AB540:AC540"/>
    <mergeCell ref="AD540:AG540"/>
    <mergeCell ref="A539:B539"/>
    <mergeCell ref="C539:H539"/>
    <mergeCell ref="I539:J539"/>
    <mergeCell ref="Q539:T539"/>
    <mergeCell ref="U539:W539"/>
    <mergeCell ref="X539:Y539"/>
    <mergeCell ref="Z537:AD537"/>
    <mergeCell ref="AE537:AP537"/>
    <mergeCell ref="AQ537:AU537"/>
    <mergeCell ref="E538:P538"/>
    <mergeCell ref="Q538:R538"/>
    <mergeCell ref="S538:AA538"/>
    <mergeCell ref="AB538:AC538"/>
    <mergeCell ref="AD538:AG538"/>
    <mergeCell ref="A537:B537"/>
    <mergeCell ref="C537:H537"/>
    <mergeCell ref="I537:J537"/>
    <mergeCell ref="Q537:T537"/>
    <mergeCell ref="U537:W537"/>
    <mergeCell ref="X537:Y537"/>
    <mergeCell ref="Z543:AD543"/>
    <mergeCell ref="AE543:AP543"/>
    <mergeCell ref="AQ543:AU543"/>
    <mergeCell ref="A544:B544"/>
    <mergeCell ref="C544:H544"/>
    <mergeCell ref="I544:J544"/>
    <mergeCell ref="Q544:T544"/>
    <mergeCell ref="U544:W544"/>
    <mergeCell ref="X544:Y544"/>
    <mergeCell ref="Z544:AD544"/>
    <mergeCell ref="A543:B543"/>
    <mergeCell ref="C543:H543"/>
    <mergeCell ref="I543:J543"/>
    <mergeCell ref="Q543:T543"/>
    <mergeCell ref="U543:W543"/>
    <mergeCell ref="X543:Y543"/>
    <mergeCell ref="Z541:AD541"/>
    <mergeCell ref="AE541:AP541"/>
    <mergeCell ref="AQ541:AU541"/>
    <mergeCell ref="E542:P542"/>
    <mergeCell ref="Q542:R542"/>
    <mergeCell ref="S542:AA542"/>
    <mergeCell ref="AB542:AC542"/>
    <mergeCell ref="AD542:AG542"/>
    <mergeCell ref="A541:B541"/>
    <mergeCell ref="C541:H541"/>
    <mergeCell ref="I541:J541"/>
    <mergeCell ref="Q541:T541"/>
    <mergeCell ref="U541:W541"/>
    <mergeCell ref="X541:Y541"/>
    <mergeCell ref="Z546:AD546"/>
    <mergeCell ref="AE546:AP546"/>
    <mergeCell ref="AQ546:AU546"/>
    <mergeCell ref="E547:P547"/>
    <mergeCell ref="Q547:R547"/>
    <mergeCell ref="S547:AA547"/>
    <mergeCell ref="AB547:AC547"/>
    <mergeCell ref="AD547:AG547"/>
    <mergeCell ref="A546:B546"/>
    <mergeCell ref="C546:H546"/>
    <mergeCell ref="I546:J546"/>
    <mergeCell ref="Q546:T546"/>
    <mergeCell ref="U546:W546"/>
    <mergeCell ref="X546:Y546"/>
    <mergeCell ref="AE544:AP544"/>
    <mergeCell ref="AQ544:AU544"/>
    <mergeCell ref="E545:P545"/>
    <mergeCell ref="Q545:R545"/>
    <mergeCell ref="S545:AA545"/>
    <mergeCell ref="AB545:AC545"/>
    <mergeCell ref="AD545:AG545"/>
    <mergeCell ref="Z550:AD550"/>
    <mergeCell ref="AE550:AP550"/>
    <mergeCell ref="AQ550:AU550"/>
    <mergeCell ref="E551:P551"/>
    <mergeCell ref="Q551:R551"/>
    <mergeCell ref="S551:AA551"/>
    <mergeCell ref="AB551:AC551"/>
    <mergeCell ref="AD551:AG551"/>
    <mergeCell ref="A550:B550"/>
    <mergeCell ref="C550:H550"/>
    <mergeCell ref="I550:J550"/>
    <mergeCell ref="Q550:T550"/>
    <mergeCell ref="U550:W550"/>
    <mergeCell ref="X550:Y550"/>
    <mergeCell ref="Z548:AD548"/>
    <mergeCell ref="AE548:AP548"/>
    <mergeCell ref="AQ548:AU548"/>
    <mergeCell ref="E549:P549"/>
    <mergeCell ref="Q549:R549"/>
    <mergeCell ref="S549:AA549"/>
    <mergeCell ref="AB549:AC549"/>
    <mergeCell ref="AD549:AG549"/>
    <mergeCell ref="A548:B548"/>
    <mergeCell ref="C548:H548"/>
    <mergeCell ref="I548:J548"/>
    <mergeCell ref="Q548:T548"/>
    <mergeCell ref="U548:W548"/>
    <mergeCell ref="X548:Y548"/>
    <mergeCell ref="Z554:AD554"/>
    <mergeCell ref="AE554:AP554"/>
    <mergeCell ref="AQ554:AU554"/>
    <mergeCell ref="E555:P555"/>
    <mergeCell ref="Q555:R555"/>
    <mergeCell ref="S555:AA555"/>
    <mergeCell ref="AB555:AC555"/>
    <mergeCell ref="AD555:AG555"/>
    <mergeCell ref="A554:B554"/>
    <mergeCell ref="C554:H554"/>
    <mergeCell ref="I554:J554"/>
    <mergeCell ref="Q554:T554"/>
    <mergeCell ref="U554:W554"/>
    <mergeCell ref="X554:Y554"/>
    <mergeCell ref="Z552:AD552"/>
    <mergeCell ref="AE552:AP552"/>
    <mergeCell ref="AQ552:AU552"/>
    <mergeCell ref="E553:P553"/>
    <mergeCell ref="Q553:R553"/>
    <mergeCell ref="S553:AA553"/>
    <mergeCell ref="AB553:AC553"/>
    <mergeCell ref="AD553:AG553"/>
    <mergeCell ref="A552:B552"/>
    <mergeCell ref="C552:H552"/>
    <mergeCell ref="I552:J552"/>
    <mergeCell ref="Q552:T552"/>
    <mergeCell ref="U552:W552"/>
    <mergeCell ref="X552:Y552"/>
    <mergeCell ref="Z558:AD558"/>
    <mergeCell ref="AE558:AP558"/>
    <mergeCell ref="AQ558:AU558"/>
    <mergeCell ref="E559:P559"/>
    <mergeCell ref="Q559:R559"/>
    <mergeCell ref="S559:AA559"/>
    <mergeCell ref="AB559:AC559"/>
    <mergeCell ref="AD559:AG559"/>
    <mergeCell ref="A558:B558"/>
    <mergeCell ref="C558:H558"/>
    <mergeCell ref="I558:J558"/>
    <mergeCell ref="Q558:T558"/>
    <mergeCell ref="U558:W558"/>
    <mergeCell ref="X558:Y558"/>
    <mergeCell ref="Z556:AD556"/>
    <mergeCell ref="AE556:AP556"/>
    <mergeCell ref="AQ556:AU556"/>
    <mergeCell ref="E557:P557"/>
    <mergeCell ref="Q557:R557"/>
    <mergeCell ref="S557:AA557"/>
    <mergeCell ref="AB557:AC557"/>
    <mergeCell ref="AD557:AG557"/>
    <mergeCell ref="A556:B556"/>
    <mergeCell ref="C556:H556"/>
    <mergeCell ref="I556:J556"/>
    <mergeCell ref="Q556:T556"/>
    <mergeCell ref="U556:W556"/>
    <mergeCell ref="X556:Y556"/>
    <mergeCell ref="Z562:AD562"/>
    <mergeCell ref="AE562:AP562"/>
    <mergeCell ref="AQ562:AU562"/>
    <mergeCell ref="E563:P563"/>
    <mergeCell ref="Q563:R563"/>
    <mergeCell ref="S563:AA563"/>
    <mergeCell ref="AB563:AC563"/>
    <mergeCell ref="AD563:AG563"/>
    <mergeCell ref="A562:B562"/>
    <mergeCell ref="C562:H562"/>
    <mergeCell ref="I562:J562"/>
    <mergeCell ref="Q562:T562"/>
    <mergeCell ref="U562:W562"/>
    <mergeCell ref="X562:Y562"/>
    <mergeCell ref="Z560:AD560"/>
    <mergeCell ref="AE560:AP560"/>
    <mergeCell ref="AQ560:AU560"/>
    <mergeCell ref="E561:P561"/>
    <mergeCell ref="Q561:R561"/>
    <mergeCell ref="S561:AA561"/>
    <mergeCell ref="AB561:AC561"/>
    <mergeCell ref="AD561:AG561"/>
    <mergeCell ref="A560:B560"/>
    <mergeCell ref="C560:H560"/>
    <mergeCell ref="I560:J560"/>
    <mergeCell ref="Q560:T560"/>
    <mergeCell ref="U560:W560"/>
    <mergeCell ref="X560:Y560"/>
    <mergeCell ref="Z566:AD566"/>
    <mergeCell ref="AE566:AP566"/>
    <mergeCell ref="AQ566:AU566"/>
    <mergeCell ref="E567:P567"/>
    <mergeCell ref="Q567:R567"/>
    <mergeCell ref="S567:AA567"/>
    <mergeCell ref="AB567:AC567"/>
    <mergeCell ref="AD567:AG567"/>
    <mergeCell ref="A566:B566"/>
    <mergeCell ref="C566:H566"/>
    <mergeCell ref="I566:J566"/>
    <mergeCell ref="Q566:T566"/>
    <mergeCell ref="U566:W566"/>
    <mergeCell ref="X566:Y566"/>
    <mergeCell ref="Z564:AD564"/>
    <mergeCell ref="AE564:AP564"/>
    <mergeCell ref="AQ564:AU564"/>
    <mergeCell ref="E565:P565"/>
    <mergeCell ref="Q565:R565"/>
    <mergeCell ref="S565:AA565"/>
    <mergeCell ref="AB565:AC565"/>
    <mergeCell ref="AD565:AG565"/>
    <mergeCell ref="A564:B564"/>
    <mergeCell ref="C564:H564"/>
    <mergeCell ref="I564:J564"/>
    <mergeCell ref="Q564:T564"/>
    <mergeCell ref="U564:W564"/>
    <mergeCell ref="X564:Y564"/>
    <mergeCell ref="Z570:AD570"/>
    <mergeCell ref="AE570:AP570"/>
    <mergeCell ref="AQ570:AU570"/>
    <mergeCell ref="E571:P571"/>
    <mergeCell ref="Q571:R571"/>
    <mergeCell ref="S571:AA571"/>
    <mergeCell ref="AB571:AC571"/>
    <mergeCell ref="AD571:AG571"/>
    <mergeCell ref="A570:B570"/>
    <mergeCell ref="C570:H570"/>
    <mergeCell ref="I570:J570"/>
    <mergeCell ref="Q570:T570"/>
    <mergeCell ref="U570:W570"/>
    <mergeCell ref="X570:Y570"/>
    <mergeCell ref="Z568:AD568"/>
    <mergeCell ref="AE568:AP568"/>
    <mergeCell ref="AQ568:AU568"/>
    <mergeCell ref="E569:P569"/>
    <mergeCell ref="Q569:R569"/>
    <mergeCell ref="S569:AA569"/>
    <mergeCell ref="AB569:AC569"/>
    <mergeCell ref="AD569:AG569"/>
    <mergeCell ref="A568:B568"/>
    <mergeCell ref="C568:H568"/>
    <mergeCell ref="I568:J568"/>
    <mergeCell ref="Q568:T568"/>
    <mergeCell ref="U568:W568"/>
    <mergeCell ref="X568:Y568"/>
    <mergeCell ref="Z574:AD574"/>
    <mergeCell ref="AE574:AP574"/>
    <mergeCell ref="AQ574:AU574"/>
    <mergeCell ref="A575:B575"/>
    <mergeCell ref="C575:H575"/>
    <mergeCell ref="I575:J575"/>
    <mergeCell ref="Q575:T575"/>
    <mergeCell ref="U575:W575"/>
    <mergeCell ref="X575:Y575"/>
    <mergeCell ref="Z575:AD575"/>
    <mergeCell ref="A574:B574"/>
    <mergeCell ref="C574:H574"/>
    <mergeCell ref="I574:J574"/>
    <mergeCell ref="Q574:T574"/>
    <mergeCell ref="U574:W574"/>
    <mergeCell ref="X574:Y574"/>
    <mergeCell ref="Z572:AD572"/>
    <mergeCell ref="AE572:AP572"/>
    <mergeCell ref="AQ572:AU572"/>
    <mergeCell ref="E573:P573"/>
    <mergeCell ref="Q573:R573"/>
    <mergeCell ref="S573:AA573"/>
    <mergeCell ref="AB573:AC573"/>
    <mergeCell ref="AD573:AG573"/>
    <mergeCell ref="A572:B572"/>
    <mergeCell ref="C572:H572"/>
    <mergeCell ref="I572:J572"/>
    <mergeCell ref="Q572:T572"/>
    <mergeCell ref="U572:W572"/>
    <mergeCell ref="X572:Y572"/>
    <mergeCell ref="Z577:AD577"/>
    <mergeCell ref="AE577:AP577"/>
    <mergeCell ref="AQ577:AU577"/>
    <mergeCell ref="E578:P578"/>
    <mergeCell ref="Q578:R578"/>
    <mergeCell ref="S578:AA578"/>
    <mergeCell ref="AB578:AC578"/>
    <mergeCell ref="AD578:AG578"/>
    <mergeCell ref="A577:B577"/>
    <mergeCell ref="C577:H577"/>
    <mergeCell ref="I577:J577"/>
    <mergeCell ref="Q577:T577"/>
    <mergeCell ref="U577:W577"/>
    <mergeCell ref="X577:Y577"/>
    <mergeCell ref="AE575:AP575"/>
    <mergeCell ref="AQ575:AU575"/>
    <mergeCell ref="E576:P576"/>
    <mergeCell ref="Q576:R576"/>
    <mergeCell ref="S576:AA576"/>
    <mergeCell ref="AB576:AC576"/>
    <mergeCell ref="AD576:AG576"/>
    <mergeCell ref="Z581:AD581"/>
    <mergeCell ref="AE581:AP581"/>
    <mergeCell ref="AQ581:AU581"/>
    <mergeCell ref="E582:P582"/>
    <mergeCell ref="Q582:R582"/>
    <mergeCell ref="S582:AA582"/>
    <mergeCell ref="AB582:AC582"/>
    <mergeCell ref="AD582:AG582"/>
    <mergeCell ref="A581:B581"/>
    <mergeCell ref="C581:H581"/>
    <mergeCell ref="I581:J581"/>
    <mergeCell ref="Q581:T581"/>
    <mergeCell ref="U581:W581"/>
    <mergeCell ref="X581:Y581"/>
    <mergeCell ref="Z579:AD579"/>
    <mergeCell ref="AE579:AP579"/>
    <mergeCell ref="AQ579:AU579"/>
    <mergeCell ref="E580:P580"/>
    <mergeCell ref="Q580:R580"/>
    <mergeCell ref="S580:AA580"/>
    <mergeCell ref="AB580:AC580"/>
    <mergeCell ref="AD580:AG580"/>
    <mergeCell ref="A579:B579"/>
    <mergeCell ref="C579:H579"/>
    <mergeCell ref="I579:J579"/>
    <mergeCell ref="Q579:T579"/>
    <mergeCell ref="U579:W579"/>
    <mergeCell ref="X579:Y579"/>
    <mergeCell ref="Z585:AD585"/>
    <mergeCell ref="AE585:AP585"/>
    <mergeCell ref="AQ585:AU585"/>
    <mergeCell ref="E586:P586"/>
    <mergeCell ref="Q586:R586"/>
    <mergeCell ref="S586:AA586"/>
    <mergeCell ref="AB586:AC586"/>
    <mergeCell ref="AD586:AG586"/>
    <mergeCell ref="A585:B585"/>
    <mergeCell ref="C585:H585"/>
    <mergeCell ref="I585:J585"/>
    <mergeCell ref="Q585:T585"/>
    <mergeCell ref="U585:W585"/>
    <mergeCell ref="X585:Y585"/>
    <mergeCell ref="Z583:AD583"/>
    <mergeCell ref="AE583:AP583"/>
    <mergeCell ref="AQ583:AU583"/>
    <mergeCell ref="E584:P584"/>
    <mergeCell ref="Q584:R584"/>
    <mergeCell ref="S584:AA584"/>
    <mergeCell ref="AB584:AC584"/>
    <mergeCell ref="AD584:AG584"/>
    <mergeCell ref="A583:B583"/>
    <mergeCell ref="C583:H583"/>
    <mergeCell ref="I583:J583"/>
    <mergeCell ref="Q583:T583"/>
    <mergeCell ref="U583:W583"/>
    <mergeCell ref="X583:Y583"/>
    <mergeCell ref="Z589:AD589"/>
    <mergeCell ref="AE589:AP589"/>
    <mergeCell ref="AQ589:AU589"/>
    <mergeCell ref="E590:P590"/>
    <mergeCell ref="Q590:R590"/>
    <mergeCell ref="S590:AA590"/>
    <mergeCell ref="AB590:AC590"/>
    <mergeCell ref="AD590:AG590"/>
    <mergeCell ref="A589:B589"/>
    <mergeCell ref="C589:H589"/>
    <mergeCell ref="I589:J589"/>
    <mergeCell ref="Q589:T589"/>
    <mergeCell ref="U589:W589"/>
    <mergeCell ref="X589:Y589"/>
    <mergeCell ref="Z587:AD587"/>
    <mergeCell ref="AE587:AP587"/>
    <mergeCell ref="AQ587:AU587"/>
    <mergeCell ref="E588:P588"/>
    <mergeCell ref="Q588:R588"/>
    <mergeCell ref="S588:AA588"/>
    <mergeCell ref="AB588:AC588"/>
    <mergeCell ref="AD588:AG588"/>
    <mergeCell ref="A587:B587"/>
    <mergeCell ref="C587:H587"/>
    <mergeCell ref="I587:J587"/>
    <mergeCell ref="Q587:T587"/>
    <mergeCell ref="U587:W587"/>
    <mergeCell ref="X587:Y587"/>
    <mergeCell ref="Z593:AD593"/>
    <mergeCell ref="AE593:AP593"/>
    <mergeCell ref="AQ593:AU593"/>
    <mergeCell ref="E594:P594"/>
    <mergeCell ref="Q594:R594"/>
    <mergeCell ref="S594:AA594"/>
    <mergeCell ref="AB594:AC594"/>
    <mergeCell ref="AD594:AG594"/>
    <mergeCell ref="A593:B593"/>
    <mergeCell ref="C593:H593"/>
    <mergeCell ref="I593:J593"/>
    <mergeCell ref="Q593:T593"/>
    <mergeCell ref="U593:W593"/>
    <mergeCell ref="X593:Y593"/>
    <mergeCell ref="Z591:AD591"/>
    <mergeCell ref="AE591:AP591"/>
    <mergeCell ref="AQ591:AU591"/>
    <mergeCell ref="E592:P592"/>
    <mergeCell ref="Q592:R592"/>
    <mergeCell ref="S592:AA592"/>
    <mergeCell ref="AB592:AC592"/>
    <mergeCell ref="AD592:AG592"/>
    <mergeCell ref="A591:B591"/>
    <mergeCell ref="C591:H591"/>
    <mergeCell ref="I591:J591"/>
    <mergeCell ref="Q591:T591"/>
    <mergeCell ref="U591:W591"/>
    <mergeCell ref="X591:Y591"/>
    <mergeCell ref="Z597:AD597"/>
    <mergeCell ref="AE597:AP597"/>
    <mergeCell ref="AQ597:AU597"/>
    <mergeCell ref="E598:P598"/>
    <mergeCell ref="Q598:R598"/>
    <mergeCell ref="S598:AA598"/>
    <mergeCell ref="AB598:AC598"/>
    <mergeCell ref="AD598:AG598"/>
    <mergeCell ref="A597:B597"/>
    <mergeCell ref="C597:H597"/>
    <mergeCell ref="I597:J597"/>
    <mergeCell ref="Q597:T597"/>
    <mergeCell ref="U597:W597"/>
    <mergeCell ref="X597:Y597"/>
    <mergeCell ref="Z595:AD595"/>
    <mergeCell ref="AE595:AP595"/>
    <mergeCell ref="AQ595:AU595"/>
    <mergeCell ref="E596:P596"/>
    <mergeCell ref="Q596:R596"/>
    <mergeCell ref="S596:AA596"/>
    <mergeCell ref="AB596:AC596"/>
    <mergeCell ref="AD596:AG596"/>
    <mergeCell ref="A595:B595"/>
    <mergeCell ref="C595:H595"/>
    <mergeCell ref="I595:J595"/>
    <mergeCell ref="Q595:T595"/>
    <mergeCell ref="U595:W595"/>
    <mergeCell ref="X595:Y595"/>
    <mergeCell ref="Z601:AD601"/>
    <mergeCell ref="AE601:AP601"/>
    <mergeCell ref="AQ601:AU601"/>
    <mergeCell ref="E602:P602"/>
    <mergeCell ref="Q602:R602"/>
    <mergeCell ref="S602:AA602"/>
    <mergeCell ref="AB602:AC602"/>
    <mergeCell ref="AD602:AG602"/>
    <mergeCell ref="A601:B601"/>
    <mergeCell ref="C601:H601"/>
    <mergeCell ref="I601:J601"/>
    <mergeCell ref="Q601:T601"/>
    <mergeCell ref="U601:W601"/>
    <mergeCell ref="X601:Y601"/>
    <mergeCell ref="Z599:AD599"/>
    <mergeCell ref="AE599:AP599"/>
    <mergeCell ref="AQ599:AU599"/>
    <mergeCell ref="E600:P600"/>
    <mergeCell ref="Q600:R600"/>
    <mergeCell ref="S600:AA600"/>
    <mergeCell ref="AB600:AC600"/>
    <mergeCell ref="AD600:AG600"/>
    <mergeCell ref="A599:B599"/>
    <mergeCell ref="C599:H599"/>
    <mergeCell ref="I599:J599"/>
    <mergeCell ref="Q599:T599"/>
    <mergeCell ref="U599:W599"/>
    <mergeCell ref="X599:Y599"/>
    <mergeCell ref="Z605:AD605"/>
    <mergeCell ref="AE605:AP605"/>
    <mergeCell ref="AQ605:AU605"/>
    <mergeCell ref="E606:P606"/>
    <mergeCell ref="Q606:R606"/>
    <mergeCell ref="S606:AA606"/>
    <mergeCell ref="AB606:AC606"/>
    <mergeCell ref="AD606:AG606"/>
    <mergeCell ref="A605:B605"/>
    <mergeCell ref="C605:H605"/>
    <mergeCell ref="I605:J605"/>
    <mergeCell ref="Q605:T605"/>
    <mergeCell ref="U605:W605"/>
    <mergeCell ref="X605:Y605"/>
    <mergeCell ref="Z603:AD603"/>
    <mergeCell ref="AE603:AP603"/>
    <mergeCell ref="AQ603:AU603"/>
    <mergeCell ref="E604:P604"/>
    <mergeCell ref="Q604:R604"/>
    <mergeCell ref="S604:AA604"/>
    <mergeCell ref="AB604:AC604"/>
    <mergeCell ref="AD604:AG604"/>
    <mergeCell ref="A603:B603"/>
    <mergeCell ref="C603:H603"/>
    <mergeCell ref="I603:J603"/>
    <mergeCell ref="Q603:T603"/>
    <mergeCell ref="U603:W603"/>
    <mergeCell ref="X603:Y603"/>
    <mergeCell ref="Z609:AD609"/>
    <mergeCell ref="AE609:AP609"/>
    <mergeCell ref="AQ609:AU609"/>
    <mergeCell ref="E610:P610"/>
    <mergeCell ref="Q610:R610"/>
    <mergeCell ref="S610:AA610"/>
    <mergeCell ref="AB610:AC610"/>
    <mergeCell ref="AD610:AG610"/>
    <mergeCell ref="A609:B609"/>
    <mergeCell ref="C609:H609"/>
    <mergeCell ref="I609:J609"/>
    <mergeCell ref="Q609:T609"/>
    <mergeCell ref="U609:W609"/>
    <mergeCell ref="X609:Y609"/>
    <mergeCell ref="Z607:AD607"/>
    <mergeCell ref="AE607:AP607"/>
    <mergeCell ref="AQ607:AU607"/>
    <mergeCell ref="E608:P608"/>
    <mergeCell ref="Q608:R608"/>
    <mergeCell ref="S608:AA608"/>
    <mergeCell ref="AB608:AC608"/>
    <mergeCell ref="AD608:AG608"/>
    <mergeCell ref="A607:B607"/>
    <mergeCell ref="C607:H607"/>
    <mergeCell ref="I607:J607"/>
    <mergeCell ref="Q607:T607"/>
    <mergeCell ref="U607:W607"/>
    <mergeCell ref="X607:Y607"/>
    <mergeCell ref="AE612:AP612"/>
    <mergeCell ref="AQ612:AU612"/>
    <mergeCell ref="E613:P613"/>
    <mergeCell ref="Q613:R613"/>
    <mergeCell ref="S613:AA613"/>
    <mergeCell ref="AB613:AC613"/>
    <mergeCell ref="AD613:AG613"/>
    <mergeCell ref="Z611:AD611"/>
    <mergeCell ref="AE611:AP611"/>
    <mergeCell ref="AQ611:AU611"/>
    <mergeCell ref="A612:B612"/>
    <mergeCell ref="C612:H612"/>
    <mergeCell ref="I612:J612"/>
    <mergeCell ref="Q612:T612"/>
    <mergeCell ref="U612:W612"/>
    <mergeCell ref="X612:Y612"/>
    <mergeCell ref="Z612:AD612"/>
    <mergeCell ref="A611:B611"/>
    <mergeCell ref="C611:H611"/>
    <mergeCell ref="I611:J611"/>
    <mergeCell ref="Q611:T611"/>
    <mergeCell ref="U611:W611"/>
    <mergeCell ref="X611:Y611"/>
    <mergeCell ref="Z616:AD616"/>
    <mergeCell ref="AE616:AP616"/>
    <mergeCell ref="AQ616:AU616"/>
    <mergeCell ref="E617:P617"/>
    <mergeCell ref="Q617:R617"/>
    <mergeCell ref="S617:AA617"/>
    <mergeCell ref="AB617:AC617"/>
    <mergeCell ref="AD617:AG617"/>
    <mergeCell ref="A616:B616"/>
    <mergeCell ref="C616:H616"/>
    <mergeCell ref="I616:J616"/>
    <mergeCell ref="Q616:T616"/>
    <mergeCell ref="U616:W616"/>
    <mergeCell ref="X616:Y616"/>
    <mergeCell ref="Z614:AD614"/>
    <mergeCell ref="AE614:AP614"/>
    <mergeCell ref="AQ614:AU614"/>
    <mergeCell ref="E615:P615"/>
    <mergeCell ref="Q615:R615"/>
    <mergeCell ref="S615:AA615"/>
    <mergeCell ref="AB615:AC615"/>
    <mergeCell ref="AD615:AG615"/>
    <mergeCell ref="A614:B614"/>
    <mergeCell ref="C614:H614"/>
    <mergeCell ref="I614:J614"/>
    <mergeCell ref="Q614:T614"/>
    <mergeCell ref="U614:W614"/>
    <mergeCell ref="X614:Y614"/>
    <mergeCell ref="AV619:AY619"/>
    <mergeCell ref="A620:B620"/>
    <mergeCell ref="C620:H620"/>
    <mergeCell ref="I620:J620"/>
    <mergeCell ref="Q620:T620"/>
    <mergeCell ref="U620:W620"/>
    <mergeCell ref="X620:Y620"/>
    <mergeCell ref="Z620:AD620"/>
    <mergeCell ref="AE620:AP620"/>
    <mergeCell ref="AQ620:AU620"/>
    <mergeCell ref="Z618:AD618"/>
    <mergeCell ref="AE618:AP618"/>
    <mergeCell ref="AQ618:AU618"/>
    <mergeCell ref="X619:AE619"/>
    <mergeCell ref="AG619:AK619"/>
    <mergeCell ref="AN619:AO619"/>
    <mergeCell ref="AQ619:AU619"/>
    <mergeCell ref="A618:B618"/>
    <mergeCell ref="C618:H618"/>
    <mergeCell ref="I618:J618"/>
    <mergeCell ref="Q618:T618"/>
    <mergeCell ref="U618:W618"/>
    <mergeCell ref="X618:Y618"/>
    <mergeCell ref="X622:Y622"/>
    <mergeCell ref="Z622:AD622"/>
    <mergeCell ref="AE622:AP622"/>
    <mergeCell ref="AQ622:AU622"/>
    <mergeCell ref="E623:P623"/>
    <mergeCell ref="Q623:R623"/>
    <mergeCell ref="S623:AA623"/>
    <mergeCell ref="AB623:AC623"/>
    <mergeCell ref="AD623:AG623"/>
    <mergeCell ref="E621:P621"/>
    <mergeCell ref="Q621:R621"/>
    <mergeCell ref="S621:AA621"/>
    <mergeCell ref="AB621:AC621"/>
    <mergeCell ref="AD621:AG621"/>
    <mergeCell ref="A622:B622"/>
    <mergeCell ref="C622:H622"/>
    <mergeCell ref="I622:J622"/>
    <mergeCell ref="Q622:T622"/>
    <mergeCell ref="U622:W622"/>
    <mergeCell ref="Z626:AD626"/>
    <mergeCell ref="AE626:AP626"/>
    <mergeCell ref="AQ626:AU626"/>
    <mergeCell ref="E627:P627"/>
    <mergeCell ref="Q627:R627"/>
    <mergeCell ref="S627:AA627"/>
    <mergeCell ref="AB627:AC627"/>
    <mergeCell ref="AD627:AG627"/>
    <mergeCell ref="A626:B626"/>
    <mergeCell ref="C626:H626"/>
    <mergeCell ref="I626:J626"/>
    <mergeCell ref="Q626:T626"/>
    <mergeCell ref="U626:W626"/>
    <mergeCell ref="X626:Y626"/>
    <mergeCell ref="Z624:AD624"/>
    <mergeCell ref="AE624:AP624"/>
    <mergeCell ref="AQ624:AU624"/>
    <mergeCell ref="E625:P625"/>
    <mergeCell ref="Q625:R625"/>
    <mergeCell ref="S625:AA625"/>
    <mergeCell ref="AB625:AC625"/>
    <mergeCell ref="AD625:AG625"/>
    <mergeCell ref="A624:B624"/>
    <mergeCell ref="C624:H624"/>
    <mergeCell ref="I624:J624"/>
    <mergeCell ref="Q624:T624"/>
    <mergeCell ref="U624:W624"/>
    <mergeCell ref="X624:Y624"/>
    <mergeCell ref="Z630:AD630"/>
    <mergeCell ref="AE630:AP630"/>
    <mergeCell ref="AQ630:AU630"/>
    <mergeCell ref="E631:P631"/>
    <mergeCell ref="Q631:R631"/>
    <mergeCell ref="S631:AA631"/>
    <mergeCell ref="AB631:AC631"/>
    <mergeCell ref="AD631:AG631"/>
    <mergeCell ref="A630:B630"/>
    <mergeCell ref="C630:H630"/>
    <mergeCell ref="I630:J630"/>
    <mergeCell ref="Q630:T630"/>
    <mergeCell ref="U630:W630"/>
    <mergeCell ref="X630:Y630"/>
    <mergeCell ref="Z628:AD628"/>
    <mergeCell ref="AE628:AP628"/>
    <mergeCell ref="AQ628:AU628"/>
    <mergeCell ref="E629:P629"/>
    <mergeCell ref="Q629:R629"/>
    <mergeCell ref="S629:AA629"/>
    <mergeCell ref="AB629:AC629"/>
    <mergeCell ref="AD629:AG629"/>
    <mergeCell ref="A628:B628"/>
    <mergeCell ref="C628:H628"/>
    <mergeCell ref="I628:J628"/>
    <mergeCell ref="Q628:T628"/>
    <mergeCell ref="U628:W628"/>
    <mergeCell ref="X628:Y628"/>
    <mergeCell ref="Z634:AD634"/>
    <mergeCell ref="AE634:AP634"/>
    <mergeCell ref="AQ634:AU634"/>
    <mergeCell ref="E635:P635"/>
    <mergeCell ref="Q635:R635"/>
    <mergeCell ref="S635:AA635"/>
    <mergeCell ref="AB635:AC635"/>
    <mergeCell ref="AD635:AG635"/>
    <mergeCell ref="A634:B634"/>
    <mergeCell ref="C634:H634"/>
    <mergeCell ref="I634:J634"/>
    <mergeCell ref="Q634:T634"/>
    <mergeCell ref="U634:W634"/>
    <mergeCell ref="X634:Y634"/>
    <mergeCell ref="Z632:AD632"/>
    <mergeCell ref="AE632:AP632"/>
    <mergeCell ref="AQ632:AU632"/>
    <mergeCell ref="E633:P633"/>
    <mergeCell ref="Q633:R633"/>
    <mergeCell ref="S633:AA633"/>
    <mergeCell ref="AB633:AC633"/>
    <mergeCell ref="AD633:AG633"/>
    <mergeCell ref="A632:B632"/>
    <mergeCell ref="C632:H632"/>
    <mergeCell ref="I632:J632"/>
    <mergeCell ref="Q632:T632"/>
    <mergeCell ref="U632:W632"/>
    <mergeCell ref="X632:Y632"/>
    <mergeCell ref="Z638:AD638"/>
    <mergeCell ref="AE638:AP638"/>
    <mergeCell ref="AQ638:AU638"/>
    <mergeCell ref="E639:P639"/>
    <mergeCell ref="Q639:R639"/>
    <mergeCell ref="S639:AA639"/>
    <mergeCell ref="AB639:AC639"/>
    <mergeCell ref="AD639:AG639"/>
    <mergeCell ref="A638:B638"/>
    <mergeCell ref="C638:H638"/>
    <mergeCell ref="I638:J638"/>
    <mergeCell ref="Q638:T638"/>
    <mergeCell ref="U638:W638"/>
    <mergeCell ref="X638:Y638"/>
    <mergeCell ref="Z636:AD636"/>
    <mergeCell ref="AE636:AP636"/>
    <mergeCell ref="AQ636:AU636"/>
    <mergeCell ref="E637:P637"/>
    <mergeCell ref="Q637:R637"/>
    <mergeCell ref="S637:AA637"/>
    <mergeCell ref="AB637:AC637"/>
    <mergeCell ref="AD637:AG637"/>
    <mergeCell ref="A636:B636"/>
    <mergeCell ref="C636:H636"/>
    <mergeCell ref="I636:J636"/>
    <mergeCell ref="Q636:T636"/>
    <mergeCell ref="U636:W636"/>
    <mergeCell ref="X636:Y636"/>
    <mergeCell ref="Z642:AD642"/>
    <mergeCell ref="AE642:AP642"/>
    <mergeCell ref="AQ642:AU642"/>
    <mergeCell ref="E643:P643"/>
    <mergeCell ref="Q643:R643"/>
    <mergeCell ref="S643:AA643"/>
    <mergeCell ref="AB643:AC643"/>
    <mergeCell ref="AD643:AG643"/>
    <mergeCell ref="A642:B642"/>
    <mergeCell ref="C642:H642"/>
    <mergeCell ref="I642:J642"/>
    <mergeCell ref="Q642:T642"/>
    <mergeCell ref="U642:W642"/>
    <mergeCell ref="X642:Y642"/>
    <mergeCell ref="Z640:AD640"/>
    <mergeCell ref="AE640:AP640"/>
    <mergeCell ref="AQ640:AU640"/>
    <mergeCell ref="E641:P641"/>
    <mergeCell ref="Q641:R641"/>
    <mergeCell ref="S641:AA641"/>
    <mergeCell ref="AB641:AC641"/>
    <mergeCell ref="AD641:AG641"/>
    <mergeCell ref="A640:B640"/>
    <mergeCell ref="C640:H640"/>
    <mergeCell ref="I640:J640"/>
    <mergeCell ref="Q640:T640"/>
    <mergeCell ref="U640:W640"/>
    <mergeCell ref="X640:Y640"/>
    <mergeCell ref="Z646:AD646"/>
    <mergeCell ref="AE646:AP646"/>
    <mergeCell ref="AQ646:AU646"/>
    <mergeCell ref="E647:P647"/>
    <mergeCell ref="Q647:R647"/>
    <mergeCell ref="S647:AA647"/>
    <mergeCell ref="AB647:AC647"/>
    <mergeCell ref="AD647:AG647"/>
    <mergeCell ref="A646:B646"/>
    <mergeCell ref="C646:H646"/>
    <mergeCell ref="I646:J646"/>
    <mergeCell ref="Q646:T646"/>
    <mergeCell ref="U646:W646"/>
    <mergeCell ref="X646:Y646"/>
    <mergeCell ref="Z644:AD644"/>
    <mergeCell ref="AE644:AP644"/>
    <mergeCell ref="AQ644:AU644"/>
    <mergeCell ref="E645:P645"/>
    <mergeCell ref="Q645:R645"/>
    <mergeCell ref="S645:AA645"/>
    <mergeCell ref="AB645:AC645"/>
    <mergeCell ref="AD645:AG645"/>
    <mergeCell ref="A644:B644"/>
    <mergeCell ref="C644:H644"/>
    <mergeCell ref="I644:J644"/>
    <mergeCell ref="Q644:T644"/>
    <mergeCell ref="U644:W644"/>
    <mergeCell ref="X644:Y644"/>
    <mergeCell ref="Z650:AD650"/>
    <mergeCell ref="AE650:AP650"/>
    <mergeCell ref="AQ650:AU650"/>
    <mergeCell ref="E651:P651"/>
    <mergeCell ref="Q651:R651"/>
    <mergeCell ref="S651:AA651"/>
    <mergeCell ref="AB651:AC651"/>
    <mergeCell ref="AD651:AG651"/>
    <mergeCell ref="A650:B650"/>
    <mergeCell ref="C650:H650"/>
    <mergeCell ref="I650:J650"/>
    <mergeCell ref="Q650:T650"/>
    <mergeCell ref="U650:W650"/>
    <mergeCell ref="X650:Y650"/>
    <mergeCell ref="Z648:AD648"/>
    <mergeCell ref="AE648:AP648"/>
    <mergeCell ref="AQ648:AU648"/>
    <mergeCell ref="E649:P649"/>
    <mergeCell ref="Q649:R649"/>
    <mergeCell ref="S649:AA649"/>
    <mergeCell ref="AB649:AC649"/>
    <mergeCell ref="AD649:AG649"/>
    <mergeCell ref="A648:B648"/>
    <mergeCell ref="C648:H648"/>
    <mergeCell ref="I648:J648"/>
    <mergeCell ref="Q648:T648"/>
    <mergeCell ref="U648:W648"/>
    <mergeCell ref="X648:Y648"/>
    <mergeCell ref="Z654:AD654"/>
    <mergeCell ref="AE654:AP654"/>
    <mergeCell ref="AQ654:AU654"/>
    <mergeCell ref="E655:P655"/>
    <mergeCell ref="Q655:R655"/>
    <mergeCell ref="S655:AA655"/>
    <mergeCell ref="AB655:AC655"/>
    <mergeCell ref="AD655:AG655"/>
    <mergeCell ref="A654:B654"/>
    <mergeCell ref="C654:H654"/>
    <mergeCell ref="I654:J654"/>
    <mergeCell ref="Q654:T654"/>
    <mergeCell ref="U654:W654"/>
    <mergeCell ref="X654:Y654"/>
    <mergeCell ref="Z652:AD652"/>
    <mergeCell ref="AE652:AP652"/>
    <mergeCell ref="AQ652:AU652"/>
    <mergeCell ref="E653:P653"/>
    <mergeCell ref="Q653:R653"/>
    <mergeCell ref="S653:AA653"/>
    <mergeCell ref="AB653:AC653"/>
    <mergeCell ref="AD653:AG653"/>
    <mergeCell ref="A652:B652"/>
    <mergeCell ref="C652:H652"/>
    <mergeCell ref="I652:J652"/>
    <mergeCell ref="Q652:T652"/>
    <mergeCell ref="U652:W652"/>
    <mergeCell ref="X652:Y652"/>
    <mergeCell ref="Z658:AD658"/>
    <mergeCell ref="AE658:AP658"/>
    <mergeCell ref="AQ658:AU658"/>
    <mergeCell ref="E659:P659"/>
    <mergeCell ref="Q659:R659"/>
    <mergeCell ref="S659:AA659"/>
    <mergeCell ref="AB659:AC659"/>
    <mergeCell ref="AD659:AG659"/>
    <mergeCell ref="A658:B658"/>
    <mergeCell ref="C658:H658"/>
    <mergeCell ref="I658:J658"/>
    <mergeCell ref="Q658:T658"/>
    <mergeCell ref="U658:W658"/>
    <mergeCell ref="X658:Y658"/>
    <mergeCell ref="Z656:AD656"/>
    <mergeCell ref="AE656:AP656"/>
    <mergeCell ref="AQ656:AU656"/>
    <mergeCell ref="E657:P657"/>
    <mergeCell ref="Q657:R657"/>
    <mergeCell ref="S657:AA657"/>
    <mergeCell ref="AB657:AC657"/>
    <mergeCell ref="AD657:AG657"/>
    <mergeCell ref="A656:B656"/>
    <mergeCell ref="C656:H656"/>
    <mergeCell ref="I656:J656"/>
    <mergeCell ref="Q656:T656"/>
    <mergeCell ref="U656:W656"/>
    <mergeCell ref="X656:Y656"/>
    <mergeCell ref="Z661:AD661"/>
    <mergeCell ref="AE661:AP661"/>
    <mergeCell ref="AQ661:AU661"/>
    <mergeCell ref="A662:B662"/>
    <mergeCell ref="C662:H662"/>
    <mergeCell ref="I662:J662"/>
    <mergeCell ref="Q662:T662"/>
    <mergeCell ref="U662:W662"/>
    <mergeCell ref="X662:Y662"/>
    <mergeCell ref="Z662:AD662"/>
    <mergeCell ref="X660:AE660"/>
    <mergeCell ref="AG660:AK660"/>
    <mergeCell ref="AN660:AO660"/>
    <mergeCell ref="AQ660:AU660"/>
    <mergeCell ref="A661:B661"/>
    <mergeCell ref="C661:H661"/>
    <mergeCell ref="I661:J661"/>
    <mergeCell ref="Q661:T661"/>
    <mergeCell ref="U661:W661"/>
    <mergeCell ref="X661:Y661"/>
    <mergeCell ref="AQ663:AU663"/>
    <mergeCell ref="A664:B664"/>
    <mergeCell ref="C664:H664"/>
    <mergeCell ref="I664:J664"/>
    <mergeCell ref="Q664:T664"/>
    <mergeCell ref="U664:W664"/>
    <mergeCell ref="X664:Y664"/>
    <mergeCell ref="Z664:AD664"/>
    <mergeCell ref="AE664:AP664"/>
    <mergeCell ref="AQ664:AU664"/>
    <mergeCell ref="AE662:AP662"/>
    <mergeCell ref="AQ662:AU662"/>
    <mergeCell ref="A663:B663"/>
    <mergeCell ref="C663:H663"/>
    <mergeCell ref="I663:J663"/>
    <mergeCell ref="Q663:T663"/>
    <mergeCell ref="U663:W663"/>
    <mergeCell ref="X663:Y663"/>
    <mergeCell ref="Z663:AD663"/>
    <mergeCell ref="AE663:AP663"/>
    <mergeCell ref="AE666:AP666"/>
    <mergeCell ref="AQ666:AU666"/>
    <mergeCell ref="A667:B667"/>
    <mergeCell ref="C667:H667"/>
    <mergeCell ref="I667:J667"/>
    <mergeCell ref="Q667:T667"/>
    <mergeCell ref="U667:W667"/>
    <mergeCell ref="X667:Y667"/>
    <mergeCell ref="Z667:AD667"/>
    <mergeCell ref="AE667:AP667"/>
    <mergeCell ref="Z665:AD665"/>
    <mergeCell ref="AE665:AP665"/>
    <mergeCell ref="AQ665:AU665"/>
    <mergeCell ref="A666:B666"/>
    <mergeCell ref="C666:H666"/>
    <mergeCell ref="I666:J666"/>
    <mergeCell ref="Q666:T666"/>
    <mergeCell ref="U666:W666"/>
    <mergeCell ref="X666:Y666"/>
    <mergeCell ref="Z666:AD666"/>
    <mergeCell ref="A665:B665"/>
    <mergeCell ref="C665:H665"/>
    <mergeCell ref="I665:J665"/>
    <mergeCell ref="Q665:T665"/>
    <mergeCell ref="U665:W665"/>
    <mergeCell ref="X665:Y665"/>
    <mergeCell ref="Z669:AD669"/>
    <mergeCell ref="AE669:AP669"/>
    <mergeCell ref="AQ669:AU669"/>
    <mergeCell ref="A670:B670"/>
    <mergeCell ref="C670:H670"/>
    <mergeCell ref="I670:J670"/>
    <mergeCell ref="Q670:T670"/>
    <mergeCell ref="U670:W670"/>
    <mergeCell ref="X670:Y670"/>
    <mergeCell ref="Z670:AD670"/>
    <mergeCell ref="A669:B669"/>
    <mergeCell ref="C669:H669"/>
    <mergeCell ref="I669:J669"/>
    <mergeCell ref="Q669:T669"/>
    <mergeCell ref="U669:W669"/>
    <mergeCell ref="X669:Y669"/>
    <mergeCell ref="AQ667:AU667"/>
    <mergeCell ref="A668:B668"/>
    <mergeCell ref="C668:H668"/>
    <mergeCell ref="I668:J668"/>
    <mergeCell ref="Q668:T668"/>
    <mergeCell ref="U668:W668"/>
    <mergeCell ref="X668:Y668"/>
    <mergeCell ref="Z668:AD668"/>
    <mergeCell ref="AE668:AP668"/>
    <mergeCell ref="AQ668:AU668"/>
    <mergeCell ref="AQ671:AU671"/>
    <mergeCell ref="A672:B672"/>
    <mergeCell ref="C672:H672"/>
    <mergeCell ref="I672:J672"/>
    <mergeCell ref="Q672:T672"/>
    <mergeCell ref="U672:W672"/>
    <mergeCell ref="X672:Y672"/>
    <mergeCell ref="Z672:AD672"/>
    <mergeCell ref="AE672:AP672"/>
    <mergeCell ref="AQ672:AU672"/>
    <mergeCell ref="AE670:AP670"/>
    <mergeCell ref="AQ670:AU670"/>
    <mergeCell ref="A671:B671"/>
    <mergeCell ref="C671:H671"/>
    <mergeCell ref="I671:J671"/>
    <mergeCell ref="Q671:T671"/>
    <mergeCell ref="U671:W671"/>
    <mergeCell ref="X671:Y671"/>
    <mergeCell ref="Z671:AD671"/>
    <mergeCell ref="AE671:AP671"/>
    <mergeCell ref="Z674:AD674"/>
    <mergeCell ref="AE674:AP674"/>
    <mergeCell ref="AQ674:AU674"/>
    <mergeCell ref="A675:B675"/>
    <mergeCell ref="C675:H675"/>
    <mergeCell ref="I675:J675"/>
    <mergeCell ref="Q675:T675"/>
    <mergeCell ref="U675:W675"/>
    <mergeCell ref="X675:Y675"/>
    <mergeCell ref="Z675:AD675"/>
    <mergeCell ref="X673:AE673"/>
    <mergeCell ref="AG673:AK673"/>
    <mergeCell ref="AN673:AO673"/>
    <mergeCell ref="AQ673:AU673"/>
    <mergeCell ref="A674:B674"/>
    <mergeCell ref="C674:H674"/>
    <mergeCell ref="I674:J674"/>
    <mergeCell ref="Q674:T674"/>
    <mergeCell ref="U674:W674"/>
    <mergeCell ref="X674:Y674"/>
    <mergeCell ref="AQ676:AU676"/>
    <mergeCell ref="A677:B677"/>
    <mergeCell ref="C677:H677"/>
    <mergeCell ref="I677:J677"/>
    <mergeCell ref="Q677:T677"/>
    <mergeCell ref="U677:W677"/>
    <mergeCell ref="X677:Y677"/>
    <mergeCell ref="Z677:AD677"/>
    <mergeCell ref="AE677:AP677"/>
    <mergeCell ref="AQ677:AU677"/>
    <mergeCell ref="AE675:AP675"/>
    <mergeCell ref="AQ675:AU675"/>
    <mergeCell ref="A676:B676"/>
    <mergeCell ref="C676:H676"/>
    <mergeCell ref="I676:J676"/>
    <mergeCell ref="Q676:T676"/>
    <mergeCell ref="U676:W676"/>
    <mergeCell ref="X676:Y676"/>
    <mergeCell ref="Z676:AD676"/>
    <mergeCell ref="AE676:AP676"/>
    <mergeCell ref="AE679:AP679"/>
    <mergeCell ref="AQ679:AU679"/>
    <mergeCell ref="A680:B680"/>
    <mergeCell ref="C680:H680"/>
    <mergeCell ref="I680:J680"/>
    <mergeCell ref="Q680:T680"/>
    <mergeCell ref="U680:W680"/>
    <mergeCell ref="X680:Y680"/>
    <mergeCell ref="Z680:AD680"/>
    <mergeCell ref="AE680:AP680"/>
    <mergeCell ref="Z678:AD678"/>
    <mergeCell ref="AE678:AP678"/>
    <mergeCell ref="AQ678:AU678"/>
    <mergeCell ref="A679:B679"/>
    <mergeCell ref="C679:H679"/>
    <mergeCell ref="I679:J679"/>
    <mergeCell ref="Q679:T679"/>
    <mergeCell ref="U679:W679"/>
    <mergeCell ref="X679:Y679"/>
    <mergeCell ref="Z679:AD679"/>
    <mergeCell ref="A678:B678"/>
    <mergeCell ref="C678:H678"/>
    <mergeCell ref="I678:J678"/>
    <mergeCell ref="Q678:T678"/>
    <mergeCell ref="U678:W678"/>
    <mergeCell ref="X678:Y678"/>
    <mergeCell ref="Z682:AD682"/>
    <mergeCell ref="AE682:AP682"/>
    <mergeCell ref="AQ682:AU682"/>
    <mergeCell ref="A683:B683"/>
    <mergeCell ref="C683:H683"/>
    <mergeCell ref="I683:J683"/>
    <mergeCell ref="Q683:T683"/>
    <mergeCell ref="U683:W683"/>
    <mergeCell ref="X683:Y683"/>
    <mergeCell ref="Z683:AD683"/>
    <mergeCell ref="A682:B682"/>
    <mergeCell ref="C682:H682"/>
    <mergeCell ref="I682:J682"/>
    <mergeCell ref="Q682:T682"/>
    <mergeCell ref="U682:W682"/>
    <mergeCell ref="X682:Y682"/>
    <mergeCell ref="AQ680:AU680"/>
    <mergeCell ref="A681:B681"/>
    <mergeCell ref="C681:H681"/>
    <mergeCell ref="I681:J681"/>
    <mergeCell ref="Q681:T681"/>
    <mergeCell ref="U681:W681"/>
    <mergeCell ref="X681:Y681"/>
    <mergeCell ref="Z681:AD681"/>
    <mergeCell ref="AE681:AP681"/>
    <mergeCell ref="AQ681:AU681"/>
    <mergeCell ref="AQ684:AU684"/>
    <mergeCell ref="A685:B685"/>
    <mergeCell ref="C685:H685"/>
    <mergeCell ref="I685:J685"/>
    <mergeCell ref="Q685:T685"/>
    <mergeCell ref="U685:W685"/>
    <mergeCell ref="X685:Y685"/>
    <mergeCell ref="Z685:AD685"/>
    <mergeCell ref="AE685:AP685"/>
    <mergeCell ref="AQ685:AU685"/>
    <mergeCell ref="AE683:AP683"/>
    <mergeCell ref="AQ683:AU683"/>
    <mergeCell ref="A684:B684"/>
    <mergeCell ref="C684:H684"/>
    <mergeCell ref="I684:J684"/>
    <mergeCell ref="Q684:T684"/>
    <mergeCell ref="U684:W684"/>
    <mergeCell ref="X684:Y684"/>
    <mergeCell ref="Z684:AD684"/>
    <mergeCell ref="AE684:AP684"/>
    <mergeCell ref="K690:AQ690"/>
    <mergeCell ref="A691:B691"/>
    <mergeCell ref="C691:U691"/>
    <mergeCell ref="W691:AA691"/>
    <mergeCell ref="AC691:AG691"/>
    <mergeCell ref="A692:B692"/>
    <mergeCell ref="C692:U692"/>
    <mergeCell ref="W692:AA692"/>
    <mergeCell ref="AC692:AG692"/>
    <mergeCell ref="AV687:AY687"/>
    <mergeCell ref="AI688:AO688"/>
    <mergeCell ref="AQ688:AU688"/>
    <mergeCell ref="AV688:AY688"/>
    <mergeCell ref="AI689:AO689"/>
    <mergeCell ref="AV689:AY689"/>
    <mergeCell ref="X686:AE686"/>
    <mergeCell ref="AG686:AK686"/>
    <mergeCell ref="AN686:AO686"/>
    <mergeCell ref="AQ686:AU686"/>
    <mergeCell ref="AA687:AO687"/>
    <mergeCell ref="AQ687:AU687"/>
    <mergeCell ref="N697:U697"/>
    <mergeCell ref="AC697:AG697"/>
    <mergeCell ref="M699:AO699"/>
    <mergeCell ref="T700:AA700"/>
    <mergeCell ref="AB700:AX700"/>
    <mergeCell ref="T701:AA701"/>
    <mergeCell ref="AB701:AX701"/>
    <mergeCell ref="A695:B695"/>
    <mergeCell ref="C695:U695"/>
    <mergeCell ref="W695:AA695"/>
    <mergeCell ref="AC695:AG695"/>
    <mergeCell ref="N696:U696"/>
    <mergeCell ref="W696:AA696"/>
    <mergeCell ref="AC696:AG696"/>
    <mergeCell ref="A693:B693"/>
    <mergeCell ref="C693:U693"/>
    <mergeCell ref="W693:AA693"/>
    <mergeCell ref="AC693:AG693"/>
    <mergeCell ref="A694:B694"/>
    <mergeCell ref="C694:U694"/>
    <mergeCell ref="W694:AA694"/>
    <mergeCell ref="AC694:AG694"/>
    <mergeCell ref="P709:AA709"/>
    <mergeCell ref="P710:AA710"/>
    <mergeCell ref="T711:AA711"/>
    <mergeCell ref="A712:D712"/>
    <mergeCell ref="H712:AS712"/>
    <mergeCell ref="AW712:AY712"/>
    <mergeCell ref="T705:AA705"/>
    <mergeCell ref="AB705:AE705"/>
    <mergeCell ref="AG705:AI705"/>
    <mergeCell ref="T706:AA706"/>
    <mergeCell ref="T707:AA707"/>
    <mergeCell ref="T708:AA708"/>
    <mergeCell ref="AB708:AI708"/>
    <mergeCell ref="T702:AA702"/>
    <mergeCell ref="AB702:AX702"/>
    <mergeCell ref="T703:AA703"/>
    <mergeCell ref="AB703:AX703"/>
    <mergeCell ref="T704:AA704"/>
    <mergeCell ref="AB704:AI704"/>
  </mergeCells>
  <pageMargins left="0.15972222222222221" right="0.15972222222222221" top="0.15972222222222221" bottom="0.15972222222222221" header="0" footer="0"/>
  <pageSetup scale="0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zoomScaleNormal="100" workbookViewId="0">
      <selection activeCell="J6" sqref="J6"/>
    </sheetView>
  </sheetViews>
  <sheetFormatPr defaultRowHeight="12.75" x14ac:dyDescent="0.2"/>
  <cols>
    <col min="1" max="1" width="3.85546875" customWidth="1"/>
    <col min="2" max="2" width="35.7109375" customWidth="1"/>
    <col min="3" max="4" width="9.28515625" style="10" bestFit="1" customWidth="1"/>
    <col min="5" max="5" width="30.7109375" customWidth="1"/>
    <col min="6" max="6" width="10.42578125" bestFit="1" customWidth="1"/>
  </cols>
  <sheetData>
    <row r="1" spans="1:10" ht="15" x14ac:dyDescent="0.25">
      <c r="A1" s="14"/>
      <c r="B1" s="14"/>
      <c r="C1" s="27"/>
      <c r="D1" s="27"/>
      <c r="E1" s="14"/>
      <c r="F1" s="51" t="s">
        <v>634</v>
      </c>
      <c r="G1" s="14"/>
      <c r="H1" s="14"/>
      <c r="I1" s="14"/>
      <c r="J1" s="14"/>
    </row>
    <row r="2" spans="1:10" ht="15" x14ac:dyDescent="0.25">
      <c r="A2" s="14"/>
      <c r="B2" s="14"/>
      <c r="C2" s="27"/>
      <c r="D2" s="27"/>
      <c r="E2" s="14"/>
      <c r="F2" s="51" t="s">
        <v>635</v>
      </c>
      <c r="G2" s="14"/>
      <c r="H2" s="14"/>
      <c r="I2" s="14"/>
      <c r="J2" s="14"/>
    </row>
    <row r="3" spans="1:10" ht="15" x14ac:dyDescent="0.25">
      <c r="A3" s="14"/>
      <c r="B3" s="14"/>
      <c r="C3" s="27"/>
      <c r="D3" s="27"/>
      <c r="E3" s="14"/>
      <c r="F3" s="51" t="s">
        <v>623</v>
      </c>
      <c r="G3" s="14"/>
      <c r="H3" s="14"/>
      <c r="I3" s="14"/>
      <c r="J3" s="14"/>
    </row>
    <row r="4" spans="1:10" ht="15.75" x14ac:dyDescent="0.25">
      <c r="A4" s="113" t="s">
        <v>636</v>
      </c>
      <c r="B4" s="113"/>
      <c r="C4" s="113"/>
      <c r="D4" s="113"/>
      <c r="E4" s="113"/>
      <c r="F4" s="113"/>
      <c r="G4" s="14"/>
      <c r="H4" s="14"/>
      <c r="I4" s="14"/>
      <c r="J4" s="14"/>
    </row>
    <row r="5" spans="1:10" ht="15.75" x14ac:dyDescent="0.25">
      <c r="A5" s="113" t="s">
        <v>740</v>
      </c>
      <c r="B5" s="113"/>
      <c r="C5" s="113"/>
      <c r="D5" s="113"/>
      <c r="E5" s="113"/>
      <c r="F5" s="113"/>
      <c r="G5" s="14"/>
      <c r="H5" s="14"/>
      <c r="I5" s="14"/>
      <c r="J5" s="14"/>
    </row>
    <row r="6" spans="1:10" ht="15.75" x14ac:dyDescent="0.25">
      <c r="A6" s="113" t="s">
        <v>125</v>
      </c>
      <c r="B6" s="113"/>
      <c r="C6" s="113"/>
      <c r="D6" s="113"/>
      <c r="E6" s="113"/>
      <c r="F6" s="113"/>
      <c r="G6" s="77"/>
      <c r="H6" s="14"/>
      <c r="I6" s="14"/>
      <c r="J6" s="14"/>
    </row>
    <row r="7" spans="1:10" ht="15.75" x14ac:dyDescent="0.25">
      <c r="A7" s="76"/>
      <c r="B7" s="76"/>
      <c r="C7" s="76"/>
      <c r="D7" s="76"/>
      <c r="E7" s="76"/>
      <c r="F7" s="76"/>
      <c r="G7" s="77"/>
      <c r="H7" s="14"/>
      <c r="I7" s="14"/>
      <c r="J7" s="14"/>
    </row>
    <row r="8" spans="1:10" ht="15" x14ac:dyDescent="0.25">
      <c r="A8" s="14"/>
      <c r="B8" s="27"/>
      <c r="C8" s="11"/>
      <c r="D8" s="11" t="s">
        <v>579</v>
      </c>
      <c r="E8" s="11"/>
      <c r="F8" s="11"/>
      <c r="G8" s="14"/>
      <c r="H8" s="14"/>
      <c r="I8" s="14"/>
      <c r="J8" s="14"/>
    </row>
    <row r="9" spans="1:10" ht="15" x14ac:dyDescent="0.25">
      <c r="A9" s="70"/>
      <c r="B9" s="12" t="s">
        <v>581</v>
      </c>
      <c r="C9" s="12" t="s">
        <v>9</v>
      </c>
      <c r="D9" s="12" t="s">
        <v>580</v>
      </c>
      <c r="E9" s="12" t="s">
        <v>95</v>
      </c>
      <c r="F9" s="12" t="s">
        <v>582</v>
      </c>
      <c r="G9" s="14"/>
      <c r="H9" s="14"/>
      <c r="I9" s="14"/>
      <c r="J9" s="14"/>
    </row>
    <row r="10" spans="1:10" ht="15" x14ac:dyDescent="0.25">
      <c r="A10" s="39"/>
      <c r="B10" s="71"/>
      <c r="C10" s="72"/>
      <c r="D10" s="27"/>
      <c r="E10" s="14"/>
      <c r="F10" s="14"/>
      <c r="G10" s="14"/>
      <c r="H10" s="14"/>
      <c r="I10" s="14"/>
      <c r="J10" s="14"/>
    </row>
    <row r="11" spans="1:10" ht="15" x14ac:dyDescent="0.25">
      <c r="A11" s="73"/>
      <c r="B11" s="39" t="s">
        <v>19</v>
      </c>
      <c r="C11" s="40">
        <v>42004</v>
      </c>
      <c r="D11" s="41">
        <v>64916</v>
      </c>
      <c r="E11" s="39" t="s">
        <v>119</v>
      </c>
      <c r="F11" s="42">
        <v>145</v>
      </c>
      <c r="G11" s="14"/>
      <c r="H11" s="14"/>
      <c r="I11" s="14"/>
      <c r="J11" s="14"/>
    </row>
    <row r="12" spans="1:10" ht="15" x14ac:dyDescent="0.25">
      <c r="A12" s="73"/>
      <c r="B12" s="39" t="s">
        <v>20</v>
      </c>
      <c r="C12" s="40">
        <v>42037</v>
      </c>
      <c r="D12" s="41">
        <v>65170</v>
      </c>
      <c r="E12" s="39" t="s">
        <v>121</v>
      </c>
      <c r="F12" s="42">
        <v>100</v>
      </c>
      <c r="G12" s="14"/>
      <c r="H12" s="14"/>
      <c r="I12" s="14"/>
      <c r="J12" s="14"/>
    </row>
    <row r="13" spans="1:10" ht="15" x14ac:dyDescent="0.25">
      <c r="A13" s="14"/>
      <c r="B13" s="39" t="s">
        <v>21</v>
      </c>
      <c r="C13" s="40">
        <v>42055</v>
      </c>
      <c r="D13" s="41">
        <v>65269</v>
      </c>
      <c r="E13" s="39" t="s">
        <v>123</v>
      </c>
      <c r="F13" s="42">
        <v>100</v>
      </c>
      <c r="G13" s="14"/>
      <c r="H13" s="14"/>
      <c r="I13" s="14"/>
      <c r="J13" s="14"/>
    </row>
    <row r="14" spans="1:10" ht="15" x14ac:dyDescent="0.25">
      <c r="A14" s="73"/>
      <c r="B14" s="39" t="s">
        <v>22</v>
      </c>
      <c r="C14" s="40">
        <v>42063</v>
      </c>
      <c r="D14" s="41">
        <v>65383</v>
      </c>
      <c r="E14" s="39" t="s">
        <v>125</v>
      </c>
      <c r="F14" s="42">
        <v>100</v>
      </c>
      <c r="G14" s="14"/>
      <c r="H14" s="14"/>
      <c r="I14" s="14"/>
      <c r="J14" s="14"/>
    </row>
    <row r="15" spans="1:10" ht="15" x14ac:dyDescent="0.25">
      <c r="A15" s="14"/>
      <c r="B15" s="39" t="s">
        <v>23</v>
      </c>
      <c r="C15" s="40">
        <v>42063</v>
      </c>
      <c r="D15" s="41">
        <v>65392</v>
      </c>
      <c r="E15" s="39" t="s">
        <v>127</v>
      </c>
      <c r="F15" s="42">
        <v>250</v>
      </c>
      <c r="G15" s="14"/>
      <c r="H15" s="14"/>
      <c r="I15" s="14"/>
      <c r="J15" s="14"/>
    </row>
    <row r="16" spans="1:10" ht="15" x14ac:dyDescent="0.25">
      <c r="A16" s="73"/>
      <c r="B16" s="39" t="s">
        <v>25</v>
      </c>
      <c r="C16" s="40">
        <v>42081</v>
      </c>
      <c r="D16" s="41">
        <v>65450</v>
      </c>
      <c r="E16" s="39" t="s">
        <v>123</v>
      </c>
      <c r="F16" s="42">
        <v>100</v>
      </c>
      <c r="G16" s="14"/>
      <c r="H16" s="14"/>
      <c r="I16" s="14"/>
      <c r="J16" s="14"/>
    </row>
    <row r="17" spans="1:10" ht="15" x14ac:dyDescent="0.25">
      <c r="A17" s="14"/>
      <c r="B17" s="39" t="s">
        <v>24</v>
      </c>
      <c r="C17" s="40">
        <v>42080</v>
      </c>
      <c r="D17" s="41">
        <v>65462</v>
      </c>
      <c r="E17" s="39" t="s">
        <v>123</v>
      </c>
      <c r="F17" s="42">
        <v>100</v>
      </c>
      <c r="G17" s="14"/>
      <c r="H17" s="14"/>
      <c r="I17" s="14"/>
      <c r="J17" s="14"/>
    </row>
    <row r="18" spans="1:10" ht="15" x14ac:dyDescent="0.25">
      <c r="A18" s="73"/>
      <c r="B18" s="39" t="s">
        <v>26</v>
      </c>
      <c r="C18" s="40">
        <v>42089</v>
      </c>
      <c r="D18" s="41">
        <v>65498</v>
      </c>
      <c r="E18" s="39" t="s">
        <v>123</v>
      </c>
      <c r="F18" s="42">
        <v>20</v>
      </c>
      <c r="G18" s="14"/>
      <c r="H18" s="14"/>
      <c r="I18" s="14"/>
      <c r="J18" s="14"/>
    </row>
    <row r="19" spans="1:10" ht="15" x14ac:dyDescent="0.25">
      <c r="A19" s="14"/>
      <c r="B19" s="39" t="s">
        <v>27</v>
      </c>
      <c r="C19" s="40">
        <v>42094</v>
      </c>
      <c r="D19" s="41">
        <v>65561</v>
      </c>
      <c r="E19" s="39" t="s">
        <v>123</v>
      </c>
      <c r="F19" s="42">
        <v>500</v>
      </c>
      <c r="G19" s="14"/>
      <c r="H19" s="14"/>
      <c r="I19" s="14"/>
      <c r="J19" s="14"/>
    </row>
    <row r="20" spans="1:10" ht="15" x14ac:dyDescent="0.25">
      <c r="A20" s="73"/>
      <c r="B20" s="39" t="s">
        <v>28</v>
      </c>
      <c r="C20" s="40">
        <v>42107</v>
      </c>
      <c r="D20" s="41">
        <v>65649</v>
      </c>
      <c r="E20" s="39" t="s">
        <v>133</v>
      </c>
      <c r="F20" s="42">
        <v>100</v>
      </c>
      <c r="G20" s="14"/>
      <c r="H20" s="14"/>
      <c r="I20" s="14"/>
      <c r="J20" s="14"/>
    </row>
    <row r="21" spans="1:10" ht="15" x14ac:dyDescent="0.25">
      <c r="A21" s="73"/>
      <c r="B21" s="39" t="s">
        <v>31</v>
      </c>
      <c r="C21" s="40">
        <v>42150</v>
      </c>
      <c r="D21" s="41">
        <v>65938</v>
      </c>
      <c r="E21" s="39" t="s">
        <v>141</v>
      </c>
      <c r="F21" s="42">
        <v>250</v>
      </c>
      <c r="G21" s="14"/>
      <c r="H21" s="14"/>
      <c r="I21" s="14"/>
      <c r="J21" s="14"/>
    </row>
    <row r="22" spans="1:10" ht="15" x14ac:dyDescent="0.25">
      <c r="A22" s="14"/>
      <c r="B22" s="39" t="s">
        <v>32</v>
      </c>
      <c r="C22" s="40">
        <v>42150</v>
      </c>
      <c r="D22" s="41">
        <v>65957</v>
      </c>
      <c r="E22" s="39" t="s">
        <v>143</v>
      </c>
      <c r="F22" s="42">
        <v>100</v>
      </c>
      <c r="G22" s="14"/>
      <c r="H22" s="14"/>
      <c r="I22" s="14"/>
      <c r="J22" s="14"/>
    </row>
    <row r="23" spans="1:10" ht="15" x14ac:dyDescent="0.25">
      <c r="A23" s="73"/>
      <c r="B23" s="39" t="s">
        <v>33</v>
      </c>
      <c r="C23" s="40">
        <v>42143</v>
      </c>
      <c r="D23" s="41">
        <v>66042</v>
      </c>
      <c r="E23" s="39" t="s">
        <v>145</v>
      </c>
      <c r="F23" s="42">
        <v>21.2</v>
      </c>
      <c r="G23" s="14"/>
      <c r="H23" s="14"/>
      <c r="I23" s="14"/>
      <c r="J23" s="14"/>
    </row>
    <row r="24" spans="1:10" ht="15" x14ac:dyDescent="0.25">
      <c r="A24" s="14"/>
      <c r="B24" s="39" t="s">
        <v>34</v>
      </c>
      <c r="C24" s="40">
        <v>42155</v>
      </c>
      <c r="D24" s="41">
        <v>66080</v>
      </c>
      <c r="E24" s="39" t="s">
        <v>147</v>
      </c>
      <c r="F24" s="42">
        <v>100</v>
      </c>
      <c r="G24" s="14"/>
      <c r="H24" s="14"/>
      <c r="I24" s="14"/>
      <c r="J24" s="14"/>
    </row>
    <row r="25" spans="1:10" ht="15" x14ac:dyDescent="0.25">
      <c r="A25" s="73"/>
      <c r="B25" s="39" t="s">
        <v>35</v>
      </c>
      <c r="C25" s="40">
        <v>42164</v>
      </c>
      <c r="D25" s="41">
        <v>66135</v>
      </c>
      <c r="E25" s="39" t="s">
        <v>149</v>
      </c>
      <c r="F25" s="42">
        <v>100</v>
      </c>
      <c r="G25" s="14"/>
      <c r="H25" s="14"/>
      <c r="I25" s="14"/>
      <c r="J25" s="14"/>
    </row>
    <row r="26" spans="1:10" ht="15" x14ac:dyDescent="0.25">
      <c r="A26" s="14"/>
      <c r="B26" s="39" t="s">
        <v>36</v>
      </c>
      <c r="C26" s="40">
        <v>42178</v>
      </c>
      <c r="D26" s="41">
        <v>66181</v>
      </c>
      <c r="E26" s="39" t="s">
        <v>151</v>
      </c>
      <c r="F26" s="42">
        <v>250</v>
      </c>
      <c r="G26" s="14"/>
      <c r="H26" s="14"/>
      <c r="I26" s="14"/>
      <c r="J26" s="14"/>
    </row>
    <row r="27" spans="1:10" ht="15" x14ac:dyDescent="0.25">
      <c r="A27" s="73"/>
      <c r="B27" s="39" t="s">
        <v>37</v>
      </c>
      <c r="C27" s="40">
        <v>42179</v>
      </c>
      <c r="D27" s="41">
        <v>66184</v>
      </c>
      <c r="E27" s="39" t="s">
        <v>123</v>
      </c>
      <c r="F27" s="42">
        <v>200</v>
      </c>
      <c r="G27" s="14"/>
      <c r="H27" s="14"/>
      <c r="I27" s="14"/>
      <c r="J27" s="14"/>
    </row>
    <row r="28" spans="1:10" ht="15" x14ac:dyDescent="0.25">
      <c r="A28" s="14"/>
      <c r="B28" s="39" t="s">
        <v>38</v>
      </c>
      <c r="C28" s="40">
        <v>42193</v>
      </c>
      <c r="D28" s="41">
        <v>66730</v>
      </c>
      <c r="E28" s="39" t="s">
        <v>123</v>
      </c>
      <c r="F28" s="42">
        <v>100</v>
      </c>
      <c r="G28" s="14"/>
      <c r="H28" s="14"/>
      <c r="I28" s="14"/>
      <c r="J28" s="14"/>
    </row>
    <row r="29" spans="1:10" ht="15" x14ac:dyDescent="0.25">
      <c r="A29" s="73"/>
      <c r="B29" s="39" t="s">
        <v>39</v>
      </c>
      <c r="C29" s="40">
        <v>42207</v>
      </c>
      <c r="D29" s="41">
        <v>66789</v>
      </c>
      <c r="E29" s="39" t="s">
        <v>155</v>
      </c>
      <c r="F29" s="42">
        <v>240</v>
      </c>
      <c r="G29" s="14"/>
      <c r="H29" s="14"/>
      <c r="I29" s="14"/>
      <c r="J29" s="14"/>
    </row>
    <row r="30" spans="1:10" ht="15" x14ac:dyDescent="0.25">
      <c r="A30" s="14"/>
      <c r="B30" s="39" t="s">
        <v>40</v>
      </c>
      <c r="C30" s="40">
        <v>42212</v>
      </c>
      <c r="D30" s="41">
        <v>66800</v>
      </c>
      <c r="E30" s="39" t="s">
        <v>157</v>
      </c>
      <c r="F30" s="42">
        <v>100</v>
      </c>
      <c r="G30" s="14"/>
      <c r="H30" s="14"/>
      <c r="I30" s="14"/>
      <c r="J30" s="14"/>
    </row>
    <row r="31" spans="1:10" ht="15" x14ac:dyDescent="0.25">
      <c r="A31" s="73"/>
      <c r="B31" s="39" t="s">
        <v>41</v>
      </c>
      <c r="C31" s="40">
        <v>42212</v>
      </c>
      <c r="D31" s="41">
        <v>66803</v>
      </c>
      <c r="E31" s="39" t="s">
        <v>159</v>
      </c>
      <c r="F31" s="42">
        <v>200</v>
      </c>
      <c r="G31" s="14"/>
      <c r="H31" s="14"/>
      <c r="I31" s="14"/>
      <c r="J31" s="14"/>
    </row>
    <row r="32" spans="1:10" ht="15" x14ac:dyDescent="0.25">
      <c r="A32" s="14"/>
      <c r="B32" s="39" t="s">
        <v>42</v>
      </c>
      <c r="C32" s="40">
        <v>42214</v>
      </c>
      <c r="D32" s="41">
        <v>66811</v>
      </c>
      <c r="E32" s="39" t="s">
        <v>123</v>
      </c>
      <c r="F32" s="42">
        <v>100</v>
      </c>
      <c r="G32" s="14"/>
      <c r="H32" s="14"/>
      <c r="I32" s="14"/>
      <c r="J32" s="14"/>
    </row>
    <row r="33" spans="1:10" ht="15" x14ac:dyDescent="0.25">
      <c r="A33" s="73"/>
      <c r="B33" s="39" t="s">
        <v>43</v>
      </c>
      <c r="C33" s="40">
        <v>42227</v>
      </c>
      <c r="D33" s="41">
        <v>67002</v>
      </c>
      <c r="E33" s="39" t="s">
        <v>162</v>
      </c>
      <c r="F33" s="42">
        <v>800</v>
      </c>
      <c r="G33" s="14"/>
      <c r="H33" s="14"/>
      <c r="I33" s="14"/>
      <c r="J33" s="14"/>
    </row>
    <row r="34" spans="1:10" ht="15" x14ac:dyDescent="0.25">
      <c r="A34" s="14"/>
      <c r="B34" s="39" t="s">
        <v>44</v>
      </c>
      <c r="C34" s="40">
        <v>42235</v>
      </c>
      <c r="D34" s="41">
        <v>67018</v>
      </c>
      <c r="E34" s="39" t="s">
        <v>164</v>
      </c>
      <c r="F34" s="42">
        <v>1000</v>
      </c>
      <c r="G34" s="14"/>
      <c r="H34" s="14"/>
      <c r="I34" s="14"/>
      <c r="J34" s="14"/>
    </row>
    <row r="35" spans="1:10" ht="15" x14ac:dyDescent="0.25">
      <c r="A35" s="73"/>
      <c r="B35" s="39" t="s">
        <v>45</v>
      </c>
      <c r="C35" s="40">
        <v>42235</v>
      </c>
      <c r="D35" s="41">
        <v>67028</v>
      </c>
      <c r="E35" s="39" t="s">
        <v>123</v>
      </c>
      <c r="F35" s="42">
        <v>50</v>
      </c>
      <c r="G35" s="14"/>
      <c r="H35" s="14"/>
      <c r="I35" s="14"/>
      <c r="J35" s="14"/>
    </row>
    <row r="36" spans="1:10" ht="15" x14ac:dyDescent="0.25">
      <c r="A36" s="14"/>
      <c r="B36" s="39" t="s">
        <v>46</v>
      </c>
      <c r="C36" s="40">
        <v>42241</v>
      </c>
      <c r="D36" s="41">
        <v>67053</v>
      </c>
      <c r="E36" s="39" t="s">
        <v>167</v>
      </c>
      <c r="F36" s="42">
        <v>250</v>
      </c>
      <c r="G36" s="14"/>
      <c r="H36" s="14"/>
      <c r="I36" s="14"/>
      <c r="J36" s="14"/>
    </row>
    <row r="37" spans="1:10" ht="15" x14ac:dyDescent="0.25">
      <c r="A37" s="73"/>
      <c r="B37" s="39" t="s">
        <v>47</v>
      </c>
      <c r="C37" s="40">
        <v>42249</v>
      </c>
      <c r="D37" s="41">
        <v>67165</v>
      </c>
      <c r="E37" s="39" t="s">
        <v>123</v>
      </c>
      <c r="F37" s="42">
        <v>100</v>
      </c>
      <c r="G37" s="14"/>
      <c r="H37" s="14"/>
      <c r="I37" s="14"/>
      <c r="J37" s="14"/>
    </row>
    <row r="38" spans="1:10" ht="15" x14ac:dyDescent="0.25">
      <c r="A38" s="14"/>
      <c r="B38" s="39" t="s">
        <v>48</v>
      </c>
      <c r="C38" s="40">
        <v>42308</v>
      </c>
      <c r="D38" s="41">
        <v>67646</v>
      </c>
      <c r="E38" s="39" t="s">
        <v>123</v>
      </c>
      <c r="F38" s="42">
        <v>50</v>
      </c>
      <c r="G38" s="14"/>
      <c r="H38" s="14"/>
      <c r="I38" s="14"/>
      <c r="J38" s="14"/>
    </row>
    <row r="39" spans="1:10" ht="15" x14ac:dyDescent="0.25">
      <c r="A39" s="73"/>
      <c r="B39" s="39" t="s">
        <v>49</v>
      </c>
      <c r="C39" s="40">
        <v>42308</v>
      </c>
      <c r="D39" s="41">
        <v>67664</v>
      </c>
      <c r="E39" s="39" t="s">
        <v>167</v>
      </c>
      <c r="F39" s="42">
        <v>250</v>
      </c>
      <c r="G39" s="14"/>
      <c r="H39" s="14"/>
      <c r="I39" s="14"/>
      <c r="J39" s="14"/>
    </row>
    <row r="40" spans="1:10" ht="15" x14ac:dyDescent="0.25">
      <c r="A40" s="14"/>
      <c r="B40" s="39" t="s">
        <v>50</v>
      </c>
      <c r="C40" s="40">
        <v>42308</v>
      </c>
      <c r="D40" s="41">
        <v>67704</v>
      </c>
      <c r="E40" s="39" t="s">
        <v>172</v>
      </c>
      <c r="F40" s="42">
        <v>160</v>
      </c>
      <c r="G40" s="14"/>
      <c r="H40" s="14"/>
      <c r="I40" s="14"/>
      <c r="J40" s="14"/>
    </row>
    <row r="41" spans="1:10" ht="15" x14ac:dyDescent="0.25">
      <c r="A41" s="73"/>
      <c r="B41" s="39" t="s">
        <v>19</v>
      </c>
      <c r="C41" s="40">
        <v>42324</v>
      </c>
      <c r="D41" s="41">
        <v>67730</v>
      </c>
      <c r="E41" s="39" t="s">
        <v>174</v>
      </c>
      <c r="F41" s="42">
        <v>145</v>
      </c>
      <c r="G41" s="14"/>
      <c r="H41" s="14"/>
      <c r="I41" s="14"/>
      <c r="J41" s="14"/>
    </row>
    <row r="42" spans="1:10" ht="15" x14ac:dyDescent="0.25">
      <c r="A42" s="14"/>
      <c r="B42" s="39" t="s">
        <v>51</v>
      </c>
      <c r="C42" s="40">
        <v>42338</v>
      </c>
      <c r="D42" s="41">
        <v>67867</v>
      </c>
      <c r="E42" s="39" t="s">
        <v>123</v>
      </c>
      <c r="F42" s="42">
        <v>100</v>
      </c>
      <c r="G42" s="14"/>
      <c r="H42" s="14"/>
      <c r="I42" s="14"/>
      <c r="J42" s="14"/>
    </row>
    <row r="43" spans="1:10" ht="15" x14ac:dyDescent="0.25">
      <c r="A43" s="14"/>
      <c r="B43" s="14"/>
      <c r="C43" s="27"/>
      <c r="D43" s="11"/>
      <c r="E43" s="70" t="s">
        <v>732</v>
      </c>
      <c r="F43" s="74">
        <f>SUM(F11:F42)</f>
        <v>6181.2</v>
      </c>
      <c r="G43" s="14"/>
      <c r="H43" s="14"/>
      <c r="I43" s="14"/>
      <c r="J43" s="14"/>
    </row>
    <row r="44" spans="1:10" ht="15" x14ac:dyDescent="0.25">
      <c r="A44" s="14"/>
      <c r="B44" s="14"/>
      <c r="C44" s="27"/>
      <c r="D44" s="27"/>
      <c r="E44" s="14"/>
      <c r="F44" s="14"/>
      <c r="G44" s="14"/>
      <c r="H44" s="14"/>
      <c r="I44" s="14"/>
      <c r="J44" s="14"/>
    </row>
    <row r="45" spans="1:10" ht="15" x14ac:dyDescent="0.25">
      <c r="A45" s="14"/>
      <c r="B45" s="15" t="s">
        <v>698</v>
      </c>
      <c r="C45" s="48">
        <v>42221</v>
      </c>
      <c r="D45" s="25">
        <v>66906</v>
      </c>
      <c r="E45" s="15" t="s">
        <v>699</v>
      </c>
      <c r="F45" s="21">
        <v>500</v>
      </c>
      <c r="G45" s="14"/>
      <c r="H45" s="14"/>
      <c r="I45" s="14"/>
      <c r="J45" s="14"/>
    </row>
    <row r="46" spans="1:10" ht="15" x14ac:dyDescent="0.25">
      <c r="A46" s="14"/>
      <c r="B46" s="15" t="s">
        <v>700</v>
      </c>
      <c r="C46" s="48">
        <v>42221</v>
      </c>
      <c r="D46" s="25">
        <v>66907</v>
      </c>
      <c r="E46" s="15" t="s">
        <v>701</v>
      </c>
      <c r="F46" s="21">
        <v>500</v>
      </c>
      <c r="G46" s="14"/>
      <c r="H46" s="14"/>
      <c r="I46" s="14"/>
      <c r="J46" s="14"/>
    </row>
    <row r="47" spans="1:10" ht="15" x14ac:dyDescent="0.25">
      <c r="A47" s="14"/>
      <c r="B47" s="15" t="s">
        <v>702</v>
      </c>
      <c r="C47" s="48">
        <v>42221</v>
      </c>
      <c r="D47" s="25">
        <v>66909</v>
      </c>
      <c r="E47" s="15" t="s">
        <v>703</v>
      </c>
      <c r="F47" s="21">
        <v>500</v>
      </c>
      <c r="G47" s="14"/>
      <c r="H47" s="14"/>
      <c r="I47" s="14"/>
      <c r="J47" s="14"/>
    </row>
    <row r="48" spans="1:10" ht="15" x14ac:dyDescent="0.25">
      <c r="A48" s="14"/>
      <c r="B48" s="15" t="s">
        <v>704</v>
      </c>
      <c r="C48" s="48">
        <v>42221</v>
      </c>
      <c r="D48" s="25">
        <v>66924</v>
      </c>
      <c r="E48" s="15" t="s">
        <v>705</v>
      </c>
      <c r="F48" s="21">
        <v>500</v>
      </c>
      <c r="G48" s="14"/>
      <c r="H48" s="14"/>
      <c r="I48" s="14"/>
      <c r="J48" s="14"/>
    </row>
    <row r="49" spans="1:10" ht="15" x14ac:dyDescent="0.25">
      <c r="A49" s="14"/>
      <c r="B49" s="15" t="s">
        <v>706</v>
      </c>
      <c r="C49" s="48">
        <v>42221</v>
      </c>
      <c r="D49" s="25">
        <v>66930</v>
      </c>
      <c r="E49" s="15" t="s">
        <v>707</v>
      </c>
      <c r="F49" s="21">
        <v>500</v>
      </c>
      <c r="G49" s="14"/>
      <c r="H49" s="14"/>
      <c r="I49" s="14"/>
      <c r="J49" s="14"/>
    </row>
    <row r="50" spans="1:10" ht="15" x14ac:dyDescent="0.25">
      <c r="A50" s="14"/>
      <c r="B50" s="15" t="s">
        <v>708</v>
      </c>
      <c r="C50" s="48">
        <v>42221</v>
      </c>
      <c r="D50" s="25">
        <v>66945</v>
      </c>
      <c r="E50" s="15" t="s">
        <v>709</v>
      </c>
      <c r="F50" s="21">
        <v>500</v>
      </c>
      <c r="G50" s="14"/>
      <c r="H50" s="14"/>
      <c r="I50" s="14"/>
      <c r="J50" s="14"/>
    </row>
    <row r="51" spans="1:10" ht="15" x14ac:dyDescent="0.25">
      <c r="A51" s="14"/>
      <c r="B51" s="15" t="s">
        <v>710</v>
      </c>
      <c r="C51" s="48">
        <v>42221</v>
      </c>
      <c r="D51" s="25">
        <v>66946</v>
      </c>
      <c r="E51" s="15" t="s">
        <v>711</v>
      </c>
      <c r="F51" s="21">
        <v>500</v>
      </c>
      <c r="G51" s="14"/>
      <c r="H51" s="14"/>
      <c r="I51" s="14"/>
      <c r="J51" s="14"/>
    </row>
    <row r="52" spans="1:10" ht="15" x14ac:dyDescent="0.25">
      <c r="A52" s="14"/>
      <c r="B52" s="15" t="s">
        <v>712</v>
      </c>
      <c r="C52" s="48">
        <v>42221</v>
      </c>
      <c r="D52" s="25">
        <v>66947</v>
      </c>
      <c r="E52" s="15" t="s">
        <v>713</v>
      </c>
      <c r="F52" s="21">
        <v>500</v>
      </c>
      <c r="G52" s="14"/>
      <c r="H52" s="14"/>
      <c r="I52" s="14"/>
      <c r="J52" s="14"/>
    </row>
    <row r="53" spans="1:10" ht="15" x14ac:dyDescent="0.25">
      <c r="A53" s="14"/>
      <c r="B53" s="15" t="s">
        <v>714</v>
      </c>
      <c r="C53" s="48">
        <v>42221</v>
      </c>
      <c r="D53" s="25">
        <v>66949</v>
      </c>
      <c r="E53" s="15" t="s">
        <v>715</v>
      </c>
      <c r="F53" s="67">
        <v>500</v>
      </c>
      <c r="G53" s="14"/>
      <c r="H53" s="14"/>
      <c r="I53" s="14"/>
      <c r="J53" s="14"/>
    </row>
    <row r="54" spans="1:10" ht="15" x14ac:dyDescent="0.25">
      <c r="A54" s="14"/>
      <c r="B54" s="15"/>
      <c r="C54" s="36"/>
      <c r="D54" s="24"/>
      <c r="E54" s="19" t="s">
        <v>716</v>
      </c>
      <c r="F54" s="69">
        <f>SUM(F45:F53)</f>
        <v>4500</v>
      </c>
      <c r="G54" s="14"/>
      <c r="H54" s="14"/>
      <c r="I54" s="14"/>
      <c r="J54" s="14"/>
    </row>
    <row r="55" spans="1:10" ht="15" x14ac:dyDescent="0.25">
      <c r="A55" s="14"/>
      <c r="B55" s="15"/>
      <c r="C55" s="36"/>
      <c r="D55" s="24"/>
      <c r="E55" s="19"/>
      <c r="F55" s="21"/>
      <c r="G55" s="14"/>
      <c r="H55" s="14"/>
      <c r="I55" s="14"/>
      <c r="J55" s="14"/>
    </row>
    <row r="56" spans="1:10" ht="15" x14ac:dyDescent="0.25">
      <c r="A56" s="14"/>
      <c r="B56" s="15" t="s">
        <v>717</v>
      </c>
      <c r="C56" s="48">
        <v>42011</v>
      </c>
      <c r="D56" s="25">
        <v>65014</v>
      </c>
      <c r="E56" s="15" t="s">
        <v>718</v>
      </c>
      <c r="F56" s="21">
        <v>150</v>
      </c>
      <c r="G56" s="14"/>
      <c r="H56" s="14"/>
      <c r="I56" s="14"/>
      <c r="J56" s="14"/>
    </row>
    <row r="57" spans="1:10" ht="15" x14ac:dyDescent="0.25">
      <c r="A57" s="14"/>
      <c r="B57" s="15" t="s">
        <v>719</v>
      </c>
      <c r="C57" s="48">
        <v>42027</v>
      </c>
      <c r="D57" s="25">
        <v>65076</v>
      </c>
      <c r="E57" s="15" t="s">
        <v>720</v>
      </c>
      <c r="F57" s="21">
        <v>100</v>
      </c>
      <c r="G57" s="14"/>
      <c r="H57" s="14"/>
      <c r="I57" s="14"/>
      <c r="J57" s="14"/>
    </row>
    <row r="58" spans="1:10" ht="15" x14ac:dyDescent="0.25">
      <c r="A58" s="14"/>
      <c r="B58" s="15" t="s">
        <v>721</v>
      </c>
      <c r="C58" s="48">
        <v>42034</v>
      </c>
      <c r="D58" s="25">
        <v>65137</v>
      </c>
      <c r="E58" s="15" t="s">
        <v>718</v>
      </c>
      <c r="F58" s="21">
        <v>500</v>
      </c>
      <c r="G58" s="14"/>
      <c r="H58" s="14"/>
      <c r="I58" s="14"/>
      <c r="J58" s="14"/>
    </row>
    <row r="59" spans="1:10" ht="15" x14ac:dyDescent="0.25">
      <c r="A59" s="14"/>
      <c r="B59" s="15" t="s">
        <v>722</v>
      </c>
      <c r="C59" s="48">
        <v>42035</v>
      </c>
      <c r="D59" s="25">
        <v>65176</v>
      </c>
      <c r="E59" s="15" t="s">
        <v>181</v>
      </c>
      <c r="F59" s="21">
        <v>300.47000000000003</v>
      </c>
      <c r="G59" s="14"/>
      <c r="H59" s="14"/>
      <c r="I59" s="14"/>
      <c r="J59" s="14"/>
    </row>
    <row r="60" spans="1:10" ht="15" x14ac:dyDescent="0.25">
      <c r="A60" s="14"/>
      <c r="B60" s="15" t="s">
        <v>723</v>
      </c>
      <c r="C60" s="48">
        <v>42063</v>
      </c>
      <c r="D60" s="25">
        <v>65365</v>
      </c>
      <c r="E60" s="15" t="s">
        <v>724</v>
      </c>
      <c r="F60" s="21">
        <v>250</v>
      </c>
      <c r="G60" s="14"/>
      <c r="H60" s="14"/>
      <c r="I60" s="14"/>
      <c r="J60" s="14"/>
    </row>
    <row r="61" spans="1:10" ht="15" x14ac:dyDescent="0.25">
      <c r="A61" s="14"/>
      <c r="B61" s="15" t="s">
        <v>725</v>
      </c>
      <c r="C61" s="48">
        <v>42073</v>
      </c>
      <c r="D61" s="25">
        <v>65408</v>
      </c>
      <c r="E61" s="15" t="s">
        <v>724</v>
      </c>
      <c r="F61" s="21">
        <v>300</v>
      </c>
      <c r="G61" s="14"/>
      <c r="H61" s="14"/>
      <c r="I61" s="14"/>
      <c r="J61" s="14"/>
    </row>
    <row r="62" spans="1:10" ht="15" x14ac:dyDescent="0.25">
      <c r="A62" s="14"/>
      <c r="B62" s="15" t="s">
        <v>726</v>
      </c>
      <c r="C62" s="48">
        <v>42088</v>
      </c>
      <c r="D62" s="25">
        <v>65482</v>
      </c>
      <c r="E62" s="15" t="s">
        <v>727</v>
      </c>
      <c r="F62" s="21">
        <v>50</v>
      </c>
      <c r="G62" s="14"/>
      <c r="H62" s="14"/>
      <c r="I62" s="14"/>
      <c r="J62" s="14"/>
    </row>
    <row r="63" spans="1:10" ht="15" x14ac:dyDescent="0.25">
      <c r="A63" s="14"/>
      <c r="B63" s="15" t="s">
        <v>728</v>
      </c>
      <c r="C63" s="48">
        <v>42235</v>
      </c>
      <c r="D63" s="25">
        <v>67011</v>
      </c>
      <c r="E63" s="15" t="s">
        <v>729</v>
      </c>
      <c r="F63" s="21">
        <v>150</v>
      </c>
      <c r="G63" s="14"/>
      <c r="H63" s="14"/>
      <c r="I63" s="14"/>
      <c r="J63" s="14"/>
    </row>
    <row r="64" spans="1:10" ht="15" x14ac:dyDescent="0.25">
      <c r="A64" s="14"/>
      <c r="B64" s="15" t="s">
        <v>730</v>
      </c>
      <c r="C64" s="48">
        <v>42319</v>
      </c>
      <c r="D64" s="25">
        <v>67705</v>
      </c>
      <c r="E64" s="15" t="s">
        <v>631</v>
      </c>
      <c r="F64" s="67">
        <v>150</v>
      </c>
      <c r="G64" s="14"/>
      <c r="H64" s="14"/>
      <c r="I64" s="14"/>
      <c r="J64" s="14"/>
    </row>
    <row r="65" spans="1:10" ht="15" x14ac:dyDescent="0.25">
      <c r="A65" s="14"/>
      <c r="B65" s="14"/>
      <c r="C65" s="36"/>
      <c r="D65" s="26"/>
      <c r="E65" s="19" t="s">
        <v>731</v>
      </c>
      <c r="F65" s="69">
        <f>SUM(F56:F64)</f>
        <v>1950.47</v>
      </c>
      <c r="G65" s="14"/>
      <c r="H65" s="14"/>
      <c r="I65" s="14"/>
      <c r="J65" s="14"/>
    </row>
    <row r="66" spans="1:10" ht="15.75" thickBot="1" x14ac:dyDescent="0.3">
      <c r="A66" s="14"/>
      <c r="B66" s="14"/>
      <c r="C66" s="36"/>
      <c r="D66" s="26"/>
      <c r="E66" s="19" t="s">
        <v>733</v>
      </c>
      <c r="F66" s="68">
        <f>+F43+F54+F65</f>
        <v>12631.67</v>
      </c>
      <c r="G66" s="14"/>
      <c r="H66" s="14"/>
      <c r="I66" s="14"/>
      <c r="J66" s="14"/>
    </row>
    <row r="67" spans="1:10" ht="15.75" thickTop="1" x14ac:dyDescent="0.25">
      <c r="A67" s="14"/>
      <c r="B67" s="14"/>
      <c r="C67" s="14"/>
      <c r="D67" s="14"/>
      <c r="E67" s="14"/>
      <c r="F67" s="60"/>
      <c r="G67" s="14"/>
      <c r="H67" s="14"/>
      <c r="I67" s="14"/>
      <c r="J67" s="14"/>
    </row>
    <row r="68" spans="1:10" ht="15" x14ac:dyDescent="0.25">
      <c r="A68" s="14"/>
      <c r="B68" s="14"/>
      <c r="C68" s="27"/>
      <c r="D68" s="27"/>
      <c r="E68" s="14"/>
      <c r="F68" s="14"/>
      <c r="G68" s="14"/>
      <c r="H68" s="14"/>
      <c r="I68" s="14"/>
      <c r="J68" s="14"/>
    </row>
    <row r="69" spans="1:10" ht="15" x14ac:dyDescent="0.25">
      <c r="A69" s="14"/>
      <c r="B69" s="14"/>
      <c r="C69" s="27"/>
      <c r="D69" s="27"/>
      <c r="E69" s="14"/>
      <c r="F69" s="14"/>
      <c r="G69" s="14"/>
      <c r="H69" s="14"/>
      <c r="I69" s="14"/>
      <c r="J69" s="14"/>
    </row>
    <row r="70" spans="1:10" ht="15" x14ac:dyDescent="0.25">
      <c r="A70" s="14"/>
      <c r="B70" s="14"/>
      <c r="C70" s="27"/>
      <c r="D70" s="27"/>
      <c r="E70" s="14"/>
      <c r="F70" s="14"/>
      <c r="G70" s="14"/>
      <c r="H70" s="14"/>
      <c r="I70" s="14"/>
      <c r="J70" s="14"/>
    </row>
    <row r="71" spans="1:10" ht="15" x14ac:dyDescent="0.25">
      <c r="A71" s="14"/>
      <c r="B71" s="14"/>
      <c r="C71" s="27"/>
      <c r="D71" s="27"/>
      <c r="E71" s="14"/>
      <c r="F71" s="14"/>
      <c r="G71" s="14"/>
      <c r="H71" s="14"/>
      <c r="I71" s="14"/>
      <c r="J71" s="14"/>
    </row>
    <row r="72" spans="1:10" ht="15" x14ac:dyDescent="0.25">
      <c r="A72" s="14"/>
      <c r="B72" s="14"/>
      <c r="C72" s="27"/>
      <c r="D72" s="27"/>
      <c r="E72" s="14"/>
      <c r="F72" s="14"/>
      <c r="G72" s="14"/>
      <c r="H72" s="14"/>
      <c r="I72" s="14"/>
      <c r="J72" s="14"/>
    </row>
    <row r="73" spans="1:10" ht="15" x14ac:dyDescent="0.25">
      <c r="A73" s="14"/>
      <c r="B73" s="14"/>
      <c r="C73" s="27"/>
      <c r="D73" s="27"/>
      <c r="E73" s="14"/>
      <c r="F73" s="14"/>
      <c r="G73" s="14"/>
      <c r="H73" s="14"/>
      <c r="I73" s="14"/>
      <c r="J73" s="14"/>
    </row>
    <row r="74" spans="1:10" ht="15" x14ac:dyDescent="0.25">
      <c r="A74" s="14"/>
      <c r="B74" s="14"/>
      <c r="C74" s="27"/>
      <c r="D74" s="27"/>
      <c r="E74" s="14"/>
      <c r="F74" s="14"/>
      <c r="G74" s="14"/>
      <c r="H74" s="14"/>
      <c r="I74" s="14"/>
      <c r="J74" s="14"/>
    </row>
    <row r="75" spans="1:10" ht="15" x14ac:dyDescent="0.25">
      <c r="A75" s="14"/>
      <c r="B75" s="14"/>
      <c r="C75" s="27"/>
      <c r="D75" s="27"/>
      <c r="E75" s="14"/>
      <c r="F75" s="14"/>
      <c r="G75" s="14"/>
      <c r="H75" s="14"/>
      <c r="I75" s="14"/>
      <c r="J75" s="14"/>
    </row>
    <row r="76" spans="1:10" ht="15" x14ac:dyDescent="0.25">
      <c r="A76" s="14"/>
      <c r="B76" s="14"/>
      <c r="C76" s="27"/>
      <c r="D76" s="27"/>
      <c r="E76" s="14"/>
      <c r="F76" s="14"/>
      <c r="G76" s="14"/>
      <c r="H76" s="14"/>
      <c r="I76" s="14"/>
      <c r="J76" s="14"/>
    </row>
    <row r="77" spans="1:10" ht="15" x14ac:dyDescent="0.25">
      <c r="A77" s="14"/>
      <c r="B77" s="14"/>
      <c r="C77" s="27"/>
      <c r="D77" s="27"/>
      <c r="E77" s="14"/>
      <c r="F77" s="14"/>
      <c r="G77" s="14"/>
      <c r="H77" s="14"/>
      <c r="I77" s="14"/>
      <c r="J77" s="14"/>
    </row>
    <row r="78" spans="1:10" ht="15" x14ac:dyDescent="0.25">
      <c r="A78" s="14"/>
      <c r="B78" s="14"/>
      <c r="C78" s="27"/>
      <c r="D78" s="27"/>
      <c r="E78" s="14"/>
      <c r="F78" s="14"/>
      <c r="G78" s="14"/>
      <c r="H78" s="14"/>
      <c r="I78" s="14"/>
      <c r="J78" s="14"/>
    </row>
    <row r="79" spans="1:10" ht="15" x14ac:dyDescent="0.25">
      <c r="A79" s="14"/>
      <c r="B79" s="14"/>
      <c r="C79" s="27"/>
      <c r="D79" s="27"/>
      <c r="E79" s="14"/>
      <c r="F79" s="14"/>
      <c r="G79" s="14"/>
      <c r="H79" s="14"/>
      <c r="I79" s="14"/>
      <c r="J79" s="14"/>
    </row>
    <row r="80" spans="1:10" ht="15" x14ac:dyDescent="0.25">
      <c r="A80" s="14"/>
      <c r="B80" s="14"/>
      <c r="C80" s="27"/>
      <c r="D80" s="27"/>
      <c r="E80" s="14"/>
      <c r="F80" s="14"/>
      <c r="G80" s="14"/>
      <c r="H80" s="14"/>
      <c r="I80" s="14"/>
      <c r="J80" s="14"/>
    </row>
    <row r="81" spans="1:10" ht="15" x14ac:dyDescent="0.25">
      <c r="A81" s="14"/>
      <c r="B81" s="14"/>
      <c r="C81" s="27"/>
      <c r="D81" s="27"/>
      <c r="E81" s="14"/>
      <c r="F81" s="14"/>
      <c r="G81" s="14"/>
      <c r="H81" s="14"/>
      <c r="I81" s="14"/>
      <c r="J81" s="14"/>
    </row>
    <row r="82" spans="1:10" ht="15" x14ac:dyDescent="0.25">
      <c r="A82" s="14"/>
      <c r="B82" s="14"/>
      <c r="C82" s="27"/>
      <c r="D82" s="27"/>
      <c r="E82" s="14"/>
      <c r="F82" s="14"/>
      <c r="G82" s="14"/>
      <c r="H82" s="14"/>
      <c r="I82" s="14"/>
      <c r="J82" s="14"/>
    </row>
    <row r="83" spans="1:10" ht="15" x14ac:dyDescent="0.25">
      <c r="A83" s="14"/>
      <c r="B83" s="14"/>
      <c r="C83" s="27"/>
      <c r="D83" s="27"/>
      <c r="E83" s="14"/>
      <c r="F83" s="14"/>
      <c r="G83" s="14"/>
      <c r="H83" s="14"/>
      <c r="I83" s="14"/>
      <c r="J83" s="14"/>
    </row>
    <row r="84" spans="1:10" ht="15" x14ac:dyDescent="0.25">
      <c r="A84" s="14"/>
      <c r="B84" s="14"/>
      <c r="C84" s="27"/>
      <c r="D84" s="27"/>
      <c r="E84" s="14"/>
      <c r="F84" s="14"/>
      <c r="G84" s="14"/>
      <c r="H84" s="14"/>
      <c r="I84" s="14"/>
      <c r="J84" s="14"/>
    </row>
    <row r="85" spans="1:10" ht="15" x14ac:dyDescent="0.25">
      <c r="A85" s="14"/>
      <c r="B85" s="14"/>
      <c r="C85" s="27"/>
      <c r="D85" s="27"/>
      <c r="E85" s="14"/>
      <c r="F85" s="14"/>
      <c r="G85" s="14"/>
      <c r="H85" s="14"/>
      <c r="I85" s="14"/>
      <c r="J85" s="14"/>
    </row>
    <row r="86" spans="1:10" ht="15" x14ac:dyDescent="0.25">
      <c r="A86" s="14"/>
      <c r="B86" s="14"/>
      <c r="C86" s="27"/>
      <c r="D86" s="27"/>
      <c r="E86" s="14"/>
      <c r="F86" s="14"/>
      <c r="G86" s="14"/>
      <c r="H86" s="14"/>
      <c r="I86" s="14"/>
      <c r="J86" s="14"/>
    </row>
    <row r="87" spans="1:10" ht="15" x14ac:dyDescent="0.25">
      <c r="A87" s="14"/>
      <c r="B87" s="14"/>
      <c r="C87" s="27"/>
      <c r="D87" s="27"/>
      <c r="E87" s="14"/>
      <c r="F87" s="14"/>
      <c r="G87" s="14"/>
      <c r="H87" s="14"/>
      <c r="I87" s="14"/>
      <c r="J87" s="14"/>
    </row>
    <row r="88" spans="1:10" ht="15" x14ac:dyDescent="0.25">
      <c r="A88" s="14"/>
      <c r="B88" s="14"/>
      <c r="C88" s="27"/>
      <c r="D88" s="27"/>
      <c r="E88" s="14"/>
      <c r="F88" s="14"/>
      <c r="G88" s="14"/>
      <c r="H88" s="14"/>
      <c r="I88" s="14"/>
      <c r="J88" s="14"/>
    </row>
    <row r="89" spans="1:10" ht="15" x14ac:dyDescent="0.25">
      <c r="A89" s="14"/>
      <c r="B89" s="14"/>
      <c r="C89" s="27"/>
      <c r="D89" s="27"/>
      <c r="E89" s="14"/>
      <c r="F89" s="14"/>
      <c r="G89" s="14"/>
      <c r="H89" s="14"/>
      <c r="I89" s="14"/>
      <c r="J89" s="14"/>
    </row>
    <row r="90" spans="1:10" ht="15" x14ac:dyDescent="0.25">
      <c r="A90" s="14"/>
      <c r="B90" s="14"/>
      <c r="C90" s="27"/>
      <c r="D90" s="27"/>
      <c r="E90" s="14"/>
      <c r="F90" s="14"/>
      <c r="G90" s="14"/>
      <c r="H90" s="14"/>
      <c r="I90" s="14"/>
      <c r="J90" s="14"/>
    </row>
    <row r="91" spans="1:10" ht="15" x14ac:dyDescent="0.25">
      <c r="A91" s="14"/>
      <c r="B91" s="14"/>
      <c r="C91" s="27"/>
      <c r="D91" s="27"/>
      <c r="E91" s="14"/>
      <c r="F91" s="14"/>
      <c r="G91" s="14"/>
      <c r="H91" s="14"/>
      <c r="I91" s="14"/>
      <c r="J91" s="14"/>
    </row>
    <row r="92" spans="1:10" ht="15" x14ac:dyDescent="0.25">
      <c r="A92" s="14"/>
      <c r="B92" s="14"/>
      <c r="C92" s="27"/>
      <c r="D92" s="27"/>
      <c r="E92" s="14"/>
      <c r="F92" s="14"/>
      <c r="G92" s="14"/>
      <c r="H92" s="14"/>
      <c r="I92" s="14"/>
      <c r="J92" s="14"/>
    </row>
    <row r="93" spans="1:10" ht="15" x14ac:dyDescent="0.25">
      <c r="A93" s="14"/>
      <c r="B93" s="14"/>
      <c r="C93" s="27"/>
      <c r="D93" s="27"/>
      <c r="E93" s="14"/>
      <c r="F93" s="14"/>
      <c r="G93" s="14"/>
      <c r="H93" s="14"/>
      <c r="I93" s="14"/>
      <c r="J93" s="14"/>
    </row>
    <row r="94" spans="1:10" ht="15" x14ac:dyDescent="0.25">
      <c r="A94" s="14"/>
      <c r="B94" s="14"/>
      <c r="C94" s="27"/>
      <c r="D94" s="27"/>
      <c r="E94" s="14"/>
      <c r="F94" s="14"/>
      <c r="G94" s="14"/>
      <c r="H94" s="14"/>
      <c r="I94" s="14"/>
      <c r="J94" s="14"/>
    </row>
    <row r="95" spans="1:10" ht="15" x14ac:dyDescent="0.25">
      <c r="A95" s="14"/>
      <c r="B95" s="14"/>
      <c r="C95" s="27"/>
      <c r="D95" s="27"/>
      <c r="E95" s="14"/>
      <c r="F95" s="14"/>
      <c r="G95" s="14"/>
      <c r="H95" s="14"/>
      <c r="I95" s="14"/>
      <c r="J95" s="14"/>
    </row>
    <row r="96" spans="1:10" ht="15" x14ac:dyDescent="0.25">
      <c r="A96" s="14"/>
      <c r="B96" s="14"/>
      <c r="C96" s="27"/>
      <c r="D96" s="27"/>
      <c r="E96" s="14"/>
      <c r="F96" s="14"/>
      <c r="G96" s="14"/>
      <c r="H96" s="14"/>
      <c r="I96" s="14"/>
      <c r="J96" s="14"/>
    </row>
    <row r="97" spans="1:10" ht="15" x14ac:dyDescent="0.25">
      <c r="A97" s="14"/>
      <c r="B97" s="14"/>
      <c r="C97" s="27"/>
      <c r="D97" s="27"/>
      <c r="E97" s="14"/>
      <c r="F97" s="14"/>
      <c r="G97" s="14"/>
      <c r="H97" s="14"/>
      <c r="I97" s="14"/>
      <c r="J97" s="14"/>
    </row>
    <row r="98" spans="1:10" ht="15" x14ac:dyDescent="0.25">
      <c r="A98" s="14"/>
      <c r="B98" s="14"/>
      <c r="C98" s="27"/>
      <c r="D98" s="27"/>
      <c r="E98" s="14"/>
      <c r="F98" s="14"/>
      <c r="G98" s="14"/>
      <c r="H98" s="14"/>
      <c r="I98" s="14"/>
      <c r="J98" s="14"/>
    </row>
    <row r="99" spans="1:10" ht="15" x14ac:dyDescent="0.25">
      <c r="A99" s="14"/>
      <c r="B99" s="14"/>
      <c r="C99" s="27"/>
      <c r="D99" s="27"/>
      <c r="E99" s="14"/>
      <c r="F99" s="14"/>
      <c r="G99" s="14"/>
      <c r="H99" s="14"/>
      <c r="I99" s="14"/>
      <c r="J99" s="14"/>
    </row>
    <row r="100" spans="1:10" ht="15" x14ac:dyDescent="0.25">
      <c r="A100" s="14"/>
      <c r="B100" s="14"/>
      <c r="C100" s="27"/>
      <c r="D100" s="27"/>
      <c r="E100" s="14"/>
      <c r="F100" s="14"/>
      <c r="G100" s="14"/>
      <c r="H100" s="14"/>
      <c r="I100" s="14"/>
      <c r="J100" s="14"/>
    </row>
    <row r="101" spans="1:10" ht="15" x14ac:dyDescent="0.25">
      <c r="A101" s="14"/>
      <c r="B101" s="14"/>
      <c r="C101" s="27"/>
      <c r="D101" s="27"/>
      <c r="E101" s="14"/>
      <c r="F101" s="14"/>
      <c r="G101" s="14"/>
      <c r="H101" s="14"/>
      <c r="I101" s="14"/>
      <c r="J101" s="14"/>
    </row>
    <row r="102" spans="1:10" ht="15" x14ac:dyDescent="0.25">
      <c r="A102" s="14"/>
      <c r="B102" s="14"/>
      <c r="C102" s="27"/>
      <c r="D102" s="27"/>
      <c r="E102" s="14"/>
      <c r="F102" s="14"/>
      <c r="G102" s="14"/>
      <c r="H102" s="14"/>
      <c r="I102" s="14"/>
      <c r="J102" s="14"/>
    </row>
    <row r="103" spans="1:10" ht="15" x14ac:dyDescent="0.25">
      <c r="A103" s="14"/>
      <c r="B103" s="14"/>
      <c r="C103" s="27"/>
      <c r="D103" s="27"/>
      <c r="E103" s="14"/>
      <c r="F103" s="14"/>
      <c r="G103" s="14"/>
      <c r="H103" s="14"/>
      <c r="I103" s="14"/>
      <c r="J103" s="14"/>
    </row>
    <row r="104" spans="1:10" ht="15" x14ac:dyDescent="0.25">
      <c r="A104" s="14"/>
      <c r="B104" s="14"/>
      <c r="C104" s="27"/>
      <c r="D104" s="27"/>
      <c r="E104" s="14"/>
      <c r="F104" s="14"/>
      <c r="G104" s="14"/>
      <c r="H104" s="14"/>
      <c r="I104" s="14"/>
      <c r="J104" s="14"/>
    </row>
    <row r="105" spans="1:10" ht="15" x14ac:dyDescent="0.25">
      <c r="A105" s="14"/>
      <c r="B105" s="14"/>
      <c r="C105" s="27"/>
      <c r="D105" s="27"/>
      <c r="E105" s="14"/>
      <c r="F105" s="14"/>
      <c r="G105" s="14"/>
      <c r="H105" s="14"/>
      <c r="I105" s="14"/>
      <c r="J105" s="14"/>
    </row>
    <row r="106" spans="1:10" ht="15" x14ac:dyDescent="0.25">
      <c r="A106" s="14"/>
      <c r="B106" s="14"/>
      <c r="C106" s="27"/>
      <c r="D106" s="27"/>
      <c r="E106" s="14"/>
      <c r="F106" s="14"/>
      <c r="G106" s="14"/>
      <c r="H106" s="14"/>
      <c r="I106" s="14"/>
      <c r="J106" s="14"/>
    </row>
    <row r="107" spans="1:10" ht="15" x14ac:dyDescent="0.25">
      <c r="A107" s="14"/>
      <c r="B107" s="14"/>
      <c r="C107" s="27"/>
      <c r="D107" s="27"/>
      <c r="E107" s="14"/>
      <c r="F107" s="14"/>
      <c r="G107" s="14"/>
      <c r="H107" s="14"/>
      <c r="I107" s="14"/>
      <c r="J107" s="14"/>
    </row>
    <row r="108" spans="1:10" ht="15" x14ac:dyDescent="0.25">
      <c r="A108" s="14"/>
      <c r="B108" s="14"/>
      <c r="C108" s="27"/>
      <c r="D108" s="27"/>
      <c r="E108" s="14"/>
      <c r="F108" s="14"/>
      <c r="G108" s="14"/>
      <c r="H108" s="14"/>
      <c r="I108" s="14"/>
      <c r="J108" s="14"/>
    </row>
    <row r="109" spans="1:10" ht="15" x14ac:dyDescent="0.25">
      <c r="A109" s="14"/>
      <c r="B109" s="14"/>
      <c r="C109" s="27"/>
      <c r="D109" s="27"/>
      <c r="E109" s="14"/>
      <c r="F109" s="14"/>
      <c r="G109" s="14"/>
      <c r="H109" s="14"/>
      <c r="I109" s="14"/>
      <c r="J109" s="14"/>
    </row>
    <row r="110" spans="1:10" ht="15" x14ac:dyDescent="0.25">
      <c r="A110" s="14"/>
      <c r="B110" s="14"/>
      <c r="C110" s="27"/>
      <c r="D110" s="27"/>
      <c r="E110" s="14"/>
      <c r="F110" s="14"/>
      <c r="G110" s="14"/>
      <c r="H110" s="14"/>
      <c r="I110" s="14"/>
      <c r="J110" s="14"/>
    </row>
    <row r="111" spans="1:10" ht="15" x14ac:dyDescent="0.25">
      <c r="A111" s="14"/>
      <c r="B111" s="14"/>
      <c r="C111" s="27"/>
      <c r="D111" s="27"/>
      <c r="E111" s="14"/>
      <c r="F111" s="14"/>
      <c r="G111" s="14"/>
      <c r="H111" s="14"/>
      <c r="I111" s="14"/>
      <c r="J111" s="14"/>
    </row>
    <row r="112" spans="1:10" ht="15" x14ac:dyDescent="0.25">
      <c r="A112" s="14"/>
      <c r="B112" s="14"/>
      <c r="C112" s="27"/>
      <c r="D112" s="27"/>
      <c r="E112" s="14"/>
      <c r="F112" s="14"/>
      <c r="G112" s="14"/>
      <c r="H112" s="14"/>
      <c r="I112" s="14"/>
      <c r="J112" s="14"/>
    </row>
    <row r="113" spans="1:10" ht="15" x14ac:dyDescent="0.25">
      <c r="A113" s="14"/>
      <c r="B113" s="14"/>
      <c r="C113" s="27"/>
      <c r="D113" s="27"/>
      <c r="E113" s="14"/>
      <c r="F113" s="14"/>
      <c r="G113" s="14"/>
      <c r="H113" s="14"/>
      <c r="I113" s="14"/>
      <c r="J113" s="14"/>
    </row>
    <row r="114" spans="1:10" ht="15" x14ac:dyDescent="0.25">
      <c r="A114" s="14"/>
      <c r="B114" s="14"/>
      <c r="C114" s="27"/>
      <c r="D114" s="27"/>
      <c r="E114" s="14"/>
      <c r="F114" s="14"/>
      <c r="G114" s="14"/>
      <c r="H114" s="14"/>
      <c r="I114" s="14"/>
      <c r="J114" s="14"/>
    </row>
    <row r="115" spans="1:10" ht="15" x14ac:dyDescent="0.25">
      <c r="A115" s="14"/>
      <c r="B115" s="14"/>
      <c r="C115" s="27"/>
      <c r="D115" s="27"/>
      <c r="E115" s="14"/>
      <c r="F115" s="14"/>
      <c r="G115" s="14"/>
      <c r="H115" s="14"/>
      <c r="I115" s="14"/>
      <c r="J115" s="14"/>
    </row>
    <row r="116" spans="1:10" ht="15" x14ac:dyDescent="0.25">
      <c r="A116" s="14"/>
      <c r="B116" s="14"/>
      <c r="C116" s="27"/>
      <c r="D116" s="27"/>
      <c r="E116" s="14"/>
      <c r="F116" s="14"/>
      <c r="G116" s="14"/>
      <c r="H116" s="14"/>
      <c r="I116" s="14"/>
      <c r="J116" s="14"/>
    </row>
    <row r="117" spans="1:10" ht="15" x14ac:dyDescent="0.25">
      <c r="A117" s="14"/>
      <c r="B117" s="14"/>
      <c r="C117" s="27"/>
      <c r="D117" s="27"/>
      <c r="E117" s="14"/>
      <c r="F117" s="14"/>
      <c r="G117" s="14"/>
      <c r="H117" s="14"/>
      <c r="I117" s="14"/>
      <c r="J117" s="14"/>
    </row>
    <row r="118" spans="1:10" ht="15" x14ac:dyDescent="0.25">
      <c r="A118" s="14"/>
      <c r="B118" s="14"/>
      <c r="C118" s="27"/>
      <c r="D118" s="27"/>
      <c r="E118" s="14"/>
      <c r="F118" s="14"/>
      <c r="G118" s="14"/>
      <c r="H118" s="14"/>
      <c r="I118" s="14"/>
      <c r="J118" s="14"/>
    </row>
    <row r="119" spans="1:10" ht="15" x14ac:dyDescent="0.25">
      <c r="A119" s="14"/>
      <c r="B119" s="14"/>
      <c r="C119" s="27"/>
      <c r="D119" s="27"/>
      <c r="E119" s="14"/>
      <c r="F119" s="14"/>
      <c r="G119" s="14"/>
      <c r="H119" s="14"/>
      <c r="I119" s="14"/>
      <c r="J119" s="14"/>
    </row>
    <row r="120" spans="1:10" ht="15" x14ac:dyDescent="0.25">
      <c r="A120" s="14"/>
      <c r="B120" s="14"/>
      <c r="C120" s="27"/>
      <c r="D120" s="27"/>
      <c r="E120" s="14"/>
      <c r="F120" s="14"/>
      <c r="G120" s="14"/>
      <c r="H120" s="14"/>
      <c r="I120" s="14"/>
      <c r="J120" s="14"/>
    </row>
    <row r="121" spans="1:10" ht="15" x14ac:dyDescent="0.25">
      <c r="A121" s="14"/>
      <c r="B121" s="14"/>
      <c r="C121" s="27"/>
      <c r="D121" s="27"/>
      <c r="E121" s="14"/>
      <c r="F121" s="14"/>
      <c r="G121" s="14"/>
      <c r="H121" s="14"/>
      <c r="I121" s="14"/>
      <c r="J121" s="14"/>
    </row>
    <row r="122" spans="1:10" ht="15" x14ac:dyDescent="0.25">
      <c r="A122" s="14"/>
      <c r="B122" s="14"/>
      <c r="C122" s="27"/>
      <c r="D122" s="27"/>
      <c r="E122" s="14"/>
      <c r="F122" s="14"/>
      <c r="G122" s="14"/>
      <c r="H122" s="14"/>
      <c r="I122" s="14"/>
      <c r="J122" s="14"/>
    </row>
    <row r="123" spans="1:10" ht="15" x14ac:dyDescent="0.25">
      <c r="A123" s="14"/>
      <c r="B123" s="14"/>
      <c r="C123" s="27"/>
      <c r="D123" s="27"/>
      <c r="E123" s="14"/>
      <c r="F123" s="14"/>
      <c r="G123" s="14"/>
      <c r="H123" s="14"/>
      <c r="I123" s="14"/>
      <c r="J123" s="14"/>
    </row>
    <row r="124" spans="1:10" ht="15" x14ac:dyDescent="0.25">
      <c r="A124" s="14"/>
      <c r="B124" s="14"/>
      <c r="C124" s="27"/>
      <c r="D124" s="27"/>
      <c r="E124" s="14"/>
      <c r="F124" s="14"/>
      <c r="G124" s="14"/>
      <c r="H124" s="14"/>
      <c r="I124" s="14"/>
      <c r="J124" s="14"/>
    </row>
    <row r="125" spans="1:10" ht="15" x14ac:dyDescent="0.25">
      <c r="A125" s="14"/>
      <c r="B125" s="14"/>
      <c r="C125" s="27"/>
      <c r="D125" s="27"/>
      <c r="E125" s="14"/>
      <c r="F125" s="14"/>
      <c r="G125" s="14"/>
      <c r="H125" s="14"/>
      <c r="I125" s="14"/>
      <c r="J125" s="14"/>
    </row>
    <row r="126" spans="1:10" ht="15" x14ac:dyDescent="0.25">
      <c r="A126" s="14"/>
      <c r="B126" s="14"/>
      <c r="C126" s="27"/>
      <c r="D126" s="27"/>
      <c r="E126" s="14"/>
      <c r="F126" s="14"/>
      <c r="G126" s="14"/>
      <c r="H126" s="14"/>
      <c r="I126" s="14"/>
      <c r="J126" s="14"/>
    </row>
    <row r="127" spans="1:10" ht="15" x14ac:dyDescent="0.25">
      <c r="A127" s="14"/>
      <c r="B127" s="14"/>
      <c r="C127" s="27"/>
      <c r="D127" s="27"/>
      <c r="E127" s="14"/>
      <c r="F127" s="14"/>
      <c r="G127" s="14"/>
      <c r="H127" s="14"/>
      <c r="I127" s="14"/>
      <c r="J127" s="14"/>
    </row>
    <row r="128" spans="1:10" ht="15" x14ac:dyDescent="0.25">
      <c r="A128" s="14"/>
      <c r="B128" s="14"/>
      <c r="C128" s="27"/>
      <c r="D128" s="27"/>
      <c r="E128" s="14"/>
      <c r="F128" s="14"/>
      <c r="G128" s="14"/>
      <c r="H128" s="14"/>
      <c r="I128" s="14"/>
      <c r="J128" s="14"/>
    </row>
    <row r="129" spans="1:10" ht="15" x14ac:dyDescent="0.25">
      <c r="A129" s="14"/>
      <c r="B129" s="14"/>
      <c r="C129" s="27"/>
      <c r="D129" s="27"/>
      <c r="E129" s="14"/>
      <c r="F129" s="14"/>
      <c r="G129" s="14"/>
      <c r="H129" s="14"/>
      <c r="I129" s="14"/>
      <c r="J129" s="14"/>
    </row>
    <row r="130" spans="1:10" ht="15" x14ac:dyDescent="0.25">
      <c r="A130" s="14"/>
      <c r="B130" s="14"/>
      <c r="C130" s="27"/>
      <c r="D130" s="27"/>
      <c r="E130" s="14"/>
      <c r="F130" s="14"/>
      <c r="G130" s="14"/>
      <c r="H130" s="14"/>
      <c r="I130" s="14"/>
      <c r="J130" s="14"/>
    </row>
    <row r="131" spans="1:10" ht="15" x14ac:dyDescent="0.25">
      <c r="A131" s="14"/>
      <c r="B131" s="14"/>
      <c r="C131" s="27"/>
      <c r="D131" s="27"/>
      <c r="E131" s="14"/>
      <c r="F131" s="14"/>
      <c r="G131" s="14"/>
      <c r="H131" s="14"/>
      <c r="I131" s="14"/>
      <c r="J131" s="14"/>
    </row>
    <row r="132" spans="1:10" ht="15" x14ac:dyDescent="0.25">
      <c r="A132" s="14"/>
      <c r="B132" s="14"/>
      <c r="C132" s="27"/>
      <c r="D132" s="27"/>
      <c r="E132" s="14"/>
      <c r="F132" s="14"/>
      <c r="G132" s="14"/>
      <c r="H132" s="14"/>
      <c r="I132" s="14"/>
      <c r="J132" s="14"/>
    </row>
    <row r="133" spans="1:10" ht="15" x14ac:dyDescent="0.25">
      <c r="A133" s="14"/>
      <c r="B133" s="14"/>
      <c r="C133" s="27"/>
      <c r="D133" s="27"/>
      <c r="E133" s="14"/>
      <c r="F133" s="14"/>
      <c r="G133" s="14"/>
      <c r="H133" s="14"/>
      <c r="I133" s="14"/>
      <c r="J133" s="14"/>
    </row>
    <row r="134" spans="1:10" ht="15" x14ac:dyDescent="0.25">
      <c r="A134" s="14"/>
      <c r="B134" s="14"/>
      <c r="C134" s="27"/>
      <c r="D134" s="27"/>
      <c r="E134" s="14"/>
      <c r="F134" s="14"/>
      <c r="G134" s="14"/>
      <c r="H134" s="14"/>
      <c r="I134" s="14"/>
      <c r="J134" s="14"/>
    </row>
    <row r="135" spans="1:10" ht="15" x14ac:dyDescent="0.25">
      <c r="A135" s="14"/>
      <c r="B135" s="14"/>
      <c r="C135" s="27"/>
      <c r="D135" s="27"/>
      <c r="E135" s="14"/>
      <c r="F135" s="14"/>
      <c r="G135" s="14"/>
      <c r="H135" s="14"/>
      <c r="I135" s="14"/>
      <c r="J135" s="14"/>
    </row>
    <row r="136" spans="1:10" ht="15" x14ac:dyDescent="0.25">
      <c r="A136" s="14"/>
      <c r="B136" s="14"/>
      <c r="C136" s="27"/>
      <c r="D136" s="27"/>
      <c r="E136" s="14"/>
      <c r="F136" s="14"/>
      <c r="G136" s="14"/>
      <c r="H136" s="14"/>
      <c r="I136" s="14"/>
      <c r="J136" s="14"/>
    </row>
  </sheetData>
  <mergeCells count="3">
    <mergeCell ref="A6:F6"/>
    <mergeCell ref="A4:F4"/>
    <mergeCell ref="A5:F5"/>
  </mergeCells>
  <pageMargins left="0.7" right="0.7" top="0.75" bottom="0.75" header="0.3" footer="0.3"/>
  <pageSetup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H10"/>
  <sheetViews>
    <sheetView workbookViewId="0">
      <selection activeCell="G16" sqref="G16"/>
    </sheetView>
  </sheetViews>
  <sheetFormatPr defaultRowHeight="12.75" x14ac:dyDescent="0.2"/>
  <sheetData>
    <row r="9" spans="1:8" ht="15" x14ac:dyDescent="0.2">
      <c r="A9" s="82" t="s">
        <v>741</v>
      </c>
      <c r="B9" s="82"/>
      <c r="C9" s="82"/>
      <c r="D9" s="82"/>
      <c r="E9" s="82"/>
      <c r="F9" s="82"/>
      <c r="G9" s="82"/>
      <c r="H9" s="82"/>
    </row>
    <row r="10" spans="1:8" ht="15" x14ac:dyDescent="0.2">
      <c r="A10" s="82" t="s">
        <v>742</v>
      </c>
      <c r="B10" s="82"/>
      <c r="C10" s="82"/>
      <c r="D10" s="82"/>
      <c r="E10" s="82"/>
      <c r="F10" s="82"/>
      <c r="G10" s="82"/>
      <c r="H10" s="82"/>
    </row>
  </sheetData>
  <printOptions horizontalCentered="1"/>
  <pageMargins left="0.7" right="0.7" top="0.75" bottom="0.75" header="0.3" footer="0.3"/>
  <pageSetup orientation="portrait" r:id="rId1"/>
  <headerFooter>
    <oddHeader>&amp;C&amp;"Arial,Bold"&amp;14&amp;K000000CUMBERLAND VALLEY ELECTRIC
CASE NO. 2016-00169
DONATIONS&amp;R&amp;11&amp;K000000Exhibit 7
Page 1 of 3
Witness:  Robert Tolliver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2"/>
  <sheetViews>
    <sheetView zoomScaleNormal="100" workbookViewId="0">
      <selection activeCell="J9" sqref="J9"/>
    </sheetView>
  </sheetViews>
  <sheetFormatPr defaultRowHeight="12.75" x14ac:dyDescent="0.2"/>
  <cols>
    <col min="1" max="1" width="6.7109375" style="31" customWidth="1"/>
    <col min="2" max="2" width="40.7109375" customWidth="1"/>
    <col min="3" max="3" width="10.140625" style="35" bestFit="1" customWidth="1"/>
    <col min="4" max="4" width="10.7109375" style="10" customWidth="1"/>
    <col min="5" max="5" width="40.7109375" customWidth="1"/>
    <col min="6" max="6" width="9.28515625" bestFit="1" customWidth="1"/>
    <col min="7" max="7" width="2.7109375" style="10" customWidth="1"/>
    <col min="8" max="9" width="9.28515625" bestFit="1" customWidth="1"/>
  </cols>
  <sheetData>
    <row r="1" spans="1:14" ht="15" x14ac:dyDescent="0.25">
      <c r="A1" s="30">
        <v>1</v>
      </c>
      <c r="B1" s="14"/>
      <c r="C1" s="36"/>
      <c r="D1" s="27"/>
      <c r="E1" s="14"/>
      <c r="F1" s="51" t="s">
        <v>634</v>
      </c>
      <c r="G1" s="27"/>
      <c r="H1" s="14"/>
      <c r="I1" s="14"/>
      <c r="J1" s="14"/>
      <c r="K1" s="22"/>
      <c r="L1" s="22"/>
      <c r="M1" s="22"/>
      <c r="N1" s="22"/>
    </row>
    <row r="2" spans="1:14" ht="15" x14ac:dyDescent="0.25">
      <c r="A2" s="30">
        <f>+A1+1</f>
        <v>2</v>
      </c>
      <c r="B2" s="14"/>
      <c r="C2" s="36"/>
      <c r="D2" s="27"/>
      <c r="E2" s="14"/>
      <c r="F2" s="51" t="s">
        <v>635</v>
      </c>
      <c r="G2" s="27"/>
      <c r="H2" s="14"/>
      <c r="I2" s="14"/>
      <c r="J2" s="14"/>
      <c r="K2" s="22"/>
      <c r="L2" s="22"/>
      <c r="M2" s="22"/>
      <c r="N2" s="22"/>
    </row>
    <row r="3" spans="1:14" ht="15" x14ac:dyDescent="0.25">
      <c r="A3" s="30">
        <f t="shared" ref="A3:A65" si="0">+A2+1</f>
        <v>3</v>
      </c>
      <c r="B3" s="14"/>
      <c r="C3" s="36"/>
      <c r="D3" s="27"/>
      <c r="E3" s="14"/>
      <c r="F3" s="51" t="s">
        <v>623</v>
      </c>
      <c r="G3" s="27"/>
      <c r="H3" s="14"/>
      <c r="I3" s="14"/>
      <c r="J3" s="14"/>
      <c r="K3" s="22"/>
      <c r="L3" s="22"/>
      <c r="M3" s="22"/>
      <c r="N3" s="22"/>
    </row>
    <row r="4" spans="1:14" ht="15.75" x14ac:dyDescent="0.25">
      <c r="A4" s="30">
        <f t="shared" si="0"/>
        <v>4</v>
      </c>
      <c r="B4" s="113" t="s">
        <v>636</v>
      </c>
      <c r="C4" s="113"/>
      <c r="D4" s="113"/>
      <c r="E4" s="113"/>
      <c r="F4" s="113"/>
      <c r="G4" s="27"/>
      <c r="H4" s="14"/>
      <c r="I4" s="14"/>
      <c r="J4" s="14"/>
      <c r="K4" s="22"/>
      <c r="L4" s="22"/>
      <c r="M4" s="22"/>
      <c r="N4" s="22"/>
    </row>
    <row r="5" spans="1:14" ht="15.75" x14ac:dyDescent="0.25">
      <c r="A5" s="30">
        <f t="shared" si="0"/>
        <v>5</v>
      </c>
      <c r="B5" s="113" t="s">
        <v>637</v>
      </c>
      <c r="C5" s="113"/>
      <c r="D5" s="113"/>
      <c r="E5" s="113"/>
      <c r="F5" s="113"/>
      <c r="G5" s="27"/>
      <c r="H5" s="14"/>
      <c r="I5" s="14"/>
      <c r="J5" s="14"/>
      <c r="K5" s="22"/>
      <c r="L5" s="22"/>
      <c r="M5" s="22"/>
      <c r="N5" s="22"/>
    </row>
    <row r="6" spans="1:14" ht="15.75" x14ac:dyDescent="0.25">
      <c r="A6" s="30">
        <f t="shared" si="0"/>
        <v>6</v>
      </c>
      <c r="B6" s="113" t="s">
        <v>638</v>
      </c>
      <c r="C6" s="113"/>
      <c r="D6" s="113"/>
      <c r="E6" s="113"/>
      <c r="F6" s="113"/>
      <c r="G6" s="27"/>
      <c r="H6" s="14"/>
      <c r="I6" s="14"/>
      <c r="J6" s="14"/>
      <c r="K6" s="22"/>
      <c r="L6" s="22"/>
      <c r="M6" s="22"/>
      <c r="N6" s="22"/>
    </row>
    <row r="7" spans="1:14" ht="15" x14ac:dyDescent="0.25">
      <c r="A7" s="30">
        <f t="shared" si="0"/>
        <v>7</v>
      </c>
      <c r="B7" s="14"/>
      <c r="C7" s="36"/>
      <c r="D7" s="27"/>
      <c r="E7" s="14"/>
      <c r="F7" s="14"/>
      <c r="G7" s="27"/>
      <c r="H7" s="14"/>
      <c r="I7" s="14"/>
      <c r="J7" s="14"/>
      <c r="K7" s="22"/>
      <c r="L7" s="22"/>
      <c r="M7" s="22"/>
      <c r="N7" s="22"/>
    </row>
    <row r="8" spans="1:14" ht="26.25" x14ac:dyDescent="0.25">
      <c r="A8" s="30">
        <f t="shared" si="0"/>
        <v>8</v>
      </c>
      <c r="B8" s="52" t="s">
        <v>639</v>
      </c>
      <c r="C8" s="53" t="s">
        <v>640</v>
      </c>
      <c r="D8" s="54" t="s">
        <v>641</v>
      </c>
      <c r="E8" s="52" t="s">
        <v>642</v>
      </c>
      <c r="F8" s="55" t="s">
        <v>643</v>
      </c>
      <c r="G8" s="27"/>
      <c r="H8" s="14"/>
      <c r="I8" s="14"/>
      <c r="J8" s="14"/>
      <c r="K8" s="22"/>
      <c r="L8" s="22"/>
      <c r="M8" s="22"/>
      <c r="N8" s="22"/>
    </row>
    <row r="9" spans="1:14" ht="15" x14ac:dyDescent="0.25">
      <c r="A9" s="30">
        <f t="shared" si="0"/>
        <v>9</v>
      </c>
      <c r="B9" s="15" t="s">
        <v>57</v>
      </c>
      <c r="C9" s="48">
        <v>41976</v>
      </c>
      <c r="D9" s="25">
        <v>64720</v>
      </c>
      <c r="E9" s="15" t="s">
        <v>606</v>
      </c>
      <c r="F9" s="17">
        <v>900</v>
      </c>
      <c r="G9" s="27"/>
      <c r="H9" s="14" t="str">
        <f>IF(G9="x", +F9," ")</f>
        <v xml:space="preserve"> </v>
      </c>
      <c r="I9" s="14"/>
      <c r="J9" s="14"/>
      <c r="K9" s="22"/>
      <c r="L9" s="22"/>
      <c r="M9" s="22"/>
      <c r="N9" s="22"/>
    </row>
    <row r="10" spans="1:14" ht="15" x14ac:dyDescent="0.25">
      <c r="A10" s="30">
        <f t="shared" si="0"/>
        <v>10</v>
      </c>
      <c r="B10" s="15" t="s">
        <v>57</v>
      </c>
      <c r="C10" s="48">
        <v>41983</v>
      </c>
      <c r="D10" s="25">
        <v>64797</v>
      </c>
      <c r="E10" s="15" t="s">
        <v>207</v>
      </c>
      <c r="F10" s="17">
        <v>400.14</v>
      </c>
      <c r="G10" s="27" t="s">
        <v>620</v>
      </c>
      <c r="H10" s="14">
        <f t="shared" ref="H10:H58" si="1">IF(G10="x", +F10," ")</f>
        <v>400.14</v>
      </c>
      <c r="I10" s="14"/>
      <c r="J10" s="14"/>
      <c r="K10" s="22"/>
      <c r="L10" s="22"/>
      <c r="M10" s="22"/>
      <c r="N10" s="22"/>
    </row>
    <row r="11" spans="1:14" ht="15" x14ac:dyDescent="0.25">
      <c r="A11" s="30">
        <f t="shared" si="0"/>
        <v>11</v>
      </c>
      <c r="B11" s="15" t="s">
        <v>57</v>
      </c>
      <c r="C11" s="48">
        <v>41983</v>
      </c>
      <c r="D11" s="25">
        <v>64797</v>
      </c>
      <c r="E11" s="15" t="s">
        <v>209</v>
      </c>
      <c r="F11" s="17">
        <v>135</v>
      </c>
      <c r="G11" s="27"/>
      <c r="H11" s="14" t="str">
        <f t="shared" si="1"/>
        <v xml:space="preserve"> </v>
      </c>
      <c r="I11" s="14"/>
      <c r="J11" s="14"/>
      <c r="K11" s="22"/>
      <c r="L11" s="22"/>
      <c r="M11" s="22"/>
      <c r="N11" s="22"/>
    </row>
    <row r="12" spans="1:14" ht="15" x14ac:dyDescent="0.25">
      <c r="A12" s="30">
        <f t="shared" si="0"/>
        <v>12</v>
      </c>
      <c r="B12" s="15" t="s">
        <v>57</v>
      </c>
      <c r="C12" s="48">
        <v>42011</v>
      </c>
      <c r="D12" s="25">
        <v>64987</v>
      </c>
      <c r="E12" s="15" t="s">
        <v>606</v>
      </c>
      <c r="F12" s="17">
        <v>900</v>
      </c>
      <c r="G12" s="27"/>
      <c r="H12" s="14" t="str">
        <f t="shared" si="1"/>
        <v xml:space="preserve"> </v>
      </c>
      <c r="I12" s="14"/>
      <c r="J12" s="14"/>
      <c r="K12" s="22"/>
      <c r="L12" s="22"/>
      <c r="M12" s="22"/>
      <c r="N12" s="22"/>
    </row>
    <row r="13" spans="1:14" ht="15" x14ac:dyDescent="0.25">
      <c r="A13" s="30">
        <f t="shared" si="0"/>
        <v>13</v>
      </c>
      <c r="B13" s="15" t="s">
        <v>57</v>
      </c>
      <c r="C13" s="48">
        <v>42037</v>
      </c>
      <c r="D13" s="25">
        <v>65156</v>
      </c>
      <c r="E13" s="15" t="s">
        <v>606</v>
      </c>
      <c r="F13" s="17">
        <v>900</v>
      </c>
      <c r="G13" s="27"/>
      <c r="H13" s="14" t="str">
        <f t="shared" si="1"/>
        <v xml:space="preserve"> </v>
      </c>
      <c r="I13" s="14"/>
      <c r="J13" s="14"/>
      <c r="K13" s="22"/>
      <c r="L13" s="22"/>
      <c r="M13" s="22"/>
      <c r="N13" s="22"/>
    </row>
    <row r="14" spans="1:14" ht="15" x14ac:dyDescent="0.25">
      <c r="A14" s="30">
        <f t="shared" si="0"/>
        <v>14</v>
      </c>
      <c r="B14" s="15" t="s">
        <v>57</v>
      </c>
      <c r="C14" s="48">
        <v>42067</v>
      </c>
      <c r="D14" s="25">
        <v>65350</v>
      </c>
      <c r="E14" s="15" t="s">
        <v>606</v>
      </c>
      <c r="F14" s="17">
        <v>900</v>
      </c>
      <c r="G14" s="27"/>
      <c r="H14" s="14" t="str">
        <f t="shared" si="1"/>
        <v xml:space="preserve"> </v>
      </c>
      <c r="I14" s="14"/>
      <c r="J14" s="14"/>
      <c r="K14" s="22"/>
      <c r="L14" s="22"/>
      <c r="M14" s="22"/>
      <c r="N14" s="22"/>
    </row>
    <row r="15" spans="1:14" ht="15" x14ac:dyDescent="0.25">
      <c r="A15" s="30">
        <f t="shared" si="0"/>
        <v>15</v>
      </c>
      <c r="B15" s="15" t="s">
        <v>57</v>
      </c>
      <c r="C15" s="48">
        <v>42095</v>
      </c>
      <c r="D15" s="25">
        <v>65560</v>
      </c>
      <c r="E15" s="15" t="s">
        <v>606</v>
      </c>
      <c r="F15" s="17">
        <v>900</v>
      </c>
      <c r="G15" s="27"/>
      <c r="H15" s="14" t="str">
        <f t="shared" si="1"/>
        <v xml:space="preserve"> </v>
      </c>
      <c r="I15" s="14"/>
      <c r="J15" s="14"/>
      <c r="K15" s="22"/>
      <c r="L15" s="22"/>
      <c r="M15" s="22"/>
      <c r="N15" s="22"/>
    </row>
    <row r="16" spans="1:14" ht="15" x14ac:dyDescent="0.25">
      <c r="A16" s="30">
        <f t="shared" si="0"/>
        <v>16</v>
      </c>
      <c r="B16" s="15" t="s">
        <v>57</v>
      </c>
      <c r="C16" s="48">
        <v>42129</v>
      </c>
      <c r="D16" s="25">
        <v>65826</v>
      </c>
      <c r="E16" s="15" t="s">
        <v>606</v>
      </c>
      <c r="F16" s="17">
        <v>900</v>
      </c>
      <c r="G16" s="27"/>
      <c r="H16" s="14" t="str">
        <f t="shared" si="1"/>
        <v xml:space="preserve"> </v>
      </c>
      <c r="I16" s="14"/>
      <c r="J16" s="14"/>
      <c r="K16" s="22"/>
      <c r="L16" s="22"/>
      <c r="M16" s="22"/>
      <c r="N16" s="22"/>
    </row>
    <row r="17" spans="1:14" ht="15" x14ac:dyDescent="0.25">
      <c r="A17" s="30">
        <f t="shared" si="0"/>
        <v>17</v>
      </c>
      <c r="B17" s="15" t="s">
        <v>57</v>
      </c>
      <c r="C17" s="48">
        <v>42159</v>
      </c>
      <c r="D17" s="25">
        <v>66056</v>
      </c>
      <c r="E17" s="15" t="s">
        <v>606</v>
      </c>
      <c r="F17" s="17">
        <v>900</v>
      </c>
      <c r="G17" s="27"/>
      <c r="H17" s="14" t="str">
        <f t="shared" si="1"/>
        <v xml:space="preserve"> </v>
      </c>
      <c r="I17" s="14"/>
      <c r="J17" s="14"/>
      <c r="K17" s="22"/>
      <c r="L17" s="22"/>
      <c r="M17" s="22"/>
      <c r="N17" s="22"/>
    </row>
    <row r="18" spans="1:14" ht="15" x14ac:dyDescent="0.25">
      <c r="A18" s="30">
        <f t="shared" si="0"/>
        <v>18</v>
      </c>
      <c r="B18" s="15" t="s">
        <v>57</v>
      </c>
      <c r="C18" s="48">
        <v>42193</v>
      </c>
      <c r="D18" s="25">
        <v>66695</v>
      </c>
      <c r="E18" s="15" t="s">
        <v>606</v>
      </c>
      <c r="F18" s="17">
        <v>900</v>
      </c>
      <c r="G18" s="27"/>
      <c r="H18" s="14" t="str">
        <f t="shared" si="1"/>
        <v xml:space="preserve"> </v>
      </c>
      <c r="I18" s="14"/>
      <c r="J18" s="14"/>
      <c r="K18" s="22"/>
      <c r="L18" s="22"/>
      <c r="M18" s="22"/>
      <c r="N18" s="22"/>
    </row>
    <row r="19" spans="1:14" ht="15" x14ac:dyDescent="0.25">
      <c r="A19" s="30">
        <f t="shared" si="0"/>
        <v>19</v>
      </c>
      <c r="B19" s="15" t="s">
        <v>57</v>
      </c>
      <c r="C19" s="48">
        <v>42220</v>
      </c>
      <c r="D19" s="25">
        <v>66914</v>
      </c>
      <c r="E19" s="15" t="s">
        <v>606</v>
      </c>
      <c r="F19" s="17">
        <v>900</v>
      </c>
      <c r="G19" s="27"/>
      <c r="H19" s="14" t="str">
        <f t="shared" si="1"/>
        <v xml:space="preserve"> </v>
      </c>
      <c r="I19" s="14"/>
      <c r="J19" s="14"/>
      <c r="K19" s="22"/>
      <c r="L19" s="22"/>
      <c r="M19" s="22"/>
      <c r="N19" s="22"/>
    </row>
    <row r="20" spans="1:14" ht="15" x14ac:dyDescent="0.25">
      <c r="A20" s="30">
        <f t="shared" si="0"/>
        <v>20</v>
      </c>
      <c r="B20" s="15" t="s">
        <v>57</v>
      </c>
      <c r="C20" s="48">
        <v>42227</v>
      </c>
      <c r="D20" s="25">
        <v>66971</v>
      </c>
      <c r="E20" s="15" t="s">
        <v>603</v>
      </c>
      <c r="F20" s="17">
        <v>412.5</v>
      </c>
      <c r="G20" s="27"/>
      <c r="H20" s="14" t="str">
        <f t="shared" si="1"/>
        <v xml:space="preserve"> </v>
      </c>
      <c r="I20" s="14"/>
      <c r="J20" s="14"/>
      <c r="K20" s="22"/>
      <c r="L20" s="22"/>
      <c r="M20" s="22"/>
      <c r="N20" s="22"/>
    </row>
    <row r="21" spans="1:14" ht="15" x14ac:dyDescent="0.25">
      <c r="A21" s="30">
        <f t="shared" si="0"/>
        <v>21</v>
      </c>
      <c r="B21" s="15" t="s">
        <v>57</v>
      </c>
      <c r="C21" s="48">
        <v>42249</v>
      </c>
      <c r="D21" s="25">
        <v>67145</v>
      </c>
      <c r="E21" s="15" t="s">
        <v>606</v>
      </c>
      <c r="F21" s="17">
        <v>900</v>
      </c>
      <c r="G21" s="27"/>
      <c r="H21" s="14" t="str">
        <f t="shared" si="1"/>
        <v xml:space="preserve"> </v>
      </c>
      <c r="I21" s="14"/>
      <c r="J21" s="14"/>
      <c r="K21" s="22"/>
      <c r="L21" s="22"/>
      <c r="M21" s="22"/>
      <c r="N21" s="22"/>
    </row>
    <row r="22" spans="1:14" ht="15" x14ac:dyDescent="0.25">
      <c r="A22" s="30">
        <f t="shared" si="0"/>
        <v>22</v>
      </c>
      <c r="B22" s="15" t="s">
        <v>57</v>
      </c>
      <c r="C22" s="48">
        <v>42282</v>
      </c>
      <c r="D22" s="25">
        <v>67408</v>
      </c>
      <c r="E22" s="15" t="s">
        <v>606</v>
      </c>
      <c r="F22" s="17">
        <v>900</v>
      </c>
      <c r="G22" s="27"/>
      <c r="H22" s="14" t="str">
        <f t="shared" si="1"/>
        <v xml:space="preserve"> </v>
      </c>
      <c r="I22" s="14"/>
      <c r="J22" s="14"/>
      <c r="K22" s="22"/>
      <c r="L22" s="22"/>
      <c r="M22" s="22"/>
      <c r="N22" s="22"/>
    </row>
    <row r="23" spans="1:14" ht="15" x14ac:dyDescent="0.25">
      <c r="A23" s="30">
        <f t="shared" si="0"/>
        <v>23</v>
      </c>
      <c r="B23" s="15" t="s">
        <v>57</v>
      </c>
      <c r="C23" s="48">
        <v>42312</v>
      </c>
      <c r="D23" s="25">
        <v>67623</v>
      </c>
      <c r="E23" s="15" t="s">
        <v>606</v>
      </c>
      <c r="F23" s="17">
        <v>900</v>
      </c>
      <c r="G23" s="27"/>
      <c r="H23" s="14" t="str">
        <f t="shared" si="1"/>
        <v xml:space="preserve"> </v>
      </c>
      <c r="I23" s="14"/>
      <c r="J23" s="14"/>
      <c r="K23" s="22"/>
      <c r="L23" s="22"/>
      <c r="M23" s="22"/>
      <c r="N23" s="22"/>
    </row>
    <row r="24" spans="1:14" ht="15" x14ac:dyDescent="0.25">
      <c r="A24" s="30">
        <f t="shared" si="0"/>
        <v>24</v>
      </c>
      <c r="B24" s="15" t="s">
        <v>57</v>
      </c>
      <c r="C24" s="48">
        <v>42338</v>
      </c>
      <c r="D24" s="25">
        <v>67848</v>
      </c>
      <c r="E24" s="15" t="s">
        <v>604</v>
      </c>
      <c r="F24" s="17">
        <v>437.13</v>
      </c>
      <c r="G24" s="27" t="s">
        <v>620</v>
      </c>
      <c r="H24" s="14">
        <f t="shared" si="1"/>
        <v>437.13</v>
      </c>
      <c r="I24" s="14"/>
      <c r="J24" s="14"/>
      <c r="K24" s="22"/>
      <c r="L24" s="22"/>
      <c r="M24" s="22"/>
      <c r="N24" s="22"/>
    </row>
    <row r="25" spans="1:14" ht="15" x14ac:dyDescent="0.25">
      <c r="A25" s="30">
        <f t="shared" si="0"/>
        <v>25</v>
      </c>
      <c r="B25" s="15"/>
      <c r="C25" s="48"/>
      <c r="D25" s="25"/>
      <c r="E25" s="15"/>
      <c r="F25" s="17"/>
      <c r="G25" s="27"/>
      <c r="H25" s="14" t="str">
        <f t="shared" si="1"/>
        <v xml:space="preserve"> </v>
      </c>
      <c r="I25" s="14"/>
      <c r="J25" s="14"/>
      <c r="K25" s="22"/>
      <c r="L25" s="22"/>
      <c r="M25" s="22"/>
      <c r="N25" s="22"/>
    </row>
    <row r="26" spans="1:14" ht="15" x14ac:dyDescent="0.25">
      <c r="A26" s="30">
        <f t="shared" si="0"/>
        <v>26</v>
      </c>
      <c r="B26" s="15" t="s">
        <v>55</v>
      </c>
      <c r="C26" s="48">
        <v>42004</v>
      </c>
      <c r="D26" s="25">
        <v>64959</v>
      </c>
      <c r="E26" s="15" t="s">
        <v>605</v>
      </c>
      <c r="F26" s="17">
        <v>1639.84</v>
      </c>
      <c r="G26" s="27" t="s">
        <v>620</v>
      </c>
      <c r="H26" s="14">
        <f t="shared" si="1"/>
        <v>1639.84</v>
      </c>
      <c r="I26" s="14"/>
      <c r="J26" s="14"/>
      <c r="K26" s="22"/>
      <c r="L26" s="22"/>
      <c r="M26" s="22"/>
      <c r="N26" s="22"/>
    </row>
    <row r="27" spans="1:14" ht="15" x14ac:dyDescent="0.25">
      <c r="A27" s="30">
        <f t="shared" si="0"/>
        <v>27</v>
      </c>
      <c r="B27" s="15" t="s">
        <v>55</v>
      </c>
      <c r="C27" s="48">
        <v>42063</v>
      </c>
      <c r="D27" s="25">
        <v>65396</v>
      </c>
      <c r="E27" s="15" t="s">
        <v>605</v>
      </c>
      <c r="F27" s="17">
        <v>329.96</v>
      </c>
      <c r="G27" s="27" t="s">
        <v>620</v>
      </c>
      <c r="H27" s="14">
        <f t="shared" si="1"/>
        <v>329.96</v>
      </c>
      <c r="I27" s="14"/>
      <c r="J27" s="14"/>
      <c r="K27" s="22"/>
      <c r="L27" s="22"/>
      <c r="M27" s="22"/>
      <c r="N27" s="22"/>
    </row>
    <row r="28" spans="1:14" ht="15" x14ac:dyDescent="0.25">
      <c r="A28" s="30">
        <f t="shared" si="0"/>
        <v>28</v>
      </c>
      <c r="B28" s="15" t="s">
        <v>55</v>
      </c>
      <c r="C28" s="48">
        <v>42094</v>
      </c>
      <c r="D28" s="25">
        <v>65543</v>
      </c>
      <c r="E28" s="15" t="s">
        <v>605</v>
      </c>
      <c r="F28" s="17">
        <v>1128.83</v>
      </c>
      <c r="G28" s="27" t="s">
        <v>620</v>
      </c>
      <c r="H28" s="14">
        <f t="shared" si="1"/>
        <v>1128.83</v>
      </c>
      <c r="I28" s="14"/>
      <c r="J28" s="14"/>
      <c r="K28" s="22"/>
      <c r="L28" s="22"/>
      <c r="M28" s="22"/>
      <c r="N28" s="22"/>
    </row>
    <row r="29" spans="1:14" ht="15" x14ac:dyDescent="0.25">
      <c r="A29" s="30">
        <f t="shared" si="0"/>
        <v>29</v>
      </c>
      <c r="B29" s="15" t="s">
        <v>55</v>
      </c>
      <c r="C29" s="48">
        <v>42124</v>
      </c>
      <c r="D29" s="25">
        <v>65799</v>
      </c>
      <c r="E29" s="15" t="s">
        <v>605</v>
      </c>
      <c r="F29" s="17">
        <v>1690.95</v>
      </c>
      <c r="G29" s="27" t="s">
        <v>620</v>
      </c>
      <c r="H29" s="14">
        <f t="shared" si="1"/>
        <v>1690.95</v>
      </c>
      <c r="I29" s="14"/>
      <c r="J29" s="14"/>
      <c r="K29" s="22"/>
      <c r="L29" s="22"/>
      <c r="M29" s="22"/>
      <c r="N29" s="22"/>
    </row>
    <row r="30" spans="1:14" ht="15" x14ac:dyDescent="0.25">
      <c r="A30" s="30">
        <f t="shared" si="0"/>
        <v>30</v>
      </c>
      <c r="B30" s="15" t="s">
        <v>55</v>
      </c>
      <c r="C30" s="48">
        <v>42155</v>
      </c>
      <c r="D30" s="25">
        <v>66037</v>
      </c>
      <c r="E30" s="15" t="s">
        <v>605</v>
      </c>
      <c r="F30" s="17">
        <v>4130.1499999999996</v>
      </c>
      <c r="G30" s="27" t="s">
        <v>620</v>
      </c>
      <c r="H30" s="14">
        <f t="shared" si="1"/>
        <v>4130.1499999999996</v>
      </c>
      <c r="I30" s="14"/>
      <c r="J30" s="14"/>
      <c r="K30" s="22"/>
      <c r="L30" s="22"/>
      <c r="M30" s="22"/>
      <c r="N30" s="22"/>
    </row>
    <row r="31" spans="1:14" ht="15" x14ac:dyDescent="0.25">
      <c r="A31" s="30">
        <f t="shared" si="0"/>
        <v>31</v>
      </c>
      <c r="B31" s="15" t="s">
        <v>55</v>
      </c>
      <c r="C31" s="48">
        <v>42216</v>
      </c>
      <c r="D31" s="25">
        <v>66954</v>
      </c>
      <c r="E31" s="15" t="s">
        <v>605</v>
      </c>
      <c r="F31" s="17">
        <v>1694.19</v>
      </c>
      <c r="G31" s="27" t="s">
        <v>620</v>
      </c>
      <c r="H31" s="14">
        <f t="shared" si="1"/>
        <v>1694.19</v>
      </c>
      <c r="I31" s="14"/>
      <c r="J31" s="14"/>
      <c r="K31" s="22"/>
      <c r="L31" s="22"/>
      <c r="M31" s="22"/>
      <c r="N31" s="22"/>
    </row>
    <row r="32" spans="1:14" ht="15" x14ac:dyDescent="0.25">
      <c r="A32" s="30">
        <f t="shared" si="0"/>
        <v>32</v>
      </c>
      <c r="B32" s="15" t="s">
        <v>55</v>
      </c>
      <c r="C32" s="48">
        <v>42247</v>
      </c>
      <c r="D32" s="25">
        <v>67177</v>
      </c>
      <c r="E32" s="15" t="s">
        <v>605</v>
      </c>
      <c r="F32" s="17">
        <v>1240.5999999999999</v>
      </c>
      <c r="G32" s="27" t="s">
        <v>620</v>
      </c>
      <c r="H32" s="14">
        <f t="shared" si="1"/>
        <v>1240.5999999999999</v>
      </c>
      <c r="I32" s="14"/>
      <c r="J32" s="14"/>
      <c r="K32" s="22"/>
      <c r="L32" s="22"/>
      <c r="M32" s="22"/>
      <c r="N32" s="22"/>
    </row>
    <row r="33" spans="1:14" ht="15" x14ac:dyDescent="0.25">
      <c r="A33" s="30">
        <f t="shared" si="0"/>
        <v>33</v>
      </c>
      <c r="B33" s="15" t="s">
        <v>55</v>
      </c>
      <c r="C33" s="48">
        <v>42277</v>
      </c>
      <c r="D33" s="25">
        <v>67373</v>
      </c>
      <c r="E33" s="15" t="s">
        <v>605</v>
      </c>
      <c r="F33" s="17">
        <v>1636.49</v>
      </c>
      <c r="G33" s="27" t="s">
        <v>620</v>
      </c>
      <c r="H33" s="14">
        <f t="shared" si="1"/>
        <v>1636.49</v>
      </c>
      <c r="I33" s="14"/>
      <c r="J33" s="14"/>
      <c r="K33" s="22"/>
      <c r="L33" s="22"/>
      <c r="M33" s="22"/>
      <c r="N33" s="22"/>
    </row>
    <row r="34" spans="1:14" ht="15" x14ac:dyDescent="0.25">
      <c r="A34" s="30">
        <f t="shared" si="0"/>
        <v>34</v>
      </c>
      <c r="B34" s="15" t="s">
        <v>55</v>
      </c>
      <c r="C34" s="48">
        <v>42308</v>
      </c>
      <c r="D34" s="25">
        <v>67653</v>
      </c>
      <c r="E34" s="15" t="s">
        <v>605</v>
      </c>
      <c r="F34" s="17">
        <v>2883.41</v>
      </c>
      <c r="G34" s="27" t="s">
        <v>620</v>
      </c>
      <c r="H34" s="14">
        <f t="shared" si="1"/>
        <v>2883.41</v>
      </c>
      <c r="I34" s="43">
        <f>SUM(F26:F33)</f>
        <v>13491.01</v>
      </c>
      <c r="J34" s="14"/>
      <c r="K34" s="22"/>
      <c r="L34" s="22"/>
      <c r="M34" s="22"/>
      <c r="N34" s="22"/>
    </row>
    <row r="35" spans="1:14" ht="15" x14ac:dyDescent="0.25">
      <c r="A35" s="30">
        <f t="shared" si="0"/>
        <v>35</v>
      </c>
      <c r="B35" s="15"/>
      <c r="C35" s="48"/>
      <c r="D35" s="25"/>
      <c r="E35" s="15"/>
      <c r="F35" s="17"/>
      <c r="G35" s="27"/>
      <c r="H35" s="14" t="str">
        <f t="shared" si="1"/>
        <v xml:space="preserve"> </v>
      </c>
      <c r="I35" s="14"/>
      <c r="J35" s="14"/>
      <c r="K35" s="22"/>
      <c r="L35" s="22"/>
      <c r="M35" s="22"/>
      <c r="N35" s="22"/>
    </row>
    <row r="36" spans="1:14" ht="15" x14ac:dyDescent="0.25">
      <c r="A36" s="30">
        <f t="shared" si="0"/>
        <v>36</v>
      </c>
      <c r="B36" s="15" t="s">
        <v>60</v>
      </c>
      <c r="C36" s="48">
        <v>42124</v>
      </c>
      <c r="D36" s="25">
        <v>65871</v>
      </c>
      <c r="E36" s="15" t="s">
        <v>226</v>
      </c>
      <c r="F36" s="17">
        <v>1136</v>
      </c>
      <c r="G36" s="27"/>
      <c r="H36" s="14" t="str">
        <f t="shared" si="1"/>
        <v xml:space="preserve"> </v>
      </c>
      <c r="I36" s="14"/>
      <c r="J36" s="14"/>
      <c r="K36" s="22"/>
      <c r="L36" s="22"/>
      <c r="M36" s="22"/>
      <c r="N36" s="22"/>
    </row>
    <row r="37" spans="1:14" ht="15" x14ac:dyDescent="0.25">
      <c r="A37" s="30">
        <f t="shared" si="0"/>
        <v>37</v>
      </c>
      <c r="B37" s="15" t="s">
        <v>63</v>
      </c>
      <c r="C37" s="48">
        <v>42165</v>
      </c>
      <c r="D37" s="25">
        <v>66142</v>
      </c>
      <c r="E37" s="15" t="s">
        <v>237</v>
      </c>
      <c r="F37" s="17">
        <v>2970</v>
      </c>
      <c r="G37" s="27"/>
      <c r="H37" s="14" t="str">
        <f t="shared" si="1"/>
        <v xml:space="preserve"> </v>
      </c>
      <c r="I37" s="14"/>
      <c r="J37" s="14"/>
      <c r="K37" s="22"/>
      <c r="L37" s="22"/>
      <c r="M37" s="22"/>
      <c r="N37" s="22"/>
    </row>
    <row r="38" spans="1:14" ht="15" x14ac:dyDescent="0.25">
      <c r="A38" s="30">
        <f t="shared" si="0"/>
        <v>38</v>
      </c>
      <c r="B38" s="15" t="s">
        <v>63</v>
      </c>
      <c r="C38" s="48">
        <v>42198</v>
      </c>
      <c r="D38" s="25">
        <v>66761</v>
      </c>
      <c r="E38" s="15" t="s">
        <v>242</v>
      </c>
      <c r="F38" s="17">
        <v>1537.5</v>
      </c>
      <c r="G38" s="27"/>
      <c r="H38" s="14" t="str">
        <f t="shared" si="1"/>
        <v xml:space="preserve"> </v>
      </c>
      <c r="I38" s="14"/>
      <c r="J38" s="14"/>
      <c r="K38" s="22"/>
      <c r="L38" s="22"/>
      <c r="M38" s="22"/>
      <c r="N38" s="22"/>
    </row>
    <row r="39" spans="1:14" ht="15" x14ac:dyDescent="0.25">
      <c r="A39" s="30">
        <f t="shared" si="0"/>
        <v>39</v>
      </c>
      <c r="B39" s="15" t="s">
        <v>63</v>
      </c>
      <c r="C39" s="48">
        <v>42247</v>
      </c>
      <c r="D39" s="25">
        <v>67171</v>
      </c>
      <c r="E39" s="15" t="s">
        <v>585</v>
      </c>
      <c r="F39" s="17">
        <v>1853</v>
      </c>
      <c r="G39" s="27"/>
      <c r="H39" s="14" t="str">
        <f t="shared" si="1"/>
        <v xml:space="preserve"> </v>
      </c>
      <c r="I39" s="14"/>
      <c r="J39" s="14"/>
      <c r="K39" s="22"/>
      <c r="L39" s="22"/>
      <c r="M39" s="22"/>
      <c r="N39" s="22"/>
    </row>
    <row r="40" spans="1:14" ht="15" x14ac:dyDescent="0.25">
      <c r="A40" s="30">
        <f t="shared" si="0"/>
        <v>40</v>
      </c>
      <c r="B40" s="15" t="s">
        <v>63</v>
      </c>
      <c r="C40" s="48">
        <v>42285</v>
      </c>
      <c r="D40" s="25">
        <v>67460</v>
      </c>
      <c r="E40" s="15" t="s">
        <v>261</v>
      </c>
      <c r="F40" s="17">
        <v>2290.75</v>
      </c>
      <c r="G40" s="27"/>
      <c r="H40" s="14" t="str">
        <f t="shared" si="1"/>
        <v xml:space="preserve"> </v>
      </c>
      <c r="I40" s="14"/>
      <c r="J40" s="14"/>
      <c r="K40" s="22"/>
      <c r="L40" s="22"/>
      <c r="M40" s="22"/>
      <c r="N40" s="22"/>
    </row>
    <row r="41" spans="1:14" ht="15" x14ac:dyDescent="0.25">
      <c r="A41" s="30">
        <f t="shared" si="0"/>
        <v>41</v>
      </c>
      <c r="B41" s="15" t="s">
        <v>63</v>
      </c>
      <c r="C41" s="48">
        <v>42308</v>
      </c>
      <c r="D41" s="25">
        <v>67710</v>
      </c>
      <c r="E41" s="15" t="s">
        <v>586</v>
      </c>
      <c r="F41" s="17">
        <v>1856.5</v>
      </c>
      <c r="G41" s="27"/>
      <c r="H41" s="14" t="str">
        <f t="shared" si="1"/>
        <v xml:space="preserve"> </v>
      </c>
      <c r="I41" s="14"/>
      <c r="J41" s="14"/>
      <c r="K41" s="22"/>
      <c r="L41" s="22"/>
      <c r="M41" s="22"/>
      <c r="N41" s="22"/>
    </row>
    <row r="42" spans="1:14" ht="15" x14ac:dyDescent="0.25">
      <c r="A42" s="30">
        <f t="shared" si="0"/>
        <v>42</v>
      </c>
      <c r="B42" s="15" t="s">
        <v>63</v>
      </c>
      <c r="C42" s="48">
        <v>42327</v>
      </c>
      <c r="D42" s="25">
        <v>67745</v>
      </c>
      <c r="E42" s="15" t="s">
        <v>585</v>
      </c>
      <c r="F42" s="17">
        <v>1205.98</v>
      </c>
      <c r="G42" s="27"/>
      <c r="H42" s="14" t="str">
        <f t="shared" si="1"/>
        <v xml:space="preserve"> </v>
      </c>
      <c r="I42" s="43">
        <f>SUM(F36:F42)</f>
        <v>12849.73</v>
      </c>
      <c r="J42" s="14"/>
      <c r="K42" s="22"/>
      <c r="L42" s="22"/>
      <c r="M42" s="22"/>
      <c r="N42" s="22"/>
    </row>
    <row r="43" spans="1:14" ht="15" x14ac:dyDescent="0.25">
      <c r="A43" s="30">
        <f t="shared" si="0"/>
        <v>43</v>
      </c>
      <c r="B43" s="15"/>
      <c r="C43" s="48"/>
      <c r="D43" s="25"/>
      <c r="E43" s="15"/>
      <c r="F43" s="17"/>
      <c r="G43" s="27"/>
      <c r="H43" s="14" t="str">
        <f t="shared" si="1"/>
        <v xml:space="preserve"> </v>
      </c>
      <c r="I43" s="14"/>
      <c r="J43" s="14"/>
      <c r="K43" s="22"/>
      <c r="L43" s="22"/>
      <c r="M43" s="22"/>
      <c r="N43" s="22"/>
    </row>
    <row r="44" spans="1:14" ht="15" x14ac:dyDescent="0.25">
      <c r="A44" s="30">
        <f t="shared" si="0"/>
        <v>44</v>
      </c>
      <c r="B44" s="15" t="s">
        <v>62</v>
      </c>
      <c r="C44" s="48">
        <v>42144</v>
      </c>
      <c r="D44" s="25">
        <v>65913</v>
      </c>
      <c r="E44" s="15" t="s">
        <v>644</v>
      </c>
      <c r="F44" s="17">
        <v>1600</v>
      </c>
      <c r="G44" s="27"/>
      <c r="H44" s="14" t="str">
        <f t="shared" si="1"/>
        <v xml:space="preserve"> </v>
      </c>
      <c r="I44" s="14"/>
      <c r="J44" s="14"/>
      <c r="K44" s="22"/>
      <c r="L44" s="22"/>
      <c r="M44" s="22"/>
      <c r="N44" s="22"/>
    </row>
    <row r="45" spans="1:14" ht="15" x14ac:dyDescent="0.25">
      <c r="A45" s="30">
        <f t="shared" si="0"/>
        <v>45</v>
      </c>
      <c r="B45" s="15" t="s">
        <v>583</v>
      </c>
      <c r="C45" s="48">
        <v>41882</v>
      </c>
      <c r="D45" s="24" t="s">
        <v>633</v>
      </c>
      <c r="E45" s="15" t="s">
        <v>584</v>
      </c>
      <c r="F45" s="17">
        <v>11300</v>
      </c>
      <c r="G45" s="27"/>
      <c r="H45" s="14" t="str">
        <f t="shared" si="1"/>
        <v xml:space="preserve"> </v>
      </c>
      <c r="I45" s="14"/>
      <c r="J45" s="14"/>
      <c r="K45" s="22"/>
      <c r="L45" s="22"/>
      <c r="M45" s="22"/>
      <c r="N45" s="22"/>
    </row>
    <row r="46" spans="1:14" ht="15" x14ac:dyDescent="0.25">
      <c r="A46" s="30">
        <f t="shared" si="0"/>
        <v>46</v>
      </c>
      <c r="B46" s="15" t="s">
        <v>583</v>
      </c>
      <c r="C46" s="48">
        <v>42004</v>
      </c>
      <c r="D46" s="24"/>
      <c r="E46" s="15" t="s">
        <v>587</v>
      </c>
      <c r="F46" s="17">
        <v>36.6</v>
      </c>
      <c r="G46" s="27"/>
      <c r="H46" s="14" t="str">
        <f t="shared" si="1"/>
        <v xml:space="preserve"> </v>
      </c>
      <c r="I46" s="14"/>
      <c r="J46" s="14"/>
      <c r="K46" s="22"/>
      <c r="L46" s="22"/>
      <c r="M46" s="22"/>
      <c r="N46" s="22"/>
    </row>
    <row r="47" spans="1:14" ht="15" x14ac:dyDescent="0.25">
      <c r="A47" s="30">
        <f t="shared" si="0"/>
        <v>47</v>
      </c>
      <c r="B47" s="14"/>
      <c r="C47" s="36"/>
      <c r="D47" s="27"/>
      <c r="E47" s="14"/>
      <c r="F47" s="14"/>
      <c r="G47" s="27"/>
      <c r="H47" s="14" t="str">
        <f t="shared" si="1"/>
        <v xml:space="preserve"> </v>
      </c>
      <c r="I47" s="14"/>
      <c r="J47" s="14"/>
      <c r="K47" s="22"/>
      <c r="L47" s="22"/>
      <c r="M47" s="22"/>
      <c r="N47" s="22"/>
    </row>
    <row r="48" spans="1:14" ht="15" x14ac:dyDescent="0.25">
      <c r="A48" s="30">
        <f t="shared" si="0"/>
        <v>48</v>
      </c>
      <c r="B48" s="15" t="s">
        <v>58</v>
      </c>
      <c r="C48" s="48">
        <v>42094</v>
      </c>
      <c r="D48" s="25">
        <v>65570</v>
      </c>
      <c r="E48" s="15" t="s">
        <v>588</v>
      </c>
      <c r="F48" s="17">
        <v>1038.5</v>
      </c>
      <c r="G48" s="27"/>
      <c r="H48" s="14" t="str">
        <f t="shared" si="1"/>
        <v xml:space="preserve"> </v>
      </c>
      <c r="I48" s="14"/>
      <c r="J48" s="14"/>
      <c r="K48" s="22"/>
      <c r="L48" s="22"/>
      <c r="M48" s="22"/>
      <c r="N48" s="22"/>
    </row>
    <row r="49" spans="1:14" ht="15" x14ac:dyDescent="0.25">
      <c r="A49" s="30">
        <f t="shared" si="0"/>
        <v>49</v>
      </c>
      <c r="B49" s="15" t="s">
        <v>58</v>
      </c>
      <c r="C49" s="48">
        <v>42247</v>
      </c>
      <c r="D49" s="25">
        <v>67208</v>
      </c>
      <c r="E49" s="15" t="s">
        <v>589</v>
      </c>
      <c r="F49" s="17">
        <v>1687.5</v>
      </c>
      <c r="G49" s="27"/>
      <c r="H49" s="14" t="str">
        <f t="shared" si="1"/>
        <v xml:space="preserve"> </v>
      </c>
      <c r="I49" s="14"/>
      <c r="J49" s="14"/>
      <c r="K49" s="22"/>
      <c r="L49" s="22"/>
      <c r="M49" s="22"/>
      <c r="N49" s="22"/>
    </row>
    <row r="50" spans="1:14" ht="15" x14ac:dyDescent="0.25">
      <c r="A50" s="30">
        <f t="shared" si="0"/>
        <v>50</v>
      </c>
      <c r="B50" s="15"/>
      <c r="C50" s="48"/>
      <c r="D50" s="25"/>
      <c r="E50" s="15"/>
      <c r="F50" s="17"/>
      <c r="G50" s="27"/>
      <c r="H50" s="14" t="str">
        <f t="shared" si="1"/>
        <v xml:space="preserve"> </v>
      </c>
      <c r="I50" s="14"/>
      <c r="J50" s="14"/>
      <c r="K50" s="22"/>
      <c r="L50" s="22"/>
      <c r="M50" s="22"/>
      <c r="N50" s="22"/>
    </row>
    <row r="51" spans="1:14" ht="15" x14ac:dyDescent="0.25">
      <c r="A51" s="30">
        <f t="shared" si="0"/>
        <v>51</v>
      </c>
      <c r="B51" s="15" t="s">
        <v>61</v>
      </c>
      <c r="C51" s="48">
        <v>42136</v>
      </c>
      <c r="D51" s="25">
        <v>65894</v>
      </c>
      <c r="E51" s="15" t="s">
        <v>232</v>
      </c>
      <c r="F51" s="17">
        <v>3200</v>
      </c>
      <c r="G51" s="27"/>
      <c r="H51" s="14" t="str">
        <f t="shared" si="1"/>
        <v xml:space="preserve"> </v>
      </c>
      <c r="I51" s="14"/>
      <c r="J51" s="14"/>
      <c r="K51" s="22"/>
      <c r="L51" s="22"/>
      <c r="M51" s="22"/>
      <c r="N51" s="22"/>
    </row>
    <row r="52" spans="1:14" ht="15" x14ac:dyDescent="0.25">
      <c r="A52" s="30">
        <f t="shared" si="0"/>
        <v>52</v>
      </c>
      <c r="B52" s="15"/>
      <c r="C52" s="48"/>
      <c r="D52" s="25"/>
      <c r="E52" s="15"/>
      <c r="F52" s="17"/>
      <c r="G52" s="27"/>
      <c r="H52" s="14" t="str">
        <f t="shared" si="1"/>
        <v xml:space="preserve"> </v>
      </c>
      <c r="I52" s="14"/>
      <c r="J52" s="14"/>
      <c r="K52" s="22"/>
      <c r="L52" s="22"/>
      <c r="M52" s="22"/>
      <c r="N52" s="22"/>
    </row>
    <row r="53" spans="1:14" ht="15" x14ac:dyDescent="0.25">
      <c r="A53" s="30">
        <f t="shared" si="0"/>
        <v>53</v>
      </c>
      <c r="B53" s="15" t="s">
        <v>65</v>
      </c>
      <c r="C53" s="48">
        <v>42304</v>
      </c>
      <c r="D53" s="25">
        <v>67528</v>
      </c>
      <c r="E53" s="15" t="s">
        <v>263</v>
      </c>
      <c r="F53" s="17">
        <v>2000</v>
      </c>
      <c r="G53" s="27"/>
      <c r="H53" s="14" t="str">
        <f t="shared" si="1"/>
        <v xml:space="preserve"> </v>
      </c>
      <c r="I53" s="14"/>
      <c r="J53" s="14"/>
      <c r="K53" s="22"/>
      <c r="L53" s="22"/>
      <c r="M53" s="22"/>
      <c r="N53" s="22"/>
    </row>
    <row r="54" spans="1:14" ht="15" x14ac:dyDescent="0.25">
      <c r="A54" s="30">
        <f t="shared" si="0"/>
        <v>54</v>
      </c>
      <c r="B54" s="14"/>
      <c r="C54" s="36"/>
      <c r="D54" s="27"/>
      <c r="E54" s="14"/>
      <c r="F54" s="14"/>
      <c r="G54" s="27"/>
      <c r="H54" s="14" t="str">
        <f t="shared" si="1"/>
        <v xml:space="preserve"> </v>
      </c>
      <c r="I54" s="14"/>
      <c r="J54" s="14"/>
      <c r="K54" s="22"/>
      <c r="L54" s="22"/>
      <c r="M54" s="22"/>
      <c r="N54" s="22"/>
    </row>
    <row r="55" spans="1:14" ht="15" x14ac:dyDescent="0.25">
      <c r="A55" s="30">
        <f t="shared" si="0"/>
        <v>55</v>
      </c>
      <c r="B55" s="15" t="s">
        <v>64</v>
      </c>
      <c r="C55" s="48">
        <v>42277</v>
      </c>
      <c r="D55" s="25">
        <v>67462</v>
      </c>
      <c r="E55" s="15" t="s">
        <v>259</v>
      </c>
      <c r="F55" s="18">
        <v>9335.25</v>
      </c>
      <c r="G55" s="27"/>
      <c r="H55" s="14" t="str">
        <f t="shared" si="1"/>
        <v xml:space="preserve"> </v>
      </c>
      <c r="I55" s="14"/>
      <c r="J55" s="14"/>
      <c r="K55" s="22"/>
      <c r="L55" s="22"/>
      <c r="M55" s="22"/>
      <c r="N55" s="22"/>
    </row>
    <row r="56" spans="1:14" ht="15" x14ac:dyDescent="0.25">
      <c r="A56" s="30">
        <f t="shared" si="0"/>
        <v>56</v>
      </c>
      <c r="B56" s="14"/>
      <c r="C56" s="36"/>
      <c r="D56" s="27"/>
      <c r="E56" s="14"/>
      <c r="F56" s="14"/>
      <c r="G56" s="27"/>
      <c r="H56" s="14" t="str">
        <f t="shared" si="1"/>
        <v xml:space="preserve"> </v>
      </c>
      <c r="I56" s="14"/>
      <c r="J56" s="14"/>
      <c r="K56" s="22"/>
      <c r="L56" s="22"/>
      <c r="M56" s="22"/>
      <c r="N56" s="22"/>
    </row>
    <row r="57" spans="1:14" ht="15.75" thickBot="1" x14ac:dyDescent="0.3">
      <c r="A57" s="30">
        <f t="shared" si="0"/>
        <v>57</v>
      </c>
      <c r="B57" s="14"/>
      <c r="C57" s="36"/>
      <c r="D57" s="27"/>
      <c r="E57" s="14" t="s">
        <v>628</v>
      </c>
      <c r="F57" s="23">
        <f>SUM(F9:F55)</f>
        <v>71606.77</v>
      </c>
      <c r="G57" s="27"/>
      <c r="H57" s="23">
        <f>SUM(H9:H55)</f>
        <v>17211.690000000002</v>
      </c>
      <c r="I57" s="14"/>
      <c r="J57" s="14"/>
      <c r="K57" s="22"/>
      <c r="L57" s="22"/>
      <c r="M57" s="22"/>
      <c r="N57" s="22"/>
    </row>
    <row r="58" spans="1:14" ht="15.75" thickTop="1" x14ac:dyDescent="0.25">
      <c r="A58" s="30">
        <f t="shared" si="0"/>
        <v>58</v>
      </c>
      <c r="B58" s="14"/>
      <c r="C58" s="36"/>
      <c r="D58" s="27"/>
      <c r="E58" s="14"/>
      <c r="F58" s="14"/>
      <c r="G58" s="27"/>
      <c r="H58" s="14" t="str">
        <f t="shared" si="1"/>
        <v xml:space="preserve"> </v>
      </c>
      <c r="I58" s="14"/>
      <c r="J58" s="14"/>
      <c r="K58" s="22"/>
      <c r="L58" s="22"/>
      <c r="M58" s="22"/>
      <c r="N58" s="22"/>
    </row>
    <row r="59" spans="1:14" ht="15.75" thickBot="1" x14ac:dyDescent="0.3">
      <c r="A59" s="30">
        <f t="shared" si="0"/>
        <v>59</v>
      </c>
      <c r="B59" s="14"/>
      <c r="C59" s="36"/>
      <c r="D59" s="27"/>
      <c r="E59" s="14" t="s">
        <v>629</v>
      </c>
      <c r="F59" s="23">
        <f>+H57</f>
        <v>17211.690000000002</v>
      </c>
      <c r="G59" s="27"/>
      <c r="H59" s="14"/>
      <c r="I59" s="14"/>
      <c r="J59" s="14"/>
      <c r="K59" s="22"/>
      <c r="L59" s="22"/>
      <c r="M59" s="22"/>
      <c r="N59" s="22"/>
    </row>
    <row r="60" spans="1:14" ht="15.75" thickTop="1" x14ac:dyDescent="0.25">
      <c r="A60" s="30">
        <f t="shared" si="0"/>
        <v>60</v>
      </c>
      <c r="B60" s="14"/>
      <c r="C60" s="36"/>
      <c r="D60" s="27"/>
      <c r="E60" s="14"/>
      <c r="F60" s="14"/>
      <c r="G60" s="27"/>
      <c r="H60" s="14"/>
      <c r="I60" s="14"/>
      <c r="J60" s="14"/>
      <c r="K60" s="22"/>
      <c r="L60" s="22"/>
      <c r="M60" s="22"/>
      <c r="N60" s="22"/>
    </row>
    <row r="61" spans="1:14" ht="15" x14ac:dyDescent="0.25">
      <c r="A61" s="30">
        <f t="shared" si="0"/>
        <v>61</v>
      </c>
      <c r="B61" s="14"/>
      <c r="C61" s="36"/>
      <c r="D61" s="27"/>
      <c r="E61" s="14"/>
      <c r="F61" s="14"/>
      <c r="G61" s="27"/>
      <c r="H61" s="14"/>
      <c r="I61" s="14"/>
      <c r="J61" s="14"/>
      <c r="K61" s="22"/>
      <c r="L61" s="22"/>
      <c r="M61" s="22"/>
      <c r="N61" s="22"/>
    </row>
    <row r="62" spans="1:14" ht="15" x14ac:dyDescent="0.25">
      <c r="A62" s="30">
        <f t="shared" si="0"/>
        <v>62</v>
      </c>
      <c r="B62" s="14"/>
      <c r="C62" s="36"/>
      <c r="D62" s="27"/>
      <c r="E62" s="14"/>
      <c r="F62" s="14"/>
      <c r="G62" s="27"/>
      <c r="H62" s="14"/>
      <c r="I62" s="14"/>
      <c r="J62" s="14"/>
      <c r="K62" s="22"/>
      <c r="L62" s="22"/>
      <c r="M62" s="22"/>
      <c r="N62" s="22"/>
    </row>
    <row r="63" spans="1:14" ht="15" x14ac:dyDescent="0.25">
      <c r="A63" s="30">
        <f t="shared" si="0"/>
        <v>63</v>
      </c>
      <c r="B63" s="14"/>
      <c r="C63" s="36"/>
      <c r="D63" s="27"/>
      <c r="E63" s="14"/>
      <c r="F63" s="14"/>
      <c r="G63" s="27"/>
      <c r="H63" s="14"/>
      <c r="I63" s="14"/>
      <c r="J63" s="14"/>
      <c r="K63" s="22"/>
      <c r="L63" s="22"/>
      <c r="M63" s="22"/>
      <c r="N63" s="22"/>
    </row>
    <row r="64" spans="1:14" ht="15" x14ac:dyDescent="0.25">
      <c r="A64" s="30">
        <f t="shared" si="0"/>
        <v>64</v>
      </c>
      <c r="B64" s="14"/>
      <c r="C64" s="36"/>
      <c r="D64" s="27"/>
      <c r="E64" s="14"/>
      <c r="F64" s="14"/>
      <c r="G64" s="27"/>
      <c r="H64" s="14"/>
      <c r="I64" s="14"/>
      <c r="J64" s="14"/>
      <c r="K64" s="22"/>
      <c r="L64" s="22"/>
      <c r="M64" s="22"/>
      <c r="N64" s="22"/>
    </row>
    <row r="65" spans="1:14" ht="15" x14ac:dyDescent="0.25">
      <c r="A65" s="30">
        <f t="shared" si="0"/>
        <v>65</v>
      </c>
      <c r="B65" s="15" t="s">
        <v>59</v>
      </c>
      <c r="C65" s="48">
        <v>42124</v>
      </c>
      <c r="D65" s="25">
        <v>65838</v>
      </c>
      <c r="E65" s="15" t="s">
        <v>224</v>
      </c>
      <c r="F65" s="17">
        <v>4506</v>
      </c>
      <c r="G65" s="27"/>
      <c r="H65" s="43">
        <f>+F65</f>
        <v>4506</v>
      </c>
      <c r="I65" s="14"/>
      <c r="J65" s="14"/>
      <c r="K65" s="22"/>
      <c r="L65" s="22"/>
      <c r="M65" s="22"/>
      <c r="N65" s="22"/>
    </row>
    <row r="66" spans="1:14" ht="15" x14ac:dyDescent="0.25">
      <c r="A66" s="30"/>
      <c r="B66" s="15" t="s">
        <v>59</v>
      </c>
      <c r="C66" s="48">
        <v>42124</v>
      </c>
      <c r="D66" s="25">
        <v>65887</v>
      </c>
      <c r="E66" s="15" t="s">
        <v>230</v>
      </c>
      <c r="F66" s="17">
        <v>4506</v>
      </c>
      <c r="G66" s="27"/>
      <c r="H66" s="43">
        <f>+F66</f>
        <v>4506</v>
      </c>
      <c r="I66" s="14"/>
      <c r="J66" s="14"/>
      <c r="K66" s="22"/>
      <c r="L66" s="22"/>
      <c r="M66" s="22"/>
      <c r="N66" s="22"/>
    </row>
    <row r="67" spans="1:14" ht="15" x14ac:dyDescent="0.25">
      <c r="A67" s="30"/>
      <c r="B67" s="15" t="s">
        <v>59</v>
      </c>
      <c r="C67" s="48">
        <v>42177</v>
      </c>
      <c r="D67" s="25">
        <v>66706</v>
      </c>
      <c r="E67" s="15" t="s">
        <v>224</v>
      </c>
      <c r="F67" s="17">
        <v>4506</v>
      </c>
      <c r="G67" s="27"/>
      <c r="H67" s="43">
        <f>+F67</f>
        <v>4506</v>
      </c>
      <c r="I67" s="14"/>
      <c r="J67" s="14"/>
      <c r="K67" s="22"/>
      <c r="L67" s="22"/>
      <c r="M67" s="22"/>
      <c r="N67" s="22"/>
    </row>
    <row r="68" spans="1:14" ht="15" x14ac:dyDescent="0.25">
      <c r="A68" s="30"/>
      <c r="B68" s="15" t="s">
        <v>59</v>
      </c>
      <c r="C68" s="48">
        <v>42235</v>
      </c>
      <c r="D68" s="25">
        <v>67013</v>
      </c>
      <c r="E68" s="15" t="s">
        <v>248</v>
      </c>
      <c r="F68" s="17">
        <v>4506</v>
      </c>
      <c r="G68" s="27"/>
      <c r="H68" s="43">
        <f>+F68</f>
        <v>4506</v>
      </c>
      <c r="I68" s="14"/>
      <c r="J68" s="14"/>
      <c r="K68" s="22"/>
      <c r="L68" s="22"/>
      <c r="M68" s="22"/>
      <c r="N68" s="22"/>
    </row>
    <row r="69" spans="1:14" ht="15" x14ac:dyDescent="0.25">
      <c r="A69" s="30"/>
      <c r="B69" s="15" t="s">
        <v>59</v>
      </c>
      <c r="C69" s="48">
        <v>42268</v>
      </c>
      <c r="D69" s="25">
        <v>67276</v>
      </c>
      <c r="E69" s="15" t="s">
        <v>255</v>
      </c>
      <c r="F69" s="17">
        <v>4506</v>
      </c>
      <c r="G69" s="27"/>
      <c r="H69" s="43">
        <f>+F69</f>
        <v>4506</v>
      </c>
      <c r="I69" s="14"/>
      <c r="J69" s="14"/>
      <c r="K69" s="22"/>
      <c r="L69" s="22"/>
      <c r="M69" s="22"/>
      <c r="N69" s="22"/>
    </row>
    <row r="70" spans="1:14" ht="15" x14ac:dyDescent="0.25">
      <c r="A70" s="30"/>
      <c r="B70" s="14"/>
      <c r="C70" s="36"/>
      <c r="D70" s="27"/>
      <c r="E70" s="14"/>
      <c r="F70" s="14"/>
      <c r="G70" s="27"/>
      <c r="H70" s="14"/>
      <c r="I70" s="14"/>
      <c r="J70" s="14"/>
      <c r="K70" s="22"/>
      <c r="L70" s="22"/>
      <c r="M70" s="22"/>
      <c r="N70" s="22"/>
    </row>
    <row r="71" spans="1:14" ht="15" x14ac:dyDescent="0.25">
      <c r="A71" s="50"/>
      <c r="B71" s="15"/>
      <c r="C71" s="48">
        <v>42338</v>
      </c>
      <c r="D71" s="24"/>
      <c r="E71" s="15" t="s">
        <v>271</v>
      </c>
      <c r="F71" s="14"/>
      <c r="G71" s="49">
        <v>22530</v>
      </c>
      <c r="H71" s="17">
        <f>SUM(H6:H55)</f>
        <v>17211.690000000002</v>
      </c>
      <c r="I71" s="17">
        <f>+G71-H71</f>
        <v>5318.3099999999977</v>
      </c>
      <c r="J71" s="17"/>
      <c r="K71" s="22"/>
      <c r="L71" s="22"/>
      <c r="M71" s="22"/>
      <c r="N71" s="22"/>
    </row>
    <row r="72" spans="1:14" ht="15" x14ac:dyDescent="0.25">
      <c r="A72" s="30"/>
      <c r="B72" s="14"/>
      <c r="C72" s="36"/>
      <c r="D72" s="27"/>
      <c r="E72" s="14"/>
      <c r="F72" s="14"/>
      <c r="G72" s="27"/>
      <c r="H72" s="14"/>
      <c r="I72" s="14"/>
      <c r="J72" s="14"/>
      <c r="K72" s="22"/>
      <c r="L72" s="22"/>
      <c r="M72" s="22"/>
      <c r="N72" s="22"/>
    </row>
    <row r="73" spans="1:14" ht="15" x14ac:dyDescent="0.25">
      <c r="A73" s="50"/>
      <c r="B73" s="15"/>
      <c r="C73" s="48"/>
      <c r="D73" s="24"/>
      <c r="E73" s="15"/>
      <c r="F73" s="18"/>
      <c r="G73" s="27"/>
      <c r="H73" s="14"/>
      <c r="I73" s="14"/>
      <c r="J73" s="14"/>
      <c r="K73" s="22"/>
      <c r="L73" s="22"/>
      <c r="M73" s="22"/>
      <c r="N73" s="22"/>
    </row>
    <row r="74" spans="1:14" ht="15" x14ac:dyDescent="0.25">
      <c r="A74" s="30"/>
      <c r="B74" s="14"/>
      <c r="C74" s="36"/>
      <c r="D74" s="26"/>
      <c r="E74" s="19"/>
      <c r="F74" s="56">
        <f>SUM(F8:F73)</f>
        <v>182955.23</v>
      </c>
      <c r="G74" s="57">
        <v>22530</v>
      </c>
      <c r="H74" s="56">
        <f>+F74-G74</f>
        <v>160425.23000000001</v>
      </c>
      <c r="I74" s="56"/>
      <c r="J74" s="20"/>
      <c r="K74" s="22"/>
      <c r="L74" s="22"/>
      <c r="M74" s="22"/>
      <c r="N74" s="22"/>
    </row>
    <row r="75" spans="1:14" ht="15" x14ac:dyDescent="0.25">
      <c r="A75" s="30"/>
      <c r="B75" s="14"/>
      <c r="C75" s="36"/>
      <c r="D75" s="27"/>
      <c r="E75" s="14"/>
      <c r="F75" s="14"/>
      <c r="G75" s="27"/>
      <c r="H75" s="14"/>
      <c r="I75" s="14"/>
      <c r="J75" s="14"/>
      <c r="K75" s="22"/>
      <c r="L75" s="22"/>
      <c r="M75" s="22"/>
      <c r="N75" s="22"/>
    </row>
    <row r="76" spans="1:14" ht="15" x14ac:dyDescent="0.25">
      <c r="A76" s="30"/>
      <c r="B76" s="14"/>
      <c r="C76" s="36"/>
      <c r="D76" s="27"/>
      <c r="E76" s="14"/>
      <c r="F76" s="14"/>
      <c r="G76" s="27"/>
      <c r="H76" s="14"/>
      <c r="I76" s="14"/>
      <c r="J76" s="14"/>
      <c r="K76" s="22"/>
      <c r="L76" s="22"/>
      <c r="M76" s="22"/>
      <c r="N76" s="22"/>
    </row>
    <row r="77" spans="1:14" x14ac:dyDescent="0.2">
      <c r="A77" s="30"/>
      <c r="B77" s="28"/>
      <c r="C77" s="34"/>
      <c r="D77" s="29"/>
      <c r="E77" s="28"/>
      <c r="F77" s="28"/>
      <c r="G77" s="29"/>
      <c r="H77" s="28"/>
      <c r="I77" s="28"/>
      <c r="J77" s="28"/>
    </row>
    <row r="78" spans="1:14" x14ac:dyDescent="0.2">
      <c r="A78" s="30"/>
      <c r="B78" s="28"/>
      <c r="C78" s="34"/>
      <c r="D78" s="29"/>
      <c r="E78" s="28"/>
      <c r="F78" s="28"/>
      <c r="G78" s="29"/>
      <c r="H78" s="28"/>
      <c r="I78" s="28"/>
      <c r="J78" s="28"/>
    </row>
    <row r="79" spans="1:14" x14ac:dyDescent="0.2">
      <c r="A79" s="30"/>
      <c r="B79" s="28"/>
      <c r="C79" s="34"/>
      <c r="D79" s="29"/>
      <c r="E79" s="28"/>
      <c r="F79" s="28"/>
      <c r="G79" s="29"/>
      <c r="H79" s="28"/>
      <c r="I79" s="28"/>
      <c r="J79" s="28"/>
    </row>
    <row r="80" spans="1:14" x14ac:dyDescent="0.2">
      <c r="A80" s="30"/>
      <c r="B80" s="28"/>
      <c r="C80" s="34"/>
      <c r="D80" s="29"/>
      <c r="E80" s="28"/>
      <c r="F80" s="28"/>
      <c r="G80" s="29"/>
      <c r="H80" s="28"/>
      <c r="I80" s="28"/>
      <c r="J80" s="28"/>
    </row>
    <row r="81" spans="1:10" x14ac:dyDescent="0.2">
      <c r="A81" s="30"/>
      <c r="B81" s="28"/>
      <c r="C81" s="34"/>
      <c r="D81" s="29"/>
      <c r="E81" s="28"/>
      <c r="F81" s="28"/>
      <c r="G81" s="29"/>
      <c r="H81" s="28"/>
      <c r="I81" s="28"/>
      <c r="J81" s="28"/>
    </row>
    <row r="82" spans="1:10" x14ac:dyDescent="0.2">
      <c r="A82" s="30"/>
      <c r="B82" s="28"/>
      <c r="C82" s="34"/>
      <c r="D82" s="29"/>
      <c r="E82" s="28"/>
      <c r="F82" s="28"/>
      <c r="G82" s="29"/>
      <c r="H82" s="28"/>
      <c r="I82" s="28"/>
      <c r="J82" s="28"/>
    </row>
    <row r="83" spans="1:10" x14ac:dyDescent="0.2">
      <c r="A83" s="30"/>
      <c r="B83" s="28"/>
      <c r="C83" s="34"/>
      <c r="D83" s="29"/>
      <c r="E83" s="28"/>
      <c r="F83" s="28"/>
      <c r="G83" s="29"/>
      <c r="H83" s="28"/>
      <c r="I83" s="28"/>
      <c r="J83" s="28"/>
    </row>
    <row r="84" spans="1:10" x14ac:dyDescent="0.2">
      <c r="A84" s="30"/>
      <c r="B84" s="28"/>
      <c r="C84" s="34"/>
      <c r="D84" s="29"/>
      <c r="E84" s="28"/>
      <c r="F84" s="28"/>
      <c r="G84" s="29"/>
      <c r="H84" s="28"/>
      <c r="I84" s="28"/>
      <c r="J84" s="28"/>
    </row>
    <row r="85" spans="1:10" x14ac:dyDescent="0.2">
      <c r="A85" s="30"/>
      <c r="B85" s="28"/>
      <c r="C85" s="34"/>
      <c r="D85" s="29"/>
      <c r="E85" s="28"/>
      <c r="F85" s="28"/>
      <c r="G85" s="29"/>
      <c r="H85" s="28"/>
      <c r="I85" s="28"/>
      <c r="J85" s="28"/>
    </row>
    <row r="86" spans="1:10" x14ac:dyDescent="0.2">
      <c r="A86" s="30"/>
      <c r="B86" s="28"/>
      <c r="C86" s="34"/>
      <c r="D86" s="29"/>
      <c r="E86" s="28"/>
      <c r="F86" s="28"/>
      <c r="G86" s="29"/>
      <c r="H86" s="28"/>
      <c r="I86" s="28"/>
      <c r="J86" s="28"/>
    </row>
    <row r="87" spans="1:10" x14ac:dyDescent="0.2">
      <c r="A87" s="30"/>
      <c r="B87" s="28"/>
      <c r="C87" s="34"/>
      <c r="D87" s="29"/>
      <c r="E87" s="28"/>
      <c r="F87" s="28"/>
      <c r="G87" s="29"/>
      <c r="H87" s="28"/>
      <c r="I87" s="28"/>
      <c r="J87" s="28"/>
    </row>
    <row r="88" spans="1:10" x14ac:dyDescent="0.2">
      <c r="A88" s="30"/>
      <c r="B88" s="28"/>
      <c r="C88" s="34"/>
      <c r="D88" s="29"/>
      <c r="E88" s="28"/>
      <c r="F88" s="28"/>
      <c r="G88" s="29"/>
      <c r="H88" s="28"/>
      <c r="I88" s="28"/>
      <c r="J88" s="28"/>
    </row>
    <row r="89" spans="1:10" x14ac:dyDescent="0.2">
      <c r="A89" s="30"/>
      <c r="B89" s="28"/>
      <c r="C89" s="34"/>
      <c r="D89" s="29"/>
      <c r="E89" s="28"/>
      <c r="F89" s="28"/>
      <c r="G89" s="29"/>
      <c r="H89" s="28"/>
      <c r="I89" s="28"/>
      <c r="J89" s="28"/>
    </row>
    <row r="90" spans="1:10" x14ac:dyDescent="0.2">
      <c r="A90" s="30"/>
      <c r="B90" s="28"/>
      <c r="C90" s="34"/>
      <c r="D90" s="29"/>
      <c r="E90" s="28"/>
      <c r="F90" s="28"/>
      <c r="G90" s="29"/>
      <c r="H90" s="28"/>
      <c r="I90" s="28"/>
      <c r="J90" s="28"/>
    </row>
    <row r="91" spans="1:10" x14ac:dyDescent="0.2">
      <c r="A91" s="30"/>
      <c r="B91" s="28"/>
      <c r="C91" s="34"/>
      <c r="D91" s="29"/>
      <c r="E91" s="28"/>
      <c r="F91" s="28"/>
      <c r="G91" s="29"/>
      <c r="H91" s="28"/>
      <c r="I91" s="28"/>
      <c r="J91" s="28"/>
    </row>
    <row r="92" spans="1:10" x14ac:dyDescent="0.2">
      <c r="A92" s="30"/>
      <c r="B92" s="28"/>
      <c r="C92" s="34"/>
      <c r="D92" s="29"/>
      <c r="E92" s="28"/>
      <c r="F92" s="28"/>
      <c r="G92" s="29"/>
      <c r="H92" s="28"/>
      <c r="I92" s="28"/>
      <c r="J92" s="28"/>
    </row>
    <row r="93" spans="1:10" x14ac:dyDescent="0.2">
      <c r="A93" s="30"/>
      <c r="B93" s="28"/>
      <c r="C93" s="34"/>
      <c r="D93" s="29"/>
      <c r="E93" s="28"/>
      <c r="F93" s="28"/>
      <c r="G93" s="29"/>
      <c r="H93" s="28"/>
      <c r="I93" s="28"/>
      <c r="J93" s="28"/>
    </row>
    <row r="94" spans="1:10" x14ac:dyDescent="0.2">
      <c r="A94" s="30"/>
      <c r="B94" s="28"/>
      <c r="C94" s="34"/>
      <c r="D94" s="29"/>
      <c r="E94" s="28"/>
      <c r="F94" s="28"/>
      <c r="G94" s="29"/>
      <c r="H94" s="28"/>
      <c r="I94" s="28"/>
      <c r="J94" s="28"/>
    </row>
    <row r="95" spans="1:10" x14ac:dyDescent="0.2">
      <c r="A95" s="30"/>
      <c r="B95" s="28"/>
      <c r="C95" s="34"/>
      <c r="D95" s="29"/>
      <c r="E95" s="28"/>
      <c r="F95" s="28"/>
      <c r="G95" s="29"/>
      <c r="H95" s="28"/>
      <c r="I95" s="28"/>
      <c r="J95" s="28"/>
    </row>
    <row r="96" spans="1:10" x14ac:dyDescent="0.2">
      <c r="A96" s="30"/>
      <c r="B96" s="28"/>
      <c r="C96" s="34"/>
      <c r="D96" s="29"/>
      <c r="E96" s="28"/>
      <c r="F96" s="28"/>
      <c r="G96" s="29"/>
      <c r="H96" s="28"/>
      <c r="I96" s="28"/>
      <c r="J96" s="28"/>
    </row>
    <row r="97" spans="1:10" x14ac:dyDescent="0.2">
      <c r="A97" s="30"/>
      <c r="B97" s="28"/>
      <c r="C97" s="34"/>
      <c r="D97" s="29"/>
      <c r="E97" s="28"/>
      <c r="F97" s="28"/>
      <c r="G97" s="29"/>
      <c r="H97" s="28"/>
      <c r="I97" s="28"/>
      <c r="J97" s="28"/>
    </row>
    <row r="98" spans="1:10" x14ac:dyDescent="0.2">
      <c r="A98" s="30"/>
      <c r="B98" s="28"/>
      <c r="C98" s="34"/>
      <c r="D98" s="29"/>
      <c r="E98" s="28"/>
      <c r="F98" s="28"/>
      <c r="G98" s="29"/>
      <c r="H98" s="28"/>
      <c r="I98" s="28"/>
      <c r="J98" s="28"/>
    </row>
    <row r="99" spans="1:10" x14ac:dyDescent="0.2">
      <c r="A99" s="30"/>
      <c r="B99" s="28"/>
      <c r="C99" s="34"/>
      <c r="D99" s="29"/>
      <c r="E99" s="28"/>
      <c r="F99" s="28"/>
      <c r="G99" s="29"/>
      <c r="H99" s="28"/>
      <c r="I99" s="28"/>
      <c r="J99" s="28"/>
    </row>
    <row r="100" spans="1:10" x14ac:dyDescent="0.2">
      <c r="A100" s="30"/>
      <c r="B100" s="28"/>
      <c r="C100" s="34"/>
      <c r="D100" s="29"/>
      <c r="E100" s="28"/>
      <c r="F100" s="28"/>
      <c r="G100" s="29"/>
      <c r="H100" s="28"/>
      <c r="I100" s="28"/>
      <c r="J100" s="28"/>
    </row>
    <row r="101" spans="1:10" x14ac:dyDescent="0.2">
      <c r="A101" s="30"/>
      <c r="B101" s="28"/>
      <c r="C101" s="34"/>
      <c r="D101" s="29"/>
      <c r="E101" s="28"/>
      <c r="F101" s="28"/>
      <c r="G101" s="29"/>
      <c r="H101" s="28"/>
      <c r="I101" s="28"/>
      <c r="J101" s="28"/>
    </row>
    <row r="102" spans="1:10" x14ac:dyDescent="0.2">
      <c r="A102" s="30"/>
      <c r="B102" s="28"/>
      <c r="C102" s="34"/>
      <c r="D102" s="29"/>
      <c r="E102" s="28"/>
      <c r="F102" s="28"/>
      <c r="G102" s="29"/>
      <c r="H102" s="28"/>
      <c r="I102" s="28"/>
      <c r="J102" s="28"/>
    </row>
    <row r="103" spans="1:10" x14ac:dyDescent="0.2">
      <c r="A103" s="30"/>
      <c r="B103" s="28"/>
      <c r="C103" s="34"/>
      <c r="D103" s="29"/>
      <c r="E103" s="28"/>
      <c r="F103" s="28"/>
      <c r="G103" s="29"/>
      <c r="H103" s="28"/>
      <c r="I103" s="28"/>
      <c r="J103" s="28"/>
    </row>
    <row r="104" spans="1:10" x14ac:dyDescent="0.2">
      <c r="A104" s="30"/>
      <c r="B104" s="28"/>
      <c r="C104" s="34"/>
      <c r="D104" s="29"/>
      <c r="E104" s="28"/>
      <c r="F104" s="28"/>
      <c r="G104" s="29"/>
      <c r="H104" s="28"/>
      <c r="I104" s="28"/>
      <c r="J104" s="28"/>
    </row>
    <row r="105" spans="1:10" x14ac:dyDescent="0.2">
      <c r="A105" s="30"/>
      <c r="B105" s="28"/>
      <c r="C105" s="34"/>
      <c r="D105" s="29"/>
      <c r="E105" s="28"/>
      <c r="F105" s="28"/>
      <c r="G105" s="29"/>
      <c r="H105" s="28"/>
      <c r="I105" s="28"/>
      <c r="J105" s="28"/>
    </row>
    <row r="106" spans="1:10" x14ac:dyDescent="0.2">
      <c r="A106" s="30"/>
      <c r="B106" s="28"/>
      <c r="C106" s="34"/>
      <c r="D106" s="29"/>
      <c r="E106" s="28"/>
      <c r="F106" s="28"/>
      <c r="G106" s="29"/>
      <c r="H106" s="28"/>
      <c r="I106" s="28"/>
      <c r="J106" s="28"/>
    </row>
    <row r="107" spans="1:10" x14ac:dyDescent="0.2">
      <c r="A107" s="30"/>
      <c r="B107" s="28"/>
      <c r="C107" s="34"/>
      <c r="D107" s="29"/>
      <c r="E107" s="28"/>
      <c r="F107" s="28"/>
      <c r="G107" s="29"/>
      <c r="H107" s="28"/>
      <c r="I107" s="28"/>
      <c r="J107" s="28"/>
    </row>
    <row r="108" spans="1:10" x14ac:dyDescent="0.2">
      <c r="A108" s="30"/>
      <c r="B108" s="28"/>
      <c r="C108" s="34"/>
      <c r="D108" s="29"/>
      <c r="E108" s="28"/>
      <c r="F108" s="28"/>
      <c r="G108" s="29"/>
      <c r="H108" s="28"/>
      <c r="I108" s="28"/>
      <c r="J108" s="28"/>
    </row>
    <row r="109" spans="1:10" x14ac:dyDescent="0.2">
      <c r="A109" s="30"/>
      <c r="B109" s="28"/>
      <c r="C109" s="34"/>
      <c r="D109" s="29"/>
      <c r="E109" s="28"/>
      <c r="F109" s="28"/>
      <c r="G109" s="29"/>
      <c r="H109" s="28"/>
      <c r="I109" s="28"/>
      <c r="J109" s="28"/>
    </row>
    <row r="110" spans="1:10" x14ac:dyDescent="0.2">
      <c r="A110" s="30"/>
      <c r="B110" s="28"/>
      <c r="C110" s="34"/>
      <c r="D110" s="29"/>
      <c r="E110" s="28"/>
      <c r="F110" s="28"/>
      <c r="G110" s="29"/>
      <c r="H110" s="28"/>
      <c r="I110" s="28"/>
      <c r="J110" s="28"/>
    </row>
    <row r="111" spans="1:10" x14ac:dyDescent="0.2">
      <c r="A111" s="30"/>
      <c r="B111" s="28"/>
      <c r="C111" s="34"/>
      <c r="D111" s="29"/>
      <c r="E111" s="28"/>
      <c r="F111" s="28"/>
      <c r="G111" s="29"/>
      <c r="H111" s="28"/>
      <c r="I111" s="28"/>
      <c r="J111" s="28"/>
    </row>
    <row r="112" spans="1:10" x14ac:dyDescent="0.2">
      <c r="A112" s="30"/>
      <c r="B112" s="28"/>
      <c r="C112" s="34"/>
      <c r="D112" s="29"/>
      <c r="E112" s="28"/>
      <c r="F112" s="28"/>
      <c r="G112" s="29"/>
      <c r="H112" s="28"/>
      <c r="I112" s="28"/>
      <c r="J112" s="28"/>
    </row>
    <row r="113" spans="1:10" x14ac:dyDescent="0.2">
      <c r="A113" s="30"/>
      <c r="B113" s="28"/>
      <c r="C113" s="34"/>
      <c r="D113" s="29"/>
      <c r="E113" s="28"/>
      <c r="F113" s="28"/>
      <c r="G113" s="29"/>
      <c r="H113" s="28"/>
      <c r="I113" s="28"/>
      <c r="J113" s="28"/>
    </row>
    <row r="114" spans="1:10" x14ac:dyDescent="0.2">
      <c r="A114" s="30"/>
      <c r="B114" s="28"/>
      <c r="C114" s="34"/>
      <c r="D114" s="29"/>
      <c r="E114" s="28"/>
      <c r="F114" s="28"/>
      <c r="G114" s="29"/>
      <c r="H114" s="28"/>
      <c r="I114" s="28"/>
      <c r="J114" s="28"/>
    </row>
    <row r="115" spans="1:10" x14ac:dyDescent="0.2">
      <c r="A115" s="30"/>
      <c r="B115" s="28"/>
      <c r="C115" s="34"/>
      <c r="D115" s="29"/>
      <c r="E115" s="28"/>
      <c r="F115" s="28"/>
      <c r="G115" s="29"/>
      <c r="H115" s="28"/>
      <c r="I115" s="28"/>
      <c r="J115" s="28"/>
    </row>
    <row r="116" spans="1:10" x14ac:dyDescent="0.2">
      <c r="A116" s="30"/>
      <c r="B116" s="28"/>
      <c r="C116" s="34"/>
      <c r="D116" s="29"/>
      <c r="E116" s="28"/>
      <c r="F116" s="28"/>
      <c r="G116" s="29"/>
      <c r="H116" s="28"/>
      <c r="I116" s="28"/>
      <c r="J116" s="28"/>
    </row>
    <row r="117" spans="1:10" x14ac:dyDescent="0.2">
      <c r="A117" s="30"/>
      <c r="B117" s="28"/>
      <c r="C117" s="34"/>
      <c r="D117" s="29"/>
      <c r="E117" s="28"/>
      <c r="F117" s="28"/>
      <c r="G117" s="29"/>
      <c r="H117" s="28"/>
      <c r="I117" s="28"/>
      <c r="J117" s="28"/>
    </row>
    <row r="118" spans="1:10" x14ac:dyDescent="0.2">
      <c r="A118" s="30"/>
      <c r="B118" s="28"/>
      <c r="C118" s="34"/>
      <c r="D118" s="29"/>
      <c r="E118" s="28"/>
      <c r="F118" s="28"/>
      <c r="G118" s="29"/>
      <c r="H118" s="28"/>
      <c r="I118" s="28"/>
      <c r="J118" s="28"/>
    </row>
    <row r="119" spans="1:10" x14ac:dyDescent="0.2">
      <c r="A119" s="30"/>
      <c r="B119" s="28"/>
      <c r="C119" s="34"/>
      <c r="D119" s="29"/>
      <c r="E119" s="28"/>
      <c r="F119" s="28"/>
      <c r="G119" s="29"/>
      <c r="H119" s="28"/>
      <c r="I119" s="28"/>
      <c r="J119" s="28"/>
    </row>
    <row r="120" spans="1:10" x14ac:dyDescent="0.2">
      <c r="A120" s="30"/>
      <c r="B120" s="28"/>
      <c r="C120" s="34"/>
      <c r="D120" s="29"/>
      <c r="E120" s="28"/>
      <c r="F120" s="28"/>
      <c r="G120" s="29"/>
      <c r="H120" s="28"/>
      <c r="I120" s="28"/>
      <c r="J120" s="28"/>
    </row>
    <row r="121" spans="1:10" x14ac:dyDescent="0.2">
      <c r="A121" s="30"/>
      <c r="B121" s="28"/>
      <c r="C121" s="34"/>
      <c r="D121" s="29"/>
      <c r="E121" s="28"/>
      <c r="F121" s="28"/>
      <c r="G121" s="29"/>
      <c r="H121" s="28"/>
      <c r="I121" s="28"/>
      <c r="J121" s="28"/>
    </row>
    <row r="122" spans="1:10" x14ac:dyDescent="0.2">
      <c r="A122" s="30"/>
      <c r="B122" s="28"/>
      <c r="C122" s="34"/>
      <c r="D122" s="29"/>
      <c r="E122" s="28"/>
      <c r="F122" s="28"/>
      <c r="G122" s="29"/>
      <c r="H122" s="28"/>
      <c r="I122" s="28"/>
      <c r="J122" s="28"/>
    </row>
    <row r="123" spans="1:10" x14ac:dyDescent="0.2">
      <c r="A123" s="30"/>
      <c r="B123" s="28"/>
      <c r="C123" s="34"/>
      <c r="D123" s="29"/>
      <c r="E123" s="28"/>
      <c r="F123" s="28"/>
      <c r="G123" s="29"/>
      <c r="H123" s="28"/>
      <c r="I123" s="28"/>
      <c r="J123" s="28"/>
    </row>
    <row r="124" spans="1:10" x14ac:dyDescent="0.2">
      <c r="A124" s="30"/>
      <c r="B124" s="28"/>
      <c r="C124" s="34"/>
      <c r="D124" s="29"/>
      <c r="E124" s="28"/>
      <c r="F124" s="28"/>
      <c r="G124" s="29"/>
      <c r="H124" s="28"/>
      <c r="I124" s="28"/>
      <c r="J124" s="28"/>
    </row>
    <row r="125" spans="1:10" x14ac:dyDescent="0.2">
      <c r="A125" s="30"/>
      <c r="B125" s="28"/>
      <c r="C125" s="34"/>
      <c r="D125" s="29"/>
      <c r="E125" s="28"/>
      <c r="F125" s="28"/>
      <c r="G125" s="29"/>
      <c r="H125" s="28"/>
      <c r="I125" s="28"/>
      <c r="J125" s="28"/>
    </row>
    <row r="126" spans="1:10" x14ac:dyDescent="0.2">
      <c r="A126" s="30"/>
      <c r="B126" s="28"/>
      <c r="C126" s="34"/>
      <c r="D126" s="29"/>
      <c r="E126" s="28"/>
      <c r="F126" s="28"/>
      <c r="G126" s="29"/>
      <c r="H126" s="28"/>
      <c r="I126" s="28"/>
      <c r="J126" s="28"/>
    </row>
    <row r="127" spans="1:10" x14ac:dyDescent="0.2">
      <c r="A127" s="30"/>
      <c r="B127" s="28"/>
      <c r="C127" s="34"/>
      <c r="D127" s="29"/>
      <c r="E127" s="28"/>
      <c r="F127" s="28"/>
      <c r="G127" s="29"/>
      <c r="H127" s="28"/>
      <c r="I127" s="28"/>
      <c r="J127" s="28"/>
    </row>
    <row r="128" spans="1:10" x14ac:dyDescent="0.2">
      <c r="A128" s="30"/>
      <c r="B128" s="28"/>
      <c r="C128" s="34"/>
      <c r="D128" s="29"/>
      <c r="E128" s="28"/>
      <c r="F128" s="28"/>
      <c r="G128" s="29"/>
      <c r="H128" s="28"/>
      <c r="I128" s="28"/>
      <c r="J128" s="28"/>
    </row>
    <row r="129" spans="1:10" x14ac:dyDescent="0.2">
      <c r="A129" s="30"/>
      <c r="B129" s="28"/>
      <c r="C129" s="34"/>
      <c r="D129" s="29"/>
      <c r="E129" s="28"/>
      <c r="F129" s="28"/>
      <c r="G129" s="29"/>
      <c r="H129" s="28"/>
      <c r="I129" s="28"/>
      <c r="J129" s="28"/>
    </row>
    <row r="130" spans="1:10" x14ac:dyDescent="0.2">
      <c r="A130" s="30"/>
      <c r="B130" s="28"/>
      <c r="C130" s="34"/>
      <c r="D130" s="29"/>
      <c r="E130" s="28"/>
      <c r="F130" s="28"/>
      <c r="G130" s="29"/>
      <c r="H130" s="28"/>
      <c r="I130" s="28"/>
      <c r="J130" s="28"/>
    </row>
    <row r="131" spans="1:10" x14ac:dyDescent="0.2">
      <c r="A131" s="30"/>
      <c r="B131" s="28"/>
      <c r="C131" s="34"/>
      <c r="D131" s="29"/>
      <c r="E131" s="28"/>
      <c r="F131" s="28"/>
      <c r="G131" s="29"/>
      <c r="H131" s="28"/>
      <c r="I131" s="28"/>
      <c r="J131" s="28"/>
    </row>
    <row r="132" spans="1:10" x14ac:dyDescent="0.2">
      <c r="A132" s="30"/>
      <c r="B132" s="28"/>
      <c r="C132" s="34"/>
      <c r="D132" s="29"/>
      <c r="E132" s="28"/>
      <c r="F132" s="28"/>
      <c r="G132" s="29"/>
      <c r="H132" s="28"/>
      <c r="I132" s="28"/>
      <c r="J132" s="28"/>
    </row>
    <row r="133" spans="1:10" x14ac:dyDescent="0.2">
      <c r="A133" s="30"/>
      <c r="B133" s="28"/>
      <c r="C133" s="34"/>
      <c r="D133" s="29"/>
      <c r="E133" s="28"/>
      <c r="F133" s="28"/>
      <c r="G133" s="29"/>
      <c r="H133" s="28"/>
      <c r="I133" s="28"/>
      <c r="J133" s="28"/>
    </row>
    <row r="134" spans="1:10" x14ac:dyDescent="0.2">
      <c r="A134" s="30"/>
      <c r="B134" s="28"/>
      <c r="C134" s="34"/>
      <c r="D134" s="29"/>
      <c r="E134" s="28"/>
      <c r="F134" s="28"/>
      <c r="G134" s="29"/>
      <c r="H134" s="28"/>
      <c r="I134" s="28"/>
      <c r="J134" s="28"/>
    </row>
    <row r="135" spans="1:10" x14ac:dyDescent="0.2">
      <c r="A135" s="30"/>
      <c r="B135" s="28"/>
      <c r="C135" s="34"/>
      <c r="D135" s="29"/>
      <c r="E135" s="28"/>
      <c r="F135" s="28"/>
      <c r="G135" s="29"/>
      <c r="H135" s="28"/>
      <c r="I135" s="28"/>
      <c r="J135" s="28"/>
    </row>
    <row r="136" spans="1:10" x14ac:dyDescent="0.2">
      <c r="A136" s="30"/>
      <c r="B136" s="28"/>
      <c r="C136" s="34"/>
      <c r="D136" s="29"/>
      <c r="E136" s="28"/>
      <c r="F136" s="28"/>
      <c r="G136" s="29"/>
      <c r="H136" s="28"/>
      <c r="I136" s="28"/>
      <c r="J136" s="28"/>
    </row>
    <row r="137" spans="1:10" x14ac:dyDescent="0.2">
      <c r="A137" s="30"/>
      <c r="B137" s="28"/>
      <c r="C137" s="34"/>
      <c r="D137" s="29"/>
      <c r="E137" s="28"/>
      <c r="F137" s="28"/>
      <c r="G137" s="29"/>
      <c r="H137" s="28"/>
      <c r="I137" s="28"/>
      <c r="J137" s="28"/>
    </row>
    <row r="138" spans="1:10" x14ac:dyDescent="0.2">
      <c r="A138" s="30"/>
      <c r="B138" s="28"/>
      <c r="C138" s="34"/>
      <c r="D138" s="29"/>
      <c r="E138" s="28"/>
      <c r="F138" s="28"/>
      <c r="G138" s="29"/>
      <c r="H138" s="28"/>
      <c r="I138" s="28"/>
      <c r="J138" s="28"/>
    </row>
    <row r="139" spans="1:10" x14ac:dyDescent="0.2">
      <c r="A139" s="30"/>
      <c r="B139" s="28"/>
      <c r="C139" s="34"/>
      <c r="D139" s="29"/>
      <c r="E139" s="28"/>
      <c r="F139" s="28"/>
      <c r="G139" s="29"/>
      <c r="H139" s="28"/>
      <c r="I139" s="28"/>
      <c r="J139" s="28"/>
    </row>
    <row r="140" spans="1:10" x14ac:dyDescent="0.2">
      <c r="A140" s="30"/>
      <c r="B140" s="28"/>
      <c r="C140" s="34"/>
      <c r="D140" s="29"/>
      <c r="E140" s="28"/>
      <c r="F140" s="28"/>
      <c r="G140" s="29"/>
      <c r="H140" s="28"/>
      <c r="I140" s="28"/>
      <c r="J140" s="28"/>
    </row>
    <row r="141" spans="1:10" x14ac:dyDescent="0.2">
      <c r="A141" s="30"/>
      <c r="B141" s="28"/>
      <c r="C141" s="34"/>
      <c r="D141" s="29"/>
      <c r="E141" s="28"/>
      <c r="F141" s="28"/>
      <c r="G141" s="29"/>
      <c r="H141" s="28"/>
      <c r="I141" s="28"/>
      <c r="J141" s="28"/>
    </row>
    <row r="142" spans="1:10" x14ac:dyDescent="0.2">
      <c r="A142" s="30"/>
      <c r="B142" s="28"/>
      <c r="C142" s="34"/>
      <c r="D142" s="29"/>
      <c r="E142" s="28"/>
      <c r="F142" s="28"/>
      <c r="G142" s="29"/>
      <c r="H142" s="28"/>
      <c r="I142" s="28"/>
      <c r="J142" s="28"/>
    </row>
    <row r="143" spans="1:10" x14ac:dyDescent="0.2">
      <c r="A143" s="30"/>
      <c r="B143" s="28"/>
      <c r="C143" s="34"/>
      <c r="D143" s="29"/>
      <c r="E143" s="28"/>
      <c r="F143" s="28"/>
      <c r="G143" s="29"/>
      <c r="H143" s="28"/>
      <c r="I143" s="28"/>
      <c r="J143" s="28"/>
    </row>
    <row r="144" spans="1:10" x14ac:dyDescent="0.2">
      <c r="A144" s="30"/>
      <c r="B144" s="28"/>
      <c r="C144" s="34"/>
      <c r="D144" s="29"/>
      <c r="E144" s="28"/>
      <c r="F144" s="28"/>
      <c r="G144" s="29"/>
      <c r="H144" s="28"/>
      <c r="I144" s="28"/>
      <c r="J144" s="28"/>
    </row>
    <row r="145" spans="1:10" x14ac:dyDescent="0.2">
      <c r="A145" s="30"/>
      <c r="B145" s="28"/>
      <c r="C145" s="34"/>
      <c r="D145" s="29"/>
      <c r="E145" s="28"/>
      <c r="F145" s="28"/>
      <c r="G145" s="29"/>
      <c r="H145" s="28"/>
      <c r="I145" s="28"/>
      <c r="J145" s="28"/>
    </row>
    <row r="146" spans="1:10" x14ac:dyDescent="0.2">
      <c r="A146" s="30"/>
      <c r="B146" s="28"/>
      <c r="C146" s="34"/>
      <c r="D146" s="29"/>
      <c r="E146" s="28"/>
      <c r="F146" s="28"/>
      <c r="G146" s="29"/>
      <c r="H146" s="28"/>
      <c r="I146" s="28"/>
      <c r="J146" s="28"/>
    </row>
    <row r="147" spans="1:10" x14ac:dyDescent="0.2">
      <c r="A147" s="30"/>
      <c r="B147" s="28"/>
      <c r="C147" s="34"/>
      <c r="D147" s="29"/>
      <c r="E147" s="28"/>
      <c r="F147" s="28"/>
      <c r="G147" s="29"/>
      <c r="H147" s="28"/>
      <c r="I147" s="28"/>
      <c r="J147" s="28"/>
    </row>
    <row r="148" spans="1:10" x14ac:dyDescent="0.2">
      <c r="A148" s="30"/>
      <c r="B148" s="28"/>
      <c r="C148" s="34"/>
      <c r="D148" s="29"/>
      <c r="E148" s="28"/>
      <c r="F148" s="28"/>
      <c r="G148" s="29"/>
      <c r="H148" s="28"/>
      <c r="I148" s="28"/>
      <c r="J148" s="28"/>
    </row>
    <row r="149" spans="1:10" x14ac:dyDescent="0.2">
      <c r="A149" s="30"/>
      <c r="B149" s="28"/>
      <c r="C149" s="34"/>
      <c r="D149" s="29"/>
      <c r="E149" s="28"/>
      <c r="F149" s="28"/>
      <c r="G149" s="29"/>
      <c r="H149" s="28"/>
      <c r="I149" s="28"/>
      <c r="J149" s="28"/>
    </row>
    <row r="150" spans="1:10" x14ac:dyDescent="0.2">
      <c r="A150" s="30"/>
      <c r="B150" s="28"/>
      <c r="C150" s="34"/>
      <c r="D150" s="29"/>
      <c r="E150" s="28"/>
      <c r="F150" s="28"/>
      <c r="G150" s="29"/>
      <c r="H150" s="28"/>
      <c r="I150" s="28"/>
      <c r="J150" s="28"/>
    </row>
    <row r="151" spans="1:10" x14ac:dyDescent="0.2">
      <c r="A151" s="30"/>
      <c r="B151" s="28"/>
      <c r="C151" s="34"/>
      <c r="D151" s="29"/>
      <c r="E151" s="28"/>
      <c r="F151" s="28"/>
      <c r="G151" s="29"/>
      <c r="H151" s="28"/>
      <c r="I151" s="28"/>
      <c r="J151" s="28"/>
    </row>
    <row r="152" spans="1:10" x14ac:dyDescent="0.2">
      <c r="A152" s="30"/>
      <c r="B152" s="28"/>
      <c r="C152" s="34"/>
      <c r="D152" s="29"/>
      <c r="E152" s="28"/>
      <c r="F152" s="28"/>
      <c r="G152" s="29"/>
      <c r="H152" s="28"/>
      <c r="I152" s="28"/>
      <c r="J152" s="28"/>
    </row>
    <row r="153" spans="1:10" x14ac:dyDescent="0.2">
      <c r="A153" s="30"/>
      <c r="B153" s="28"/>
      <c r="C153" s="34"/>
      <c r="D153" s="29"/>
      <c r="E153" s="28"/>
      <c r="F153" s="28"/>
      <c r="G153" s="29"/>
      <c r="H153" s="28"/>
      <c r="I153" s="28"/>
      <c r="J153" s="28"/>
    </row>
    <row r="154" spans="1:10" x14ac:dyDescent="0.2">
      <c r="A154" s="30"/>
      <c r="B154" s="28"/>
      <c r="C154" s="34"/>
      <c r="D154" s="29"/>
      <c r="E154" s="28"/>
      <c r="F154" s="28"/>
      <c r="G154" s="29"/>
      <c r="H154" s="28"/>
      <c r="I154" s="28"/>
      <c r="J154" s="28"/>
    </row>
    <row r="155" spans="1:10" x14ac:dyDescent="0.2">
      <c r="A155" s="30"/>
      <c r="B155" s="28"/>
      <c r="C155" s="34"/>
      <c r="D155" s="29"/>
      <c r="E155" s="28"/>
      <c r="F155" s="28"/>
      <c r="G155" s="29"/>
      <c r="H155" s="28"/>
      <c r="I155" s="28"/>
      <c r="J155" s="28"/>
    </row>
    <row r="156" spans="1:10" x14ac:dyDescent="0.2">
      <c r="A156" s="30"/>
      <c r="B156" s="28"/>
      <c r="C156" s="34"/>
      <c r="D156" s="29"/>
      <c r="E156" s="28"/>
      <c r="F156" s="28"/>
      <c r="G156" s="29"/>
      <c r="H156" s="28"/>
      <c r="I156" s="28"/>
      <c r="J156" s="28"/>
    </row>
    <row r="157" spans="1:10" x14ac:dyDescent="0.2">
      <c r="A157" s="30"/>
      <c r="B157" s="28"/>
      <c r="C157" s="34"/>
      <c r="D157" s="29"/>
      <c r="E157" s="28"/>
      <c r="F157" s="28"/>
      <c r="G157" s="29"/>
      <c r="H157" s="28"/>
      <c r="I157" s="28"/>
      <c r="J157" s="28"/>
    </row>
    <row r="158" spans="1:10" x14ac:dyDescent="0.2">
      <c r="A158" s="30"/>
      <c r="B158" s="28"/>
      <c r="C158" s="34"/>
      <c r="D158" s="29"/>
      <c r="E158" s="28"/>
      <c r="F158" s="28"/>
      <c r="G158" s="29"/>
      <c r="H158" s="28"/>
      <c r="I158" s="28"/>
      <c r="J158" s="28"/>
    </row>
    <row r="159" spans="1:10" x14ac:dyDescent="0.2">
      <c r="A159" s="30"/>
      <c r="B159" s="28"/>
      <c r="C159" s="34"/>
      <c r="D159" s="29"/>
      <c r="E159" s="28"/>
      <c r="F159" s="28"/>
      <c r="G159" s="29"/>
      <c r="H159" s="28"/>
      <c r="I159" s="28"/>
      <c r="J159" s="28"/>
    </row>
    <row r="160" spans="1:10" x14ac:dyDescent="0.2">
      <c r="A160" s="30"/>
      <c r="B160" s="28"/>
      <c r="C160" s="34"/>
      <c r="D160" s="29"/>
      <c r="E160" s="28"/>
      <c r="F160" s="28"/>
      <c r="G160" s="29"/>
      <c r="H160" s="28"/>
      <c r="I160" s="28"/>
      <c r="J160" s="28"/>
    </row>
    <row r="161" spans="1:10" x14ac:dyDescent="0.2">
      <c r="A161" s="30"/>
      <c r="B161" s="28"/>
      <c r="C161" s="34"/>
      <c r="D161" s="29"/>
      <c r="E161" s="28"/>
      <c r="F161" s="28"/>
      <c r="G161" s="29"/>
      <c r="H161" s="28"/>
      <c r="I161" s="28"/>
      <c r="J161" s="28"/>
    </row>
    <row r="162" spans="1:10" x14ac:dyDescent="0.2">
      <c r="A162" s="30"/>
      <c r="B162" s="28"/>
      <c r="C162" s="34"/>
      <c r="D162" s="29"/>
      <c r="E162" s="28"/>
      <c r="F162" s="28"/>
      <c r="G162" s="29"/>
      <c r="H162" s="28"/>
      <c r="I162" s="28"/>
      <c r="J162" s="28"/>
    </row>
    <row r="163" spans="1:10" x14ac:dyDescent="0.2">
      <c r="A163" s="30"/>
      <c r="B163" s="28"/>
      <c r="C163" s="34"/>
      <c r="D163" s="29"/>
      <c r="E163" s="28"/>
      <c r="F163" s="28"/>
      <c r="G163" s="29"/>
      <c r="H163" s="28"/>
      <c r="I163" s="28"/>
      <c r="J163" s="28"/>
    </row>
    <row r="164" spans="1:10" x14ac:dyDescent="0.2">
      <c r="A164" s="30"/>
      <c r="B164" s="28"/>
      <c r="C164" s="34"/>
      <c r="D164" s="29"/>
      <c r="E164" s="28"/>
      <c r="F164" s="28"/>
      <c r="G164" s="29"/>
      <c r="H164" s="28"/>
      <c r="I164" s="28"/>
      <c r="J164" s="28"/>
    </row>
    <row r="165" spans="1:10" x14ac:dyDescent="0.2">
      <c r="A165" s="30"/>
      <c r="B165" s="28"/>
      <c r="C165" s="34"/>
      <c r="D165" s="29"/>
      <c r="E165" s="28"/>
      <c r="F165" s="28"/>
      <c r="G165" s="29"/>
      <c r="H165" s="28"/>
      <c r="I165" s="28"/>
      <c r="J165" s="28"/>
    </row>
    <row r="166" spans="1:10" x14ac:dyDescent="0.2">
      <c r="A166" s="30"/>
      <c r="B166" s="28"/>
      <c r="C166" s="34"/>
      <c r="D166" s="29"/>
      <c r="E166" s="28"/>
      <c r="F166" s="28"/>
      <c r="G166" s="29"/>
      <c r="H166" s="28"/>
      <c r="I166" s="28"/>
      <c r="J166" s="28"/>
    </row>
    <row r="167" spans="1:10" x14ac:dyDescent="0.2">
      <c r="A167" s="30"/>
      <c r="B167" s="28"/>
      <c r="C167" s="34"/>
      <c r="D167" s="29"/>
      <c r="E167" s="28"/>
      <c r="F167" s="28"/>
      <c r="G167" s="29"/>
      <c r="H167" s="28"/>
      <c r="I167" s="28"/>
      <c r="J167" s="28"/>
    </row>
    <row r="168" spans="1:10" x14ac:dyDescent="0.2">
      <c r="A168" s="30"/>
      <c r="B168" s="28"/>
      <c r="C168" s="34"/>
      <c r="D168" s="29"/>
      <c r="E168" s="28"/>
      <c r="F168" s="28"/>
      <c r="G168" s="29"/>
      <c r="H168" s="28"/>
      <c r="I168" s="28"/>
      <c r="J168" s="28"/>
    </row>
    <row r="169" spans="1:10" x14ac:dyDescent="0.2">
      <c r="A169" s="30"/>
      <c r="B169" s="28"/>
      <c r="C169" s="34"/>
      <c r="D169" s="29"/>
      <c r="E169" s="28"/>
      <c r="F169" s="28"/>
      <c r="G169" s="29"/>
      <c r="H169" s="28"/>
      <c r="I169" s="28"/>
      <c r="J169" s="28"/>
    </row>
    <row r="170" spans="1:10" x14ac:dyDescent="0.2">
      <c r="A170" s="30"/>
      <c r="B170" s="28"/>
      <c r="C170" s="34"/>
      <c r="D170" s="29"/>
      <c r="E170" s="28"/>
      <c r="F170" s="28"/>
      <c r="G170" s="29"/>
      <c r="H170" s="28"/>
      <c r="I170" s="28"/>
      <c r="J170" s="28"/>
    </row>
    <row r="171" spans="1:10" x14ac:dyDescent="0.2">
      <c r="A171" s="30"/>
      <c r="B171" s="28"/>
      <c r="C171" s="34"/>
      <c r="D171" s="29"/>
      <c r="E171" s="28"/>
      <c r="F171" s="28"/>
      <c r="G171" s="29"/>
      <c r="H171" s="28"/>
      <c r="I171" s="28"/>
      <c r="J171" s="28"/>
    </row>
    <row r="172" spans="1:10" x14ac:dyDescent="0.2">
      <c r="A172" s="30"/>
      <c r="B172" s="28"/>
      <c r="C172" s="34"/>
      <c r="D172" s="29"/>
      <c r="E172" s="28"/>
      <c r="F172" s="28"/>
      <c r="G172" s="29"/>
      <c r="H172" s="28"/>
      <c r="I172" s="28"/>
      <c r="J172" s="28"/>
    </row>
    <row r="173" spans="1:10" x14ac:dyDescent="0.2">
      <c r="A173" s="30"/>
      <c r="B173" s="28"/>
      <c r="C173" s="34"/>
      <c r="D173" s="29"/>
      <c r="E173" s="28"/>
      <c r="F173" s="28"/>
      <c r="G173" s="29"/>
      <c r="H173" s="28"/>
      <c r="I173" s="28"/>
      <c r="J173" s="28"/>
    </row>
    <row r="174" spans="1:10" x14ac:dyDescent="0.2">
      <c r="A174" s="30"/>
      <c r="B174" s="28"/>
      <c r="C174" s="34"/>
      <c r="D174" s="29"/>
      <c r="E174" s="28"/>
      <c r="F174" s="28"/>
      <c r="G174" s="29"/>
      <c r="H174" s="28"/>
      <c r="I174" s="28"/>
      <c r="J174" s="28"/>
    </row>
    <row r="175" spans="1:10" x14ac:dyDescent="0.2">
      <c r="A175" s="30"/>
      <c r="B175" s="28"/>
      <c r="C175" s="34"/>
      <c r="D175" s="29"/>
      <c r="E175" s="28"/>
      <c r="F175" s="28"/>
      <c r="G175" s="29"/>
      <c r="H175" s="28"/>
      <c r="I175" s="28"/>
      <c r="J175" s="28"/>
    </row>
    <row r="176" spans="1:10" x14ac:dyDescent="0.2">
      <c r="A176" s="30"/>
      <c r="B176" s="28"/>
      <c r="C176" s="34"/>
      <c r="D176" s="29"/>
      <c r="E176" s="28"/>
      <c r="F176" s="28"/>
      <c r="G176" s="29"/>
      <c r="H176" s="28"/>
      <c r="I176" s="28"/>
      <c r="J176" s="28"/>
    </row>
    <row r="177" spans="1:10" x14ac:dyDescent="0.2">
      <c r="A177" s="30"/>
      <c r="B177" s="28"/>
      <c r="C177" s="34"/>
      <c r="D177" s="29"/>
      <c r="E177" s="28"/>
      <c r="F177" s="28"/>
      <c r="G177" s="29"/>
      <c r="H177" s="28"/>
      <c r="I177" s="28"/>
      <c r="J177" s="28"/>
    </row>
    <row r="178" spans="1:10" x14ac:dyDescent="0.2">
      <c r="A178" s="30"/>
      <c r="B178" s="28"/>
      <c r="C178" s="34"/>
      <c r="D178" s="29"/>
      <c r="E178" s="28"/>
      <c r="F178" s="28"/>
      <c r="G178" s="29"/>
      <c r="H178" s="28"/>
      <c r="I178" s="28"/>
      <c r="J178" s="28"/>
    </row>
    <row r="179" spans="1:10" x14ac:dyDescent="0.2">
      <c r="A179" s="30"/>
      <c r="B179" s="28"/>
      <c r="C179" s="34"/>
      <c r="D179" s="29"/>
      <c r="E179" s="28"/>
      <c r="F179" s="28"/>
      <c r="G179" s="29"/>
      <c r="H179" s="28"/>
      <c r="I179" s="28"/>
      <c r="J179" s="28"/>
    </row>
    <row r="180" spans="1:10" x14ac:dyDescent="0.2">
      <c r="A180" s="30"/>
      <c r="B180" s="28"/>
      <c r="C180" s="34"/>
      <c r="D180" s="29"/>
      <c r="E180" s="28"/>
      <c r="F180" s="28"/>
      <c r="G180" s="29"/>
      <c r="H180" s="28"/>
      <c r="I180" s="28"/>
      <c r="J180" s="28"/>
    </row>
    <row r="181" spans="1:10" x14ac:dyDescent="0.2">
      <c r="A181" s="30"/>
      <c r="B181" s="28"/>
      <c r="C181" s="34"/>
      <c r="D181" s="29"/>
      <c r="E181" s="28"/>
      <c r="F181" s="28"/>
      <c r="G181" s="29"/>
      <c r="H181" s="28"/>
      <c r="I181" s="28"/>
      <c r="J181" s="28"/>
    </row>
    <row r="182" spans="1:10" x14ac:dyDescent="0.2">
      <c r="A182" s="30"/>
      <c r="B182" s="28"/>
      <c r="C182" s="34"/>
      <c r="D182" s="29"/>
      <c r="E182" s="28"/>
      <c r="F182" s="28"/>
      <c r="G182" s="29"/>
      <c r="H182" s="28"/>
      <c r="I182" s="28"/>
      <c r="J182" s="28"/>
    </row>
    <row r="183" spans="1:10" x14ac:dyDescent="0.2">
      <c r="A183" s="30"/>
      <c r="B183" s="28"/>
      <c r="C183" s="34"/>
      <c r="D183" s="29"/>
      <c r="E183" s="28"/>
      <c r="F183" s="28"/>
      <c r="G183" s="29"/>
      <c r="H183" s="28"/>
      <c r="I183" s="28"/>
      <c r="J183" s="28"/>
    </row>
    <row r="184" spans="1:10" x14ac:dyDescent="0.2">
      <c r="A184" s="30"/>
      <c r="B184" s="28"/>
      <c r="C184" s="34"/>
      <c r="D184" s="29"/>
      <c r="E184" s="28"/>
      <c r="F184" s="28"/>
      <c r="G184" s="29"/>
      <c r="H184" s="28"/>
      <c r="I184" s="28"/>
      <c r="J184" s="28"/>
    </row>
    <row r="185" spans="1:10" x14ac:dyDescent="0.2">
      <c r="A185" s="30"/>
      <c r="B185" s="28"/>
      <c r="C185" s="34"/>
      <c r="D185" s="29"/>
      <c r="E185" s="28"/>
      <c r="F185" s="28"/>
      <c r="G185" s="29"/>
      <c r="H185" s="28"/>
      <c r="I185" s="28"/>
      <c r="J185" s="28"/>
    </row>
    <row r="186" spans="1:10" x14ac:dyDescent="0.2">
      <c r="A186" s="30"/>
      <c r="B186" s="28"/>
      <c r="C186" s="34"/>
      <c r="D186" s="29"/>
      <c r="E186" s="28"/>
      <c r="F186" s="28"/>
      <c r="G186" s="29"/>
      <c r="H186" s="28"/>
      <c r="I186" s="28"/>
      <c r="J186" s="28"/>
    </row>
    <row r="187" spans="1:10" x14ac:dyDescent="0.2">
      <c r="A187" s="30"/>
      <c r="B187" s="28"/>
      <c r="C187" s="34"/>
      <c r="D187" s="29"/>
      <c r="E187" s="28"/>
      <c r="F187" s="28"/>
      <c r="G187" s="29"/>
      <c r="H187" s="28"/>
      <c r="I187" s="28"/>
      <c r="J187" s="28"/>
    </row>
    <row r="188" spans="1:10" x14ac:dyDescent="0.2">
      <c r="A188" s="30"/>
      <c r="B188" s="28"/>
      <c r="C188" s="34"/>
      <c r="D188" s="29"/>
      <c r="E188" s="28"/>
      <c r="F188" s="28"/>
      <c r="G188" s="29"/>
      <c r="H188" s="28"/>
      <c r="I188" s="28"/>
      <c r="J188" s="28"/>
    </row>
    <row r="189" spans="1:10" x14ac:dyDescent="0.2">
      <c r="A189" s="30"/>
      <c r="B189" s="28"/>
      <c r="C189" s="34"/>
      <c r="D189" s="29"/>
      <c r="E189" s="28"/>
      <c r="F189" s="28"/>
      <c r="G189" s="29"/>
      <c r="H189" s="28"/>
      <c r="I189" s="28"/>
      <c r="J189" s="28"/>
    </row>
    <row r="190" spans="1:10" x14ac:dyDescent="0.2">
      <c r="A190" s="30"/>
      <c r="B190" s="28"/>
      <c r="C190" s="34"/>
      <c r="D190" s="29"/>
      <c r="E190" s="28"/>
      <c r="F190" s="28"/>
      <c r="G190" s="29"/>
      <c r="H190" s="28"/>
      <c r="I190" s="28"/>
      <c r="J190" s="28"/>
    </row>
    <row r="191" spans="1:10" x14ac:dyDescent="0.2">
      <c r="A191" s="30"/>
      <c r="B191" s="28"/>
      <c r="C191" s="34"/>
      <c r="D191" s="29"/>
      <c r="E191" s="28"/>
      <c r="F191" s="28"/>
      <c r="G191" s="29"/>
      <c r="H191" s="28"/>
      <c r="I191" s="28"/>
      <c r="J191" s="28"/>
    </row>
    <row r="192" spans="1:10" x14ac:dyDescent="0.2">
      <c r="A192" s="30"/>
      <c r="B192" s="28"/>
      <c r="C192" s="34"/>
      <c r="D192" s="29"/>
      <c r="E192" s="28"/>
      <c r="F192" s="28"/>
      <c r="G192" s="29"/>
      <c r="H192" s="28"/>
      <c r="I192" s="28"/>
      <c r="J192" s="28"/>
    </row>
  </sheetData>
  <mergeCells count="3">
    <mergeCell ref="B4:F4"/>
    <mergeCell ref="B5:F5"/>
    <mergeCell ref="B6:F6"/>
  </mergeCells>
  <pageMargins left="0.7" right="0.7" top="0.75" bottom="0.75" header="0.3" footer="0.3"/>
  <pageSetup scale="98" orientation="landscape" r:id="rId1"/>
  <rowBreaks count="1" manualBreakCount="1">
    <brk id="33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19"/>
  <sheetViews>
    <sheetView workbookViewId="0">
      <selection activeCell="A19" sqref="A19"/>
    </sheetView>
  </sheetViews>
  <sheetFormatPr defaultRowHeight="15" x14ac:dyDescent="0.2"/>
  <cols>
    <col min="1" max="16384" width="9.140625" style="82"/>
  </cols>
  <sheetData>
    <row r="7" spans="1:1" x14ac:dyDescent="0.2">
      <c r="A7" s="82" t="s">
        <v>743</v>
      </c>
    </row>
    <row r="8" spans="1:1" x14ac:dyDescent="0.2">
      <c r="A8" s="82" t="s">
        <v>744</v>
      </c>
    </row>
    <row r="9" spans="1:1" x14ac:dyDescent="0.2">
      <c r="A9" s="82" t="s">
        <v>745</v>
      </c>
    </row>
    <row r="10" spans="1:1" x14ac:dyDescent="0.2">
      <c r="A10" s="82" t="s">
        <v>746</v>
      </c>
    </row>
    <row r="11" spans="1:1" x14ac:dyDescent="0.2">
      <c r="A11" s="82" t="s">
        <v>747</v>
      </c>
    </row>
    <row r="13" spans="1:1" x14ac:dyDescent="0.2">
      <c r="A13" s="82" t="s">
        <v>748</v>
      </c>
    </row>
    <row r="15" spans="1:1" x14ac:dyDescent="0.2">
      <c r="A15" s="82" t="s">
        <v>749</v>
      </c>
    </row>
    <row r="16" spans="1:1" x14ac:dyDescent="0.2">
      <c r="A16" s="82" t="s">
        <v>750</v>
      </c>
    </row>
    <row r="17" spans="1:1" x14ac:dyDescent="0.2">
      <c r="A17" s="82" t="s">
        <v>751</v>
      </c>
    </row>
    <row r="19" spans="1:1" x14ac:dyDescent="0.2">
      <c r="A19" s="82" t="s">
        <v>752</v>
      </c>
    </row>
  </sheetData>
  <printOptions horizontalCentered="1"/>
  <pageMargins left="0.7" right="0.7" top="0.75" bottom="0.75" header="0.3" footer="0.3"/>
  <pageSetup orientation="portrait" r:id="rId1"/>
  <headerFooter>
    <oddHeader>&amp;CCUMBERLAND VALLEY ELECTRIC
CASE NO. 2016-00169
PROFESSIONAL SERVICES&amp;RExhibit 8
Page 1 of 3
Witness:  James Adkins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7"/>
  <sheetViews>
    <sheetView topLeftCell="A7" zoomScaleNormal="100" workbookViewId="0">
      <pane ySplit="1155" activePane="bottomLeft"/>
      <selection sqref="A1:A1048576"/>
      <selection pane="bottomLeft" activeCell="H192" sqref="H192"/>
    </sheetView>
  </sheetViews>
  <sheetFormatPr defaultRowHeight="12.75" x14ac:dyDescent="0.2"/>
  <cols>
    <col min="1" max="1" width="4.140625" style="80" customWidth="1"/>
    <col min="3" max="3" width="25" customWidth="1"/>
    <col min="4" max="4" width="10.140625" style="35" bestFit="1" customWidth="1"/>
    <col min="5" max="5" width="9.28515625" style="10" bestFit="1" customWidth="1"/>
    <col min="6" max="6" width="17.28515625" customWidth="1"/>
    <col min="7" max="7" width="12.28515625" customWidth="1"/>
    <col min="8" max="8" width="10.28515625" customWidth="1"/>
    <col min="9" max="10" width="9.42578125" customWidth="1"/>
    <col min="11" max="11" width="9.85546875" customWidth="1"/>
    <col min="12" max="12" width="9.5703125" customWidth="1"/>
    <col min="13" max="14" width="9.140625" customWidth="1"/>
    <col min="15" max="15" width="9.28515625" customWidth="1"/>
    <col min="16" max="16" width="10.42578125" customWidth="1"/>
    <col min="17" max="17" width="9" customWidth="1"/>
    <col min="18" max="18" width="11.7109375" customWidth="1"/>
    <col min="19" max="20" width="9.42578125" bestFit="1" customWidth="1"/>
  </cols>
  <sheetData>
    <row r="1" spans="1:32" ht="15" x14ac:dyDescent="0.25">
      <c r="A1" s="78">
        <v>1</v>
      </c>
      <c r="B1" s="14"/>
      <c r="C1" s="36"/>
      <c r="D1" s="27"/>
      <c r="E1" s="14"/>
      <c r="G1" s="27"/>
      <c r="H1" s="14"/>
      <c r="I1" s="14"/>
      <c r="J1" s="14"/>
      <c r="K1" s="22"/>
      <c r="L1" s="22"/>
      <c r="M1" s="22"/>
      <c r="N1" s="22"/>
      <c r="P1" s="51" t="s">
        <v>634</v>
      </c>
    </row>
    <row r="2" spans="1:32" ht="15" x14ac:dyDescent="0.25">
      <c r="A2" s="78">
        <f>+A1+1</f>
        <v>2</v>
      </c>
      <c r="B2" s="14"/>
      <c r="C2" s="36"/>
      <c r="D2" s="27"/>
      <c r="E2" s="14"/>
      <c r="G2" s="27"/>
      <c r="H2" s="14"/>
      <c r="I2" s="14"/>
      <c r="J2" s="14"/>
      <c r="K2" s="22"/>
      <c r="L2" s="22"/>
      <c r="M2" s="22"/>
      <c r="N2" s="22"/>
      <c r="P2" s="51" t="s">
        <v>635</v>
      </c>
    </row>
    <row r="3" spans="1:32" ht="15" x14ac:dyDescent="0.25">
      <c r="A3" s="78">
        <f t="shared" ref="A3:A6" si="0">+A2+1</f>
        <v>3</v>
      </c>
      <c r="B3" s="14"/>
      <c r="C3" s="36"/>
      <c r="D3" s="27"/>
      <c r="E3" s="14"/>
      <c r="G3" s="27"/>
      <c r="H3" s="14"/>
      <c r="I3" s="14"/>
      <c r="J3" s="14"/>
      <c r="K3" s="22"/>
      <c r="L3" s="22"/>
      <c r="M3" s="22"/>
      <c r="N3" s="22"/>
      <c r="P3" s="51" t="s">
        <v>623</v>
      </c>
    </row>
    <row r="4" spans="1:32" ht="15.75" x14ac:dyDescent="0.25">
      <c r="A4" s="78">
        <f t="shared" si="0"/>
        <v>4</v>
      </c>
      <c r="B4" s="113" t="s">
        <v>636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1:32" ht="15.75" x14ac:dyDescent="0.25">
      <c r="A5" s="78">
        <f t="shared" si="0"/>
        <v>5</v>
      </c>
      <c r="B5" s="113" t="s">
        <v>738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32" ht="15.75" x14ac:dyDescent="0.25">
      <c r="A6" s="78">
        <f t="shared" si="0"/>
        <v>6</v>
      </c>
      <c r="B6" s="113" t="s">
        <v>638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32" ht="15" x14ac:dyDescent="0.25">
      <c r="A7" s="79">
        <f>(A6+1)</f>
        <v>7</v>
      </c>
      <c r="B7" s="14"/>
      <c r="C7" s="14"/>
      <c r="D7" s="36"/>
      <c r="E7" s="27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32" ht="15" x14ac:dyDescent="0.25">
      <c r="A8" s="79">
        <f t="shared" ref="A8:A71" si="1">(A7+1)</f>
        <v>8</v>
      </c>
      <c r="B8" s="14"/>
      <c r="C8" s="27"/>
      <c r="D8" s="36"/>
      <c r="E8" s="27" t="s">
        <v>579</v>
      </c>
      <c r="F8" s="27"/>
      <c r="G8" s="27"/>
      <c r="H8" s="27" t="s">
        <v>590</v>
      </c>
      <c r="I8" s="27" t="s">
        <v>601</v>
      </c>
      <c r="J8" s="27" t="s">
        <v>592</v>
      </c>
      <c r="K8" s="27"/>
      <c r="L8" s="27" t="s">
        <v>594</v>
      </c>
      <c r="M8" s="27"/>
      <c r="N8" s="27"/>
      <c r="O8" s="27"/>
      <c r="P8" s="27"/>
      <c r="Q8" s="27"/>
      <c r="R8" s="27"/>
      <c r="S8" s="14"/>
      <c r="T8" s="14"/>
      <c r="U8" s="14"/>
      <c r="V8" s="14"/>
      <c r="W8" s="14"/>
    </row>
    <row r="9" spans="1:32" ht="15" x14ac:dyDescent="0.25">
      <c r="A9" s="79">
        <f t="shared" si="1"/>
        <v>9</v>
      </c>
      <c r="B9" s="14"/>
      <c r="C9" s="27" t="s">
        <v>581</v>
      </c>
      <c r="D9" s="36" t="s">
        <v>9</v>
      </c>
      <c r="E9" s="27" t="s">
        <v>580</v>
      </c>
      <c r="F9" s="27" t="s">
        <v>95</v>
      </c>
      <c r="G9" s="27" t="s">
        <v>582</v>
      </c>
      <c r="H9" s="27" t="s">
        <v>591</v>
      </c>
      <c r="I9" s="27" t="s">
        <v>592</v>
      </c>
      <c r="J9" s="27" t="s">
        <v>608</v>
      </c>
      <c r="K9" s="27" t="s">
        <v>593</v>
      </c>
      <c r="L9" s="27" t="s">
        <v>595</v>
      </c>
      <c r="M9" s="27" t="s">
        <v>599</v>
      </c>
      <c r="N9" s="27" t="s">
        <v>596</v>
      </c>
      <c r="O9" s="27" t="s">
        <v>597</v>
      </c>
      <c r="P9" s="27" t="s">
        <v>600</v>
      </c>
      <c r="Q9" s="27" t="s">
        <v>601</v>
      </c>
      <c r="R9" s="27" t="s">
        <v>602</v>
      </c>
      <c r="S9" s="14"/>
      <c r="T9" s="14"/>
      <c r="U9" s="14"/>
      <c r="V9" s="14"/>
      <c r="W9" s="14"/>
    </row>
    <row r="10" spans="1:32" ht="15" x14ac:dyDescent="0.25">
      <c r="A10" s="79">
        <f t="shared" si="1"/>
        <v>10</v>
      </c>
      <c r="B10" s="14"/>
      <c r="C10" s="14"/>
      <c r="D10" s="36"/>
      <c r="E10" s="27"/>
      <c r="F10" s="14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ht="15" x14ac:dyDescent="0.25">
      <c r="A11" s="79">
        <f t="shared" si="1"/>
        <v>11</v>
      </c>
      <c r="B11" s="15"/>
      <c r="C11" s="16" t="s">
        <v>678</v>
      </c>
      <c r="D11" s="48">
        <v>41976</v>
      </c>
      <c r="E11" s="25">
        <v>64703</v>
      </c>
      <c r="F11" s="15" t="s">
        <v>673</v>
      </c>
      <c r="G11" s="21">
        <v>300</v>
      </c>
      <c r="H11" s="21">
        <v>300</v>
      </c>
      <c r="I11" s="60"/>
      <c r="J11" s="60"/>
      <c r="K11" s="60"/>
      <c r="L11" s="60"/>
      <c r="M11" s="60"/>
      <c r="N11" s="60"/>
      <c r="O11" s="60"/>
      <c r="P11" s="60"/>
      <c r="Q11" s="60"/>
      <c r="R11" s="60">
        <f>SUM(H11:Q11)</f>
        <v>300</v>
      </c>
      <c r="S11" s="60"/>
      <c r="T11" s="60"/>
      <c r="U11" s="60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ht="15" x14ac:dyDescent="0.25">
      <c r="A12" s="79">
        <f t="shared" si="1"/>
        <v>12</v>
      </c>
      <c r="B12" s="15"/>
      <c r="C12" s="16" t="s">
        <v>678</v>
      </c>
      <c r="D12" s="48">
        <v>42011</v>
      </c>
      <c r="E12" s="25">
        <v>64965</v>
      </c>
      <c r="F12" s="15" t="s">
        <v>673</v>
      </c>
      <c r="G12" s="21">
        <v>300</v>
      </c>
      <c r="H12" s="21">
        <v>300</v>
      </c>
      <c r="I12" s="60"/>
      <c r="J12" s="60"/>
      <c r="K12" s="60"/>
      <c r="L12" s="60"/>
      <c r="M12" s="60"/>
      <c r="N12" s="60"/>
      <c r="O12" s="60"/>
      <c r="P12" s="60"/>
      <c r="Q12" s="60"/>
      <c r="R12" s="60">
        <f t="shared" ref="R12:R22" si="2">SUM(H12:Q12)</f>
        <v>300</v>
      </c>
      <c r="S12" s="60"/>
      <c r="T12" s="60"/>
      <c r="U12" s="60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32" ht="15" x14ac:dyDescent="0.25">
      <c r="A13" s="79">
        <f t="shared" si="1"/>
        <v>13</v>
      </c>
      <c r="B13" s="15"/>
      <c r="C13" s="16" t="s">
        <v>678</v>
      </c>
      <c r="D13" s="48">
        <v>42037</v>
      </c>
      <c r="E13" s="25">
        <v>65147</v>
      </c>
      <c r="F13" s="15" t="s">
        <v>673</v>
      </c>
      <c r="G13" s="21">
        <v>300</v>
      </c>
      <c r="H13" s="21">
        <v>300</v>
      </c>
      <c r="I13" s="60"/>
      <c r="J13" s="60"/>
      <c r="K13" s="60"/>
      <c r="L13" s="60"/>
      <c r="M13" s="60"/>
      <c r="N13" s="60"/>
      <c r="O13" s="60"/>
      <c r="P13" s="60"/>
      <c r="Q13" s="60"/>
      <c r="R13" s="60">
        <f t="shared" si="2"/>
        <v>300</v>
      </c>
      <c r="S13" s="60"/>
      <c r="T13" s="60"/>
      <c r="U13" s="60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32" ht="15" x14ac:dyDescent="0.25">
      <c r="A14" s="79">
        <f t="shared" si="1"/>
        <v>14</v>
      </c>
      <c r="B14" s="15"/>
      <c r="C14" s="16" t="s">
        <v>678</v>
      </c>
      <c r="D14" s="48">
        <v>42067</v>
      </c>
      <c r="E14" s="25">
        <v>65332</v>
      </c>
      <c r="F14" s="15" t="s">
        <v>673</v>
      </c>
      <c r="G14" s="21">
        <v>300</v>
      </c>
      <c r="H14" s="21">
        <v>300</v>
      </c>
      <c r="I14" s="60"/>
      <c r="J14" s="60"/>
      <c r="K14" s="60"/>
      <c r="L14" s="60"/>
      <c r="M14" s="60"/>
      <c r="N14" s="60"/>
      <c r="O14" s="60"/>
      <c r="P14" s="60"/>
      <c r="Q14" s="60"/>
      <c r="R14" s="60">
        <f t="shared" si="2"/>
        <v>300</v>
      </c>
      <c r="S14" s="60"/>
      <c r="T14" s="60"/>
      <c r="U14" s="60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32" ht="15" x14ac:dyDescent="0.25">
      <c r="A15" s="79">
        <f t="shared" si="1"/>
        <v>15</v>
      </c>
      <c r="B15" s="15"/>
      <c r="C15" s="16" t="s">
        <v>678</v>
      </c>
      <c r="D15" s="48">
        <v>42095</v>
      </c>
      <c r="E15" s="25">
        <v>65547</v>
      </c>
      <c r="F15" s="15" t="s">
        <v>673</v>
      </c>
      <c r="G15" s="21">
        <v>300</v>
      </c>
      <c r="H15" s="21">
        <v>300</v>
      </c>
      <c r="I15" s="60"/>
      <c r="J15" s="60"/>
      <c r="K15" s="60"/>
      <c r="L15" s="60"/>
      <c r="M15" s="60"/>
      <c r="N15" s="60"/>
      <c r="O15" s="60"/>
      <c r="P15" s="60"/>
      <c r="Q15" s="60"/>
      <c r="R15" s="60">
        <f t="shared" si="2"/>
        <v>300</v>
      </c>
      <c r="S15" s="60"/>
      <c r="T15" s="60"/>
      <c r="U15" s="60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32" ht="15" x14ac:dyDescent="0.25">
      <c r="A16" s="79">
        <f t="shared" si="1"/>
        <v>16</v>
      </c>
      <c r="B16" s="15"/>
      <c r="C16" s="16" t="s">
        <v>678</v>
      </c>
      <c r="D16" s="48">
        <v>42129</v>
      </c>
      <c r="E16" s="25">
        <v>65807</v>
      </c>
      <c r="F16" s="15" t="s">
        <v>673</v>
      </c>
      <c r="G16" s="21">
        <v>300</v>
      </c>
      <c r="H16" s="21">
        <v>300</v>
      </c>
      <c r="I16" s="60"/>
      <c r="J16" s="60"/>
      <c r="K16" s="60"/>
      <c r="L16" s="60"/>
      <c r="M16" s="60"/>
      <c r="N16" s="60"/>
      <c r="O16" s="60"/>
      <c r="P16" s="60"/>
      <c r="Q16" s="60"/>
      <c r="R16" s="60">
        <f t="shared" si="2"/>
        <v>300</v>
      </c>
      <c r="S16" s="60"/>
      <c r="T16" s="60"/>
      <c r="U16" s="60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ht="15" x14ac:dyDescent="0.25">
      <c r="A17" s="79">
        <f t="shared" si="1"/>
        <v>17</v>
      </c>
      <c r="B17" s="15"/>
      <c r="C17" s="16" t="s">
        <v>678</v>
      </c>
      <c r="D17" s="48">
        <v>42159</v>
      </c>
      <c r="E17" s="25">
        <v>66041</v>
      </c>
      <c r="F17" s="15" t="s">
        <v>673</v>
      </c>
      <c r="G17" s="21">
        <v>300</v>
      </c>
      <c r="H17" s="21">
        <v>300</v>
      </c>
      <c r="I17" s="60"/>
      <c r="J17" s="60"/>
      <c r="K17" s="60"/>
      <c r="L17" s="60"/>
      <c r="M17" s="60"/>
      <c r="N17" s="60"/>
      <c r="O17" s="60"/>
      <c r="P17" s="60"/>
      <c r="Q17" s="60"/>
      <c r="R17" s="60">
        <f t="shared" si="2"/>
        <v>300</v>
      </c>
      <c r="S17" s="60"/>
      <c r="T17" s="60"/>
      <c r="U17" s="60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ht="15" x14ac:dyDescent="0.25">
      <c r="A18" s="79">
        <f t="shared" si="1"/>
        <v>18</v>
      </c>
      <c r="B18" s="15"/>
      <c r="C18" s="16" t="s">
        <v>678</v>
      </c>
      <c r="D18" s="48">
        <v>42193</v>
      </c>
      <c r="E18" s="25">
        <v>66686</v>
      </c>
      <c r="F18" s="15" t="s">
        <v>673</v>
      </c>
      <c r="G18" s="21">
        <v>300</v>
      </c>
      <c r="H18" s="21">
        <v>300</v>
      </c>
      <c r="I18" s="60"/>
      <c r="J18" s="60"/>
      <c r="K18" s="60"/>
      <c r="L18" s="60"/>
      <c r="M18" s="60"/>
      <c r="N18" s="60"/>
      <c r="O18" s="60"/>
      <c r="P18" s="60"/>
      <c r="Q18" s="60"/>
      <c r="R18" s="60">
        <f t="shared" si="2"/>
        <v>300</v>
      </c>
      <c r="S18" s="60"/>
      <c r="T18" s="60"/>
      <c r="U18" s="60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 ht="15" x14ac:dyDescent="0.25">
      <c r="A19" s="79">
        <f t="shared" si="1"/>
        <v>19</v>
      </c>
      <c r="B19" s="15"/>
      <c r="C19" s="16" t="s">
        <v>678</v>
      </c>
      <c r="D19" s="48">
        <v>42220</v>
      </c>
      <c r="E19" s="25">
        <v>66897</v>
      </c>
      <c r="F19" s="15" t="s">
        <v>673</v>
      </c>
      <c r="G19" s="21">
        <v>300</v>
      </c>
      <c r="H19" s="21">
        <v>300</v>
      </c>
      <c r="I19" s="60"/>
      <c r="J19" s="60"/>
      <c r="K19" s="60"/>
      <c r="L19" s="60"/>
      <c r="M19" s="60"/>
      <c r="N19" s="60"/>
      <c r="O19" s="60"/>
      <c r="P19" s="60"/>
      <c r="Q19" s="60"/>
      <c r="R19" s="60">
        <f t="shared" si="2"/>
        <v>300</v>
      </c>
      <c r="S19" s="60"/>
      <c r="T19" s="60"/>
      <c r="U19" s="60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ht="15" x14ac:dyDescent="0.25">
      <c r="A20" s="79">
        <f t="shared" si="1"/>
        <v>20</v>
      </c>
      <c r="B20" s="15"/>
      <c r="C20" s="16" t="s">
        <v>678</v>
      </c>
      <c r="D20" s="48">
        <v>42249</v>
      </c>
      <c r="E20" s="25">
        <v>67137</v>
      </c>
      <c r="F20" s="15" t="s">
        <v>673</v>
      </c>
      <c r="G20" s="21">
        <v>300</v>
      </c>
      <c r="H20" s="21">
        <v>300</v>
      </c>
      <c r="I20" s="60"/>
      <c r="J20" s="60"/>
      <c r="K20" s="60"/>
      <c r="L20" s="60"/>
      <c r="M20" s="60"/>
      <c r="N20" s="60"/>
      <c r="O20" s="60"/>
      <c r="P20" s="60"/>
      <c r="Q20" s="60"/>
      <c r="R20" s="60">
        <f t="shared" si="2"/>
        <v>300</v>
      </c>
      <c r="S20" s="60"/>
      <c r="T20" s="60"/>
      <c r="U20" s="60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ht="15" x14ac:dyDescent="0.25">
      <c r="A21" s="79">
        <f t="shared" si="1"/>
        <v>21</v>
      </c>
      <c r="B21" s="15"/>
      <c r="C21" s="16" t="s">
        <v>678</v>
      </c>
      <c r="D21" s="48">
        <v>42282</v>
      </c>
      <c r="E21" s="25">
        <v>67381</v>
      </c>
      <c r="F21" s="15" t="s">
        <v>673</v>
      </c>
      <c r="G21" s="21">
        <v>300</v>
      </c>
      <c r="H21" s="21">
        <v>300</v>
      </c>
      <c r="I21" s="60"/>
      <c r="J21" s="60"/>
      <c r="K21" s="60"/>
      <c r="L21" s="60"/>
      <c r="M21" s="60"/>
      <c r="N21" s="60"/>
      <c r="O21" s="60"/>
      <c r="P21" s="60"/>
      <c r="Q21" s="60"/>
      <c r="R21" s="60">
        <f t="shared" si="2"/>
        <v>300</v>
      </c>
      <c r="S21" s="60"/>
      <c r="T21" s="60"/>
      <c r="U21" s="60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ht="15" x14ac:dyDescent="0.25">
      <c r="A22" s="79">
        <f t="shared" si="1"/>
        <v>22</v>
      </c>
      <c r="B22" s="15"/>
      <c r="C22" s="16" t="s">
        <v>678</v>
      </c>
      <c r="D22" s="48">
        <v>42312</v>
      </c>
      <c r="E22" s="25">
        <v>67609</v>
      </c>
      <c r="F22" s="15" t="s">
        <v>673</v>
      </c>
      <c r="G22" s="21">
        <v>300</v>
      </c>
      <c r="H22" s="21">
        <v>300</v>
      </c>
      <c r="I22" s="60"/>
      <c r="J22" s="60"/>
      <c r="K22" s="60"/>
      <c r="L22" s="60"/>
      <c r="M22" s="60"/>
      <c r="N22" s="60"/>
      <c r="O22" s="60"/>
      <c r="P22" s="60"/>
      <c r="Q22" s="60"/>
      <c r="R22" s="60">
        <f t="shared" si="2"/>
        <v>300</v>
      </c>
      <c r="S22" s="60"/>
      <c r="T22" s="60"/>
      <c r="U22" s="60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ht="15" x14ac:dyDescent="0.25">
      <c r="A23" s="79">
        <f t="shared" si="1"/>
        <v>23</v>
      </c>
      <c r="B23" s="15"/>
      <c r="C23" s="16"/>
      <c r="D23" s="48"/>
      <c r="E23" s="25"/>
      <c r="F23" s="15"/>
      <c r="G23" s="60">
        <f>SUM(G11:G22)</f>
        <v>3600</v>
      </c>
      <c r="H23" s="60">
        <f>SUM(H11:H22)</f>
        <v>3600</v>
      </c>
      <c r="I23" s="60">
        <f t="shared" ref="I23:R23" si="3">SUM(I11:I22)</f>
        <v>0</v>
      </c>
      <c r="J23" s="60">
        <f t="shared" si="3"/>
        <v>0</v>
      </c>
      <c r="K23" s="60">
        <f t="shared" si="3"/>
        <v>0</v>
      </c>
      <c r="L23" s="60">
        <f t="shared" si="3"/>
        <v>0</v>
      </c>
      <c r="M23" s="60">
        <f t="shared" si="3"/>
        <v>0</v>
      </c>
      <c r="N23" s="60">
        <f t="shared" si="3"/>
        <v>0</v>
      </c>
      <c r="O23" s="60">
        <f t="shared" si="3"/>
        <v>0</v>
      </c>
      <c r="P23" s="60">
        <f t="shared" si="3"/>
        <v>0</v>
      </c>
      <c r="Q23" s="60">
        <f t="shared" si="3"/>
        <v>0</v>
      </c>
      <c r="R23" s="60">
        <f t="shared" si="3"/>
        <v>3600</v>
      </c>
      <c r="S23" s="60"/>
      <c r="T23" s="60"/>
      <c r="U23" s="60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ht="15" x14ac:dyDescent="0.25">
      <c r="A24" s="79">
        <f t="shared" si="1"/>
        <v>24</v>
      </c>
      <c r="B24" s="14"/>
      <c r="C24" s="14"/>
      <c r="D24" s="36"/>
      <c r="E24" s="27"/>
      <c r="F24" s="14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ht="15" x14ac:dyDescent="0.25">
      <c r="A25" s="79">
        <f t="shared" si="1"/>
        <v>25</v>
      </c>
      <c r="B25" s="15"/>
      <c r="C25" s="16" t="s">
        <v>679</v>
      </c>
      <c r="D25" s="48">
        <v>41976</v>
      </c>
      <c r="E25" s="25">
        <v>64711</v>
      </c>
      <c r="F25" s="15" t="s">
        <v>673</v>
      </c>
      <c r="G25" s="21">
        <v>300</v>
      </c>
      <c r="H25" s="21">
        <v>300</v>
      </c>
      <c r="I25" s="60"/>
      <c r="J25" s="60"/>
      <c r="K25" s="60"/>
      <c r="L25" s="60"/>
      <c r="M25" s="60"/>
      <c r="N25" s="60"/>
      <c r="O25" s="60"/>
      <c r="P25" s="60"/>
      <c r="Q25" s="60"/>
      <c r="R25" s="60">
        <f>SUM(H25:Q25)</f>
        <v>300</v>
      </c>
      <c r="S25" s="60"/>
      <c r="T25" s="60"/>
      <c r="U25" s="60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ht="15" x14ac:dyDescent="0.25">
      <c r="A26" s="79">
        <f t="shared" si="1"/>
        <v>26</v>
      </c>
      <c r="B26" s="15"/>
      <c r="C26" s="16" t="s">
        <v>679</v>
      </c>
      <c r="D26" s="48">
        <v>42011</v>
      </c>
      <c r="E26" s="25">
        <v>64975</v>
      </c>
      <c r="F26" s="15" t="s">
        <v>673</v>
      </c>
      <c r="G26" s="21">
        <v>300</v>
      </c>
      <c r="H26" s="21">
        <v>300</v>
      </c>
      <c r="I26" s="60"/>
      <c r="J26" s="60"/>
      <c r="K26" s="60"/>
      <c r="L26" s="60"/>
      <c r="M26" s="60"/>
      <c r="N26" s="60"/>
      <c r="O26" s="60"/>
      <c r="P26" s="60"/>
      <c r="Q26" s="60"/>
      <c r="R26" s="60">
        <f t="shared" ref="R26:R36" si="4">SUM(H26:Q26)</f>
        <v>300</v>
      </c>
      <c r="S26" s="60"/>
      <c r="T26" s="60"/>
      <c r="U26" s="60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ht="15" x14ac:dyDescent="0.25">
      <c r="A27" s="79">
        <f t="shared" si="1"/>
        <v>27</v>
      </c>
      <c r="B27" s="15"/>
      <c r="C27" s="16" t="s">
        <v>679</v>
      </c>
      <c r="D27" s="48">
        <v>42037</v>
      </c>
      <c r="E27" s="25">
        <v>65152</v>
      </c>
      <c r="F27" s="15" t="s">
        <v>673</v>
      </c>
      <c r="G27" s="21">
        <v>300</v>
      </c>
      <c r="H27" s="21">
        <v>300</v>
      </c>
      <c r="I27" s="60"/>
      <c r="J27" s="60"/>
      <c r="K27" s="60"/>
      <c r="L27" s="60"/>
      <c r="M27" s="60"/>
      <c r="N27" s="60"/>
      <c r="O27" s="60"/>
      <c r="P27" s="60"/>
      <c r="Q27" s="60"/>
      <c r="R27" s="60">
        <f t="shared" si="4"/>
        <v>300</v>
      </c>
      <c r="S27" s="60"/>
      <c r="T27" s="60"/>
      <c r="U27" s="60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ht="15" x14ac:dyDescent="0.25">
      <c r="A28" s="79">
        <f t="shared" si="1"/>
        <v>28</v>
      </c>
      <c r="B28" s="15"/>
      <c r="C28" s="16" t="s">
        <v>679</v>
      </c>
      <c r="D28" s="48">
        <v>42067</v>
      </c>
      <c r="E28" s="25">
        <v>65338</v>
      </c>
      <c r="F28" s="15" t="s">
        <v>673</v>
      </c>
      <c r="G28" s="21">
        <v>300</v>
      </c>
      <c r="H28" s="21">
        <v>300</v>
      </c>
      <c r="I28" s="60"/>
      <c r="J28" s="60"/>
      <c r="K28" s="60"/>
      <c r="L28" s="60"/>
      <c r="M28" s="60"/>
      <c r="N28" s="60"/>
      <c r="O28" s="60"/>
      <c r="P28" s="60"/>
      <c r="Q28" s="60"/>
      <c r="R28" s="60">
        <f t="shared" si="4"/>
        <v>300</v>
      </c>
      <c r="S28" s="60"/>
      <c r="T28" s="60"/>
      <c r="U28" s="60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ht="15" x14ac:dyDescent="0.25">
      <c r="A29" s="79">
        <f t="shared" si="1"/>
        <v>29</v>
      </c>
      <c r="B29" s="15"/>
      <c r="C29" s="16" t="s">
        <v>679</v>
      </c>
      <c r="D29" s="48">
        <v>42095</v>
      </c>
      <c r="E29" s="25">
        <v>65552</v>
      </c>
      <c r="F29" s="15" t="s">
        <v>673</v>
      </c>
      <c r="G29" s="21">
        <v>300</v>
      </c>
      <c r="H29" s="21">
        <v>300</v>
      </c>
      <c r="I29" s="60"/>
      <c r="J29" s="60"/>
      <c r="K29" s="60"/>
      <c r="L29" s="60"/>
      <c r="M29" s="60"/>
      <c r="N29" s="60"/>
      <c r="O29" s="60"/>
      <c r="P29" s="60"/>
      <c r="Q29" s="60"/>
      <c r="R29" s="60">
        <f t="shared" si="4"/>
        <v>300</v>
      </c>
      <c r="S29" s="60"/>
      <c r="T29" s="60"/>
      <c r="U29" s="60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 ht="15" x14ac:dyDescent="0.25">
      <c r="A30" s="79">
        <f t="shared" si="1"/>
        <v>30</v>
      </c>
      <c r="B30" s="15"/>
      <c r="C30" s="16" t="s">
        <v>679</v>
      </c>
      <c r="D30" s="48">
        <v>42129</v>
      </c>
      <c r="E30" s="25">
        <v>65814</v>
      </c>
      <c r="F30" s="15" t="s">
        <v>673</v>
      </c>
      <c r="G30" s="21">
        <v>300</v>
      </c>
      <c r="H30" s="21">
        <v>300</v>
      </c>
      <c r="I30" s="60"/>
      <c r="J30" s="60"/>
      <c r="K30" s="60"/>
      <c r="L30" s="60"/>
      <c r="M30" s="60"/>
      <c r="N30" s="60"/>
      <c r="O30" s="60"/>
      <c r="P30" s="60"/>
      <c r="Q30" s="60"/>
      <c r="R30" s="60">
        <f t="shared" si="4"/>
        <v>300</v>
      </c>
      <c r="S30" s="60"/>
      <c r="T30" s="60"/>
      <c r="U30" s="60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ht="15" x14ac:dyDescent="0.25">
      <c r="A31" s="79">
        <f t="shared" si="1"/>
        <v>31</v>
      </c>
      <c r="B31" s="15"/>
      <c r="C31" s="16" t="s">
        <v>679</v>
      </c>
      <c r="D31" s="48">
        <v>42159</v>
      </c>
      <c r="E31" s="25">
        <v>66048</v>
      </c>
      <c r="F31" s="15" t="s">
        <v>673</v>
      </c>
      <c r="G31" s="21">
        <v>300</v>
      </c>
      <c r="H31" s="21">
        <v>300</v>
      </c>
      <c r="I31" s="60"/>
      <c r="J31" s="60"/>
      <c r="K31" s="60"/>
      <c r="L31" s="60"/>
      <c r="M31" s="60"/>
      <c r="N31" s="60"/>
      <c r="O31" s="60"/>
      <c r="P31" s="60"/>
      <c r="Q31" s="60"/>
      <c r="R31" s="60">
        <f t="shared" si="4"/>
        <v>300</v>
      </c>
      <c r="S31" s="60"/>
      <c r="T31" s="60"/>
      <c r="U31" s="60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ht="15" x14ac:dyDescent="0.25">
      <c r="A32" s="79">
        <f t="shared" si="1"/>
        <v>32</v>
      </c>
      <c r="B32" s="15"/>
      <c r="C32" s="16" t="s">
        <v>679</v>
      </c>
      <c r="D32" s="48">
        <v>42193</v>
      </c>
      <c r="E32" s="25">
        <v>66691</v>
      </c>
      <c r="F32" s="15" t="s">
        <v>673</v>
      </c>
      <c r="G32" s="21">
        <v>300</v>
      </c>
      <c r="H32" s="21">
        <v>300</v>
      </c>
      <c r="I32" s="60"/>
      <c r="J32" s="60"/>
      <c r="K32" s="60"/>
      <c r="L32" s="60"/>
      <c r="M32" s="60"/>
      <c r="N32" s="60"/>
      <c r="O32" s="60"/>
      <c r="P32" s="60"/>
      <c r="Q32" s="60"/>
      <c r="R32" s="60">
        <f t="shared" si="4"/>
        <v>300</v>
      </c>
      <c r="S32" s="60"/>
      <c r="T32" s="60"/>
      <c r="U32" s="60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ht="15" x14ac:dyDescent="0.25">
      <c r="A33" s="79">
        <f t="shared" si="1"/>
        <v>33</v>
      </c>
      <c r="B33" s="15"/>
      <c r="C33" s="16" t="s">
        <v>679</v>
      </c>
      <c r="D33" s="48">
        <v>42220</v>
      </c>
      <c r="E33" s="25">
        <v>66904</v>
      </c>
      <c r="F33" s="15" t="s">
        <v>673</v>
      </c>
      <c r="G33" s="21">
        <v>300</v>
      </c>
      <c r="H33" s="21">
        <v>300</v>
      </c>
      <c r="I33" s="60"/>
      <c r="J33" s="60"/>
      <c r="K33" s="60"/>
      <c r="L33" s="60"/>
      <c r="M33" s="60"/>
      <c r="N33" s="60"/>
      <c r="O33" s="60"/>
      <c r="P33" s="60"/>
      <c r="Q33" s="60"/>
      <c r="R33" s="60">
        <f t="shared" si="4"/>
        <v>300</v>
      </c>
      <c r="S33" s="60"/>
      <c r="T33" s="60"/>
      <c r="U33" s="60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2" ht="15" x14ac:dyDescent="0.25">
      <c r="A34" s="79">
        <f t="shared" si="1"/>
        <v>34</v>
      </c>
      <c r="B34" s="15"/>
      <c r="C34" s="16" t="s">
        <v>679</v>
      </c>
      <c r="D34" s="48">
        <v>42249</v>
      </c>
      <c r="E34" s="25">
        <v>67141</v>
      </c>
      <c r="F34" s="15" t="s">
        <v>673</v>
      </c>
      <c r="G34" s="21">
        <v>300</v>
      </c>
      <c r="H34" s="21">
        <v>300</v>
      </c>
      <c r="I34" s="60"/>
      <c r="J34" s="60"/>
      <c r="K34" s="60"/>
      <c r="L34" s="60"/>
      <c r="M34" s="60"/>
      <c r="N34" s="60"/>
      <c r="O34" s="60"/>
      <c r="P34" s="60"/>
      <c r="Q34" s="60"/>
      <c r="R34" s="60">
        <f t="shared" si="4"/>
        <v>300</v>
      </c>
      <c r="S34" s="60"/>
      <c r="T34" s="60"/>
      <c r="U34" s="60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1:32" ht="15" x14ac:dyDescent="0.25">
      <c r="A35" s="79">
        <f t="shared" si="1"/>
        <v>35</v>
      </c>
      <c r="B35" s="15"/>
      <c r="C35" s="16" t="s">
        <v>679</v>
      </c>
      <c r="D35" s="48">
        <v>42282</v>
      </c>
      <c r="E35" s="25">
        <v>67394</v>
      </c>
      <c r="F35" s="15" t="s">
        <v>673</v>
      </c>
      <c r="G35" s="21">
        <v>300</v>
      </c>
      <c r="H35" s="21">
        <v>300</v>
      </c>
      <c r="I35" s="60"/>
      <c r="J35" s="60"/>
      <c r="K35" s="60"/>
      <c r="L35" s="60"/>
      <c r="M35" s="60"/>
      <c r="N35" s="60"/>
      <c r="O35" s="60"/>
      <c r="P35" s="60"/>
      <c r="Q35" s="60"/>
      <c r="R35" s="60">
        <f t="shared" si="4"/>
        <v>300</v>
      </c>
      <c r="S35" s="60"/>
      <c r="T35" s="60"/>
      <c r="U35" s="60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1:32" ht="15" x14ac:dyDescent="0.25">
      <c r="A36" s="79">
        <f t="shared" si="1"/>
        <v>36</v>
      </c>
      <c r="B36" s="15"/>
      <c r="C36" s="16" t="s">
        <v>679</v>
      </c>
      <c r="D36" s="48">
        <v>42312</v>
      </c>
      <c r="E36" s="25">
        <v>67616</v>
      </c>
      <c r="F36" s="15" t="s">
        <v>673</v>
      </c>
      <c r="G36" s="21">
        <v>300</v>
      </c>
      <c r="H36" s="21">
        <v>300</v>
      </c>
      <c r="I36" s="60"/>
      <c r="J36" s="60"/>
      <c r="K36" s="60"/>
      <c r="L36" s="60"/>
      <c r="M36" s="60"/>
      <c r="N36" s="60"/>
      <c r="O36" s="60"/>
      <c r="P36" s="60"/>
      <c r="Q36" s="60"/>
      <c r="R36" s="60">
        <f t="shared" si="4"/>
        <v>300</v>
      </c>
      <c r="S36" s="60"/>
      <c r="T36" s="60"/>
      <c r="U36" s="60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32" ht="15" x14ac:dyDescent="0.25">
      <c r="A37" s="79">
        <f t="shared" si="1"/>
        <v>37</v>
      </c>
      <c r="B37" s="15"/>
      <c r="C37" s="16"/>
      <c r="D37" s="48"/>
      <c r="E37" s="25"/>
      <c r="F37" s="15"/>
      <c r="G37" s="60">
        <f>SUM(G25:G36)</f>
        <v>3600</v>
      </c>
      <c r="H37" s="60">
        <f>SUM(H25:H36)</f>
        <v>3600</v>
      </c>
      <c r="I37" s="60">
        <f t="shared" ref="I37:R37" si="5">SUM(I25:I36)</f>
        <v>0</v>
      </c>
      <c r="J37" s="60">
        <f t="shared" si="5"/>
        <v>0</v>
      </c>
      <c r="K37" s="60">
        <f t="shared" si="5"/>
        <v>0</v>
      </c>
      <c r="L37" s="60">
        <f t="shared" si="5"/>
        <v>0</v>
      </c>
      <c r="M37" s="60">
        <f t="shared" si="5"/>
        <v>0</v>
      </c>
      <c r="N37" s="60">
        <f t="shared" si="5"/>
        <v>0</v>
      </c>
      <c r="O37" s="60">
        <f t="shared" si="5"/>
        <v>0</v>
      </c>
      <c r="P37" s="60">
        <f t="shared" si="5"/>
        <v>0</v>
      </c>
      <c r="Q37" s="60">
        <f t="shared" si="5"/>
        <v>0</v>
      </c>
      <c r="R37" s="60">
        <f t="shared" si="5"/>
        <v>3600</v>
      </c>
      <c r="S37" s="60"/>
      <c r="T37" s="60"/>
      <c r="U37" s="60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 ht="15" x14ac:dyDescent="0.25">
      <c r="A38" s="79">
        <f t="shared" si="1"/>
        <v>38</v>
      </c>
      <c r="B38" s="14"/>
      <c r="C38" s="14"/>
      <c r="D38" s="36"/>
      <c r="E38" s="27"/>
      <c r="F38" s="14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1:32" ht="15" x14ac:dyDescent="0.25">
      <c r="A39" s="79">
        <f t="shared" si="1"/>
        <v>39</v>
      </c>
      <c r="B39" s="15"/>
      <c r="C39" s="16" t="s">
        <v>680</v>
      </c>
      <c r="D39" s="48">
        <v>41976</v>
      </c>
      <c r="E39" s="25">
        <v>64716</v>
      </c>
      <c r="F39" s="15" t="s">
        <v>674</v>
      </c>
      <c r="G39" s="21">
        <v>1568.32</v>
      </c>
      <c r="H39" s="60">
        <v>1500</v>
      </c>
      <c r="I39" s="60"/>
      <c r="J39" s="60"/>
      <c r="K39" s="60">
        <v>68.319999999999993</v>
      </c>
      <c r="L39" s="60"/>
      <c r="M39" s="60"/>
      <c r="N39" s="60"/>
      <c r="O39" s="60"/>
      <c r="P39" s="60"/>
      <c r="Q39" s="60"/>
      <c r="R39" s="60">
        <f>SUM(H39:Q39)</f>
        <v>1568.32</v>
      </c>
      <c r="S39" s="60"/>
      <c r="T39" s="60"/>
      <c r="U39" s="60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ht="15" x14ac:dyDescent="0.25">
      <c r="A40" s="79">
        <f t="shared" si="1"/>
        <v>40</v>
      </c>
      <c r="B40" s="15"/>
      <c r="C40" s="16" t="s">
        <v>680</v>
      </c>
      <c r="D40" s="48">
        <v>42011</v>
      </c>
      <c r="E40" s="25">
        <v>64982</v>
      </c>
      <c r="F40" s="15" t="s">
        <v>674</v>
      </c>
      <c r="G40" s="21">
        <v>1570.15</v>
      </c>
      <c r="H40" s="60">
        <v>1500</v>
      </c>
      <c r="I40" s="60"/>
      <c r="J40" s="60"/>
      <c r="K40" s="60">
        <v>70.150000000000006</v>
      </c>
      <c r="L40" s="60"/>
      <c r="M40" s="60"/>
      <c r="N40" s="60"/>
      <c r="O40" s="60"/>
      <c r="P40" s="60"/>
      <c r="Q40" s="60"/>
      <c r="R40" s="60">
        <f t="shared" ref="R40:R57" si="6">SUM(H40:Q40)</f>
        <v>1570.15</v>
      </c>
      <c r="S40" s="60"/>
      <c r="T40" s="60"/>
      <c r="U40" s="60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</row>
    <row r="41" spans="1:32" ht="15" x14ac:dyDescent="0.25">
      <c r="A41" s="79">
        <f t="shared" si="1"/>
        <v>41</v>
      </c>
      <c r="B41" s="15"/>
      <c r="C41" s="16" t="s">
        <v>680</v>
      </c>
      <c r="D41" s="48">
        <v>42037</v>
      </c>
      <c r="E41" s="25">
        <v>65154</v>
      </c>
      <c r="F41" s="15" t="s">
        <v>674</v>
      </c>
      <c r="G41" s="21">
        <v>1570.15</v>
      </c>
      <c r="H41" s="60">
        <v>1500</v>
      </c>
      <c r="I41" s="60"/>
      <c r="J41" s="60"/>
      <c r="K41" s="60">
        <v>70.150000000000006</v>
      </c>
      <c r="L41" s="60"/>
      <c r="M41" s="60"/>
      <c r="N41" s="60"/>
      <c r="O41" s="60"/>
      <c r="P41" s="60"/>
      <c r="Q41" s="60"/>
      <c r="R41" s="60">
        <f t="shared" si="6"/>
        <v>1570.15</v>
      </c>
      <c r="S41" s="60"/>
      <c r="T41" s="60"/>
      <c r="U41" s="60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 ht="15" x14ac:dyDescent="0.25">
      <c r="A42" s="79">
        <f t="shared" si="1"/>
        <v>42</v>
      </c>
      <c r="B42" s="15" t="s">
        <v>617</v>
      </c>
      <c r="C42" s="16" t="s">
        <v>33</v>
      </c>
      <c r="D42" s="48">
        <v>42051</v>
      </c>
      <c r="E42" s="25">
        <v>65282</v>
      </c>
      <c r="F42" s="15" t="s">
        <v>598</v>
      </c>
      <c r="G42" s="21">
        <v>309.37</v>
      </c>
      <c r="H42" s="60"/>
      <c r="I42" s="60"/>
      <c r="J42" s="60"/>
      <c r="K42" s="60"/>
      <c r="L42" s="60"/>
      <c r="M42" s="60"/>
      <c r="N42" s="60">
        <v>309.37</v>
      </c>
      <c r="O42" s="60"/>
      <c r="P42" s="60"/>
      <c r="Q42" s="60"/>
      <c r="R42" s="60">
        <f t="shared" si="6"/>
        <v>309.37</v>
      </c>
      <c r="S42" s="60"/>
      <c r="T42" s="60"/>
      <c r="U42" s="60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2" ht="15" x14ac:dyDescent="0.25">
      <c r="A43" s="79">
        <f t="shared" si="1"/>
        <v>43</v>
      </c>
      <c r="B43" s="15"/>
      <c r="C43" s="16" t="s">
        <v>680</v>
      </c>
      <c r="D43" s="48">
        <v>42067</v>
      </c>
      <c r="E43" s="25">
        <v>65345</v>
      </c>
      <c r="F43" s="15" t="s">
        <v>674</v>
      </c>
      <c r="G43" s="21">
        <v>1570.15</v>
      </c>
      <c r="H43" s="60">
        <v>1500</v>
      </c>
      <c r="I43" s="60"/>
      <c r="J43" s="60"/>
      <c r="K43" s="60">
        <v>70.150000000000006</v>
      </c>
      <c r="L43" s="60"/>
      <c r="M43" s="60"/>
      <c r="N43" s="60"/>
      <c r="O43" s="60"/>
      <c r="P43" s="60"/>
      <c r="Q43" s="60"/>
      <c r="R43" s="60">
        <f t="shared" si="6"/>
        <v>1570.15</v>
      </c>
      <c r="S43" s="60"/>
      <c r="T43" s="60"/>
      <c r="U43" s="60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</row>
    <row r="44" spans="1:32" ht="15" x14ac:dyDescent="0.25">
      <c r="A44" s="79">
        <f t="shared" si="1"/>
        <v>44</v>
      </c>
      <c r="B44" s="15"/>
      <c r="C44" s="16" t="s">
        <v>680</v>
      </c>
      <c r="D44" s="48">
        <v>42063</v>
      </c>
      <c r="E44" s="25">
        <v>65407</v>
      </c>
      <c r="F44" s="15" t="s">
        <v>598</v>
      </c>
      <c r="G44" s="21">
        <v>4283.76</v>
      </c>
      <c r="H44" s="60"/>
      <c r="I44" s="60"/>
      <c r="J44" s="60"/>
      <c r="K44" s="60"/>
      <c r="L44" s="60">
        <v>1800</v>
      </c>
      <c r="M44" s="60">
        <v>861.35</v>
      </c>
      <c r="N44" s="60">
        <f>1622.41-O44</f>
        <v>1465.54</v>
      </c>
      <c r="O44" s="60">
        <f>10.77+6.35+10.5+9.76+24+27.78+23.5+18.19+4.27+14.4+7.35</f>
        <v>156.87</v>
      </c>
      <c r="P44" s="60"/>
      <c r="Q44" s="60"/>
      <c r="R44" s="60">
        <f t="shared" si="6"/>
        <v>4283.7599999999993</v>
      </c>
      <c r="S44" s="60"/>
      <c r="T44" s="60"/>
      <c r="U44" s="60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</row>
    <row r="45" spans="1:32" ht="15" x14ac:dyDescent="0.25">
      <c r="A45" s="79">
        <f t="shared" si="1"/>
        <v>45</v>
      </c>
      <c r="B45" s="15"/>
      <c r="C45" s="16" t="s">
        <v>680</v>
      </c>
      <c r="D45" s="48">
        <v>42080</v>
      </c>
      <c r="E45" s="25">
        <v>65443</v>
      </c>
      <c r="F45" s="15" t="s">
        <v>691</v>
      </c>
      <c r="G45" s="21">
        <v>570.15</v>
      </c>
      <c r="H45" s="60"/>
      <c r="I45" s="60">
        <v>500</v>
      </c>
      <c r="J45" s="60"/>
      <c r="K45" s="60">
        <v>70.150000000000006</v>
      </c>
      <c r="L45" s="60"/>
      <c r="M45" s="60"/>
      <c r="N45" s="60"/>
      <c r="O45" s="60"/>
      <c r="P45" s="60"/>
      <c r="Q45" s="60"/>
      <c r="R45" s="60">
        <f t="shared" si="6"/>
        <v>570.15</v>
      </c>
      <c r="S45" s="60"/>
      <c r="T45" s="60"/>
      <c r="U45" s="60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</row>
    <row r="46" spans="1:32" ht="15" x14ac:dyDescent="0.25">
      <c r="A46" s="79">
        <f t="shared" si="1"/>
        <v>46</v>
      </c>
      <c r="B46" s="15"/>
      <c r="C46" s="16" t="s">
        <v>680</v>
      </c>
      <c r="D46" s="48">
        <v>42095</v>
      </c>
      <c r="E46" s="25">
        <v>65556</v>
      </c>
      <c r="F46" s="15" t="s">
        <v>674</v>
      </c>
      <c r="G46" s="21">
        <v>1570.15</v>
      </c>
      <c r="H46" s="60">
        <v>1500</v>
      </c>
      <c r="I46" s="60"/>
      <c r="J46" s="60"/>
      <c r="K46" s="60">
        <v>70.150000000000006</v>
      </c>
      <c r="L46" s="60"/>
      <c r="M46" s="60"/>
      <c r="N46" s="60"/>
      <c r="O46" s="60"/>
      <c r="P46" s="60"/>
      <c r="Q46" s="60"/>
      <c r="R46" s="60">
        <f t="shared" si="6"/>
        <v>1570.15</v>
      </c>
      <c r="S46" s="60"/>
      <c r="T46" s="60"/>
      <c r="U46" s="60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</row>
    <row r="47" spans="1:32" ht="15" x14ac:dyDescent="0.25">
      <c r="A47" s="79">
        <f t="shared" si="1"/>
        <v>47</v>
      </c>
      <c r="B47" s="15"/>
      <c r="C47" s="16" t="s">
        <v>680</v>
      </c>
      <c r="D47" s="48">
        <v>42129</v>
      </c>
      <c r="E47" s="25">
        <v>65820</v>
      </c>
      <c r="F47" s="15" t="s">
        <v>674</v>
      </c>
      <c r="G47" s="21">
        <v>1570.15</v>
      </c>
      <c r="H47" s="60">
        <v>1500</v>
      </c>
      <c r="I47" s="60"/>
      <c r="J47" s="60"/>
      <c r="K47" s="60">
        <v>70.150000000000006</v>
      </c>
      <c r="L47" s="60"/>
      <c r="M47" s="60"/>
      <c r="N47" s="60"/>
      <c r="O47" s="60"/>
      <c r="P47" s="60"/>
      <c r="Q47" s="60"/>
      <c r="R47" s="60">
        <f t="shared" si="6"/>
        <v>1570.15</v>
      </c>
      <c r="S47" s="60"/>
      <c r="T47" s="60"/>
      <c r="U47" s="60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32" ht="15" x14ac:dyDescent="0.25">
      <c r="A48" s="79">
        <f t="shared" si="1"/>
        <v>48</v>
      </c>
      <c r="B48" s="15"/>
      <c r="C48" s="16" t="s">
        <v>680</v>
      </c>
      <c r="D48" s="48">
        <v>42136</v>
      </c>
      <c r="E48" s="25">
        <v>65881</v>
      </c>
      <c r="F48" s="15" t="s">
        <v>412</v>
      </c>
      <c r="G48" s="21">
        <v>3699.96</v>
      </c>
      <c r="H48" s="60"/>
      <c r="I48" s="60"/>
      <c r="J48" s="60"/>
      <c r="K48" s="60"/>
      <c r="L48" s="60">
        <v>1500</v>
      </c>
      <c r="M48" s="60">
        <v>545.1</v>
      </c>
      <c r="N48" s="60">
        <f>1396.32+14</f>
        <v>1410.32</v>
      </c>
      <c r="O48" s="60">
        <f>1654.86-N48</f>
        <v>244.53999999999996</v>
      </c>
      <c r="P48" s="60"/>
      <c r="Q48" s="60"/>
      <c r="R48" s="60">
        <f t="shared" si="6"/>
        <v>3699.96</v>
      </c>
      <c r="S48" s="60"/>
      <c r="T48" s="60">
        <f>+R48+R49</f>
        <v>3763.96</v>
      </c>
      <c r="U48" s="60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</row>
    <row r="49" spans="1:32" ht="15" x14ac:dyDescent="0.25">
      <c r="A49" s="79">
        <f t="shared" si="1"/>
        <v>49</v>
      </c>
      <c r="B49" s="15" t="s">
        <v>617</v>
      </c>
      <c r="C49" s="16" t="s">
        <v>55</v>
      </c>
      <c r="D49" s="48">
        <v>42155</v>
      </c>
      <c r="E49" s="25">
        <v>66037</v>
      </c>
      <c r="F49" s="15" t="s">
        <v>412</v>
      </c>
      <c r="G49" s="21">
        <v>64</v>
      </c>
      <c r="H49" s="60"/>
      <c r="I49" s="60"/>
      <c r="J49" s="60"/>
      <c r="K49" s="60"/>
      <c r="L49" s="60"/>
      <c r="M49" s="60"/>
      <c r="N49" s="60"/>
      <c r="O49" s="60">
        <v>64</v>
      </c>
      <c r="P49" s="60"/>
      <c r="Q49" s="60"/>
      <c r="R49" s="60">
        <f>SUM(H49:Q49)</f>
        <v>64</v>
      </c>
      <c r="S49" s="60"/>
      <c r="T49" s="60"/>
      <c r="U49" s="60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32" ht="15" x14ac:dyDescent="0.25">
      <c r="A50" s="79">
        <f t="shared" si="1"/>
        <v>50</v>
      </c>
      <c r="B50" s="15"/>
      <c r="C50" s="16" t="s">
        <v>680</v>
      </c>
      <c r="D50" s="48">
        <v>42159</v>
      </c>
      <c r="E50" s="25">
        <v>66051</v>
      </c>
      <c r="F50" s="15" t="s">
        <v>674</v>
      </c>
      <c r="G50" s="21">
        <v>1570.15</v>
      </c>
      <c r="H50" s="60">
        <v>1500</v>
      </c>
      <c r="I50" s="60"/>
      <c r="J50" s="60"/>
      <c r="K50" s="60">
        <v>70.150000000000006</v>
      </c>
      <c r="L50" s="60"/>
      <c r="M50" s="60"/>
      <c r="N50" s="60"/>
      <c r="O50" s="60"/>
      <c r="P50" s="60"/>
      <c r="Q50" s="60"/>
      <c r="R50" s="60">
        <f t="shared" si="6"/>
        <v>1570.15</v>
      </c>
      <c r="S50" s="60"/>
      <c r="T50" s="60"/>
      <c r="U50" s="60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</row>
    <row r="51" spans="1:32" ht="15" x14ac:dyDescent="0.25">
      <c r="A51" s="79">
        <f t="shared" si="1"/>
        <v>51</v>
      </c>
      <c r="B51" s="15"/>
      <c r="C51" s="16" t="s">
        <v>680</v>
      </c>
      <c r="D51" s="48">
        <v>42193</v>
      </c>
      <c r="E51" s="25">
        <v>66694</v>
      </c>
      <c r="F51" s="15" t="s">
        <v>674</v>
      </c>
      <c r="G51" s="21">
        <v>1570.15</v>
      </c>
      <c r="H51" s="60">
        <v>1500</v>
      </c>
      <c r="I51" s="60"/>
      <c r="J51" s="60"/>
      <c r="K51" s="60">
        <v>70.150000000000006</v>
      </c>
      <c r="L51" s="60"/>
      <c r="M51" s="60"/>
      <c r="N51" s="60"/>
      <c r="O51" s="60"/>
      <c r="P51" s="60"/>
      <c r="Q51" s="60"/>
      <c r="R51" s="60">
        <f t="shared" si="6"/>
        <v>1570.15</v>
      </c>
      <c r="S51" s="60"/>
      <c r="T51" s="60"/>
      <c r="U51" s="60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</row>
    <row r="52" spans="1:32" ht="15" x14ac:dyDescent="0.25">
      <c r="A52" s="79">
        <f t="shared" si="1"/>
        <v>52</v>
      </c>
      <c r="B52" s="15" t="s">
        <v>617</v>
      </c>
      <c r="C52" s="16" t="s">
        <v>33</v>
      </c>
      <c r="D52" s="48">
        <v>42204</v>
      </c>
      <c r="E52" s="25">
        <v>66798</v>
      </c>
      <c r="F52" s="15" t="s">
        <v>607</v>
      </c>
      <c r="G52" s="21">
        <v>455</v>
      </c>
      <c r="H52" s="60"/>
      <c r="I52" s="60"/>
      <c r="J52" s="60">
        <v>455</v>
      </c>
      <c r="K52" s="60"/>
      <c r="L52" s="60"/>
      <c r="M52" s="60"/>
      <c r="N52" s="60"/>
      <c r="O52" s="60"/>
      <c r="P52" s="60"/>
      <c r="Q52" s="60"/>
      <c r="R52" s="60">
        <f t="shared" si="6"/>
        <v>455</v>
      </c>
      <c r="S52" s="60"/>
      <c r="T52" s="60"/>
      <c r="U52" s="60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</row>
    <row r="53" spans="1:32" ht="15" x14ac:dyDescent="0.25">
      <c r="A53" s="79">
        <f t="shared" si="1"/>
        <v>53</v>
      </c>
      <c r="B53" s="15"/>
      <c r="C53" s="16" t="s">
        <v>680</v>
      </c>
      <c r="D53" s="48">
        <v>42220</v>
      </c>
      <c r="E53" s="25">
        <v>66910</v>
      </c>
      <c r="F53" s="15" t="s">
        <v>674</v>
      </c>
      <c r="G53" s="21">
        <v>1570.15</v>
      </c>
      <c r="H53" s="60">
        <v>1500</v>
      </c>
      <c r="I53" s="60"/>
      <c r="J53" s="60"/>
      <c r="K53" s="60">
        <v>70.150000000000006</v>
      </c>
      <c r="L53" s="60"/>
      <c r="M53" s="60"/>
      <c r="N53" s="60"/>
      <c r="O53" s="60"/>
      <c r="P53" s="60"/>
      <c r="Q53" s="60"/>
      <c r="R53" s="60">
        <f t="shared" si="6"/>
        <v>1570.15</v>
      </c>
      <c r="S53" s="60"/>
      <c r="T53" s="60"/>
      <c r="U53" s="60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</row>
    <row r="54" spans="1:32" ht="15" x14ac:dyDescent="0.25">
      <c r="A54" s="79">
        <f t="shared" si="1"/>
        <v>54</v>
      </c>
      <c r="B54" s="15"/>
      <c r="C54" s="16" t="s">
        <v>680</v>
      </c>
      <c r="D54" s="48">
        <v>42249</v>
      </c>
      <c r="E54" s="25">
        <v>67143</v>
      </c>
      <c r="F54" s="15" t="s">
        <v>674</v>
      </c>
      <c r="G54" s="21">
        <v>1570.15</v>
      </c>
      <c r="H54" s="60">
        <v>1500</v>
      </c>
      <c r="I54" s="60"/>
      <c r="J54" s="60"/>
      <c r="K54" s="60">
        <v>70.150000000000006</v>
      </c>
      <c r="L54" s="60"/>
      <c r="M54" s="60"/>
      <c r="N54" s="60"/>
      <c r="O54" s="60"/>
      <c r="P54" s="60"/>
      <c r="Q54" s="60"/>
      <c r="R54" s="60">
        <f t="shared" si="6"/>
        <v>1570.15</v>
      </c>
      <c r="S54" s="60"/>
      <c r="T54" s="60"/>
      <c r="U54" s="60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</row>
    <row r="55" spans="1:32" ht="15" x14ac:dyDescent="0.25">
      <c r="A55" s="79">
        <f t="shared" si="1"/>
        <v>55</v>
      </c>
      <c r="B55" s="15"/>
      <c r="C55" s="16" t="s">
        <v>680</v>
      </c>
      <c r="D55" s="48">
        <v>42282</v>
      </c>
      <c r="E55" s="25">
        <v>67403</v>
      </c>
      <c r="F55" s="15" t="s">
        <v>674</v>
      </c>
      <c r="G55" s="21">
        <v>1570.15</v>
      </c>
      <c r="H55" s="60">
        <v>1500</v>
      </c>
      <c r="I55" s="60"/>
      <c r="J55" s="60"/>
      <c r="K55" s="60">
        <v>70.150000000000006</v>
      </c>
      <c r="L55" s="60"/>
      <c r="M55" s="60"/>
      <c r="N55" s="60"/>
      <c r="O55" s="60"/>
      <c r="P55" s="60"/>
      <c r="Q55" s="60"/>
      <c r="R55" s="60">
        <f t="shared" si="6"/>
        <v>1570.15</v>
      </c>
      <c r="S55" s="60"/>
      <c r="T55" s="60"/>
      <c r="U55" s="60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</row>
    <row r="56" spans="1:32" ht="15" x14ac:dyDescent="0.25">
      <c r="A56" s="79">
        <f t="shared" si="1"/>
        <v>56</v>
      </c>
      <c r="B56" s="15"/>
      <c r="C56" s="16" t="s">
        <v>680</v>
      </c>
      <c r="D56" s="48">
        <v>42312</v>
      </c>
      <c r="E56" s="25">
        <v>67620</v>
      </c>
      <c r="F56" s="15" t="s">
        <v>674</v>
      </c>
      <c r="G56" s="21">
        <v>1570.15</v>
      </c>
      <c r="H56" s="60">
        <v>1500</v>
      </c>
      <c r="I56" s="60"/>
      <c r="J56" s="60"/>
      <c r="K56" s="60">
        <v>70.150000000000006</v>
      </c>
      <c r="L56" s="60"/>
      <c r="M56" s="60"/>
      <c r="N56" s="60"/>
      <c r="O56" s="60"/>
      <c r="P56" s="60"/>
      <c r="Q56" s="60"/>
      <c r="R56" s="60">
        <f t="shared" si="6"/>
        <v>1570.15</v>
      </c>
      <c r="S56" s="60"/>
      <c r="T56" s="60"/>
      <c r="U56" s="60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</row>
    <row r="57" spans="1:32" ht="15" x14ac:dyDescent="0.25">
      <c r="A57" s="79">
        <f t="shared" si="1"/>
        <v>57</v>
      </c>
      <c r="B57" s="15"/>
      <c r="C57" s="16" t="s">
        <v>680</v>
      </c>
      <c r="D57" s="48">
        <v>42317</v>
      </c>
      <c r="E57" s="25">
        <v>67668</v>
      </c>
      <c r="F57" s="15" t="s">
        <v>536</v>
      </c>
      <c r="G57" s="21">
        <v>2791.03</v>
      </c>
      <c r="H57" s="60"/>
      <c r="I57" s="60"/>
      <c r="J57" s="60"/>
      <c r="K57" s="60"/>
      <c r="L57" s="60">
        <v>1500</v>
      </c>
      <c r="M57" s="60">
        <v>772.8</v>
      </c>
      <c r="N57" s="60">
        <v>435.35</v>
      </c>
      <c r="O57" s="60">
        <f>518.23-N57</f>
        <v>82.88</v>
      </c>
      <c r="P57" s="60"/>
      <c r="Q57" s="60"/>
      <c r="R57" s="60">
        <f t="shared" si="6"/>
        <v>2791.03</v>
      </c>
      <c r="S57" s="60"/>
      <c r="T57" s="60"/>
      <c r="U57" s="60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</row>
    <row r="58" spans="1:32" ht="15" x14ac:dyDescent="0.25">
      <c r="A58" s="79">
        <f t="shared" si="1"/>
        <v>58</v>
      </c>
      <c r="B58" s="15"/>
      <c r="C58" s="16"/>
      <c r="D58" s="48"/>
      <c r="E58" s="25"/>
      <c r="F58" s="15"/>
      <c r="G58" s="21">
        <f>SUM(G39:G57)</f>
        <v>31013.240000000009</v>
      </c>
      <c r="H58" s="21">
        <f t="shared" ref="H58:R58" si="7">SUM(H39:H57)</f>
        <v>18000</v>
      </c>
      <c r="I58" s="21">
        <f t="shared" si="7"/>
        <v>500</v>
      </c>
      <c r="J58" s="21">
        <f t="shared" si="7"/>
        <v>455</v>
      </c>
      <c r="K58" s="21">
        <f t="shared" si="7"/>
        <v>910.11999999999978</v>
      </c>
      <c r="L58" s="21">
        <f t="shared" si="7"/>
        <v>4800</v>
      </c>
      <c r="M58" s="21">
        <f t="shared" si="7"/>
        <v>2179.25</v>
      </c>
      <c r="N58" s="21">
        <f t="shared" si="7"/>
        <v>3620.5799999999995</v>
      </c>
      <c r="O58" s="21">
        <f t="shared" si="7"/>
        <v>548.29</v>
      </c>
      <c r="P58" s="21">
        <f t="shared" si="7"/>
        <v>0</v>
      </c>
      <c r="Q58" s="21">
        <f t="shared" si="7"/>
        <v>0</v>
      </c>
      <c r="R58" s="21">
        <f t="shared" si="7"/>
        <v>31013.240000000009</v>
      </c>
      <c r="S58" s="60">
        <f>+G58-R58</f>
        <v>0</v>
      </c>
      <c r="T58" s="60"/>
      <c r="U58" s="60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</row>
    <row r="59" spans="1:32" ht="15" x14ac:dyDescent="0.25">
      <c r="A59" s="79">
        <f t="shared" si="1"/>
        <v>59</v>
      </c>
      <c r="B59" s="15"/>
      <c r="C59" s="16"/>
      <c r="D59" s="48"/>
      <c r="E59" s="25"/>
      <c r="F59" s="15"/>
      <c r="G59" s="21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</row>
    <row r="60" spans="1:32" ht="15" x14ac:dyDescent="0.25">
      <c r="A60" s="79">
        <f t="shared" si="1"/>
        <v>60</v>
      </c>
      <c r="B60" s="15" t="s">
        <v>616</v>
      </c>
      <c r="C60" s="16" t="s">
        <v>33</v>
      </c>
      <c r="D60" s="48">
        <v>42285</v>
      </c>
      <c r="E60" s="25">
        <v>35</v>
      </c>
      <c r="F60" s="15" t="s">
        <v>515</v>
      </c>
      <c r="G60" s="21">
        <v>154.11000000000001</v>
      </c>
      <c r="H60" s="60"/>
      <c r="I60" s="60"/>
      <c r="J60" s="60"/>
      <c r="K60" s="60"/>
      <c r="L60" s="60"/>
      <c r="M60" s="60"/>
      <c r="N60" s="60">
        <v>154.11000000000001</v>
      </c>
      <c r="O60" s="60"/>
      <c r="P60" s="60"/>
      <c r="Q60" s="60"/>
      <c r="R60" s="60">
        <f>SUM(H60:Q60)</f>
        <v>154.11000000000001</v>
      </c>
      <c r="S60" s="60"/>
      <c r="T60" s="60"/>
      <c r="U60" s="60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</row>
    <row r="61" spans="1:32" ht="15" x14ac:dyDescent="0.25">
      <c r="A61" s="79">
        <f t="shared" si="1"/>
        <v>61</v>
      </c>
      <c r="B61" s="15"/>
      <c r="C61" s="16" t="s">
        <v>681</v>
      </c>
      <c r="D61" s="48">
        <v>41976</v>
      </c>
      <c r="E61" s="25">
        <v>64725</v>
      </c>
      <c r="F61" s="15" t="s">
        <v>674</v>
      </c>
      <c r="G61" s="21">
        <v>508.4</v>
      </c>
      <c r="H61" s="60">
        <v>500</v>
      </c>
      <c r="I61" s="60"/>
      <c r="J61" s="60"/>
      <c r="K61" s="60">
        <v>8.4</v>
      </c>
      <c r="L61" s="60"/>
      <c r="M61" s="60"/>
      <c r="N61" s="60"/>
      <c r="O61" s="60"/>
      <c r="P61" s="60"/>
      <c r="Q61" s="60"/>
      <c r="R61" s="60">
        <f t="shared" ref="R61:R79" si="8">SUM(H61:Q61)</f>
        <v>508.4</v>
      </c>
      <c r="S61" s="60"/>
      <c r="T61" s="60"/>
      <c r="U61" s="60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</row>
    <row r="62" spans="1:32" ht="15" x14ac:dyDescent="0.25">
      <c r="A62" s="79">
        <f t="shared" si="1"/>
        <v>62</v>
      </c>
      <c r="B62" s="15" t="s">
        <v>609</v>
      </c>
      <c r="C62" s="16" t="s">
        <v>33</v>
      </c>
      <c r="D62" s="48">
        <v>42004</v>
      </c>
      <c r="E62" s="25">
        <v>64966</v>
      </c>
      <c r="F62" s="15" t="s">
        <v>607</v>
      </c>
      <c r="G62" s="21">
        <v>588</v>
      </c>
      <c r="H62" s="60"/>
      <c r="I62" s="60"/>
      <c r="J62" s="60">
        <v>588</v>
      </c>
      <c r="K62" s="60"/>
      <c r="L62" s="60"/>
      <c r="M62" s="60"/>
      <c r="N62" s="60"/>
      <c r="O62" s="60"/>
      <c r="P62" s="60"/>
      <c r="Q62" s="60"/>
      <c r="R62" s="60">
        <f t="shared" si="8"/>
        <v>588</v>
      </c>
      <c r="S62" s="60"/>
      <c r="T62" s="60"/>
      <c r="U62" s="60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</row>
    <row r="63" spans="1:32" ht="15" x14ac:dyDescent="0.25">
      <c r="A63" s="79">
        <f t="shared" si="1"/>
        <v>63</v>
      </c>
      <c r="B63" s="15"/>
      <c r="C63" s="16" t="s">
        <v>681</v>
      </c>
      <c r="D63" s="48">
        <v>42011</v>
      </c>
      <c r="E63" s="25">
        <v>64989</v>
      </c>
      <c r="F63" s="15" t="s">
        <v>674</v>
      </c>
      <c r="G63" s="21">
        <v>508.63</v>
      </c>
      <c r="H63" s="60">
        <v>500</v>
      </c>
      <c r="I63" s="60"/>
      <c r="J63" s="60"/>
      <c r="K63" s="60">
        <v>8.6300000000000008</v>
      </c>
      <c r="L63" s="60"/>
      <c r="M63" s="60"/>
      <c r="N63" s="60"/>
      <c r="O63" s="60"/>
      <c r="P63" s="60"/>
      <c r="Q63" s="60"/>
      <c r="R63" s="60">
        <f t="shared" si="8"/>
        <v>508.63</v>
      </c>
      <c r="S63" s="60"/>
      <c r="T63" s="60"/>
      <c r="U63" s="60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</row>
    <row r="64" spans="1:32" ht="15" x14ac:dyDescent="0.25">
      <c r="A64" s="79">
        <f t="shared" si="1"/>
        <v>64</v>
      </c>
      <c r="B64" s="15"/>
      <c r="C64" s="16" t="s">
        <v>681</v>
      </c>
      <c r="D64" s="48">
        <v>42037</v>
      </c>
      <c r="E64" s="25">
        <v>65157</v>
      </c>
      <c r="F64" s="15" t="s">
        <v>674</v>
      </c>
      <c r="G64" s="21">
        <v>508.63</v>
      </c>
      <c r="H64" s="60">
        <v>500</v>
      </c>
      <c r="I64" s="60"/>
      <c r="J64" s="60"/>
      <c r="K64" s="60">
        <v>8.6300000000000008</v>
      </c>
      <c r="L64" s="60"/>
      <c r="M64" s="60"/>
      <c r="N64" s="60"/>
      <c r="O64" s="60"/>
      <c r="P64" s="60"/>
      <c r="Q64" s="60"/>
      <c r="R64" s="60">
        <f t="shared" si="8"/>
        <v>508.63</v>
      </c>
      <c r="S64" s="60"/>
      <c r="T64" s="60"/>
      <c r="U64" s="60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</row>
    <row r="65" spans="1:32" ht="15" x14ac:dyDescent="0.25">
      <c r="A65" s="79">
        <f t="shared" si="1"/>
        <v>65</v>
      </c>
      <c r="B65" s="15" t="s">
        <v>616</v>
      </c>
      <c r="C65" s="16" t="s">
        <v>33</v>
      </c>
      <c r="D65" s="48">
        <v>42051</v>
      </c>
      <c r="E65" s="25">
        <v>65282</v>
      </c>
      <c r="F65" s="15" t="s">
        <v>615</v>
      </c>
      <c r="G65" s="21">
        <v>309.38</v>
      </c>
      <c r="H65" s="60"/>
      <c r="I65" s="60"/>
      <c r="J65" s="60"/>
      <c r="K65" s="60"/>
      <c r="L65" s="60"/>
      <c r="M65" s="60"/>
      <c r="N65" s="60">
        <v>309.38</v>
      </c>
      <c r="O65" s="60"/>
      <c r="P65" s="60"/>
      <c r="Q65" s="60"/>
      <c r="R65" s="60">
        <f t="shared" si="8"/>
        <v>309.38</v>
      </c>
      <c r="S65" s="60"/>
      <c r="T65" s="60"/>
      <c r="U65" s="60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</row>
    <row r="66" spans="1:32" ht="15" x14ac:dyDescent="0.25">
      <c r="A66" s="79">
        <f t="shared" si="1"/>
        <v>66</v>
      </c>
      <c r="B66" s="15"/>
      <c r="C66" s="16" t="s">
        <v>681</v>
      </c>
      <c r="D66" s="48">
        <v>42067</v>
      </c>
      <c r="E66" s="25">
        <v>65353</v>
      </c>
      <c r="F66" s="15" t="s">
        <v>674</v>
      </c>
      <c r="G66" s="21">
        <v>508.63</v>
      </c>
      <c r="H66" s="60">
        <v>500</v>
      </c>
      <c r="I66" s="60"/>
      <c r="J66" s="60"/>
      <c r="K66" s="60">
        <v>8.6300000000000008</v>
      </c>
      <c r="L66" s="60"/>
      <c r="M66" s="60"/>
      <c r="N66" s="60"/>
      <c r="O66" s="60"/>
      <c r="P66" s="60"/>
      <c r="Q66" s="60"/>
      <c r="R66" s="60">
        <f t="shared" si="8"/>
        <v>508.63</v>
      </c>
      <c r="S66" s="60"/>
      <c r="T66" s="60"/>
      <c r="U66" s="60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</row>
    <row r="67" spans="1:32" ht="15" x14ac:dyDescent="0.25">
      <c r="A67" s="79">
        <f t="shared" si="1"/>
        <v>67</v>
      </c>
      <c r="B67" s="15"/>
      <c r="C67" s="16" t="s">
        <v>681</v>
      </c>
      <c r="D67" s="48">
        <v>42080</v>
      </c>
      <c r="E67" s="25">
        <v>65445</v>
      </c>
      <c r="F67" s="15" t="s">
        <v>691</v>
      </c>
      <c r="G67" s="21">
        <v>508.63</v>
      </c>
      <c r="H67" s="60"/>
      <c r="I67" s="60">
        <v>500</v>
      </c>
      <c r="J67" s="60"/>
      <c r="K67" s="60">
        <v>8.6300000000000008</v>
      </c>
      <c r="L67" s="60"/>
      <c r="M67" s="60"/>
      <c r="N67" s="60"/>
      <c r="O67" s="60"/>
      <c r="P67" s="60"/>
      <c r="Q67" s="60"/>
      <c r="R67" s="60">
        <f t="shared" si="8"/>
        <v>508.63</v>
      </c>
      <c r="S67" s="60"/>
      <c r="T67" s="60"/>
      <c r="U67" s="60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</row>
    <row r="68" spans="1:32" ht="15" x14ac:dyDescent="0.25">
      <c r="A68" s="79">
        <f t="shared" si="1"/>
        <v>68</v>
      </c>
      <c r="B68" s="15" t="s">
        <v>616</v>
      </c>
      <c r="C68" s="16" t="s">
        <v>33</v>
      </c>
      <c r="D68" s="48">
        <v>42082</v>
      </c>
      <c r="E68" s="25">
        <v>65548</v>
      </c>
      <c r="F68" s="15" t="s">
        <v>607</v>
      </c>
      <c r="G68" s="60">
        <v>-157.61000000000001</v>
      </c>
      <c r="H68" s="60"/>
      <c r="I68" s="60"/>
      <c r="J68" s="60"/>
      <c r="K68" s="60"/>
      <c r="L68" s="60"/>
      <c r="M68" s="60"/>
      <c r="N68" s="60">
        <v>-157.61000000000001</v>
      </c>
      <c r="O68" s="60"/>
      <c r="P68" s="60"/>
      <c r="Q68" s="60"/>
      <c r="R68" s="60">
        <f t="shared" si="8"/>
        <v>-157.61000000000001</v>
      </c>
      <c r="S68" s="60"/>
      <c r="T68" s="60"/>
      <c r="U68" s="60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</row>
    <row r="69" spans="1:32" ht="15" x14ac:dyDescent="0.25">
      <c r="A69" s="79">
        <f t="shared" si="1"/>
        <v>69</v>
      </c>
      <c r="B69" s="15"/>
      <c r="C69" s="16" t="s">
        <v>681</v>
      </c>
      <c r="D69" s="48">
        <v>42095</v>
      </c>
      <c r="E69" s="25">
        <v>65564</v>
      </c>
      <c r="F69" s="15" t="s">
        <v>674</v>
      </c>
      <c r="G69" s="21">
        <v>508.63</v>
      </c>
      <c r="H69" s="60">
        <v>500</v>
      </c>
      <c r="I69" s="60"/>
      <c r="J69" s="60"/>
      <c r="K69" s="60">
        <v>8.6300000000000008</v>
      </c>
      <c r="L69" s="60"/>
      <c r="M69" s="60"/>
      <c r="N69" s="60"/>
      <c r="O69" s="60"/>
      <c r="P69" s="60"/>
      <c r="Q69" s="60"/>
      <c r="R69" s="60">
        <f t="shared" si="8"/>
        <v>508.63</v>
      </c>
      <c r="S69" s="60"/>
      <c r="T69" s="60"/>
      <c r="U69" s="60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</row>
    <row r="70" spans="1:32" ht="15" x14ac:dyDescent="0.25">
      <c r="A70" s="79">
        <f t="shared" si="1"/>
        <v>70</v>
      </c>
      <c r="B70" s="15" t="s">
        <v>616</v>
      </c>
      <c r="C70" s="16" t="s">
        <v>81</v>
      </c>
      <c r="D70" s="48">
        <v>42115</v>
      </c>
      <c r="E70" s="25">
        <v>65680</v>
      </c>
      <c r="F70" s="15" t="s">
        <v>392</v>
      </c>
      <c r="G70" s="21">
        <v>626</v>
      </c>
      <c r="H70" s="60"/>
      <c r="I70" s="60"/>
      <c r="J70" s="60">
        <v>626</v>
      </c>
      <c r="K70" s="60"/>
      <c r="L70" s="60"/>
      <c r="M70" s="60"/>
      <c r="N70" s="60"/>
      <c r="O70" s="60"/>
      <c r="P70" s="60"/>
      <c r="Q70" s="60"/>
      <c r="R70" s="60">
        <f>SUM(H70:Q70)</f>
        <v>626</v>
      </c>
      <c r="S70" s="60"/>
      <c r="T70" s="60"/>
      <c r="U70" s="60" t="s">
        <v>690</v>
      </c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</row>
    <row r="71" spans="1:32" ht="15" x14ac:dyDescent="0.25">
      <c r="A71" s="79">
        <f t="shared" si="1"/>
        <v>71</v>
      </c>
      <c r="B71" s="15"/>
      <c r="C71" s="16" t="s">
        <v>681</v>
      </c>
      <c r="D71" s="48">
        <v>42129</v>
      </c>
      <c r="E71" s="25">
        <v>65831</v>
      </c>
      <c r="F71" s="15" t="s">
        <v>674</v>
      </c>
      <c r="G71" s="21">
        <v>508.63</v>
      </c>
      <c r="H71" s="60">
        <v>500</v>
      </c>
      <c r="I71" s="60"/>
      <c r="J71" s="60"/>
      <c r="K71" s="60">
        <v>8.6300000000000008</v>
      </c>
      <c r="L71" s="60"/>
      <c r="M71" s="60"/>
      <c r="N71" s="60"/>
      <c r="O71" s="60"/>
      <c r="P71" s="60"/>
      <c r="Q71" s="60"/>
      <c r="R71" s="60">
        <f t="shared" si="8"/>
        <v>508.63</v>
      </c>
      <c r="S71" s="60"/>
      <c r="T71" s="60"/>
      <c r="U71" s="60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</row>
    <row r="72" spans="1:32" ht="15" x14ac:dyDescent="0.25">
      <c r="A72" s="79">
        <f t="shared" ref="A72:A135" si="9">(A71+1)</f>
        <v>72</v>
      </c>
      <c r="B72" s="15"/>
      <c r="C72" s="16" t="s">
        <v>681</v>
      </c>
      <c r="D72" s="48">
        <v>42159</v>
      </c>
      <c r="E72" s="25">
        <v>66060</v>
      </c>
      <c r="F72" s="15" t="s">
        <v>674</v>
      </c>
      <c r="G72" s="21">
        <v>508.63</v>
      </c>
      <c r="H72" s="60">
        <v>500</v>
      </c>
      <c r="I72" s="60"/>
      <c r="J72" s="60"/>
      <c r="K72" s="60">
        <v>8.6300000000000008</v>
      </c>
      <c r="L72" s="60"/>
      <c r="M72" s="60"/>
      <c r="N72" s="60"/>
      <c r="O72" s="60"/>
      <c r="P72" s="60"/>
      <c r="Q72" s="60"/>
      <c r="R72" s="60">
        <f t="shared" si="8"/>
        <v>508.63</v>
      </c>
      <c r="S72" s="60"/>
      <c r="T72" s="60"/>
      <c r="U72" s="60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</row>
    <row r="73" spans="1:32" ht="15" x14ac:dyDescent="0.25">
      <c r="A73" s="79">
        <f t="shared" si="9"/>
        <v>73</v>
      </c>
      <c r="B73" s="15"/>
      <c r="C73" s="16" t="s">
        <v>681</v>
      </c>
      <c r="D73" s="48">
        <v>42185</v>
      </c>
      <c r="E73" s="25">
        <v>66660</v>
      </c>
      <c r="F73" s="15" t="s">
        <v>437</v>
      </c>
      <c r="G73" s="21">
        <v>3863.02</v>
      </c>
      <c r="H73" s="60"/>
      <c r="I73" s="60"/>
      <c r="J73" s="60"/>
      <c r="K73" s="60"/>
      <c r="L73" s="60">
        <v>1800</v>
      </c>
      <c r="M73" s="60">
        <v>539.35</v>
      </c>
      <c r="N73" s="60">
        <v>1299</v>
      </c>
      <c r="O73" s="60">
        <f>1523.67-N73</f>
        <v>224.67000000000007</v>
      </c>
      <c r="P73" s="60"/>
      <c r="Q73" s="60"/>
      <c r="R73" s="60">
        <f t="shared" si="8"/>
        <v>3863.02</v>
      </c>
      <c r="S73" s="60"/>
      <c r="T73" s="60"/>
      <c r="U73" s="60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</row>
    <row r="74" spans="1:32" ht="15" x14ac:dyDescent="0.25">
      <c r="A74" s="79">
        <f t="shared" si="9"/>
        <v>74</v>
      </c>
      <c r="B74" s="15"/>
      <c r="C74" s="16" t="s">
        <v>681</v>
      </c>
      <c r="D74" s="48">
        <v>42193</v>
      </c>
      <c r="E74" s="25">
        <v>66698</v>
      </c>
      <c r="F74" s="15" t="s">
        <v>674</v>
      </c>
      <c r="G74" s="21">
        <v>508.63</v>
      </c>
      <c r="H74" s="60">
        <v>500</v>
      </c>
      <c r="I74" s="60"/>
      <c r="J74" s="60"/>
      <c r="K74" s="60">
        <v>8.6300000000000008</v>
      </c>
      <c r="L74" s="60"/>
      <c r="M74" s="60"/>
      <c r="N74" s="60"/>
      <c r="O74" s="60"/>
      <c r="P74" s="60"/>
      <c r="Q74" s="60"/>
      <c r="R74" s="60">
        <f t="shared" si="8"/>
        <v>508.63</v>
      </c>
      <c r="S74" s="60"/>
      <c r="T74" s="60"/>
      <c r="U74" s="60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</row>
    <row r="75" spans="1:32" ht="15" x14ac:dyDescent="0.25">
      <c r="A75" s="79">
        <f t="shared" si="9"/>
        <v>75</v>
      </c>
      <c r="B75" s="15" t="s">
        <v>616</v>
      </c>
      <c r="C75" s="16" t="s">
        <v>33</v>
      </c>
      <c r="D75" s="48">
        <v>42204</v>
      </c>
      <c r="E75" s="25">
        <v>66798</v>
      </c>
      <c r="F75" s="15" t="s">
        <v>607</v>
      </c>
      <c r="G75" s="21">
        <v>455</v>
      </c>
      <c r="H75" s="60"/>
      <c r="I75" s="60"/>
      <c r="J75" s="60">
        <v>455</v>
      </c>
      <c r="K75" s="60"/>
      <c r="L75" s="60"/>
      <c r="M75" s="60"/>
      <c r="N75" s="60"/>
      <c r="O75" s="60"/>
      <c r="P75" s="60"/>
      <c r="Q75" s="60"/>
      <c r="R75" s="60">
        <f t="shared" si="8"/>
        <v>455</v>
      </c>
      <c r="S75" s="60"/>
      <c r="T75" s="60"/>
      <c r="U75" s="60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</row>
    <row r="76" spans="1:32" ht="15" x14ac:dyDescent="0.25">
      <c r="A76" s="79">
        <f t="shared" si="9"/>
        <v>76</v>
      </c>
      <c r="B76" s="15"/>
      <c r="C76" s="16" t="s">
        <v>681</v>
      </c>
      <c r="D76" s="48">
        <v>42220</v>
      </c>
      <c r="E76" s="25">
        <v>66917</v>
      </c>
      <c r="F76" s="15" t="s">
        <v>674</v>
      </c>
      <c r="G76" s="21">
        <v>508.63</v>
      </c>
      <c r="H76" s="60">
        <v>500</v>
      </c>
      <c r="I76" s="60"/>
      <c r="J76" s="60"/>
      <c r="K76" s="60">
        <v>8.6300000000000008</v>
      </c>
      <c r="L76" s="60"/>
      <c r="M76" s="60"/>
      <c r="N76" s="60"/>
      <c r="O76" s="60"/>
      <c r="P76" s="60"/>
      <c r="Q76" s="60"/>
      <c r="R76" s="60">
        <f t="shared" si="8"/>
        <v>508.63</v>
      </c>
      <c r="S76" s="60"/>
      <c r="T76" s="60"/>
      <c r="U76" s="60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</row>
    <row r="77" spans="1:32" ht="15" x14ac:dyDescent="0.25">
      <c r="A77" s="79">
        <f t="shared" si="9"/>
        <v>77</v>
      </c>
      <c r="B77" s="15"/>
      <c r="C77" s="16" t="s">
        <v>681</v>
      </c>
      <c r="D77" s="48">
        <v>42249</v>
      </c>
      <c r="E77" s="25">
        <v>67147</v>
      </c>
      <c r="F77" s="15" t="s">
        <v>674</v>
      </c>
      <c r="G77" s="21">
        <v>508.63</v>
      </c>
      <c r="H77" s="60">
        <v>500</v>
      </c>
      <c r="I77" s="60"/>
      <c r="J77" s="60"/>
      <c r="K77" s="60">
        <v>8.6300000000000008</v>
      </c>
      <c r="L77" s="60"/>
      <c r="M77" s="60"/>
      <c r="N77" s="60"/>
      <c r="O77" s="60"/>
      <c r="P77" s="60"/>
      <c r="Q77" s="60"/>
      <c r="R77" s="60">
        <f t="shared" si="8"/>
        <v>508.63</v>
      </c>
      <c r="S77" s="60"/>
      <c r="T77" s="60"/>
      <c r="U77" s="60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</row>
    <row r="78" spans="1:32" ht="15" x14ac:dyDescent="0.25">
      <c r="A78" s="79">
        <f t="shared" si="9"/>
        <v>78</v>
      </c>
      <c r="B78" s="15"/>
      <c r="C78" s="16" t="s">
        <v>681</v>
      </c>
      <c r="D78" s="48">
        <v>42282</v>
      </c>
      <c r="E78" s="25">
        <v>67415</v>
      </c>
      <c r="F78" s="15" t="s">
        <v>674</v>
      </c>
      <c r="G78" s="21">
        <v>508.63</v>
      </c>
      <c r="H78" s="60">
        <v>500</v>
      </c>
      <c r="I78" s="60"/>
      <c r="J78" s="60"/>
      <c r="K78" s="60">
        <v>8.6300000000000008</v>
      </c>
      <c r="L78" s="60"/>
      <c r="M78" s="60"/>
      <c r="N78" s="60"/>
      <c r="O78" s="60"/>
      <c r="P78" s="60"/>
      <c r="Q78" s="60"/>
      <c r="R78" s="60">
        <f t="shared" si="8"/>
        <v>508.63</v>
      </c>
      <c r="S78" s="60"/>
      <c r="T78" s="60"/>
      <c r="U78" s="60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</row>
    <row r="79" spans="1:32" ht="15" x14ac:dyDescent="0.25">
      <c r="A79" s="79">
        <f t="shared" si="9"/>
        <v>79</v>
      </c>
      <c r="B79" s="15"/>
      <c r="C79" s="16" t="s">
        <v>681</v>
      </c>
      <c r="D79" s="48">
        <v>42312</v>
      </c>
      <c r="E79" s="25">
        <v>67626</v>
      </c>
      <c r="F79" s="15" t="s">
        <v>674</v>
      </c>
      <c r="G79" s="21">
        <v>508.63</v>
      </c>
      <c r="H79" s="60">
        <v>500</v>
      </c>
      <c r="I79" s="60"/>
      <c r="J79" s="60"/>
      <c r="K79" s="60">
        <v>8.6300000000000008</v>
      </c>
      <c r="L79" s="60"/>
      <c r="M79" s="60"/>
      <c r="N79" s="60"/>
      <c r="O79" s="60"/>
      <c r="P79" s="60"/>
      <c r="Q79" s="60"/>
      <c r="R79" s="60">
        <f t="shared" si="8"/>
        <v>508.63</v>
      </c>
      <c r="S79" s="60"/>
      <c r="T79" s="60"/>
      <c r="U79" s="60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</row>
    <row r="80" spans="1:32" ht="15" x14ac:dyDescent="0.25">
      <c r="A80" s="79">
        <f t="shared" si="9"/>
        <v>80</v>
      </c>
      <c r="B80" s="15"/>
      <c r="C80" s="16"/>
      <c r="D80" s="48"/>
      <c r="E80" s="25"/>
      <c r="F80" s="15"/>
      <c r="G80" s="21">
        <f t="shared" ref="G80:R80" si="10">SUM(G60:G79)</f>
        <v>12449.859999999997</v>
      </c>
      <c r="H80" s="21">
        <f t="shared" si="10"/>
        <v>6000</v>
      </c>
      <c r="I80" s="21">
        <f t="shared" si="10"/>
        <v>500</v>
      </c>
      <c r="J80" s="21">
        <f t="shared" si="10"/>
        <v>1669</v>
      </c>
      <c r="K80" s="21">
        <f t="shared" si="10"/>
        <v>111.96</v>
      </c>
      <c r="L80" s="21">
        <f t="shared" si="10"/>
        <v>1800</v>
      </c>
      <c r="M80" s="21">
        <f t="shared" si="10"/>
        <v>539.35</v>
      </c>
      <c r="N80" s="21">
        <f t="shared" si="10"/>
        <v>1604.88</v>
      </c>
      <c r="O80" s="21">
        <f t="shared" si="10"/>
        <v>224.67000000000007</v>
      </c>
      <c r="P80" s="21">
        <f t="shared" si="10"/>
        <v>0</v>
      </c>
      <c r="Q80" s="21">
        <f t="shared" si="10"/>
        <v>0</v>
      </c>
      <c r="R80" s="21">
        <f t="shared" si="10"/>
        <v>12449.859999999997</v>
      </c>
      <c r="S80" s="60"/>
      <c r="T80" s="60"/>
      <c r="U80" s="60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</row>
    <row r="81" spans="1:32" ht="15" x14ac:dyDescent="0.25">
      <c r="A81" s="79">
        <f t="shared" si="9"/>
        <v>81</v>
      </c>
      <c r="B81" s="15"/>
      <c r="C81" s="16"/>
      <c r="D81" s="48"/>
      <c r="E81" s="25"/>
      <c r="F81" s="15"/>
      <c r="G81" s="21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</row>
    <row r="82" spans="1:32" ht="15" x14ac:dyDescent="0.25">
      <c r="A82" s="79">
        <f t="shared" si="9"/>
        <v>82</v>
      </c>
      <c r="B82" s="15"/>
      <c r="C82" s="16" t="s">
        <v>682</v>
      </c>
      <c r="D82" s="48">
        <v>41976</v>
      </c>
      <c r="E82" s="25">
        <v>64726</v>
      </c>
      <c r="F82" s="15" t="s">
        <v>674</v>
      </c>
      <c r="G82" s="21">
        <v>1552.64</v>
      </c>
      <c r="H82" s="60">
        <v>1500</v>
      </c>
      <c r="I82" s="60"/>
      <c r="J82" s="60"/>
      <c r="K82" s="60">
        <v>52.64</v>
      </c>
      <c r="L82" s="60"/>
      <c r="M82" s="60"/>
      <c r="N82" s="60"/>
      <c r="O82" s="60"/>
      <c r="P82" s="60"/>
      <c r="Q82" s="60"/>
      <c r="R82" s="60">
        <f t="shared" ref="R82:R94" si="11">SUM(H82:Q82)</f>
        <v>1552.64</v>
      </c>
      <c r="S82" s="60"/>
      <c r="T82" s="60"/>
      <c r="U82" s="60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</row>
    <row r="83" spans="1:32" ht="15" x14ac:dyDescent="0.25">
      <c r="A83" s="79">
        <f t="shared" si="9"/>
        <v>83</v>
      </c>
      <c r="B83" s="15"/>
      <c r="C83" s="16" t="s">
        <v>682</v>
      </c>
      <c r="D83" s="48">
        <v>42011</v>
      </c>
      <c r="E83" s="25">
        <v>64990</v>
      </c>
      <c r="F83" s="15" t="s">
        <v>674</v>
      </c>
      <c r="G83" s="21">
        <v>1554.05</v>
      </c>
      <c r="H83" s="60">
        <v>1500</v>
      </c>
      <c r="I83" s="60"/>
      <c r="J83" s="60"/>
      <c r="K83" s="60">
        <v>54.05</v>
      </c>
      <c r="L83" s="60"/>
      <c r="M83" s="60"/>
      <c r="N83" s="60"/>
      <c r="O83" s="60"/>
      <c r="P83" s="60"/>
      <c r="Q83" s="60"/>
      <c r="R83" s="60">
        <f t="shared" si="11"/>
        <v>1554.05</v>
      </c>
      <c r="S83" s="60"/>
      <c r="T83" s="60"/>
      <c r="U83" s="60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</row>
    <row r="84" spans="1:32" ht="15" x14ac:dyDescent="0.25">
      <c r="A84" s="79">
        <f t="shared" si="9"/>
        <v>84</v>
      </c>
      <c r="B84" s="15"/>
      <c r="C84" s="16" t="s">
        <v>682</v>
      </c>
      <c r="D84" s="48">
        <v>42037</v>
      </c>
      <c r="E84" s="25">
        <v>65158</v>
      </c>
      <c r="F84" s="15" t="s">
        <v>674</v>
      </c>
      <c r="G84" s="21">
        <v>1554.05</v>
      </c>
      <c r="H84" s="60">
        <v>1500</v>
      </c>
      <c r="I84" s="60"/>
      <c r="J84" s="60"/>
      <c r="K84" s="60">
        <v>54.05</v>
      </c>
      <c r="L84" s="60"/>
      <c r="M84" s="60"/>
      <c r="N84" s="60"/>
      <c r="O84" s="60"/>
      <c r="P84" s="60"/>
      <c r="Q84" s="60"/>
      <c r="R84" s="60">
        <f t="shared" si="11"/>
        <v>1554.05</v>
      </c>
      <c r="S84" s="60"/>
      <c r="T84" s="60"/>
      <c r="U84" s="60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</row>
    <row r="85" spans="1:32" ht="15" x14ac:dyDescent="0.25">
      <c r="A85" s="79">
        <f t="shared" si="9"/>
        <v>85</v>
      </c>
      <c r="B85" s="15"/>
      <c r="C85" s="16" t="s">
        <v>682</v>
      </c>
      <c r="D85" s="48">
        <v>42067</v>
      </c>
      <c r="E85" s="25">
        <v>65354</v>
      </c>
      <c r="F85" s="15" t="s">
        <v>674</v>
      </c>
      <c r="G85" s="21">
        <v>1554.05</v>
      </c>
      <c r="H85" s="60">
        <v>1500</v>
      </c>
      <c r="I85" s="60"/>
      <c r="J85" s="60"/>
      <c r="K85" s="60">
        <v>54.05</v>
      </c>
      <c r="L85" s="60"/>
      <c r="M85" s="60"/>
      <c r="N85" s="60"/>
      <c r="O85" s="60"/>
      <c r="P85" s="60"/>
      <c r="Q85" s="60"/>
      <c r="R85" s="60">
        <f t="shared" si="11"/>
        <v>1554.05</v>
      </c>
      <c r="S85" s="60"/>
      <c r="T85" s="60"/>
      <c r="U85" s="60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</row>
    <row r="86" spans="1:32" ht="15" x14ac:dyDescent="0.25">
      <c r="A86" s="79">
        <f t="shared" si="9"/>
        <v>86</v>
      </c>
      <c r="B86" s="15"/>
      <c r="C86" s="16" t="s">
        <v>682</v>
      </c>
      <c r="D86" s="48">
        <v>42080</v>
      </c>
      <c r="E86" s="25">
        <v>65446</v>
      </c>
      <c r="F86" s="15" t="s">
        <v>691</v>
      </c>
      <c r="G86" s="21">
        <v>554.04999999999995</v>
      </c>
      <c r="H86" s="60"/>
      <c r="I86" s="60">
        <v>500</v>
      </c>
      <c r="J86" s="60"/>
      <c r="K86" s="60">
        <v>54.05</v>
      </c>
      <c r="L86" s="60"/>
      <c r="M86" s="60"/>
      <c r="N86" s="60"/>
      <c r="O86" s="60"/>
      <c r="P86" s="60"/>
      <c r="Q86" s="60"/>
      <c r="R86" s="60">
        <f t="shared" si="11"/>
        <v>554.04999999999995</v>
      </c>
      <c r="S86" s="60"/>
      <c r="T86" s="60"/>
      <c r="U86" s="60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</row>
    <row r="87" spans="1:32" ht="15" x14ac:dyDescent="0.25">
      <c r="A87" s="79">
        <f t="shared" si="9"/>
        <v>87</v>
      </c>
      <c r="B87" s="15"/>
      <c r="C87" s="16" t="s">
        <v>682</v>
      </c>
      <c r="D87" s="48">
        <v>42095</v>
      </c>
      <c r="E87" s="25">
        <v>65565</v>
      </c>
      <c r="F87" s="15" t="s">
        <v>674</v>
      </c>
      <c r="G87" s="21">
        <v>1554.05</v>
      </c>
      <c r="H87" s="60">
        <v>1500</v>
      </c>
      <c r="I87" s="60"/>
      <c r="J87" s="60"/>
      <c r="K87" s="60">
        <v>54.05</v>
      </c>
      <c r="L87" s="60"/>
      <c r="M87" s="60"/>
      <c r="N87" s="60"/>
      <c r="O87" s="60"/>
      <c r="P87" s="60"/>
      <c r="Q87" s="60"/>
      <c r="R87" s="60">
        <f t="shared" si="11"/>
        <v>1554.05</v>
      </c>
      <c r="S87" s="60"/>
      <c r="T87" s="60"/>
      <c r="U87" s="60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</row>
    <row r="88" spans="1:32" ht="15" x14ac:dyDescent="0.25">
      <c r="A88" s="79">
        <f t="shared" si="9"/>
        <v>88</v>
      </c>
      <c r="B88" s="15"/>
      <c r="C88" s="16" t="s">
        <v>682</v>
      </c>
      <c r="D88" s="48">
        <v>42129</v>
      </c>
      <c r="E88" s="25">
        <v>65832</v>
      </c>
      <c r="F88" s="15" t="s">
        <v>674</v>
      </c>
      <c r="G88" s="21">
        <v>1554.05</v>
      </c>
      <c r="H88" s="60">
        <v>1500</v>
      </c>
      <c r="I88" s="60"/>
      <c r="J88" s="60"/>
      <c r="K88" s="60">
        <v>54.05</v>
      </c>
      <c r="L88" s="21"/>
      <c r="M88" s="21"/>
      <c r="N88" s="60"/>
      <c r="O88" s="60"/>
      <c r="P88" s="60"/>
      <c r="Q88" s="60"/>
      <c r="R88" s="60">
        <f t="shared" si="11"/>
        <v>1554.05</v>
      </c>
      <c r="S88" s="60"/>
      <c r="T88" s="60"/>
      <c r="U88" s="60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</row>
    <row r="89" spans="1:32" ht="15" x14ac:dyDescent="0.25">
      <c r="A89" s="79">
        <f t="shared" si="9"/>
        <v>89</v>
      </c>
      <c r="B89" s="15"/>
      <c r="C89" s="16" t="s">
        <v>682</v>
      </c>
      <c r="D89" s="48">
        <v>42159</v>
      </c>
      <c r="E89" s="25">
        <v>66061</v>
      </c>
      <c r="F89" s="15" t="s">
        <v>674</v>
      </c>
      <c r="G89" s="21">
        <v>1554.05</v>
      </c>
      <c r="H89" s="60">
        <v>1500</v>
      </c>
      <c r="I89" s="60"/>
      <c r="J89" s="60"/>
      <c r="K89" s="60">
        <v>54.05</v>
      </c>
      <c r="L89" s="21"/>
      <c r="M89" s="21"/>
      <c r="N89" s="60"/>
      <c r="O89" s="60"/>
      <c r="P89" s="60"/>
      <c r="Q89" s="60"/>
      <c r="R89" s="60">
        <f t="shared" si="11"/>
        <v>1554.05</v>
      </c>
      <c r="S89" s="60"/>
      <c r="T89" s="60"/>
      <c r="U89" s="60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</row>
    <row r="90" spans="1:32" ht="15" x14ac:dyDescent="0.25">
      <c r="A90" s="79">
        <f t="shared" si="9"/>
        <v>90</v>
      </c>
      <c r="B90" s="15"/>
      <c r="C90" s="16" t="s">
        <v>682</v>
      </c>
      <c r="D90" s="48">
        <v>42193</v>
      </c>
      <c r="E90" s="25">
        <v>66699</v>
      </c>
      <c r="F90" s="15" t="s">
        <v>674</v>
      </c>
      <c r="G90" s="21">
        <v>1554.05</v>
      </c>
      <c r="H90" s="60">
        <v>1500</v>
      </c>
      <c r="I90" s="60"/>
      <c r="J90" s="60"/>
      <c r="K90" s="60">
        <v>54.05</v>
      </c>
      <c r="L90" s="60"/>
      <c r="M90" s="60"/>
      <c r="N90" s="60"/>
      <c r="O90" s="60"/>
      <c r="P90" s="60"/>
      <c r="Q90" s="60"/>
      <c r="R90" s="60">
        <f t="shared" si="11"/>
        <v>1554.05</v>
      </c>
      <c r="S90" s="60"/>
      <c r="T90" s="60"/>
      <c r="U90" s="60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</row>
    <row r="91" spans="1:32" ht="15" x14ac:dyDescent="0.25">
      <c r="A91" s="79">
        <f t="shared" si="9"/>
        <v>91</v>
      </c>
      <c r="B91" s="15"/>
      <c r="C91" s="16" t="s">
        <v>682</v>
      </c>
      <c r="D91" s="48">
        <v>42220</v>
      </c>
      <c r="E91" s="25">
        <v>66918</v>
      </c>
      <c r="F91" s="15" t="s">
        <v>674</v>
      </c>
      <c r="G91" s="21">
        <v>1554.05</v>
      </c>
      <c r="H91" s="60">
        <v>1500</v>
      </c>
      <c r="I91" s="60"/>
      <c r="J91" s="60"/>
      <c r="K91" s="60">
        <v>54.05</v>
      </c>
      <c r="L91" s="60"/>
      <c r="M91" s="60"/>
      <c r="N91" s="60"/>
      <c r="O91" s="60"/>
      <c r="P91" s="60"/>
      <c r="Q91" s="60"/>
      <c r="R91" s="60">
        <f t="shared" si="11"/>
        <v>1554.05</v>
      </c>
      <c r="S91" s="60"/>
      <c r="T91" s="60"/>
      <c r="U91" s="60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</row>
    <row r="92" spans="1:32" ht="15" x14ac:dyDescent="0.25">
      <c r="A92" s="79">
        <f t="shared" si="9"/>
        <v>92</v>
      </c>
      <c r="B92" s="15"/>
      <c r="C92" s="16" t="s">
        <v>682</v>
      </c>
      <c r="D92" s="48">
        <v>42249</v>
      </c>
      <c r="E92" s="25">
        <v>67148</v>
      </c>
      <c r="F92" s="15" t="s">
        <v>674</v>
      </c>
      <c r="G92" s="21">
        <v>1554.05</v>
      </c>
      <c r="H92" s="60">
        <v>1500</v>
      </c>
      <c r="I92" s="60"/>
      <c r="J92" s="60"/>
      <c r="K92" s="60">
        <v>54.05</v>
      </c>
      <c r="L92" s="60"/>
      <c r="M92" s="60"/>
      <c r="N92" s="60"/>
      <c r="O92" s="60"/>
      <c r="P92" s="60"/>
      <c r="Q92" s="60"/>
      <c r="R92" s="60">
        <f t="shared" si="11"/>
        <v>1554.05</v>
      </c>
      <c r="S92" s="60"/>
      <c r="T92" s="60"/>
      <c r="U92" s="60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</row>
    <row r="93" spans="1:32" ht="15" x14ac:dyDescent="0.25">
      <c r="A93" s="79">
        <f t="shared" si="9"/>
        <v>93</v>
      </c>
      <c r="B93" s="15"/>
      <c r="C93" s="16" t="s">
        <v>682</v>
      </c>
      <c r="D93" s="48">
        <v>42282</v>
      </c>
      <c r="E93" s="25">
        <v>67416</v>
      </c>
      <c r="F93" s="15" t="s">
        <v>674</v>
      </c>
      <c r="G93" s="21">
        <v>1554.05</v>
      </c>
      <c r="H93" s="60">
        <v>1500</v>
      </c>
      <c r="I93" s="60"/>
      <c r="J93" s="60"/>
      <c r="K93" s="60">
        <v>54.05</v>
      </c>
      <c r="L93" s="60"/>
      <c r="M93" s="60"/>
      <c r="N93" s="60"/>
      <c r="O93" s="60"/>
      <c r="P93" s="60"/>
      <c r="Q93" s="60"/>
      <c r="R93" s="60">
        <f t="shared" si="11"/>
        <v>1554.05</v>
      </c>
      <c r="S93" s="60"/>
      <c r="T93" s="60"/>
      <c r="U93" s="60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</row>
    <row r="94" spans="1:32" ht="15" x14ac:dyDescent="0.25">
      <c r="A94" s="79">
        <f t="shared" si="9"/>
        <v>94</v>
      </c>
      <c r="B94" s="15"/>
      <c r="C94" s="16" t="s">
        <v>682</v>
      </c>
      <c r="D94" s="48">
        <v>42312</v>
      </c>
      <c r="E94" s="25">
        <v>67627</v>
      </c>
      <c r="F94" s="15" t="s">
        <v>674</v>
      </c>
      <c r="G94" s="21">
        <v>1554.05</v>
      </c>
      <c r="H94" s="60">
        <v>1500</v>
      </c>
      <c r="I94" s="60"/>
      <c r="J94" s="60"/>
      <c r="K94" s="60">
        <v>54.05</v>
      </c>
      <c r="L94" s="60"/>
      <c r="M94" s="60"/>
      <c r="N94" s="60"/>
      <c r="O94" s="60"/>
      <c r="P94" s="60"/>
      <c r="Q94" s="60"/>
      <c r="R94" s="60">
        <f t="shared" si="11"/>
        <v>1554.05</v>
      </c>
      <c r="S94" s="60"/>
      <c r="T94" s="60"/>
      <c r="U94" s="60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</row>
    <row r="95" spans="1:32" ht="15" x14ac:dyDescent="0.25">
      <c r="A95" s="79">
        <f t="shared" si="9"/>
        <v>95</v>
      </c>
      <c r="B95" s="15"/>
      <c r="C95" s="16"/>
      <c r="D95" s="48"/>
      <c r="E95" s="25"/>
      <c r="F95" s="15"/>
      <c r="G95" s="21">
        <f>SUM(G82:G94)</f>
        <v>19201.239999999994</v>
      </c>
      <c r="H95" s="21">
        <f t="shared" ref="H95:R95" si="12">SUM(H82:H94)</f>
        <v>18000</v>
      </c>
      <c r="I95" s="21">
        <f t="shared" si="12"/>
        <v>500</v>
      </c>
      <c r="J95" s="21">
        <f t="shared" si="12"/>
        <v>0</v>
      </c>
      <c r="K95" s="21">
        <f t="shared" si="12"/>
        <v>701.2399999999999</v>
      </c>
      <c r="L95" s="21">
        <f t="shared" si="12"/>
        <v>0</v>
      </c>
      <c r="M95" s="21">
        <f t="shared" si="12"/>
        <v>0</v>
      </c>
      <c r="N95" s="21">
        <f t="shared" si="12"/>
        <v>0</v>
      </c>
      <c r="O95" s="21">
        <f t="shared" si="12"/>
        <v>0</v>
      </c>
      <c r="P95" s="21">
        <f t="shared" si="12"/>
        <v>0</v>
      </c>
      <c r="Q95" s="21">
        <f t="shared" si="12"/>
        <v>0</v>
      </c>
      <c r="R95" s="21">
        <f t="shared" si="12"/>
        <v>19201.239999999994</v>
      </c>
      <c r="S95" s="60"/>
      <c r="T95" s="60"/>
      <c r="U95" s="60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</row>
    <row r="96" spans="1:32" ht="15" x14ac:dyDescent="0.25">
      <c r="A96" s="79">
        <f t="shared" si="9"/>
        <v>96</v>
      </c>
      <c r="B96" s="15"/>
      <c r="C96" s="16"/>
      <c r="D96" s="48"/>
      <c r="E96" s="25"/>
      <c r="F96" s="15"/>
      <c r="G96" s="21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</row>
    <row r="97" spans="1:32" ht="15" x14ac:dyDescent="0.25">
      <c r="A97" s="79">
        <f t="shared" si="9"/>
        <v>97</v>
      </c>
      <c r="B97" s="15"/>
      <c r="C97" s="16" t="s">
        <v>683</v>
      </c>
      <c r="D97" s="48">
        <v>41976</v>
      </c>
      <c r="E97" s="25">
        <v>64729</v>
      </c>
      <c r="F97" s="15" t="s">
        <v>674</v>
      </c>
      <c r="G97" s="21">
        <v>1008.96</v>
      </c>
      <c r="H97" s="60">
        <v>1000</v>
      </c>
      <c r="I97" s="60"/>
      <c r="J97" s="60"/>
      <c r="K97" s="60">
        <v>8.9600000000000009</v>
      </c>
      <c r="L97" s="60"/>
      <c r="M97" s="60"/>
      <c r="N97" s="60"/>
      <c r="O97" s="60"/>
      <c r="P97" s="60"/>
      <c r="Q97" s="60"/>
      <c r="R97" s="60">
        <f t="shared" ref="R97:R110" si="13">SUM(H97:Q97)</f>
        <v>1008.96</v>
      </c>
      <c r="S97" s="60"/>
      <c r="T97" s="60"/>
      <c r="U97" s="60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</row>
    <row r="98" spans="1:32" ht="15" x14ac:dyDescent="0.25">
      <c r="A98" s="79">
        <f t="shared" si="9"/>
        <v>98</v>
      </c>
      <c r="B98" s="15"/>
      <c r="C98" s="16" t="s">
        <v>683</v>
      </c>
      <c r="D98" s="48">
        <v>42011</v>
      </c>
      <c r="E98" s="25">
        <v>64996</v>
      </c>
      <c r="F98" s="15" t="s">
        <v>674</v>
      </c>
      <c r="G98" s="21">
        <v>1009.2</v>
      </c>
      <c r="H98" s="60">
        <v>1000</v>
      </c>
      <c r="I98" s="60"/>
      <c r="J98" s="60"/>
      <c r="K98" s="60">
        <v>9.1999999999999993</v>
      </c>
      <c r="L98" s="60"/>
      <c r="M98" s="60"/>
      <c r="N98" s="60"/>
      <c r="O98" s="60"/>
      <c r="P98" s="60"/>
      <c r="Q98" s="60"/>
      <c r="R98" s="60">
        <f t="shared" si="13"/>
        <v>1009.2</v>
      </c>
      <c r="S98" s="60"/>
      <c r="T98" s="60"/>
      <c r="U98" s="60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</row>
    <row r="99" spans="1:32" ht="15" x14ac:dyDescent="0.25">
      <c r="A99" s="79">
        <f t="shared" si="9"/>
        <v>99</v>
      </c>
      <c r="B99" s="15"/>
      <c r="C99" s="16" t="s">
        <v>683</v>
      </c>
      <c r="D99" s="48">
        <v>42037</v>
      </c>
      <c r="E99" s="25">
        <v>65159</v>
      </c>
      <c r="F99" s="15" t="s">
        <v>674</v>
      </c>
      <c r="G99" s="21">
        <v>1009.2</v>
      </c>
      <c r="H99" s="60">
        <v>1000</v>
      </c>
      <c r="I99" s="60"/>
      <c r="J99" s="60"/>
      <c r="K99" s="60">
        <v>9.1999999999999993</v>
      </c>
      <c r="L99" s="60"/>
      <c r="M99" s="60"/>
      <c r="N99" s="60"/>
      <c r="O99" s="60"/>
      <c r="P99" s="60"/>
      <c r="Q99" s="60"/>
      <c r="R99" s="60">
        <f t="shared" si="13"/>
        <v>1009.2</v>
      </c>
      <c r="S99" s="60"/>
      <c r="T99" s="60"/>
      <c r="U99" s="60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</row>
    <row r="100" spans="1:32" ht="15" x14ac:dyDescent="0.25">
      <c r="A100" s="79">
        <f t="shared" si="9"/>
        <v>100</v>
      </c>
      <c r="B100" s="15"/>
      <c r="C100" s="16" t="s">
        <v>683</v>
      </c>
      <c r="D100" s="48">
        <v>42067</v>
      </c>
      <c r="E100" s="25">
        <v>65361</v>
      </c>
      <c r="F100" s="15" t="s">
        <v>674</v>
      </c>
      <c r="G100" s="21">
        <v>1009.2</v>
      </c>
      <c r="H100" s="60">
        <v>1000</v>
      </c>
      <c r="I100" s="60"/>
      <c r="J100" s="60"/>
      <c r="K100" s="60">
        <v>9.1999999999999993</v>
      </c>
      <c r="L100" s="60"/>
      <c r="M100" s="60"/>
      <c r="N100" s="60"/>
      <c r="O100" s="60"/>
      <c r="P100" s="60"/>
      <c r="Q100" s="60"/>
      <c r="R100" s="60">
        <f t="shared" si="13"/>
        <v>1009.2</v>
      </c>
      <c r="S100" s="60"/>
      <c r="T100" s="60"/>
      <c r="U100" s="60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</row>
    <row r="101" spans="1:32" ht="15" x14ac:dyDescent="0.25">
      <c r="A101" s="79">
        <f t="shared" si="9"/>
        <v>101</v>
      </c>
      <c r="B101" s="15"/>
      <c r="C101" s="16" t="s">
        <v>683</v>
      </c>
      <c r="D101" s="48">
        <v>42080</v>
      </c>
      <c r="E101" s="25">
        <v>65447</v>
      </c>
      <c r="F101" s="15" t="s">
        <v>691</v>
      </c>
      <c r="G101" s="21">
        <v>509.2</v>
      </c>
      <c r="H101" s="60"/>
      <c r="I101" s="60">
        <v>500</v>
      </c>
      <c r="J101" s="60"/>
      <c r="K101" s="60">
        <v>9.1999999999999993</v>
      </c>
      <c r="L101" s="60"/>
      <c r="M101" s="60"/>
      <c r="N101" s="60"/>
      <c r="O101" s="60"/>
      <c r="P101" s="60"/>
      <c r="Q101" s="60"/>
      <c r="R101" s="60">
        <f t="shared" si="13"/>
        <v>509.2</v>
      </c>
      <c r="S101" s="60"/>
      <c r="T101" s="60"/>
      <c r="U101" s="60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</row>
    <row r="102" spans="1:32" ht="15" x14ac:dyDescent="0.25">
      <c r="A102" s="79">
        <f t="shared" si="9"/>
        <v>102</v>
      </c>
      <c r="B102" s="15"/>
      <c r="C102" s="16" t="s">
        <v>683</v>
      </c>
      <c r="D102" s="48">
        <v>42095</v>
      </c>
      <c r="E102" s="25">
        <v>65566</v>
      </c>
      <c r="F102" s="15" t="s">
        <v>674</v>
      </c>
      <c r="G102" s="21">
        <v>1009.2</v>
      </c>
      <c r="H102" s="60">
        <v>1000</v>
      </c>
      <c r="I102" s="60"/>
      <c r="J102" s="60"/>
      <c r="K102" s="60">
        <v>9.1999999999999993</v>
      </c>
      <c r="L102" s="60"/>
      <c r="M102" s="60"/>
      <c r="N102" s="60"/>
      <c r="O102" s="60"/>
      <c r="P102" s="60"/>
      <c r="Q102" s="60"/>
      <c r="R102" s="60">
        <f t="shared" si="13"/>
        <v>1009.2</v>
      </c>
      <c r="S102" s="60"/>
      <c r="T102" s="60"/>
      <c r="U102" s="60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</row>
    <row r="103" spans="1:32" ht="15" x14ac:dyDescent="0.25">
      <c r="A103" s="79">
        <f t="shared" si="9"/>
        <v>103</v>
      </c>
      <c r="B103" s="15"/>
      <c r="C103" s="16" t="s">
        <v>683</v>
      </c>
      <c r="D103" s="48">
        <v>42129</v>
      </c>
      <c r="E103" s="25">
        <v>65837</v>
      </c>
      <c r="F103" s="15" t="s">
        <v>674</v>
      </c>
      <c r="G103" s="21">
        <v>1009.2</v>
      </c>
      <c r="H103" s="60">
        <v>1000</v>
      </c>
      <c r="I103" s="60"/>
      <c r="J103" s="60"/>
      <c r="K103" s="60">
        <v>9.1999999999999993</v>
      </c>
      <c r="L103" s="60"/>
      <c r="M103" s="60"/>
      <c r="N103" s="60"/>
      <c r="O103" s="60"/>
      <c r="P103" s="60"/>
      <c r="Q103" s="60"/>
      <c r="R103" s="60">
        <f t="shared" si="13"/>
        <v>1009.2</v>
      </c>
      <c r="S103" s="60"/>
      <c r="T103" s="60"/>
      <c r="U103" s="60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</row>
    <row r="104" spans="1:32" ht="15" x14ac:dyDescent="0.25">
      <c r="A104" s="79">
        <f t="shared" si="9"/>
        <v>104</v>
      </c>
      <c r="B104" s="15" t="s">
        <v>618</v>
      </c>
      <c r="C104" s="16" t="s">
        <v>82</v>
      </c>
      <c r="D104" s="48">
        <v>42150</v>
      </c>
      <c r="E104" s="25">
        <v>65950</v>
      </c>
      <c r="F104" s="15" t="s">
        <v>414</v>
      </c>
      <c r="G104" s="21">
        <v>115</v>
      </c>
      <c r="H104" s="60"/>
      <c r="I104" s="60"/>
      <c r="J104" s="60"/>
      <c r="K104" s="60"/>
      <c r="L104" s="60"/>
      <c r="M104" s="60"/>
      <c r="N104" s="60"/>
      <c r="O104" s="60"/>
      <c r="P104" s="60"/>
      <c r="Q104" s="60">
        <v>115</v>
      </c>
      <c r="R104" s="60">
        <f t="shared" si="13"/>
        <v>115</v>
      </c>
      <c r="S104" s="60"/>
      <c r="T104" s="60"/>
      <c r="U104" s="60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</row>
    <row r="105" spans="1:32" ht="15" x14ac:dyDescent="0.25">
      <c r="A105" s="79">
        <f t="shared" si="9"/>
        <v>105</v>
      </c>
      <c r="B105" s="15"/>
      <c r="C105" s="16" t="s">
        <v>683</v>
      </c>
      <c r="D105" s="48">
        <v>42159</v>
      </c>
      <c r="E105" s="25">
        <v>66065</v>
      </c>
      <c r="F105" s="15" t="s">
        <v>674</v>
      </c>
      <c r="G105" s="21">
        <v>1009.2</v>
      </c>
      <c r="H105" s="60">
        <v>1000</v>
      </c>
      <c r="I105" s="60"/>
      <c r="J105" s="60"/>
      <c r="K105" s="60">
        <v>9.1999999999999993</v>
      </c>
      <c r="L105" s="60"/>
      <c r="M105" s="60"/>
      <c r="N105" s="60"/>
      <c r="O105" s="60"/>
      <c r="P105" s="60"/>
      <c r="Q105" s="60"/>
      <c r="R105" s="60">
        <f t="shared" si="13"/>
        <v>1009.2</v>
      </c>
      <c r="S105" s="60"/>
      <c r="T105" s="60"/>
      <c r="U105" s="60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</row>
    <row r="106" spans="1:32" ht="15" x14ac:dyDescent="0.25">
      <c r="A106" s="79">
        <f t="shared" si="9"/>
        <v>106</v>
      </c>
      <c r="B106" s="15"/>
      <c r="C106" s="16" t="s">
        <v>683</v>
      </c>
      <c r="D106" s="48">
        <v>42193</v>
      </c>
      <c r="E106" s="25">
        <v>66705</v>
      </c>
      <c r="F106" s="15" t="s">
        <v>674</v>
      </c>
      <c r="G106" s="21">
        <v>1009.2</v>
      </c>
      <c r="H106" s="60">
        <v>1000</v>
      </c>
      <c r="I106" s="60"/>
      <c r="J106" s="60"/>
      <c r="K106" s="60">
        <v>9.1999999999999993</v>
      </c>
      <c r="L106" s="60"/>
      <c r="M106" s="60"/>
      <c r="N106" s="60"/>
      <c r="O106" s="60"/>
      <c r="P106" s="60"/>
      <c r="Q106" s="60"/>
      <c r="R106" s="60">
        <f t="shared" si="13"/>
        <v>1009.2</v>
      </c>
      <c r="S106" s="60"/>
      <c r="T106" s="60"/>
      <c r="U106" s="60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</row>
    <row r="107" spans="1:32" ht="15" x14ac:dyDescent="0.25">
      <c r="A107" s="79">
        <f t="shared" si="9"/>
        <v>107</v>
      </c>
      <c r="B107" s="15"/>
      <c r="C107" s="16" t="s">
        <v>683</v>
      </c>
      <c r="D107" s="48">
        <v>42220</v>
      </c>
      <c r="E107" s="25">
        <v>66923</v>
      </c>
      <c r="F107" s="15" t="s">
        <v>674</v>
      </c>
      <c r="G107" s="21">
        <v>1009.2</v>
      </c>
      <c r="H107" s="60">
        <v>1000</v>
      </c>
      <c r="I107" s="60"/>
      <c r="J107" s="60"/>
      <c r="K107" s="60">
        <v>9.1999999999999993</v>
      </c>
      <c r="L107" s="60"/>
      <c r="M107" s="60"/>
      <c r="N107" s="60"/>
      <c r="O107" s="60"/>
      <c r="P107" s="60"/>
      <c r="Q107" s="60"/>
      <c r="R107" s="60">
        <f t="shared" si="13"/>
        <v>1009.2</v>
      </c>
      <c r="S107" s="60"/>
      <c r="T107" s="60"/>
      <c r="U107" s="60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</row>
    <row r="108" spans="1:32" ht="15" x14ac:dyDescent="0.25">
      <c r="A108" s="79">
        <f t="shared" si="9"/>
        <v>108</v>
      </c>
      <c r="B108" s="15"/>
      <c r="C108" s="16" t="s">
        <v>683</v>
      </c>
      <c r="D108" s="48">
        <v>42249</v>
      </c>
      <c r="E108" s="25">
        <v>67149</v>
      </c>
      <c r="F108" s="15" t="s">
        <v>674</v>
      </c>
      <c r="G108" s="21">
        <v>1009.2</v>
      </c>
      <c r="H108" s="60">
        <v>1000</v>
      </c>
      <c r="I108" s="60"/>
      <c r="J108" s="60"/>
      <c r="K108" s="60">
        <v>9.1999999999999993</v>
      </c>
      <c r="L108" s="60"/>
      <c r="M108" s="60"/>
      <c r="N108" s="60"/>
      <c r="O108" s="60"/>
      <c r="P108" s="60"/>
      <c r="Q108" s="60"/>
      <c r="R108" s="60">
        <f t="shared" si="13"/>
        <v>1009.2</v>
      </c>
      <c r="S108" s="60"/>
      <c r="T108" s="60"/>
      <c r="U108" s="60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</row>
    <row r="109" spans="1:32" ht="15" x14ac:dyDescent="0.25">
      <c r="A109" s="79">
        <f t="shared" si="9"/>
        <v>109</v>
      </c>
      <c r="B109" s="15"/>
      <c r="C109" s="16" t="s">
        <v>683</v>
      </c>
      <c r="D109" s="48">
        <v>42282</v>
      </c>
      <c r="E109" s="25">
        <v>67422</v>
      </c>
      <c r="F109" s="15" t="s">
        <v>674</v>
      </c>
      <c r="G109" s="21">
        <v>1009.2</v>
      </c>
      <c r="H109" s="60">
        <v>1000</v>
      </c>
      <c r="I109" s="60"/>
      <c r="J109" s="60"/>
      <c r="K109" s="60">
        <v>9.1999999999999993</v>
      </c>
      <c r="L109" s="60"/>
      <c r="M109" s="60"/>
      <c r="N109" s="60"/>
      <c r="O109" s="60"/>
      <c r="P109" s="60"/>
      <c r="Q109" s="60"/>
      <c r="R109" s="60">
        <f t="shared" si="13"/>
        <v>1009.2</v>
      </c>
      <c r="S109" s="60"/>
      <c r="T109" s="60"/>
      <c r="U109" s="60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</row>
    <row r="110" spans="1:32" ht="15" x14ac:dyDescent="0.25">
      <c r="A110" s="79">
        <f t="shared" si="9"/>
        <v>110</v>
      </c>
      <c r="B110" s="15"/>
      <c r="C110" s="16" t="s">
        <v>683</v>
      </c>
      <c r="D110" s="48">
        <v>42312</v>
      </c>
      <c r="E110" s="25">
        <v>67629</v>
      </c>
      <c r="F110" s="15" t="s">
        <v>674</v>
      </c>
      <c r="G110" s="21">
        <v>1009.2</v>
      </c>
      <c r="H110" s="60">
        <v>1000</v>
      </c>
      <c r="I110" s="60"/>
      <c r="J110" s="60"/>
      <c r="K110" s="60">
        <v>9.1999999999999993</v>
      </c>
      <c r="L110" s="60"/>
      <c r="M110" s="60"/>
      <c r="N110" s="60"/>
      <c r="O110" s="60"/>
      <c r="P110" s="60"/>
      <c r="Q110" s="60"/>
      <c r="R110" s="60">
        <f t="shared" si="13"/>
        <v>1009.2</v>
      </c>
      <c r="S110" s="60"/>
      <c r="T110" s="60"/>
      <c r="U110" s="60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</row>
    <row r="111" spans="1:32" ht="15" x14ac:dyDescent="0.25">
      <c r="A111" s="79">
        <f t="shared" si="9"/>
        <v>111</v>
      </c>
      <c r="B111" s="15"/>
      <c r="C111" s="16"/>
      <c r="D111" s="48"/>
      <c r="E111" s="25"/>
      <c r="F111" s="15"/>
      <c r="G111" s="21">
        <f t="shared" ref="G111:R111" si="14">SUM(G97:G110)</f>
        <v>12734.360000000002</v>
      </c>
      <c r="H111" s="21">
        <f t="shared" si="14"/>
        <v>12000</v>
      </c>
      <c r="I111" s="21">
        <f t="shared" si="14"/>
        <v>500</v>
      </c>
      <c r="J111" s="21">
        <f t="shared" si="14"/>
        <v>0</v>
      </c>
      <c r="K111" s="21">
        <f t="shared" si="14"/>
        <v>119.36000000000003</v>
      </c>
      <c r="L111" s="21">
        <f t="shared" si="14"/>
        <v>0</v>
      </c>
      <c r="M111" s="21">
        <f t="shared" si="14"/>
        <v>0</v>
      </c>
      <c r="N111" s="21">
        <f t="shared" si="14"/>
        <v>0</v>
      </c>
      <c r="O111" s="21">
        <f t="shared" si="14"/>
        <v>0</v>
      </c>
      <c r="P111" s="21">
        <f t="shared" si="14"/>
        <v>0</v>
      </c>
      <c r="Q111" s="21">
        <f t="shared" si="14"/>
        <v>115</v>
      </c>
      <c r="R111" s="21">
        <f t="shared" si="14"/>
        <v>12734.360000000002</v>
      </c>
      <c r="S111" s="60"/>
      <c r="T111" s="60"/>
      <c r="U111" s="60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</row>
    <row r="112" spans="1:32" ht="15" x14ac:dyDescent="0.25">
      <c r="A112" s="79">
        <f t="shared" si="9"/>
        <v>112</v>
      </c>
      <c r="B112" s="15"/>
      <c r="C112" s="16"/>
      <c r="D112" s="48"/>
      <c r="E112" s="25"/>
      <c r="F112" s="15"/>
      <c r="G112" s="21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</row>
    <row r="113" spans="1:32" ht="15" x14ac:dyDescent="0.25">
      <c r="A113" s="79">
        <f t="shared" si="9"/>
        <v>113</v>
      </c>
      <c r="B113" s="15"/>
      <c r="C113" s="16" t="s">
        <v>684</v>
      </c>
      <c r="D113" s="48">
        <v>41976</v>
      </c>
      <c r="E113" s="25">
        <v>64732</v>
      </c>
      <c r="F113" s="15" t="s">
        <v>674</v>
      </c>
      <c r="G113" s="21">
        <v>552.64</v>
      </c>
      <c r="H113" s="60">
        <v>500</v>
      </c>
      <c r="I113" s="60"/>
      <c r="J113" s="60"/>
      <c r="K113" s="60">
        <v>52.64</v>
      </c>
      <c r="L113" s="60"/>
      <c r="M113" s="60"/>
      <c r="N113" s="60"/>
      <c r="O113" s="60"/>
      <c r="P113" s="60"/>
      <c r="Q113" s="60"/>
      <c r="R113" s="60">
        <f t="shared" ref="R113:R125" si="15">SUM(H113:Q113)</f>
        <v>552.64</v>
      </c>
      <c r="S113" s="60"/>
      <c r="T113" s="60"/>
      <c r="U113" s="60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</row>
    <row r="114" spans="1:32" ht="15" x14ac:dyDescent="0.25">
      <c r="A114" s="79">
        <f t="shared" si="9"/>
        <v>114</v>
      </c>
      <c r="B114" s="15"/>
      <c r="C114" s="16" t="s">
        <v>684</v>
      </c>
      <c r="D114" s="48">
        <v>42011</v>
      </c>
      <c r="E114" s="25">
        <v>64999</v>
      </c>
      <c r="F114" s="15" t="s">
        <v>674</v>
      </c>
      <c r="G114" s="21">
        <v>554.04999999999995</v>
      </c>
      <c r="H114" s="60">
        <v>500</v>
      </c>
      <c r="I114" s="60"/>
      <c r="J114" s="60"/>
      <c r="K114" s="60">
        <v>54.05</v>
      </c>
      <c r="L114" s="60"/>
      <c r="M114" s="60"/>
      <c r="N114" s="60"/>
      <c r="O114" s="60"/>
      <c r="P114" s="60"/>
      <c r="Q114" s="60"/>
      <c r="R114" s="60">
        <f t="shared" si="15"/>
        <v>554.04999999999995</v>
      </c>
      <c r="S114" s="60"/>
      <c r="T114" s="60"/>
      <c r="U114" s="60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</row>
    <row r="115" spans="1:32" ht="15" x14ac:dyDescent="0.25">
      <c r="A115" s="79">
        <f t="shared" si="9"/>
        <v>115</v>
      </c>
      <c r="B115" s="15"/>
      <c r="C115" s="16" t="s">
        <v>684</v>
      </c>
      <c r="D115" s="48">
        <v>42037</v>
      </c>
      <c r="E115" s="25">
        <v>65161</v>
      </c>
      <c r="F115" s="15" t="s">
        <v>674</v>
      </c>
      <c r="G115" s="21">
        <v>554.04999999999995</v>
      </c>
      <c r="H115" s="60">
        <v>500</v>
      </c>
      <c r="I115" s="60"/>
      <c r="J115" s="60"/>
      <c r="K115" s="60">
        <v>54.05</v>
      </c>
      <c r="L115" s="60"/>
      <c r="M115" s="60"/>
      <c r="N115" s="60"/>
      <c r="O115" s="60"/>
      <c r="P115" s="60"/>
      <c r="Q115" s="60"/>
      <c r="R115" s="60">
        <f t="shared" si="15"/>
        <v>554.04999999999995</v>
      </c>
      <c r="S115" s="60"/>
      <c r="T115" s="60"/>
      <c r="U115" s="60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</row>
    <row r="116" spans="1:32" ht="15" x14ac:dyDescent="0.25">
      <c r="A116" s="79">
        <f t="shared" si="9"/>
        <v>116</v>
      </c>
      <c r="B116" s="15"/>
      <c r="C116" s="16" t="s">
        <v>684</v>
      </c>
      <c r="D116" s="48">
        <v>42067</v>
      </c>
      <c r="E116" s="25">
        <v>65364</v>
      </c>
      <c r="F116" s="15" t="s">
        <v>674</v>
      </c>
      <c r="G116" s="21">
        <v>554.04999999999995</v>
      </c>
      <c r="H116" s="60">
        <v>500</v>
      </c>
      <c r="I116" s="60"/>
      <c r="J116" s="60"/>
      <c r="K116" s="60">
        <v>54.05</v>
      </c>
      <c r="L116" s="60"/>
      <c r="M116" s="60"/>
      <c r="N116" s="60"/>
      <c r="O116" s="60"/>
      <c r="P116" s="60"/>
      <c r="Q116" s="60"/>
      <c r="R116" s="60">
        <f t="shared" si="15"/>
        <v>554.04999999999995</v>
      </c>
      <c r="S116" s="60"/>
      <c r="T116" s="60"/>
      <c r="U116" s="60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</row>
    <row r="117" spans="1:32" ht="15" x14ac:dyDescent="0.25">
      <c r="A117" s="79">
        <f t="shared" si="9"/>
        <v>117</v>
      </c>
      <c r="B117" s="15"/>
      <c r="C117" s="16" t="s">
        <v>684</v>
      </c>
      <c r="D117" s="48">
        <v>42080</v>
      </c>
      <c r="E117" s="25">
        <v>65449</v>
      </c>
      <c r="F117" s="15" t="s">
        <v>691</v>
      </c>
      <c r="G117" s="21">
        <v>554.04999999999995</v>
      </c>
      <c r="H117" s="60"/>
      <c r="I117" s="60">
        <v>500</v>
      </c>
      <c r="J117" s="60"/>
      <c r="K117" s="60">
        <v>54.05</v>
      </c>
      <c r="L117" s="60"/>
      <c r="M117" s="60"/>
      <c r="N117" s="60"/>
      <c r="O117" s="60"/>
      <c r="P117" s="60"/>
      <c r="Q117" s="60"/>
      <c r="R117" s="60">
        <f t="shared" si="15"/>
        <v>554.04999999999995</v>
      </c>
      <c r="S117" s="60"/>
      <c r="T117" s="60"/>
      <c r="U117" s="60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</row>
    <row r="118" spans="1:32" ht="15" x14ac:dyDescent="0.25">
      <c r="A118" s="79">
        <f t="shared" si="9"/>
        <v>118</v>
      </c>
      <c r="B118" s="15"/>
      <c r="C118" s="16" t="s">
        <v>684</v>
      </c>
      <c r="D118" s="48">
        <v>42095</v>
      </c>
      <c r="E118" s="25">
        <v>65568</v>
      </c>
      <c r="F118" s="15" t="s">
        <v>674</v>
      </c>
      <c r="G118" s="21">
        <v>554.04999999999995</v>
      </c>
      <c r="H118" s="60">
        <v>500</v>
      </c>
      <c r="I118" s="60"/>
      <c r="J118" s="60"/>
      <c r="K118" s="60">
        <v>54.05</v>
      </c>
      <c r="L118" s="60"/>
      <c r="M118" s="60"/>
      <c r="N118" s="60"/>
      <c r="O118" s="60"/>
      <c r="P118" s="60"/>
      <c r="Q118" s="60"/>
      <c r="R118" s="60">
        <f t="shared" si="15"/>
        <v>554.04999999999995</v>
      </c>
      <c r="S118" s="60"/>
      <c r="T118" s="60"/>
      <c r="U118" s="60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</row>
    <row r="119" spans="1:32" ht="15" x14ac:dyDescent="0.25">
      <c r="A119" s="79">
        <f t="shared" si="9"/>
        <v>119</v>
      </c>
      <c r="B119" s="15"/>
      <c r="C119" s="16" t="s">
        <v>684</v>
      </c>
      <c r="D119" s="48">
        <v>42129</v>
      </c>
      <c r="E119" s="25">
        <v>65841</v>
      </c>
      <c r="F119" s="15" t="s">
        <v>674</v>
      </c>
      <c r="G119" s="21">
        <v>554.04999999999995</v>
      </c>
      <c r="H119" s="60">
        <v>500</v>
      </c>
      <c r="I119" s="60"/>
      <c r="J119" s="60"/>
      <c r="K119" s="60">
        <v>54.05</v>
      </c>
      <c r="L119" s="60"/>
      <c r="M119" s="60"/>
      <c r="N119" s="60"/>
      <c r="O119" s="60"/>
      <c r="P119" s="60"/>
      <c r="Q119" s="60"/>
      <c r="R119" s="60">
        <f t="shared" si="15"/>
        <v>554.04999999999995</v>
      </c>
      <c r="S119" s="60"/>
      <c r="T119" s="60"/>
      <c r="U119" s="60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</row>
    <row r="120" spans="1:32" ht="15" x14ac:dyDescent="0.25">
      <c r="A120" s="79">
        <f t="shared" si="9"/>
        <v>120</v>
      </c>
      <c r="B120" s="15"/>
      <c r="C120" s="16" t="s">
        <v>684</v>
      </c>
      <c r="D120" s="48">
        <v>42159</v>
      </c>
      <c r="E120" s="25">
        <v>66068</v>
      </c>
      <c r="F120" s="15" t="s">
        <v>674</v>
      </c>
      <c r="G120" s="21">
        <v>554.04999999999995</v>
      </c>
      <c r="H120" s="60">
        <v>500</v>
      </c>
      <c r="I120" s="60"/>
      <c r="J120" s="60"/>
      <c r="K120" s="60">
        <v>54.05</v>
      </c>
      <c r="L120" s="60"/>
      <c r="M120" s="60"/>
      <c r="N120" s="60"/>
      <c r="O120" s="60"/>
      <c r="P120" s="60"/>
      <c r="Q120" s="60"/>
      <c r="R120" s="60">
        <f t="shared" si="15"/>
        <v>554.04999999999995</v>
      </c>
      <c r="S120" s="60"/>
      <c r="T120" s="60"/>
      <c r="U120" s="60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</row>
    <row r="121" spans="1:32" ht="15" x14ac:dyDescent="0.25">
      <c r="A121" s="79">
        <f t="shared" si="9"/>
        <v>121</v>
      </c>
      <c r="B121" s="15"/>
      <c r="C121" s="16" t="s">
        <v>684</v>
      </c>
      <c r="D121" s="48">
        <v>42193</v>
      </c>
      <c r="E121" s="25">
        <v>66709</v>
      </c>
      <c r="F121" s="15" t="s">
        <v>674</v>
      </c>
      <c r="G121" s="21">
        <v>554.04999999999995</v>
      </c>
      <c r="H121" s="60">
        <v>500</v>
      </c>
      <c r="I121" s="60"/>
      <c r="J121" s="60"/>
      <c r="K121" s="60">
        <v>54.05</v>
      </c>
      <c r="L121" s="60"/>
      <c r="M121" s="60"/>
      <c r="N121" s="60"/>
      <c r="O121" s="60"/>
      <c r="P121" s="60"/>
      <c r="Q121" s="60"/>
      <c r="R121" s="60">
        <f t="shared" si="15"/>
        <v>554.04999999999995</v>
      </c>
      <c r="S121" s="60"/>
      <c r="T121" s="60"/>
      <c r="U121" s="60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</row>
    <row r="122" spans="1:32" ht="15" x14ac:dyDescent="0.25">
      <c r="A122" s="79">
        <f t="shared" si="9"/>
        <v>122</v>
      </c>
      <c r="B122" s="15"/>
      <c r="C122" s="16" t="s">
        <v>684</v>
      </c>
      <c r="D122" s="48">
        <v>42220</v>
      </c>
      <c r="E122" s="25">
        <v>66927</v>
      </c>
      <c r="F122" s="15" t="s">
        <v>674</v>
      </c>
      <c r="G122" s="21">
        <v>554.04999999999995</v>
      </c>
      <c r="H122" s="60">
        <v>500</v>
      </c>
      <c r="I122" s="60"/>
      <c r="J122" s="60"/>
      <c r="K122" s="60">
        <v>54.05</v>
      </c>
      <c r="L122" s="60"/>
      <c r="M122" s="60"/>
      <c r="N122" s="60"/>
      <c r="O122" s="60"/>
      <c r="P122" s="60"/>
      <c r="Q122" s="60"/>
      <c r="R122" s="60">
        <f t="shared" si="15"/>
        <v>554.04999999999995</v>
      </c>
      <c r="S122" s="60"/>
      <c r="T122" s="60"/>
      <c r="U122" s="60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</row>
    <row r="123" spans="1:32" ht="15" x14ac:dyDescent="0.25">
      <c r="A123" s="79">
        <f t="shared" si="9"/>
        <v>123</v>
      </c>
      <c r="B123" s="15"/>
      <c r="C123" s="16" t="s">
        <v>684</v>
      </c>
      <c r="D123" s="48">
        <v>42249</v>
      </c>
      <c r="E123" s="25">
        <v>67151</v>
      </c>
      <c r="F123" s="15" t="s">
        <v>674</v>
      </c>
      <c r="G123" s="21">
        <v>554.04999999999995</v>
      </c>
      <c r="H123" s="60">
        <v>500</v>
      </c>
      <c r="I123" s="60"/>
      <c r="J123" s="60"/>
      <c r="K123" s="60">
        <v>54.05</v>
      </c>
      <c r="L123" s="60"/>
      <c r="M123" s="60"/>
      <c r="N123" s="60"/>
      <c r="O123" s="60"/>
      <c r="P123" s="60"/>
      <c r="Q123" s="60"/>
      <c r="R123" s="60">
        <f t="shared" si="15"/>
        <v>554.04999999999995</v>
      </c>
      <c r="S123" s="60"/>
      <c r="T123" s="60"/>
      <c r="U123" s="60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</row>
    <row r="124" spans="1:32" ht="15" x14ac:dyDescent="0.25">
      <c r="A124" s="79">
        <f t="shared" si="9"/>
        <v>124</v>
      </c>
      <c r="B124" s="15"/>
      <c r="C124" s="16" t="s">
        <v>684</v>
      </c>
      <c r="D124" s="48">
        <v>42282</v>
      </c>
      <c r="E124" s="25">
        <v>67425</v>
      </c>
      <c r="F124" s="15" t="s">
        <v>674</v>
      </c>
      <c r="G124" s="21">
        <v>554.04999999999995</v>
      </c>
      <c r="H124" s="60">
        <v>500</v>
      </c>
      <c r="I124" s="60"/>
      <c r="J124" s="60"/>
      <c r="K124" s="60">
        <v>54.05</v>
      </c>
      <c r="L124" s="60"/>
      <c r="M124" s="60"/>
      <c r="N124" s="60"/>
      <c r="O124" s="60"/>
      <c r="P124" s="60"/>
      <c r="Q124" s="60"/>
      <c r="R124" s="60">
        <f t="shared" si="15"/>
        <v>554.04999999999995</v>
      </c>
      <c r="S124" s="60"/>
      <c r="T124" s="60"/>
      <c r="U124" s="60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</row>
    <row r="125" spans="1:32" ht="15" x14ac:dyDescent="0.25">
      <c r="A125" s="79">
        <f t="shared" si="9"/>
        <v>125</v>
      </c>
      <c r="B125" s="15"/>
      <c r="C125" s="16" t="s">
        <v>684</v>
      </c>
      <c r="D125" s="48">
        <v>42312</v>
      </c>
      <c r="E125" s="25">
        <v>67631</v>
      </c>
      <c r="F125" s="15" t="s">
        <v>674</v>
      </c>
      <c r="G125" s="21">
        <v>554.04999999999995</v>
      </c>
      <c r="H125" s="60">
        <v>500</v>
      </c>
      <c r="I125" s="60"/>
      <c r="J125" s="60"/>
      <c r="K125" s="60">
        <v>54.05</v>
      </c>
      <c r="L125" s="60"/>
      <c r="M125" s="60"/>
      <c r="N125" s="60"/>
      <c r="O125" s="60"/>
      <c r="P125" s="60"/>
      <c r="Q125" s="60"/>
      <c r="R125" s="60">
        <f t="shared" si="15"/>
        <v>554.04999999999995</v>
      </c>
      <c r="S125" s="60"/>
      <c r="T125" s="60"/>
      <c r="U125" s="60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</row>
    <row r="126" spans="1:32" ht="15" x14ac:dyDescent="0.25">
      <c r="A126" s="79">
        <f t="shared" si="9"/>
        <v>126</v>
      </c>
      <c r="B126" s="15"/>
      <c r="C126" s="16"/>
      <c r="D126" s="48"/>
      <c r="E126" s="25"/>
      <c r="F126" s="15"/>
      <c r="G126" s="21">
        <f>SUM(G113:G125)</f>
        <v>7201.2400000000016</v>
      </c>
      <c r="H126" s="21">
        <f t="shared" ref="H126:R126" si="16">SUM(H113:H125)</f>
        <v>6000</v>
      </c>
      <c r="I126" s="21">
        <f t="shared" si="16"/>
        <v>500</v>
      </c>
      <c r="J126" s="21">
        <f t="shared" si="16"/>
        <v>0</v>
      </c>
      <c r="K126" s="21">
        <f t="shared" si="16"/>
        <v>701.2399999999999</v>
      </c>
      <c r="L126" s="21">
        <f t="shared" si="16"/>
        <v>0</v>
      </c>
      <c r="M126" s="21">
        <f t="shared" si="16"/>
        <v>0</v>
      </c>
      <c r="N126" s="21">
        <f t="shared" si="16"/>
        <v>0</v>
      </c>
      <c r="O126" s="21">
        <f t="shared" si="16"/>
        <v>0</v>
      </c>
      <c r="P126" s="21">
        <f t="shared" si="16"/>
        <v>0</v>
      </c>
      <c r="Q126" s="21">
        <f t="shared" si="16"/>
        <v>0</v>
      </c>
      <c r="R126" s="21">
        <f t="shared" si="16"/>
        <v>7201.2400000000016</v>
      </c>
      <c r="S126" s="60"/>
      <c r="T126" s="60"/>
      <c r="U126" s="60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</row>
    <row r="127" spans="1:32" ht="15" x14ac:dyDescent="0.25">
      <c r="A127" s="79">
        <f t="shared" si="9"/>
        <v>127</v>
      </c>
      <c r="B127" s="14"/>
      <c r="C127" s="14"/>
      <c r="D127" s="36"/>
      <c r="E127" s="27"/>
      <c r="F127" s="14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</row>
    <row r="128" spans="1:32" ht="15" x14ac:dyDescent="0.25">
      <c r="A128" s="79">
        <f t="shared" si="9"/>
        <v>128</v>
      </c>
      <c r="B128" s="15"/>
      <c r="C128" s="16" t="s">
        <v>685</v>
      </c>
      <c r="D128" s="48">
        <v>41976</v>
      </c>
      <c r="E128" s="25">
        <v>64742</v>
      </c>
      <c r="F128" s="15" t="s">
        <v>674</v>
      </c>
      <c r="G128" s="21">
        <v>1072.8</v>
      </c>
      <c r="H128" s="60">
        <v>1000</v>
      </c>
      <c r="I128" s="60"/>
      <c r="J128" s="60"/>
      <c r="K128" s="60">
        <v>72.8</v>
      </c>
      <c r="L128" s="60"/>
      <c r="M128" s="60"/>
      <c r="N128" s="60"/>
      <c r="O128" s="60"/>
      <c r="P128" s="60"/>
      <c r="Q128" s="60"/>
      <c r="R128" s="60">
        <f t="shared" ref="R128:R140" si="17">SUM(H128:Q128)</f>
        <v>1072.8</v>
      </c>
      <c r="S128" s="60"/>
      <c r="T128" s="60"/>
      <c r="U128" s="60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</row>
    <row r="129" spans="1:32" ht="15" x14ac:dyDescent="0.25">
      <c r="A129" s="79">
        <f t="shared" si="9"/>
        <v>129</v>
      </c>
      <c r="B129" s="15"/>
      <c r="C129" s="16" t="s">
        <v>685</v>
      </c>
      <c r="D129" s="48">
        <v>42011</v>
      </c>
      <c r="E129" s="25">
        <v>65011</v>
      </c>
      <c r="F129" s="15" t="s">
        <v>674</v>
      </c>
      <c r="G129" s="21">
        <v>1074.75</v>
      </c>
      <c r="H129" s="60">
        <v>1000</v>
      </c>
      <c r="I129" s="60"/>
      <c r="J129" s="60"/>
      <c r="K129" s="60">
        <v>74.75</v>
      </c>
      <c r="L129" s="60"/>
      <c r="M129" s="60"/>
      <c r="N129" s="60"/>
      <c r="O129" s="60"/>
      <c r="P129" s="60"/>
      <c r="Q129" s="60"/>
      <c r="R129" s="60">
        <f t="shared" si="17"/>
        <v>1074.75</v>
      </c>
      <c r="S129" s="60"/>
      <c r="T129" s="60"/>
      <c r="U129" s="60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</row>
    <row r="130" spans="1:32" ht="15" x14ac:dyDescent="0.25">
      <c r="A130" s="79">
        <f t="shared" si="9"/>
        <v>130</v>
      </c>
      <c r="B130" s="15"/>
      <c r="C130" s="16" t="s">
        <v>685</v>
      </c>
      <c r="D130" s="48">
        <v>42037</v>
      </c>
      <c r="E130" s="25">
        <v>65164</v>
      </c>
      <c r="F130" s="15" t="s">
        <v>674</v>
      </c>
      <c r="G130" s="21">
        <v>1074.75</v>
      </c>
      <c r="H130" s="60">
        <v>1000</v>
      </c>
      <c r="I130" s="60"/>
      <c r="J130" s="60"/>
      <c r="K130" s="60">
        <v>74.75</v>
      </c>
      <c r="L130" s="60"/>
      <c r="M130" s="60"/>
      <c r="N130" s="60"/>
      <c r="O130" s="60"/>
      <c r="P130" s="60"/>
      <c r="Q130" s="60"/>
      <c r="R130" s="60">
        <f t="shared" si="17"/>
        <v>1074.75</v>
      </c>
      <c r="S130" s="60"/>
      <c r="T130" s="60"/>
      <c r="U130" s="60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</row>
    <row r="131" spans="1:32" ht="15" x14ac:dyDescent="0.25">
      <c r="A131" s="79">
        <f t="shared" si="9"/>
        <v>131</v>
      </c>
      <c r="B131" s="15"/>
      <c r="C131" s="16" t="s">
        <v>685</v>
      </c>
      <c r="D131" s="48">
        <v>42067</v>
      </c>
      <c r="E131" s="25">
        <v>65381</v>
      </c>
      <c r="F131" s="15" t="s">
        <v>674</v>
      </c>
      <c r="G131" s="21">
        <v>1074.75</v>
      </c>
      <c r="H131" s="60">
        <v>1000</v>
      </c>
      <c r="I131" s="60"/>
      <c r="J131" s="60"/>
      <c r="K131" s="60">
        <v>74.75</v>
      </c>
      <c r="L131" s="60"/>
      <c r="M131" s="60"/>
      <c r="N131" s="60"/>
      <c r="O131" s="60"/>
      <c r="P131" s="60"/>
      <c r="Q131" s="60"/>
      <c r="R131" s="60">
        <f t="shared" si="17"/>
        <v>1074.75</v>
      </c>
      <c r="S131" s="60"/>
      <c r="T131" s="60"/>
      <c r="U131" s="60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</row>
    <row r="132" spans="1:32" ht="15" x14ac:dyDescent="0.25">
      <c r="A132" s="79">
        <f t="shared" si="9"/>
        <v>132</v>
      </c>
      <c r="B132" s="15"/>
      <c r="C132" s="16" t="s">
        <v>685</v>
      </c>
      <c r="D132" s="48">
        <v>42080</v>
      </c>
      <c r="E132" s="25">
        <v>65460</v>
      </c>
      <c r="F132" s="15" t="s">
        <v>691</v>
      </c>
      <c r="G132" s="21">
        <v>574.75</v>
      </c>
      <c r="H132" s="60"/>
      <c r="I132" s="60">
        <v>500</v>
      </c>
      <c r="J132" s="60"/>
      <c r="K132" s="60">
        <v>74.75</v>
      </c>
      <c r="L132" s="60"/>
      <c r="M132" s="60"/>
      <c r="N132" s="60"/>
      <c r="O132" s="60"/>
      <c r="P132" s="60"/>
      <c r="Q132" s="60"/>
      <c r="R132" s="60">
        <f t="shared" si="17"/>
        <v>574.75</v>
      </c>
      <c r="S132" s="60"/>
      <c r="T132" s="60"/>
      <c r="U132" s="60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</row>
    <row r="133" spans="1:32" ht="15" x14ac:dyDescent="0.25">
      <c r="A133" s="79">
        <f t="shared" si="9"/>
        <v>133</v>
      </c>
      <c r="B133" s="15"/>
      <c r="C133" s="16" t="s">
        <v>685</v>
      </c>
      <c r="D133" s="48">
        <v>42095</v>
      </c>
      <c r="E133" s="25">
        <v>65580</v>
      </c>
      <c r="F133" s="15" t="s">
        <v>674</v>
      </c>
      <c r="G133" s="21">
        <v>1074.75</v>
      </c>
      <c r="H133" s="60">
        <v>1000</v>
      </c>
      <c r="I133" s="60"/>
      <c r="J133" s="60"/>
      <c r="K133" s="60">
        <v>74.75</v>
      </c>
      <c r="L133" s="60"/>
      <c r="M133" s="60"/>
      <c r="N133" s="60"/>
      <c r="O133" s="60"/>
      <c r="P133" s="60"/>
      <c r="Q133" s="60"/>
      <c r="R133" s="60">
        <f t="shared" si="17"/>
        <v>1074.75</v>
      </c>
      <c r="S133" s="60"/>
      <c r="T133" s="60"/>
      <c r="U133" s="60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</row>
    <row r="134" spans="1:32" ht="15" x14ac:dyDescent="0.25">
      <c r="A134" s="79">
        <f t="shared" si="9"/>
        <v>134</v>
      </c>
      <c r="B134" s="15"/>
      <c r="C134" s="16" t="s">
        <v>685</v>
      </c>
      <c r="D134" s="48">
        <v>42129</v>
      </c>
      <c r="E134" s="25">
        <v>65859</v>
      </c>
      <c r="F134" s="15" t="s">
        <v>674</v>
      </c>
      <c r="G134" s="21">
        <v>1074.75</v>
      </c>
      <c r="H134" s="60">
        <v>1000</v>
      </c>
      <c r="I134" s="60"/>
      <c r="J134" s="60"/>
      <c r="K134" s="60">
        <v>74.75</v>
      </c>
      <c r="L134" s="60"/>
      <c r="M134" s="60"/>
      <c r="N134" s="60"/>
      <c r="O134" s="60"/>
      <c r="P134" s="60"/>
      <c r="Q134" s="60"/>
      <c r="R134" s="60">
        <f t="shared" si="17"/>
        <v>1074.75</v>
      </c>
      <c r="S134" s="60"/>
      <c r="T134" s="60"/>
      <c r="U134" s="60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</row>
    <row r="135" spans="1:32" ht="15" x14ac:dyDescent="0.25">
      <c r="A135" s="79">
        <f t="shared" si="9"/>
        <v>135</v>
      </c>
      <c r="B135" s="15"/>
      <c r="C135" s="16" t="s">
        <v>685</v>
      </c>
      <c r="D135" s="48">
        <v>42159</v>
      </c>
      <c r="E135" s="25">
        <v>66077</v>
      </c>
      <c r="F135" s="15" t="s">
        <v>674</v>
      </c>
      <c r="G135" s="21">
        <v>1074.75</v>
      </c>
      <c r="H135" s="60">
        <v>1000</v>
      </c>
      <c r="I135" s="60"/>
      <c r="J135" s="60"/>
      <c r="K135" s="60">
        <v>74.75</v>
      </c>
      <c r="L135" s="60"/>
      <c r="M135" s="60"/>
      <c r="N135" s="60"/>
      <c r="O135" s="60"/>
      <c r="P135" s="60"/>
      <c r="Q135" s="60"/>
      <c r="R135" s="60">
        <f t="shared" si="17"/>
        <v>1074.75</v>
      </c>
      <c r="S135" s="60"/>
      <c r="T135" s="60"/>
      <c r="U135" s="60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</row>
    <row r="136" spans="1:32" ht="15" x14ac:dyDescent="0.25">
      <c r="A136" s="79">
        <f t="shared" ref="A136:A194" si="18">(A135+1)</f>
        <v>136</v>
      </c>
      <c r="B136" s="15"/>
      <c r="C136" s="16" t="s">
        <v>685</v>
      </c>
      <c r="D136" s="48">
        <v>42193</v>
      </c>
      <c r="E136" s="25">
        <v>66727</v>
      </c>
      <c r="F136" s="15" t="s">
        <v>674</v>
      </c>
      <c r="G136" s="21">
        <v>1074.75</v>
      </c>
      <c r="H136" s="60">
        <v>1000</v>
      </c>
      <c r="I136" s="60"/>
      <c r="J136" s="60"/>
      <c r="K136" s="60">
        <v>74.75</v>
      </c>
      <c r="L136" s="21"/>
      <c r="M136" s="21"/>
      <c r="N136" s="60"/>
      <c r="O136" s="60"/>
      <c r="P136" s="60"/>
      <c r="Q136" s="60"/>
      <c r="R136" s="60">
        <f t="shared" si="17"/>
        <v>1074.75</v>
      </c>
      <c r="S136" s="60"/>
      <c r="T136" s="60"/>
      <c r="U136" s="60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</row>
    <row r="137" spans="1:32" ht="15" x14ac:dyDescent="0.25">
      <c r="A137" s="79">
        <f t="shared" si="18"/>
        <v>137</v>
      </c>
      <c r="B137" s="15"/>
      <c r="C137" s="16" t="s">
        <v>685</v>
      </c>
      <c r="D137" s="48">
        <v>42220</v>
      </c>
      <c r="E137" s="25">
        <v>66939</v>
      </c>
      <c r="F137" s="15" t="s">
        <v>674</v>
      </c>
      <c r="G137" s="21">
        <v>1074.75</v>
      </c>
      <c r="H137" s="60">
        <v>1000</v>
      </c>
      <c r="I137" s="60"/>
      <c r="J137" s="60"/>
      <c r="K137" s="60">
        <v>74.75</v>
      </c>
      <c r="L137" s="60"/>
      <c r="M137" s="60"/>
      <c r="N137" s="60"/>
      <c r="O137" s="60"/>
      <c r="P137" s="60"/>
      <c r="Q137" s="60"/>
      <c r="R137" s="60">
        <f t="shared" si="17"/>
        <v>1074.75</v>
      </c>
      <c r="S137" s="60"/>
      <c r="T137" s="60"/>
      <c r="U137" s="60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</row>
    <row r="138" spans="1:32" ht="15" x14ac:dyDescent="0.25">
      <c r="A138" s="79">
        <f t="shared" si="18"/>
        <v>138</v>
      </c>
      <c r="B138" s="15"/>
      <c r="C138" s="16" t="s">
        <v>685</v>
      </c>
      <c r="D138" s="48">
        <v>42249</v>
      </c>
      <c r="E138" s="25">
        <v>67160</v>
      </c>
      <c r="F138" s="15" t="s">
        <v>674</v>
      </c>
      <c r="G138" s="21">
        <v>1074.75</v>
      </c>
      <c r="H138" s="60">
        <v>1000</v>
      </c>
      <c r="I138" s="60"/>
      <c r="J138" s="60"/>
      <c r="K138" s="60">
        <v>74.75</v>
      </c>
      <c r="L138" s="60"/>
      <c r="M138" s="60"/>
      <c r="N138" s="60"/>
      <c r="O138" s="60"/>
      <c r="P138" s="60"/>
      <c r="Q138" s="60"/>
      <c r="R138" s="60">
        <f t="shared" si="17"/>
        <v>1074.75</v>
      </c>
      <c r="S138" s="60"/>
      <c r="T138" s="60"/>
      <c r="U138" s="60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</row>
    <row r="139" spans="1:32" ht="15" x14ac:dyDescent="0.25">
      <c r="A139" s="79">
        <f t="shared" si="18"/>
        <v>139</v>
      </c>
      <c r="B139" s="15"/>
      <c r="C139" s="16" t="s">
        <v>685</v>
      </c>
      <c r="D139" s="48">
        <v>42282</v>
      </c>
      <c r="E139" s="25">
        <v>67445</v>
      </c>
      <c r="F139" s="15" t="s">
        <v>674</v>
      </c>
      <c r="G139" s="21">
        <v>1074.75</v>
      </c>
      <c r="H139" s="60">
        <v>1000</v>
      </c>
      <c r="I139" s="60"/>
      <c r="J139" s="60"/>
      <c r="K139" s="60">
        <v>74.75</v>
      </c>
      <c r="L139" s="60"/>
      <c r="M139" s="60"/>
      <c r="N139" s="60"/>
      <c r="O139" s="60"/>
      <c r="P139" s="60"/>
      <c r="Q139" s="60"/>
      <c r="R139" s="60">
        <f t="shared" si="17"/>
        <v>1074.75</v>
      </c>
      <c r="S139" s="60"/>
      <c r="T139" s="60"/>
      <c r="U139" s="60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</row>
    <row r="140" spans="1:32" ht="15" x14ac:dyDescent="0.25">
      <c r="A140" s="79">
        <f t="shared" si="18"/>
        <v>140</v>
      </c>
      <c r="B140" s="15"/>
      <c r="C140" s="16" t="s">
        <v>685</v>
      </c>
      <c r="D140" s="48">
        <v>42312</v>
      </c>
      <c r="E140" s="25">
        <v>67640</v>
      </c>
      <c r="F140" s="15" t="s">
        <v>674</v>
      </c>
      <c r="G140" s="21">
        <v>1074.75</v>
      </c>
      <c r="H140" s="60">
        <v>1000</v>
      </c>
      <c r="I140" s="60"/>
      <c r="J140" s="60"/>
      <c r="K140" s="60">
        <v>74.75</v>
      </c>
      <c r="L140" s="60"/>
      <c r="M140" s="60"/>
      <c r="N140" s="60"/>
      <c r="O140" s="60"/>
      <c r="P140" s="60"/>
      <c r="Q140" s="60"/>
      <c r="R140" s="60">
        <f t="shared" si="17"/>
        <v>1074.75</v>
      </c>
      <c r="S140" s="60"/>
      <c r="T140" s="60"/>
      <c r="U140" s="60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</row>
    <row r="141" spans="1:32" ht="15" x14ac:dyDescent="0.25">
      <c r="A141" s="79">
        <f t="shared" si="18"/>
        <v>141</v>
      </c>
      <c r="B141" s="15"/>
      <c r="C141" s="16"/>
      <c r="D141" s="48"/>
      <c r="E141" s="25"/>
      <c r="F141" s="15"/>
      <c r="G141" s="21">
        <f>SUM(G128:G140)</f>
        <v>13469.8</v>
      </c>
      <c r="H141" s="21">
        <f t="shared" ref="H141:R141" si="19">SUM(H128:H140)</f>
        <v>12000</v>
      </c>
      <c r="I141" s="21">
        <f t="shared" si="19"/>
        <v>500</v>
      </c>
      <c r="J141" s="21">
        <f t="shared" si="19"/>
        <v>0</v>
      </c>
      <c r="K141" s="21">
        <f t="shared" si="19"/>
        <v>969.8</v>
      </c>
      <c r="L141" s="21">
        <f t="shared" si="19"/>
        <v>0</v>
      </c>
      <c r="M141" s="21">
        <f t="shared" si="19"/>
        <v>0</v>
      </c>
      <c r="N141" s="21">
        <f t="shared" si="19"/>
        <v>0</v>
      </c>
      <c r="O141" s="21">
        <f t="shared" si="19"/>
        <v>0</v>
      </c>
      <c r="P141" s="21">
        <f t="shared" si="19"/>
        <v>0</v>
      </c>
      <c r="Q141" s="21">
        <f t="shared" si="19"/>
        <v>0</v>
      </c>
      <c r="R141" s="21">
        <f t="shared" si="19"/>
        <v>13469.8</v>
      </c>
      <c r="S141" s="60"/>
      <c r="T141" s="60"/>
      <c r="U141" s="60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</row>
    <row r="142" spans="1:32" ht="15" x14ac:dyDescent="0.25">
      <c r="A142" s="79">
        <f t="shared" si="18"/>
        <v>142</v>
      </c>
      <c r="B142" s="15"/>
      <c r="C142" s="16"/>
      <c r="D142" s="48"/>
      <c r="E142" s="25"/>
      <c r="F142" s="15"/>
      <c r="G142" s="21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</row>
    <row r="143" spans="1:32" ht="15" x14ac:dyDescent="0.25">
      <c r="A143" s="79">
        <f t="shared" si="18"/>
        <v>143</v>
      </c>
      <c r="B143" s="15"/>
      <c r="C143" s="16" t="s">
        <v>686</v>
      </c>
      <c r="D143" s="48">
        <v>41976</v>
      </c>
      <c r="E143" s="25">
        <v>64743</v>
      </c>
      <c r="F143" s="15" t="s">
        <v>674</v>
      </c>
      <c r="G143" s="21">
        <v>500</v>
      </c>
      <c r="H143" s="60">
        <v>500</v>
      </c>
      <c r="I143" s="60"/>
      <c r="J143" s="60"/>
      <c r="K143" s="60"/>
      <c r="L143" s="60"/>
      <c r="M143" s="60"/>
      <c r="N143" s="60"/>
      <c r="O143" s="60"/>
      <c r="P143" s="60"/>
      <c r="Q143" s="60"/>
      <c r="R143" s="60">
        <f t="shared" ref="R143:R155" si="20">SUM(H143:Q143)</f>
        <v>500</v>
      </c>
      <c r="S143" s="60"/>
      <c r="T143" s="60"/>
      <c r="U143" s="60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</row>
    <row r="144" spans="1:32" ht="15" x14ac:dyDescent="0.25">
      <c r="A144" s="79">
        <f t="shared" si="18"/>
        <v>144</v>
      </c>
      <c r="B144" s="15"/>
      <c r="C144" s="16" t="s">
        <v>686</v>
      </c>
      <c r="D144" s="48">
        <v>42011</v>
      </c>
      <c r="E144" s="25">
        <v>65012</v>
      </c>
      <c r="F144" s="15" t="s">
        <v>674</v>
      </c>
      <c r="G144" s="21">
        <v>500</v>
      </c>
      <c r="H144" s="60">
        <v>500</v>
      </c>
      <c r="I144" s="60"/>
      <c r="J144" s="60"/>
      <c r="K144" s="60"/>
      <c r="L144" s="60"/>
      <c r="M144" s="60"/>
      <c r="N144" s="60"/>
      <c r="O144" s="60"/>
      <c r="P144" s="60"/>
      <c r="Q144" s="60"/>
      <c r="R144" s="60">
        <f t="shared" si="20"/>
        <v>500</v>
      </c>
      <c r="S144" s="60"/>
      <c r="T144" s="60"/>
      <c r="U144" s="60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</row>
    <row r="145" spans="1:32" ht="15" x14ac:dyDescent="0.25">
      <c r="A145" s="79">
        <f t="shared" si="18"/>
        <v>145</v>
      </c>
      <c r="B145" s="15"/>
      <c r="C145" s="16" t="s">
        <v>686</v>
      </c>
      <c r="D145" s="48">
        <v>42037</v>
      </c>
      <c r="E145" s="25">
        <v>65165</v>
      </c>
      <c r="F145" s="15" t="s">
        <v>674</v>
      </c>
      <c r="G145" s="21">
        <v>500</v>
      </c>
      <c r="H145" s="60">
        <v>500</v>
      </c>
      <c r="I145" s="60"/>
      <c r="J145" s="60"/>
      <c r="K145" s="60"/>
      <c r="L145" s="60"/>
      <c r="M145" s="60"/>
      <c r="N145" s="60"/>
      <c r="O145" s="60"/>
      <c r="P145" s="60"/>
      <c r="Q145" s="60"/>
      <c r="R145" s="60">
        <f t="shared" si="20"/>
        <v>500</v>
      </c>
      <c r="S145" s="60"/>
      <c r="T145" s="60"/>
      <c r="U145" s="60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</row>
    <row r="146" spans="1:32" ht="15" x14ac:dyDescent="0.25">
      <c r="A146" s="79">
        <f t="shared" si="18"/>
        <v>146</v>
      </c>
      <c r="B146" s="15"/>
      <c r="C146" s="16" t="s">
        <v>686</v>
      </c>
      <c r="D146" s="48">
        <v>42067</v>
      </c>
      <c r="E146" s="25">
        <v>65382</v>
      </c>
      <c r="F146" s="15" t="s">
        <v>674</v>
      </c>
      <c r="G146" s="21">
        <v>500</v>
      </c>
      <c r="H146" s="60">
        <v>500</v>
      </c>
      <c r="I146" s="60"/>
      <c r="J146" s="60"/>
      <c r="K146" s="60"/>
      <c r="L146" s="60"/>
      <c r="M146" s="60"/>
      <c r="N146" s="60"/>
      <c r="O146" s="60"/>
      <c r="P146" s="60"/>
      <c r="Q146" s="60"/>
      <c r="R146" s="60">
        <f t="shared" si="20"/>
        <v>500</v>
      </c>
      <c r="S146" s="60"/>
      <c r="T146" s="60"/>
      <c r="U146" s="60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</row>
    <row r="147" spans="1:32" ht="15" x14ac:dyDescent="0.25">
      <c r="A147" s="79">
        <f t="shared" si="18"/>
        <v>147</v>
      </c>
      <c r="B147" s="15"/>
      <c r="C147" s="16" t="s">
        <v>686</v>
      </c>
      <c r="D147" s="48">
        <v>42080</v>
      </c>
      <c r="E147" s="25">
        <v>65461</v>
      </c>
      <c r="F147" s="15" t="s">
        <v>691</v>
      </c>
      <c r="G147" s="21">
        <v>300</v>
      </c>
      <c r="H147" s="60"/>
      <c r="I147" s="60">
        <v>300</v>
      </c>
      <c r="J147" s="60"/>
      <c r="K147" s="60"/>
      <c r="L147" s="60"/>
      <c r="M147" s="60"/>
      <c r="N147" s="60"/>
      <c r="O147" s="60"/>
      <c r="P147" s="60"/>
      <c r="Q147" s="60"/>
      <c r="R147" s="60">
        <f t="shared" si="20"/>
        <v>300</v>
      </c>
      <c r="S147" s="60"/>
      <c r="T147" s="60"/>
      <c r="U147" s="60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</row>
    <row r="148" spans="1:32" ht="15" x14ac:dyDescent="0.25">
      <c r="A148" s="79">
        <f t="shared" si="18"/>
        <v>148</v>
      </c>
      <c r="B148" s="15"/>
      <c r="C148" s="16" t="s">
        <v>686</v>
      </c>
      <c r="D148" s="48">
        <v>42095</v>
      </c>
      <c r="E148" s="25">
        <v>65581</v>
      </c>
      <c r="F148" s="15" t="s">
        <v>674</v>
      </c>
      <c r="G148" s="21">
        <v>500</v>
      </c>
      <c r="H148" s="60">
        <v>500</v>
      </c>
      <c r="I148" s="60"/>
      <c r="J148" s="60"/>
      <c r="K148" s="60"/>
      <c r="L148" s="60"/>
      <c r="M148" s="60"/>
      <c r="N148" s="60"/>
      <c r="O148" s="60"/>
      <c r="P148" s="60"/>
      <c r="Q148" s="60"/>
      <c r="R148" s="60">
        <f t="shared" si="20"/>
        <v>500</v>
      </c>
      <c r="S148" s="60"/>
      <c r="T148" s="60"/>
      <c r="U148" s="60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</row>
    <row r="149" spans="1:32" ht="15" x14ac:dyDescent="0.25">
      <c r="A149" s="79">
        <f t="shared" si="18"/>
        <v>149</v>
      </c>
      <c r="B149" s="15"/>
      <c r="C149" s="16" t="s">
        <v>686</v>
      </c>
      <c r="D149" s="48">
        <v>42129</v>
      </c>
      <c r="E149" s="25">
        <v>65860</v>
      </c>
      <c r="F149" s="15" t="s">
        <v>674</v>
      </c>
      <c r="G149" s="21">
        <v>500</v>
      </c>
      <c r="H149" s="60">
        <v>500</v>
      </c>
      <c r="I149" s="60"/>
      <c r="J149" s="60"/>
      <c r="K149" s="60"/>
      <c r="L149" s="60"/>
      <c r="M149" s="60"/>
      <c r="N149" s="60"/>
      <c r="O149" s="60"/>
      <c r="P149" s="60"/>
      <c r="Q149" s="60"/>
      <c r="R149" s="60">
        <f t="shared" si="20"/>
        <v>500</v>
      </c>
      <c r="S149" s="60"/>
      <c r="T149" s="60"/>
      <c r="U149" s="60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</row>
    <row r="150" spans="1:32" ht="15" x14ac:dyDescent="0.25">
      <c r="A150" s="79">
        <f t="shared" si="18"/>
        <v>150</v>
      </c>
      <c r="B150" s="15"/>
      <c r="C150" s="16" t="s">
        <v>686</v>
      </c>
      <c r="D150" s="48">
        <v>42159</v>
      </c>
      <c r="E150" s="25">
        <v>66078</v>
      </c>
      <c r="F150" s="15" t="s">
        <v>674</v>
      </c>
      <c r="G150" s="21">
        <v>500</v>
      </c>
      <c r="H150" s="60">
        <v>500</v>
      </c>
      <c r="I150" s="60"/>
      <c r="J150" s="60"/>
      <c r="K150" s="60"/>
      <c r="L150" s="60"/>
      <c r="M150" s="60"/>
      <c r="N150" s="60"/>
      <c r="O150" s="60"/>
      <c r="P150" s="60"/>
      <c r="Q150" s="60"/>
      <c r="R150" s="60">
        <f t="shared" si="20"/>
        <v>500</v>
      </c>
      <c r="S150" s="60"/>
      <c r="T150" s="60"/>
      <c r="U150" s="60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</row>
    <row r="151" spans="1:32" ht="15" x14ac:dyDescent="0.25">
      <c r="A151" s="79">
        <f t="shared" si="18"/>
        <v>151</v>
      </c>
      <c r="B151" s="15"/>
      <c r="C151" s="16" t="s">
        <v>686</v>
      </c>
      <c r="D151" s="48">
        <v>42193</v>
      </c>
      <c r="E151" s="25">
        <v>66728</v>
      </c>
      <c r="F151" s="15" t="s">
        <v>674</v>
      </c>
      <c r="G151" s="21">
        <v>500</v>
      </c>
      <c r="H151" s="60">
        <v>500</v>
      </c>
      <c r="I151" s="60"/>
      <c r="J151" s="60"/>
      <c r="K151" s="60"/>
      <c r="L151" s="60"/>
      <c r="M151" s="60"/>
      <c r="N151" s="60"/>
      <c r="O151" s="60"/>
      <c r="P151" s="60"/>
      <c r="Q151" s="60"/>
      <c r="R151" s="60">
        <f t="shared" si="20"/>
        <v>500</v>
      </c>
      <c r="S151" s="60"/>
      <c r="T151" s="60"/>
      <c r="U151" s="60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</row>
    <row r="152" spans="1:32" ht="15" x14ac:dyDescent="0.25">
      <c r="A152" s="79">
        <f t="shared" si="18"/>
        <v>152</v>
      </c>
      <c r="B152" s="15"/>
      <c r="C152" s="16" t="s">
        <v>686</v>
      </c>
      <c r="D152" s="48">
        <v>42220</v>
      </c>
      <c r="E152" s="25">
        <v>66940</v>
      </c>
      <c r="F152" s="15" t="s">
        <v>674</v>
      </c>
      <c r="G152" s="21">
        <v>500</v>
      </c>
      <c r="H152" s="60">
        <v>500</v>
      </c>
      <c r="I152" s="60"/>
      <c r="J152" s="60"/>
      <c r="K152" s="60"/>
      <c r="L152" s="60"/>
      <c r="M152" s="60"/>
      <c r="N152" s="60"/>
      <c r="O152" s="60"/>
      <c r="P152" s="60"/>
      <c r="Q152" s="60"/>
      <c r="R152" s="60">
        <f t="shared" si="20"/>
        <v>500</v>
      </c>
      <c r="S152" s="60"/>
      <c r="T152" s="60"/>
      <c r="U152" s="60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</row>
    <row r="153" spans="1:32" ht="15" x14ac:dyDescent="0.25">
      <c r="A153" s="79">
        <f t="shared" si="18"/>
        <v>153</v>
      </c>
      <c r="B153" s="15"/>
      <c r="C153" s="16" t="s">
        <v>686</v>
      </c>
      <c r="D153" s="48">
        <v>42249</v>
      </c>
      <c r="E153" s="25">
        <v>67161</v>
      </c>
      <c r="F153" s="15" t="s">
        <v>674</v>
      </c>
      <c r="G153" s="21">
        <v>500</v>
      </c>
      <c r="H153" s="60">
        <v>500</v>
      </c>
      <c r="I153" s="60"/>
      <c r="J153" s="60"/>
      <c r="K153" s="60"/>
      <c r="L153" s="60"/>
      <c r="M153" s="60"/>
      <c r="N153" s="60"/>
      <c r="O153" s="60"/>
      <c r="P153" s="60"/>
      <c r="Q153" s="60"/>
      <c r="R153" s="60">
        <f t="shared" si="20"/>
        <v>500</v>
      </c>
      <c r="S153" s="60"/>
      <c r="T153" s="60"/>
      <c r="U153" s="60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</row>
    <row r="154" spans="1:32" ht="15" x14ac:dyDescent="0.25">
      <c r="A154" s="79">
        <f t="shared" si="18"/>
        <v>154</v>
      </c>
      <c r="B154" s="15"/>
      <c r="C154" s="16" t="s">
        <v>686</v>
      </c>
      <c r="D154" s="48">
        <v>42282</v>
      </c>
      <c r="E154" s="25">
        <v>67446</v>
      </c>
      <c r="F154" s="15" t="s">
        <v>674</v>
      </c>
      <c r="G154" s="21">
        <v>500</v>
      </c>
      <c r="H154" s="60">
        <v>500</v>
      </c>
      <c r="I154" s="60"/>
      <c r="J154" s="60"/>
      <c r="K154" s="60"/>
      <c r="L154" s="60"/>
      <c r="M154" s="60"/>
      <c r="N154" s="60"/>
      <c r="O154" s="60"/>
      <c r="P154" s="60"/>
      <c r="Q154" s="60"/>
      <c r="R154" s="60">
        <f t="shared" si="20"/>
        <v>500</v>
      </c>
      <c r="S154" s="60"/>
      <c r="T154" s="60"/>
      <c r="U154" s="60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</row>
    <row r="155" spans="1:32" ht="15" x14ac:dyDescent="0.25">
      <c r="A155" s="79">
        <f t="shared" si="18"/>
        <v>155</v>
      </c>
      <c r="B155" s="15"/>
      <c r="C155" s="16" t="s">
        <v>686</v>
      </c>
      <c r="D155" s="48">
        <v>42312</v>
      </c>
      <c r="E155" s="25">
        <v>67641</v>
      </c>
      <c r="F155" s="15" t="s">
        <v>674</v>
      </c>
      <c r="G155" s="21">
        <v>500</v>
      </c>
      <c r="H155" s="60">
        <v>500</v>
      </c>
      <c r="I155" s="60"/>
      <c r="J155" s="60"/>
      <c r="K155" s="60"/>
      <c r="L155" s="60"/>
      <c r="M155" s="60"/>
      <c r="N155" s="60"/>
      <c r="O155" s="60"/>
      <c r="P155" s="60"/>
      <c r="Q155" s="60"/>
      <c r="R155" s="60">
        <f t="shared" si="20"/>
        <v>500</v>
      </c>
      <c r="S155" s="60"/>
      <c r="T155" s="60"/>
      <c r="U155" s="60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</row>
    <row r="156" spans="1:32" ht="15" x14ac:dyDescent="0.25">
      <c r="A156" s="79">
        <f t="shared" si="18"/>
        <v>156</v>
      </c>
      <c r="B156" s="15"/>
      <c r="C156" s="16"/>
      <c r="D156" s="48"/>
      <c r="E156" s="25"/>
      <c r="F156" s="15"/>
      <c r="G156" s="21">
        <f>SUM(G143:G155)</f>
        <v>6300</v>
      </c>
      <c r="H156" s="21">
        <f t="shared" ref="H156:R156" si="21">SUM(H143:H155)</f>
        <v>6000</v>
      </c>
      <c r="I156" s="21">
        <f t="shared" si="21"/>
        <v>300</v>
      </c>
      <c r="J156" s="21">
        <f t="shared" si="21"/>
        <v>0</v>
      </c>
      <c r="K156" s="21">
        <f t="shared" si="21"/>
        <v>0</v>
      </c>
      <c r="L156" s="21">
        <f t="shared" si="21"/>
        <v>0</v>
      </c>
      <c r="M156" s="21">
        <f t="shared" si="21"/>
        <v>0</v>
      </c>
      <c r="N156" s="21">
        <f t="shared" si="21"/>
        <v>0</v>
      </c>
      <c r="O156" s="21">
        <f t="shared" si="21"/>
        <v>0</v>
      </c>
      <c r="P156" s="21">
        <f t="shared" si="21"/>
        <v>0</v>
      </c>
      <c r="Q156" s="21">
        <f t="shared" si="21"/>
        <v>0</v>
      </c>
      <c r="R156" s="21">
        <f t="shared" si="21"/>
        <v>6300</v>
      </c>
      <c r="S156" s="60"/>
      <c r="T156" s="60"/>
      <c r="U156" s="60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</row>
    <row r="157" spans="1:32" ht="15" x14ac:dyDescent="0.25">
      <c r="A157" s="79">
        <f t="shared" si="18"/>
        <v>157</v>
      </c>
      <c r="B157" s="15"/>
      <c r="C157" s="16"/>
      <c r="D157" s="48"/>
      <c r="E157" s="25"/>
      <c r="F157" s="15"/>
      <c r="G157" s="21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</row>
    <row r="158" spans="1:32" ht="15" x14ac:dyDescent="0.25">
      <c r="A158" s="79">
        <f t="shared" si="18"/>
        <v>158</v>
      </c>
      <c r="B158" s="15"/>
      <c r="C158" s="16" t="s">
        <v>85</v>
      </c>
      <c r="D158" s="48">
        <v>42285</v>
      </c>
      <c r="E158" s="25">
        <v>55</v>
      </c>
      <c r="F158" s="15" t="s">
        <v>619</v>
      </c>
      <c r="G158" s="21">
        <v>42.08</v>
      </c>
      <c r="H158" s="60"/>
      <c r="I158" s="60"/>
      <c r="J158" s="60"/>
      <c r="K158" s="60"/>
      <c r="L158" s="60"/>
      <c r="M158" s="60"/>
      <c r="N158" s="60"/>
      <c r="O158" s="21">
        <v>42.08</v>
      </c>
      <c r="P158" s="60"/>
      <c r="Q158" s="60"/>
      <c r="R158" s="60">
        <f t="shared" ref="R158:R185" si="22">SUM(H158:Q158)</f>
        <v>42.08</v>
      </c>
      <c r="S158" s="60"/>
      <c r="T158" s="60"/>
      <c r="U158" s="60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</row>
    <row r="159" spans="1:32" ht="15" x14ac:dyDescent="0.25">
      <c r="A159" s="79">
        <f t="shared" si="18"/>
        <v>159</v>
      </c>
      <c r="B159" s="15"/>
      <c r="C159" s="16" t="s">
        <v>86</v>
      </c>
      <c r="D159" s="48">
        <v>42285</v>
      </c>
      <c r="E159" s="25">
        <v>56</v>
      </c>
      <c r="F159" s="15" t="s">
        <v>619</v>
      </c>
      <c r="G159" s="21">
        <v>64.06</v>
      </c>
      <c r="H159" s="60"/>
      <c r="I159" s="60"/>
      <c r="J159" s="60"/>
      <c r="K159" s="60"/>
      <c r="L159" s="60"/>
      <c r="M159" s="60"/>
      <c r="N159" s="60"/>
      <c r="O159" s="21">
        <v>64.06</v>
      </c>
      <c r="P159" s="60"/>
      <c r="Q159" s="60"/>
      <c r="R159" s="60">
        <f t="shared" si="22"/>
        <v>64.06</v>
      </c>
      <c r="S159" s="60"/>
      <c r="T159" s="60"/>
      <c r="U159" s="60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</row>
    <row r="160" spans="1:32" ht="15" x14ac:dyDescent="0.25">
      <c r="A160" s="79">
        <f t="shared" si="18"/>
        <v>160</v>
      </c>
      <c r="B160" s="15"/>
      <c r="C160" s="16" t="s">
        <v>85</v>
      </c>
      <c r="D160" s="48">
        <v>42320</v>
      </c>
      <c r="E160" s="25">
        <v>77</v>
      </c>
      <c r="F160" s="15" t="s">
        <v>619</v>
      </c>
      <c r="G160" s="21">
        <v>53.09</v>
      </c>
      <c r="H160" s="60"/>
      <c r="I160" s="60"/>
      <c r="J160" s="60"/>
      <c r="K160" s="60"/>
      <c r="L160" s="60"/>
      <c r="M160" s="60"/>
      <c r="N160" s="60"/>
      <c r="O160" s="21">
        <v>53.09</v>
      </c>
      <c r="P160" s="60"/>
      <c r="Q160" s="60"/>
      <c r="R160" s="60">
        <f t="shared" si="22"/>
        <v>53.09</v>
      </c>
      <c r="S160" s="60"/>
      <c r="T160" s="60"/>
      <c r="U160" s="60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</row>
    <row r="161" spans="1:32" ht="15" x14ac:dyDescent="0.25">
      <c r="A161" s="79">
        <f t="shared" si="18"/>
        <v>161</v>
      </c>
      <c r="B161" s="15"/>
      <c r="C161" s="16" t="s">
        <v>87</v>
      </c>
      <c r="D161" s="48">
        <v>42320</v>
      </c>
      <c r="E161" s="25">
        <v>78</v>
      </c>
      <c r="F161" s="15" t="s">
        <v>619</v>
      </c>
      <c r="G161" s="21">
        <v>95.69</v>
      </c>
      <c r="H161" s="60"/>
      <c r="I161" s="60"/>
      <c r="J161" s="60"/>
      <c r="K161" s="60"/>
      <c r="L161" s="60"/>
      <c r="M161" s="60"/>
      <c r="N161" s="60"/>
      <c r="O161" s="21">
        <v>95.69</v>
      </c>
      <c r="P161" s="60"/>
      <c r="Q161" s="60"/>
      <c r="R161" s="60">
        <f t="shared" si="22"/>
        <v>95.69</v>
      </c>
      <c r="S161" s="60"/>
      <c r="T161" s="60"/>
      <c r="U161" s="60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</row>
    <row r="162" spans="1:32" ht="15" x14ac:dyDescent="0.25">
      <c r="A162" s="79">
        <f t="shared" si="18"/>
        <v>162</v>
      </c>
      <c r="B162" s="15"/>
      <c r="C162" s="16" t="s">
        <v>77</v>
      </c>
      <c r="D162" s="48">
        <v>41995</v>
      </c>
      <c r="E162" s="25">
        <v>64833</v>
      </c>
      <c r="F162" s="15" t="s">
        <v>677</v>
      </c>
      <c r="G162" s="21">
        <v>23.52</v>
      </c>
      <c r="H162" s="60"/>
      <c r="I162" s="60"/>
      <c r="J162" s="60"/>
      <c r="K162" s="60"/>
      <c r="L162" s="60"/>
      <c r="M162" s="60"/>
      <c r="N162" s="60"/>
      <c r="O162" s="21">
        <v>23.52</v>
      </c>
      <c r="P162" s="60"/>
      <c r="Q162" s="60"/>
      <c r="R162" s="60">
        <f t="shared" si="22"/>
        <v>23.52</v>
      </c>
      <c r="S162" s="60"/>
      <c r="T162" s="60"/>
      <c r="U162" s="60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</row>
    <row r="163" spans="1:32" ht="15" x14ac:dyDescent="0.25">
      <c r="A163" s="79">
        <f t="shared" si="18"/>
        <v>163</v>
      </c>
      <c r="B163" s="15" t="s">
        <v>611</v>
      </c>
      <c r="C163" s="16" t="s">
        <v>33</v>
      </c>
      <c r="D163" s="48">
        <v>42004</v>
      </c>
      <c r="E163" s="25">
        <v>64966</v>
      </c>
      <c r="F163" s="15" t="s">
        <v>614</v>
      </c>
      <c r="G163" s="21">
        <v>131.15</v>
      </c>
      <c r="H163" s="60"/>
      <c r="I163" s="60"/>
      <c r="J163" s="60"/>
      <c r="K163" s="60"/>
      <c r="L163" s="60"/>
      <c r="M163" s="60"/>
      <c r="N163" s="60"/>
      <c r="O163" s="21">
        <v>131.14699999999999</v>
      </c>
      <c r="P163" s="60"/>
      <c r="Q163" s="60"/>
      <c r="R163" s="60">
        <f t="shared" si="22"/>
        <v>131.14699999999999</v>
      </c>
      <c r="S163" s="60"/>
      <c r="T163" s="60"/>
      <c r="U163" s="60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</row>
    <row r="164" spans="1:32" ht="15" x14ac:dyDescent="0.25">
      <c r="A164" s="79">
        <f t="shared" si="18"/>
        <v>164</v>
      </c>
      <c r="B164" s="15"/>
      <c r="C164" s="16" t="s">
        <v>33</v>
      </c>
      <c r="D164" s="48">
        <v>42004</v>
      </c>
      <c r="E164" s="25">
        <v>65022</v>
      </c>
      <c r="F164" s="15" t="s">
        <v>614</v>
      </c>
      <c r="G164" s="21">
        <v>170.59</v>
      </c>
      <c r="H164" s="60"/>
      <c r="I164" s="60"/>
      <c r="J164" s="60"/>
      <c r="K164" s="60"/>
      <c r="L164" s="60"/>
      <c r="M164" s="60"/>
      <c r="N164" s="60"/>
      <c r="O164" s="21">
        <v>170.59</v>
      </c>
      <c r="P164" s="60"/>
      <c r="Q164" s="60"/>
      <c r="R164" s="60">
        <f t="shared" si="22"/>
        <v>170.59</v>
      </c>
      <c r="S164" s="60"/>
      <c r="T164" s="60"/>
      <c r="U164" s="60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</row>
    <row r="165" spans="1:32" ht="15" x14ac:dyDescent="0.25">
      <c r="A165" s="79">
        <f t="shared" si="18"/>
        <v>165</v>
      </c>
      <c r="B165" s="15" t="s">
        <v>612</v>
      </c>
      <c r="C165" s="16" t="s">
        <v>33</v>
      </c>
      <c r="D165" s="48">
        <v>42031</v>
      </c>
      <c r="E165" s="25">
        <v>65093</v>
      </c>
      <c r="F165" s="15" t="s">
        <v>613</v>
      </c>
      <c r="G165" s="21">
        <v>18.739999999999998</v>
      </c>
      <c r="H165" s="60"/>
      <c r="I165" s="60"/>
      <c r="J165" s="60"/>
      <c r="K165" s="60"/>
      <c r="L165" s="60"/>
      <c r="M165" s="60"/>
      <c r="N165" s="60"/>
      <c r="O165" s="21">
        <v>18.739999999999998</v>
      </c>
      <c r="P165" s="60"/>
      <c r="Q165" s="60"/>
      <c r="R165" s="60">
        <f t="shared" si="22"/>
        <v>18.739999999999998</v>
      </c>
      <c r="S165" s="60"/>
      <c r="T165" s="60"/>
      <c r="U165" s="60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</row>
    <row r="166" spans="1:32" ht="15" x14ac:dyDescent="0.25">
      <c r="A166" s="79">
        <f t="shared" si="18"/>
        <v>166</v>
      </c>
      <c r="B166" s="15"/>
      <c r="C166" s="16" t="s">
        <v>33</v>
      </c>
      <c r="D166" s="48">
        <v>42031</v>
      </c>
      <c r="E166" s="25">
        <v>65093</v>
      </c>
      <c r="F166" s="15" t="s">
        <v>614</v>
      </c>
      <c r="G166" s="21">
        <v>233.09</v>
      </c>
      <c r="H166" s="60"/>
      <c r="I166" s="60"/>
      <c r="J166" s="60"/>
      <c r="K166" s="60"/>
      <c r="L166" s="60"/>
      <c r="M166" s="60"/>
      <c r="N166" s="60"/>
      <c r="O166" s="21">
        <v>233.09</v>
      </c>
      <c r="P166" s="60"/>
      <c r="Q166" s="60"/>
      <c r="R166" s="60">
        <f t="shared" si="22"/>
        <v>233.09</v>
      </c>
      <c r="S166" s="60"/>
      <c r="T166" s="60"/>
      <c r="U166" s="60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</row>
    <row r="167" spans="1:32" ht="15" x14ac:dyDescent="0.25">
      <c r="A167" s="79">
        <f t="shared" si="18"/>
        <v>167</v>
      </c>
      <c r="B167" s="15"/>
      <c r="C167" s="16" t="s">
        <v>77</v>
      </c>
      <c r="D167" s="48">
        <v>42048</v>
      </c>
      <c r="E167" s="25">
        <v>65242</v>
      </c>
      <c r="F167" s="15" t="s">
        <v>677</v>
      </c>
      <c r="G167" s="21">
        <v>11.5</v>
      </c>
      <c r="H167" s="60"/>
      <c r="I167" s="60"/>
      <c r="J167" s="60"/>
      <c r="K167" s="60"/>
      <c r="L167" s="60"/>
      <c r="M167" s="60"/>
      <c r="N167" s="60"/>
      <c r="O167" s="21">
        <v>11.5</v>
      </c>
      <c r="P167" s="60"/>
      <c r="Q167" s="60"/>
      <c r="R167" s="60">
        <f t="shared" si="22"/>
        <v>11.5</v>
      </c>
      <c r="S167" s="60"/>
      <c r="T167" s="60"/>
      <c r="U167" s="60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</row>
    <row r="168" spans="1:32" ht="15" x14ac:dyDescent="0.25">
      <c r="A168" s="79">
        <f t="shared" si="18"/>
        <v>168</v>
      </c>
      <c r="B168" s="15"/>
      <c r="C168" s="16" t="s">
        <v>80</v>
      </c>
      <c r="D168" s="48">
        <v>42094</v>
      </c>
      <c r="E168" s="25">
        <v>65542</v>
      </c>
      <c r="F168" s="15" t="s">
        <v>677</v>
      </c>
      <c r="G168" s="21">
        <v>11.5</v>
      </c>
      <c r="H168" s="60"/>
      <c r="I168" s="60"/>
      <c r="J168" s="60"/>
      <c r="K168" s="60"/>
      <c r="L168" s="60"/>
      <c r="M168" s="60"/>
      <c r="N168" s="60"/>
      <c r="O168" s="21">
        <v>11.5</v>
      </c>
      <c r="P168" s="60"/>
      <c r="Q168" s="60"/>
      <c r="R168" s="60">
        <f t="shared" si="22"/>
        <v>11.5</v>
      </c>
      <c r="S168" s="60"/>
      <c r="T168" s="60"/>
      <c r="U168" s="60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</row>
    <row r="169" spans="1:32" ht="15" x14ac:dyDescent="0.25">
      <c r="A169" s="79">
        <f t="shared" si="18"/>
        <v>169</v>
      </c>
      <c r="B169" s="15"/>
      <c r="C169" s="16" t="s">
        <v>77</v>
      </c>
      <c r="D169" s="48">
        <v>42108</v>
      </c>
      <c r="E169" s="25">
        <v>65666</v>
      </c>
      <c r="F169" s="15" t="s">
        <v>677</v>
      </c>
      <c r="G169" s="21">
        <v>11.5</v>
      </c>
      <c r="H169" s="60"/>
      <c r="I169" s="60"/>
      <c r="J169" s="60"/>
      <c r="K169" s="60"/>
      <c r="L169" s="60"/>
      <c r="M169" s="60"/>
      <c r="N169" s="60"/>
      <c r="O169" s="21">
        <v>11.5</v>
      </c>
      <c r="P169" s="60"/>
      <c r="Q169" s="60"/>
      <c r="R169" s="60">
        <f t="shared" si="22"/>
        <v>11.5</v>
      </c>
      <c r="S169" s="60"/>
      <c r="T169" s="60"/>
      <c r="U169" s="60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</row>
    <row r="170" spans="1:32" ht="15" x14ac:dyDescent="0.25">
      <c r="A170" s="79">
        <f t="shared" si="18"/>
        <v>170</v>
      </c>
      <c r="B170" s="15"/>
      <c r="C170" s="16" t="s">
        <v>33</v>
      </c>
      <c r="D170" s="48">
        <v>42113</v>
      </c>
      <c r="E170" s="25">
        <v>65723</v>
      </c>
      <c r="F170" s="15" t="s">
        <v>614</v>
      </c>
      <c r="G170" s="21">
        <v>177.68</v>
      </c>
      <c r="H170" s="60"/>
      <c r="I170" s="60"/>
      <c r="J170" s="60"/>
      <c r="K170" s="60"/>
      <c r="L170" s="60"/>
      <c r="M170" s="60"/>
      <c r="N170" s="60"/>
      <c r="O170" s="21">
        <v>177.68</v>
      </c>
      <c r="P170" s="60"/>
      <c r="Q170" s="60"/>
      <c r="R170" s="60">
        <f t="shared" si="22"/>
        <v>177.68</v>
      </c>
      <c r="S170" s="60"/>
      <c r="T170" s="60"/>
      <c r="U170" s="60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</row>
    <row r="171" spans="1:32" ht="15" x14ac:dyDescent="0.25">
      <c r="A171" s="79">
        <f t="shared" si="18"/>
        <v>171</v>
      </c>
      <c r="B171" s="15"/>
      <c r="C171" s="16" t="s">
        <v>33</v>
      </c>
      <c r="D171" s="48">
        <v>42143</v>
      </c>
      <c r="E171" s="25">
        <v>65960</v>
      </c>
      <c r="F171" s="15" t="s">
        <v>614</v>
      </c>
      <c r="G171" s="21">
        <v>126.51</v>
      </c>
      <c r="H171" s="60"/>
      <c r="I171" s="60"/>
      <c r="J171" s="60"/>
      <c r="K171" s="60"/>
      <c r="L171" s="60"/>
      <c r="M171" s="60"/>
      <c r="N171" s="60"/>
      <c r="O171" s="21">
        <v>126.51</v>
      </c>
      <c r="P171" s="60"/>
      <c r="Q171" s="60"/>
      <c r="R171" s="60">
        <f t="shared" si="22"/>
        <v>126.51</v>
      </c>
      <c r="S171" s="60"/>
      <c r="T171" s="60"/>
      <c r="U171" s="60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</row>
    <row r="172" spans="1:32" ht="15" x14ac:dyDescent="0.25">
      <c r="A172" s="79">
        <f t="shared" si="18"/>
        <v>172</v>
      </c>
      <c r="B172" s="15"/>
      <c r="C172" s="16" t="s">
        <v>33</v>
      </c>
      <c r="D172" s="48">
        <v>42185</v>
      </c>
      <c r="E172" s="25">
        <v>66650</v>
      </c>
      <c r="F172" s="15" t="s">
        <v>614</v>
      </c>
      <c r="G172" s="21">
        <v>131.63999999999999</v>
      </c>
      <c r="H172" s="60"/>
      <c r="I172" s="60"/>
      <c r="J172" s="60"/>
      <c r="K172" s="60"/>
      <c r="L172" s="60"/>
      <c r="M172" s="60"/>
      <c r="N172" s="60"/>
      <c r="O172" s="21">
        <v>131.63999999999999</v>
      </c>
      <c r="P172" s="60"/>
      <c r="Q172" s="60"/>
      <c r="R172" s="60">
        <f t="shared" si="22"/>
        <v>131.63999999999999</v>
      </c>
      <c r="S172" s="60"/>
      <c r="T172" s="60"/>
      <c r="U172" s="60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</row>
    <row r="173" spans="1:32" ht="15" x14ac:dyDescent="0.25">
      <c r="A173" s="79">
        <f t="shared" si="18"/>
        <v>173</v>
      </c>
      <c r="B173" s="15"/>
      <c r="C173" s="16" t="s">
        <v>33</v>
      </c>
      <c r="D173" s="48">
        <v>42212</v>
      </c>
      <c r="E173" s="25">
        <v>66798</v>
      </c>
      <c r="F173" s="15" t="s">
        <v>614</v>
      </c>
      <c r="G173" s="21">
        <v>158.61000000000001</v>
      </c>
      <c r="H173" s="60"/>
      <c r="I173" s="60"/>
      <c r="J173" s="60"/>
      <c r="K173" s="60"/>
      <c r="L173" s="60"/>
      <c r="M173" s="60"/>
      <c r="N173" s="60"/>
      <c r="O173" s="21">
        <v>158.61000000000001</v>
      </c>
      <c r="P173" s="60"/>
      <c r="Q173" s="60"/>
      <c r="R173" s="60">
        <f t="shared" si="22"/>
        <v>158.61000000000001</v>
      </c>
      <c r="S173" s="60"/>
      <c r="T173" s="60"/>
      <c r="U173" s="60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</row>
    <row r="174" spans="1:32" ht="15" x14ac:dyDescent="0.25">
      <c r="A174" s="79">
        <f t="shared" si="18"/>
        <v>174</v>
      </c>
      <c r="B174" s="15"/>
      <c r="C174" s="16" t="s">
        <v>77</v>
      </c>
      <c r="D174" s="48">
        <v>42235</v>
      </c>
      <c r="E174" s="25">
        <v>67006</v>
      </c>
      <c r="F174" s="15" t="s">
        <v>677</v>
      </c>
      <c r="G174" s="21">
        <v>23</v>
      </c>
      <c r="H174" s="60"/>
      <c r="I174" s="60"/>
      <c r="J174" s="60"/>
      <c r="K174" s="60"/>
      <c r="L174" s="60"/>
      <c r="M174" s="60"/>
      <c r="N174" s="60"/>
      <c r="O174" s="21">
        <v>23</v>
      </c>
      <c r="P174" s="60"/>
      <c r="Q174" s="60"/>
      <c r="R174" s="60">
        <f t="shared" si="22"/>
        <v>23</v>
      </c>
      <c r="S174" s="60"/>
      <c r="T174" s="60"/>
      <c r="U174" s="60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</row>
    <row r="175" spans="1:32" ht="15" x14ac:dyDescent="0.25">
      <c r="A175" s="79">
        <f t="shared" si="18"/>
        <v>175</v>
      </c>
      <c r="B175" s="15"/>
      <c r="C175" s="16" t="s">
        <v>33</v>
      </c>
      <c r="D175" s="48">
        <v>42235</v>
      </c>
      <c r="E175" s="25">
        <v>67050</v>
      </c>
      <c r="F175" s="15" t="s">
        <v>614</v>
      </c>
      <c r="G175" s="21">
        <v>141.61000000000001</v>
      </c>
      <c r="H175" s="60"/>
      <c r="I175" s="60"/>
      <c r="J175" s="60"/>
      <c r="K175" s="60"/>
      <c r="L175" s="60"/>
      <c r="M175" s="60"/>
      <c r="N175" s="60"/>
      <c r="O175" s="21">
        <v>141.61000000000001</v>
      </c>
      <c r="P175" s="60"/>
      <c r="Q175" s="60"/>
      <c r="R175" s="60">
        <f t="shared" si="22"/>
        <v>141.61000000000001</v>
      </c>
      <c r="S175" s="60"/>
      <c r="T175" s="60"/>
      <c r="U175" s="60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</row>
    <row r="176" spans="1:32" ht="15" x14ac:dyDescent="0.25">
      <c r="A176" s="79">
        <f t="shared" si="18"/>
        <v>176</v>
      </c>
      <c r="B176" s="15"/>
      <c r="C176" s="16" t="s">
        <v>77</v>
      </c>
      <c r="D176" s="48">
        <v>42263</v>
      </c>
      <c r="E176" s="25">
        <v>67232</v>
      </c>
      <c r="F176" s="15" t="s">
        <v>677</v>
      </c>
      <c r="G176" s="21">
        <v>11.5</v>
      </c>
      <c r="H176" s="60"/>
      <c r="I176" s="60"/>
      <c r="J176" s="60"/>
      <c r="K176" s="60"/>
      <c r="L176" s="60"/>
      <c r="M176" s="60"/>
      <c r="N176" s="60"/>
      <c r="O176" s="21">
        <v>11.5</v>
      </c>
      <c r="P176" s="60"/>
      <c r="Q176" s="60"/>
      <c r="R176" s="60">
        <f t="shared" si="22"/>
        <v>11.5</v>
      </c>
      <c r="S176" s="60"/>
      <c r="T176" s="60"/>
      <c r="U176" s="60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</row>
    <row r="177" spans="1:32" ht="15" x14ac:dyDescent="0.25">
      <c r="A177" s="79">
        <f t="shared" si="18"/>
        <v>177</v>
      </c>
      <c r="B177" s="15"/>
      <c r="C177" s="16" t="s">
        <v>33</v>
      </c>
      <c r="D177" s="48">
        <v>42277</v>
      </c>
      <c r="E177" s="25">
        <v>67384</v>
      </c>
      <c r="F177" s="15" t="s">
        <v>614</v>
      </c>
      <c r="G177" s="21">
        <v>152.85</v>
      </c>
      <c r="H177" s="60"/>
      <c r="I177" s="60"/>
      <c r="J177" s="60"/>
      <c r="K177" s="60"/>
      <c r="L177" s="60"/>
      <c r="M177" s="60"/>
      <c r="N177" s="60"/>
      <c r="O177" s="21">
        <v>152.85</v>
      </c>
      <c r="P177" s="60"/>
      <c r="Q177" s="60"/>
      <c r="R177" s="60">
        <f t="shared" si="22"/>
        <v>152.85</v>
      </c>
      <c r="S177" s="60"/>
      <c r="T177" s="60"/>
      <c r="U177" s="60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</row>
    <row r="178" spans="1:32" ht="15" x14ac:dyDescent="0.25">
      <c r="A178" s="79">
        <f t="shared" si="18"/>
        <v>178</v>
      </c>
      <c r="B178" s="15" t="s">
        <v>610</v>
      </c>
      <c r="C178" s="16" t="s">
        <v>33</v>
      </c>
      <c r="D178" s="48">
        <v>42004</v>
      </c>
      <c r="E178" s="25">
        <v>64966</v>
      </c>
      <c r="F178" s="15" t="s">
        <v>689</v>
      </c>
      <c r="G178" s="21">
        <v>1600</v>
      </c>
      <c r="H178" s="60"/>
      <c r="I178" s="60"/>
      <c r="J178" s="60"/>
      <c r="K178" s="60"/>
      <c r="L178" s="60"/>
      <c r="M178" s="60"/>
      <c r="N178" s="60"/>
      <c r="O178" s="60"/>
      <c r="P178" s="60"/>
      <c r="Q178" s="60">
        <v>1600</v>
      </c>
      <c r="R178" s="60">
        <f t="shared" si="22"/>
        <v>1600</v>
      </c>
      <c r="S178" s="60"/>
      <c r="T178" s="60"/>
      <c r="U178" s="60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</row>
    <row r="179" spans="1:32" ht="15" x14ac:dyDescent="0.25">
      <c r="A179" s="79">
        <f t="shared" si="18"/>
        <v>179</v>
      </c>
      <c r="B179" s="15"/>
      <c r="C179" s="16"/>
      <c r="D179" s="48"/>
      <c r="E179" s="25"/>
      <c r="F179" s="15"/>
      <c r="G179" s="21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</row>
    <row r="180" spans="1:32" ht="15" x14ac:dyDescent="0.25">
      <c r="A180" s="79">
        <f t="shared" si="18"/>
        <v>180</v>
      </c>
      <c r="B180" s="15"/>
      <c r="C180" s="15" t="s">
        <v>687</v>
      </c>
      <c r="D180" s="48" t="s">
        <v>675</v>
      </c>
      <c r="E180" s="24" t="s">
        <v>675</v>
      </c>
      <c r="F180" s="15" t="s">
        <v>688</v>
      </c>
      <c r="G180" s="21">
        <v>9314</v>
      </c>
      <c r="H180" s="60"/>
      <c r="I180" s="60"/>
      <c r="J180" s="60"/>
      <c r="K180" s="60"/>
      <c r="L180" s="60"/>
      <c r="M180" s="60"/>
      <c r="N180" s="60"/>
      <c r="O180" s="60"/>
      <c r="P180" s="60"/>
      <c r="Q180" s="60">
        <v>9314</v>
      </c>
      <c r="R180" s="60">
        <f>SUM(H180:Q180)</f>
        <v>9314</v>
      </c>
      <c r="S180" s="60"/>
      <c r="T180" s="60"/>
      <c r="U180" s="60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</row>
    <row r="181" spans="1:32" ht="15" x14ac:dyDescent="0.25">
      <c r="A181" s="79">
        <f t="shared" si="18"/>
        <v>181</v>
      </c>
      <c r="B181" s="15"/>
      <c r="C181" s="16" t="s">
        <v>78</v>
      </c>
      <c r="D181" s="48" t="s">
        <v>675</v>
      </c>
      <c r="E181" s="25" t="s">
        <v>675</v>
      </c>
      <c r="F181" s="15" t="s">
        <v>676</v>
      </c>
      <c r="G181" s="21">
        <v>3536.76</v>
      </c>
      <c r="H181" s="60"/>
      <c r="I181" s="60"/>
      <c r="J181" s="60"/>
      <c r="K181" s="60"/>
      <c r="L181" s="60"/>
      <c r="M181" s="60"/>
      <c r="N181" s="60"/>
      <c r="O181" s="60"/>
      <c r="P181" s="60">
        <v>3536.76</v>
      </c>
      <c r="Q181" s="60"/>
      <c r="R181" s="60">
        <f t="shared" si="22"/>
        <v>3536.76</v>
      </c>
      <c r="S181" s="60"/>
      <c r="T181" s="60"/>
      <c r="U181" s="60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</row>
    <row r="182" spans="1:32" ht="15" x14ac:dyDescent="0.25">
      <c r="A182" s="79">
        <f t="shared" si="18"/>
        <v>182</v>
      </c>
      <c r="B182" s="15"/>
      <c r="C182" s="16" t="s">
        <v>79</v>
      </c>
      <c r="D182" s="48" t="s">
        <v>675</v>
      </c>
      <c r="E182" s="25" t="s">
        <v>675</v>
      </c>
      <c r="F182" s="15" t="s">
        <v>311</v>
      </c>
      <c r="G182" s="21">
        <v>6176.5</v>
      </c>
      <c r="H182" s="60"/>
      <c r="I182" s="60"/>
      <c r="J182" s="60"/>
      <c r="K182" s="60"/>
      <c r="L182" s="60"/>
      <c r="M182" s="60"/>
      <c r="N182" s="60"/>
      <c r="O182" s="60"/>
      <c r="P182" s="60">
        <v>6176.5</v>
      </c>
      <c r="Q182" s="60"/>
      <c r="R182" s="60">
        <f t="shared" si="22"/>
        <v>6176.5</v>
      </c>
      <c r="S182" s="60"/>
      <c r="T182" s="60"/>
      <c r="U182" s="60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</row>
    <row r="183" spans="1:32" ht="15" x14ac:dyDescent="0.25">
      <c r="A183" s="79">
        <f t="shared" si="18"/>
        <v>183</v>
      </c>
      <c r="B183" s="15"/>
      <c r="C183" s="16" t="s">
        <v>68</v>
      </c>
      <c r="D183" s="48" t="s">
        <v>675</v>
      </c>
      <c r="E183" s="25" t="s">
        <v>675</v>
      </c>
      <c r="F183" s="15" t="s">
        <v>276</v>
      </c>
      <c r="G183" s="21">
        <v>3584.11</v>
      </c>
      <c r="H183" s="60"/>
      <c r="I183" s="60"/>
      <c r="J183" s="60"/>
      <c r="K183" s="60"/>
      <c r="L183" s="60"/>
      <c r="M183" s="60"/>
      <c r="N183" s="60"/>
      <c r="O183" s="60"/>
      <c r="P183" s="60">
        <v>3584.11</v>
      </c>
      <c r="Q183" s="60"/>
      <c r="R183" s="60">
        <f t="shared" si="22"/>
        <v>3584.11</v>
      </c>
      <c r="S183" s="60"/>
      <c r="T183" s="60"/>
      <c r="U183" s="60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</row>
    <row r="184" spans="1:32" ht="15" x14ac:dyDescent="0.25">
      <c r="A184" s="79">
        <f t="shared" si="18"/>
        <v>184</v>
      </c>
      <c r="B184" s="15"/>
      <c r="C184" s="16" t="s">
        <v>74</v>
      </c>
      <c r="D184" s="48" t="s">
        <v>675</v>
      </c>
      <c r="E184" s="25" t="s">
        <v>675</v>
      </c>
      <c r="F184" s="15" t="s">
        <v>530</v>
      </c>
      <c r="G184" s="21">
        <v>43911.81</v>
      </c>
      <c r="H184" s="60"/>
      <c r="I184" s="60"/>
      <c r="J184" s="60"/>
      <c r="K184" s="60"/>
      <c r="L184" s="60"/>
      <c r="M184" s="60"/>
      <c r="N184" s="60"/>
      <c r="O184" s="60"/>
      <c r="P184" s="60">
        <v>43911.81</v>
      </c>
      <c r="Q184" s="60"/>
      <c r="R184" s="60">
        <f t="shared" si="22"/>
        <v>43911.81</v>
      </c>
      <c r="S184" s="60"/>
      <c r="T184" s="60"/>
      <c r="U184" s="60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</row>
    <row r="185" spans="1:32" ht="15" x14ac:dyDescent="0.25">
      <c r="A185" s="79">
        <f t="shared" si="18"/>
        <v>185</v>
      </c>
      <c r="B185" s="15"/>
      <c r="C185" s="15"/>
      <c r="D185" s="48"/>
      <c r="E185" s="24"/>
      <c r="F185" s="15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>
        <f t="shared" si="22"/>
        <v>0</v>
      </c>
      <c r="S185" s="60"/>
      <c r="T185" s="60"/>
      <c r="U185" s="60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</row>
    <row r="186" spans="1:32" ht="15" x14ac:dyDescent="0.25">
      <c r="A186" s="79">
        <f t="shared" si="18"/>
        <v>186</v>
      </c>
      <c r="B186" s="15"/>
      <c r="C186" s="16"/>
      <c r="D186" s="48"/>
      <c r="E186" s="25"/>
      <c r="F186" s="15" t="s">
        <v>693</v>
      </c>
      <c r="G186" s="21">
        <f>SUM(G158:G185)</f>
        <v>69913.09</v>
      </c>
      <c r="H186" s="21">
        <f t="shared" ref="H186:R186" si="23">SUM(H158:H185)</f>
        <v>0</v>
      </c>
      <c r="I186" s="21">
        <f t="shared" si="23"/>
        <v>0</v>
      </c>
      <c r="J186" s="21">
        <f t="shared" si="23"/>
        <v>0</v>
      </c>
      <c r="K186" s="21">
        <f t="shared" si="23"/>
        <v>0</v>
      </c>
      <c r="L186" s="21">
        <f t="shared" si="23"/>
        <v>0</v>
      </c>
      <c r="M186" s="21">
        <f t="shared" si="23"/>
        <v>0</v>
      </c>
      <c r="N186" s="21">
        <f t="shared" si="23"/>
        <v>0</v>
      </c>
      <c r="O186" s="21">
        <f t="shared" si="23"/>
        <v>1789.9070000000002</v>
      </c>
      <c r="P186" s="21">
        <f t="shared" si="23"/>
        <v>57209.18</v>
      </c>
      <c r="Q186" s="21">
        <f t="shared" si="23"/>
        <v>10914</v>
      </c>
      <c r="R186" s="21">
        <f t="shared" si="23"/>
        <v>69913.087</v>
      </c>
      <c r="S186" s="60"/>
      <c r="T186" s="60"/>
      <c r="U186" s="60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</row>
    <row r="187" spans="1:32" ht="15" x14ac:dyDescent="0.25">
      <c r="A187" s="79">
        <f t="shared" si="18"/>
        <v>187</v>
      </c>
      <c r="B187" s="15"/>
      <c r="C187" s="16"/>
      <c r="D187" s="48"/>
      <c r="E187" s="25"/>
      <c r="F187" s="15"/>
      <c r="G187" s="21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</row>
    <row r="188" spans="1:32" ht="15" x14ac:dyDescent="0.25">
      <c r="A188" s="79">
        <f t="shared" si="18"/>
        <v>188</v>
      </c>
      <c r="B188" s="14"/>
      <c r="C188" s="14"/>
      <c r="D188" s="36"/>
      <c r="E188" s="26"/>
      <c r="F188" s="19" t="s">
        <v>692</v>
      </c>
      <c r="G188" s="21">
        <f t="shared" ref="G188:R188" si="24">+G23+G37+G58+G80+G95+G111+G126+G141+G156+G186</f>
        <v>179482.83000000002</v>
      </c>
      <c r="H188" s="21">
        <f t="shared" si="24"/>
        <v>85200</v>
      </c>
      <c r="I188" s="21">
        <f t="shared" si="24"/>
        <v>3300</v>
      </c>
      <c r="J188" s="21">
        <f t="shared" si="24"/>
        <v>2124</v>
      </c>
      <c r="K188" s="21">
        <f t="shared" si="24"/>
        <v>3513.7199999999993</v>
      </c>
      <c r="L188" s="21">
        <f t="shared" si="24"/>
        <v>6600</v>
      </c>
      <c r="M188" s="21">
        <f t="shared" si="24"/>
        <v>2718.6</v>
      </c>
      <c r="N188" s="21">
        <f t="shared" si="24"/>
        <v>5225.4599999999991</v>
      </c>
      <c r="O188" s="21">
        <f t="shared" si="24"/>
        <v>2562.8670000000002</v>
      </c>
      <c r="P188" s="21">
        <f t="shared" si="24"/>
        <v>57209.18</v>
      </c>
      <c r="Q188" s="21">
        <f t="shared" si="24"/>
        <v>11029</v>
      </c>
      <c r="R188" s="21">
        <f t="shared" si="24"/>
        <v>179482.82699999999</v>
      </c>
      <c r="S188" s="60">
        <f>+G188-R188</f>
        <v>3.0000000260770321E-3</v>
      </c>
      <c r="T188" s="60"/>
      <c r="U188" s="60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</row>
    <row r="189" spans="1:32" ht="15" x14ac:dyDescent="0.25">
      <c r="A189" s="79">
        <f t="shared" si="18"/>
        <v>189</v>
      </c>
      <c r="B189" s="14"/>
      <c r="C189" s="14"/>
      <c r="D189" s="36"/>
      <c r="E189" s="27"/>
      <c r="F189" s="14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</row>
    <row r="190" spans="1:32" ht="15" x14ac:dyDescent="0.25">
      <c r="A190" s="79">
        <f t="shared" si="18"/>
        <v>190</v>
      </c>
      <c r="B190" s="14"/>
      <c r="C190" s="14" t="s">
        <v>734</v>
      </c>
      <c r="D190" s="36"/>
      <c r="E190" s="27"/>
      <c r="F190" s="14"/>
      <c r="G190" s="21"/>
      <c r="H190" s="60"/>
      <c r="I190" s="60"/>
      <c r="J190" s="60"/>
      <c r="K190" s="60"/>
      <c r="L190" s="60"/>
      <c r="M190" s="60"/>
      <c r="N190" s="60"/>
      <c r="O190" s="60"/>
      <c r="P190" s="60">
        <f>+P188</f>
        <v>57209.18</v>
      </c>
      <c r="Q190" s="60"/>
      <c r="R190" s="60"/>
      <c r="S190" s="60"/>
      <c r="T190" s="60"/>
      <c r="U190" s="60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</row>
    <row r="191" spans="1:32" ht="15" x14ac:dyDescent="0.25">
      <c r="A191" s="79">
        <f t="shared" si="18"/>
        <v>191</v>
      </c>
      <c r="B191" s="14"/>
      <c r="C191" s="14" t="s">
        <v>735</v>
      </c>
      <c r="D191" s="36"/>
      <c r="E191" s="27"/>
      <c r="F191" s="14"/>
      <c r="G191" s="60"/>
      <c r="H191" s="60"/>
      <c r="I191" s="60"/>
      <c r="J191" s="60"/>
      <c r="K191" s="60"/>
      <c r="L191" s="60"/>
      <c r="M191" s="60"/>
      <c r="N191" s="60"/>
      <c r="O191" s="60"/>
      <c r="P191" s="60">
        <v>3763.96</v>
      </c>
      <c r="Q191" s="60"/>
      <c r="R191" s="60"/>
      <c r="S191" s="60"/>
      <c r="T191" s="60"/>
      <c r="U191" s="60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</row>
    <row r="192" spans="1:32" ht="15" x14ac:dyDescent="0.25">
      <c r="A192" s="79">
        <f t="shared" si="18"/>
        <v>192</v>
      </c>
      <c r="B192" s="14"/>
      <c r="C192" s="14" t="s">
        <v>736</v>
      </c>
      <c r="D192" s="36"/>
      <c r="E192" s="27"/>
      <c r="F192" s="14"/>
      <c r="G192" s="60"/>
      <c r="H192" s="60"/>
      <c r="I192" s="60"/>
      <c r="J192" s="60"/>
      <c r="K192" s="60"/>
      <c r="L192" s="60"/>
      <c r="M192" s="60"/>
      <c r="N192" s="60"/>
      <c r="O192" s="60"/>
      <c r="P192" s="60">
        <v>3600</v>
      </c>
      <c r="Q192" s="60"/>
      <c r="R192" s="60"/>
      <c r="S192" s="60"/>
      <c r="T192" s="60"/>
      <c r="U192" s="60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</row>
    <row r="193" spans="1:32" ht="15" x14ac:dyDescent="0.25">
      <c r="A193" s="79">
        <f t="shared" si="18"/>
        <v>193</v>
      </c>
      <c r="B193" s="14"/>
      <c r="C193" s="14" t="s">
        <v>737</v>
      </c>
      <c r="D193" s="36"/>
      <c r="E193" s="27"/>
      <c r="F193" s="14"/>
      <c r="G193" s="60"/>
      <c r="H193" s="60"/>
      <c r="I193" s="60"/>
      <c r="J193" s="60"/>
      <c r="K193" s="60"/>
      <c r="L193" s="60"/>
      <c r="M193" s="60"/>
      <c r="N193" s="60"/>
      <c r="O193" s="60"/>
      <c r="P193" s="75">
        <v>3600</v>
      </c>
      <c r="Q193" s="60"/>
      <c r="R193" s="60"/>
      <c r="S193" s="60"/>
      <c r="T193" s="60"/>
      <c r="U193" s="60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</row>
    <row r="194" spans="1:32" ht="15.75" thickBot="1" x14ac:dyDescent="0.3">
      <c r="A194" s="79">
        <f t="shared" si="18"/>
        <v>194</v>
      </c>
      <c r="B194" s="14"/>
      <c r="C194" s="81" t="s">
        <v>739</v>
      </c>
      <c r="D194" s="36"/>
      <c r="E194" s="27"/>
      <c r="F194" s="14"/>
      <c r="G194" s="60"/>
      <c r="H194" s="60"/>
      <c r="I194" s="60"/>
      <c r="J194" s="60"/>
      <c r="K194" s="60"/>
      <c r="L194" s="60"/>
      <c r="M194" s="60"/>
      <c r="N194" s="60"/>
      <c r="O194" s="60"/>
      <c r="P194" s="68">
        <f>SUM(P190:P193)</f>
        <v>68173.14</v>
      </c>
      <c r="Q194" s="60"/>
      <c r="R194" s="60"/>
      <c r="S194" s="60"/>
      <c r="T194" s="60"/>
      <c r="U194" s="60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</row>
    <row r="195" spans="1:32" ht="15.75" thickTop="1" x14ac:dyDescent="0.25">
      <c r="A195" s="79"/>
      <c r="B195" s="14"/>
      <c r="C195" s="14"/>
      <c r="D195" s="36"/>
      <c r="E195" s="27"/>
      <c r="F195" s="14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</row>
    <row r="196" spans="1:32" ht="15" x14ac:dyDescent="0.25">
      <c r="A196" s="79"/>
      <c r="B196" s="14"/>
      <c r="C196" s="14"/>
      <c r="D196" s="36"/>
      <c r="E196" s="27"/>
      <c r="F196" s="14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</row>
    <row r="197" spans="1:32" ht="15" x14ac:dyDescent="0.25">
      <c r="A197" s="79"/>
      <c r="B197" s="14"/>
      <c r="C197" s="14"/>
      <c r="D197" s="36"/>
      <c r="E197" s="27"/>
      <c r="F197" s="14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</row>
    <row r="198" spans="1:32" ht="15" x14ac:dyDescent="0.25">
      <c r="A198" s="79"/>
      <c r="B198" s="14"/>
      <c r="C198" s="14"/>
      <c r="D198" s="36"/>
      <c r="E198" s="27"/>
      <c r="F198" s="14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</row>
    <row r="199" spans="1:32" ht="15" x14ac:dyDescent="0.25">
      <c r="A199" s="79"/>
      <c r="B199" s="14"/>
      <c r="C199" s="14"/>
      <c r="D199" s="36"/>
      <c r="E199" s="27"/>
      <c r="F199" s="14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</row>
    <row r="200" spans="1:32" ht="15" x14ac:dyDescent="0.25">
      <c r="A200" s="79"/>
      <c r="B200" s="14"/>
      <c r="C200" s="14"/>
      <c r="D200" s="36"/>
      <c r="E200" s="27"/>
      <c r="F200" s="14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</row>
    <row r="201" spans="1:32" ht="15" x14ac:dyDescent="0.25">
      <c r="A201" s="79"/>
      <c r="B201" s="14"/>
      <c r="C201" s="14"/>
      <c r="D201" s="36"/>
      <c r="E201" s="27"/>
      <c r="F201" s="14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</row>
    <row r="202" spans="1:32" ht="15" x14ac:dyDescent="0.25">
      <c r="A202" s="79"/>
      <c r="B202" s="14"/>
      <c r="C202" s="14"/>
      <c r="D202" s="36"/>
      <c r="E202" s="27"/>
      <c r="F202" s="14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</row>
    <row r="203" spans="1:32" ht="15" x14ac:dyDescent="0.25">
      <c r="A203" s="79"/>
      <c r="B203" s="14"/>
      <c r="C203" s="14"/>
      <c r="D203" s="36"/>
      <c r="E203" s="27"/>
      <c r="F203" s="14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</row>
    <row r="204" spans="1:32" ht="15" x14ac:dyDescent="0.25">
      <c r="A204" s="79"/>
      <c r="B204" s="14"/>
      <c r="C204" s="14"/>
      <c r="D204" s="36"/>
      <c r="E204" s="27"/>
      <c r="F204" s="14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</row>
    <row r="205" spans="1:32" ht="15" x14ac:dyDescent="0.25">
      <c r="A205" s="79"/>
      <c r="B205" s="14"/>
      <c r="C205" s="14"/>
      <c r="D205" s="36"/>
      <c r="E205" s="27"/>
      <c r="F205" s="14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</row>
    <row r="206" spans="1:32" ht="15" x14ac:dyDescent="0.25">
      <c r="A206" s="79"/>
      <c r="B206" s="14"/>
      <c r="C206" s="14"/>
      <c r="D206" s="36"/>
      <c r="E206" s="27"/>
      <c r="F206" s="14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</row>
    <row r="207" spans="1:32" ht="15" x14ac:dyDescent="0.25">
      <c r="A207" s="79"/>
      <c r="B207" s="14"/>
      <c r="C207" s="14"/>
      <c r="D207" s="36"/>
      <c r="E207" s="27"/>
      <c r="F207" s="14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</row>
    <row r="208" spans="1:32" ht="15" x14ac:dyDescent="0.25">
      <c r="A208" s="79"/>
      <c r="B208" s="14"/>
      <c r="C208" s="14"/>
      <c r="D208" s="36"/>
      <c r="E208" s="27"/>
      <c r="F208" s="14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</row>
    <row r="209" spans="1:32" ht="15" x14ac:dyDescent="0.25">
      <c r="A209" s="79"/>
      <c r="B209" s="14"/>
      <c r="C209" s="14"/>
      <c r="D209" s="36"/>
      <c r="E209" s="27"/>
      <c r="F209" s="14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</row>
    <row r="210" spans="1:32" ht="15" x14ac:dyDescent="0.25">
      <c r="A210" s="79"/>
      <c r="B210" s="14"/>
      <c r="C210" s="14"/>
      <c r="D210" s="36"/>
      <c r="E210" s="27"/>
      <c r="F210" s="14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</row>
    <row r="211" spans="1:32" ht="15" x14ac:dyDescent="0.25">
      <c r="A211" s="79"/>
      <c r="B211" s="14"/>
      <c r="C211" s="14"/>
      <c r="D211" s="36"/>
      <c r="E211" s="27"/>
      <c r="F211" s="14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</row>
    <row r="212" spans="1:32" ht="15" x14ac:dyDescent="0.25">
      <c r="A212" s="79"/>
      <c r="B212" s="14"/>
      <c r="C212" s="14"/>
      <c r="D212" s="36"/>
      <c r="E212" s="27"/>
      <c r="F212" s="14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</row>
    <row r="213" spans="1:32" ht="15" x14ac:dyDescent="0.25">
      <c r="A213" s="79"/>
      <c r="B213" s="14"/>
      <c r="C213" s="14"/>
      <c r="D213" s="36"/>
      <c r="E213" s="27"/>
      <c r="F213" s="14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</row>
    <row r="214" spans="1:32" ht="15" x14ac:dyDescent="0.25">
      <c r="A214" s="79"/>
      <c r="B214" s="14"/>
      <c r="C214" s="14"/>
      <c r="D214" s="36"/>
      <c r="E214" s="27"/>
      <c r="F214" s="14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</row>
    <row r="215" spans="1:32" ht="15" x14ac:dyDescent="0.25">
      <c r="A215" s="79"/>
      <c r="B215" s="14"/>
      <c r="C215" s="14"/>
      <c r="D215" s="36"/>
      <c r="E215" s="27"/>
      <c r="F215" s="14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</row>
    <row r="216" spans="1:32" ht="15" x14ac:dyDescent="0.25">
      <c r="A216" s="79"/>
      <c r="B216" s="14"/>
      <c r="C216" s="14"/>
      <c r="D216" s="36"/>
      <c r="E216" s="27"/>
      <c r="F216" s="14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</row>
    <row r="217" spans="1:32" ht="15" x14ac:dyDescent="0.25">
      <c r="A217" s="79"/>
      <c r="B217" s="14"/>
      <c r="C217" s="14"/>
      <c r="D217" s="36"/>
      <c r="E217" s="27"/>
      <c r="F217" s="14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</row>
    <row r="218" spans="1:32" ht="15" x14ac:dyDescent="0.25">
      <c r="A218" s="79"/>
      <c r="B218" s="14"/>
      <c r="C218" s="14"/>
      <c r="D218" s="36"/>
      <c r="E218" s="27"/>
      <c r="F218" s="14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</row>
    <row r="219" spans="1:32" ht="15" x14ac:dyDescent="0.25">
      <c r="A219" s="79"/>
      <c r="B219" s="14"/>
      <c r="C219" s="14"/>
      <c r="D219" s="36"/>
      <c r="E219" s="27"/>
      <c r="F219" s="14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</row>
    <row r="220" spans="1:32" ht="15" x14ac:dyDescent="0.25">
      <c r="A220" s="79"/>
      <c r="B220" s="14"/>
      <c r="C220" s="14"/>
      <c r="D220" s="36"/>
      <c r="E220" s="27"/>
      <c r="F220" s="14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</row>
    <row r="221" spans="1:32" ht="15" x14ac:dyDescent="0.25">
      <c r="A221" s="79"/>
      <c r="B221" s="14"/>
      <c r="C221" s="14"/>
      <c r="D221" s="36"/>
      <c r="E221" s="27"/>
      <c r="F221" s="14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</row>
    <row r="222" spans="1:32" ht="15" x14ac:dyDescent="0.25">
      <c r="A222" s="79"/>
      <c r="B222" s="14"/>
      <c r="C222" s="14"/>
      <c r="D222" s="36"/>
      <c r="E222" s="27"/>
      <c r="F222" s="14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</row>
    <row r="223" spans="1:32" ht="15" x14ac:dyDescent="0.25">
      <c r="A223" s="79"/>
      <c r="B223" s="14"/>
      <c r="C223" s="14"/>
      <c r="D223" s="36"/>
      <c r="E223" s="27"/>
      <c r="F223" s="14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</row>
    <row r="224" spans="1:32" ht="15" x14ac:dyDescent="0.25">
      <c r="A224" s="79"/>
      <c r="B224" s="14"/>
      <c r="C224" s="14"/>
      <c r="D224" s="36"/>
      <c r="E224" s="27"/>
      <c r="F224" s="14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</row>
    <row r="225" spans="1:32" ht="15" x14ac:dyDescent="0.25">
      <c r="A225" s="79"/>
      <c r="B225" s="14"/>
      <c r="C225" s="14"/>
      <c r="D225" s="36"/>
      <c r="E225" s="27"/>
      <c r="F225" s="14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</row>
    <row r="226" spans="1:32" ht="15" x14ac:dyDescent="0.25">
      <c r="A226" s="79"/>
      <c r="B226" s="14"/>
      <c r="C226" s="14"/>
      <c r="D226" s="36"/>
      <c r="E226" s="27"/>
      <c r="F226" s="14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</row>
    <row r="227" spans="1:32" ht="15" x14ac:dyDescent="0.25">
      <c r="A227" s="79"/>
      <c r="B227" s="14"/>
      <c r="C227" s="14"/>
      <c r="D227" s="36"/>
      <c r="E227" s="27"/>
      <c r="F227" s="14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</row>
    <row r="228" spans="1:32" ht="15" x14ac:dyDescent="0.25">
      <c r="A228" s="79"/>
      <c r="B228" s="14"/>
      <c r="C228" s="14"/>
      <c r="D228" s="36"/>
      <c r="E228" s="27"/>
      <c r="F228" s="14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</row>
    <row r="229" spans="1:32" ht="15" x14ac:dyDescent="0.25">
      <c r="A229" s="79"/>
      <c r="B229" s="14"/>
      <c r="C229" s="14"/>
      <c r="D229" s="36"/>
      <c r="E229" s="27"/>
      <c r="F229" s="14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</row>
    <row r="230" spans="1:32" ht="15" x14ac:dyDescent="0.25">
      <c r="A230" s="79"/>
      <c r="B230" s="14"/>
      <c r="C230" s="14"/>
      <c r="D230" s="36"/>
      <c r="E230" s="27"/>
      <c r="F230" s="14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</row>
    <row r="231" spans="1:32" ht="15" x14ac:dyDescent="0.25">
      <c r="A231" s="79"/>
      <c r="B231" s="14"/>
      <c r="C231" s="14"/>
      <c r="D231" s="36"/>
      <c r="E231" s="27"/>
      <c r="F231" s="14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</row>
    <row r="232" spans="1:32" ht="15" x14ac:dyDescent="0.25">
      <c r="A232" s="79"/>
      <c r="B232" s="14"/>
      <c r="C232" s="14"/>
      <c r="D232" s="36"/>
      <c r="E232" s="27"/>
      <c r="F232" s="14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</row>
    <row r="233" spans="1:32" ht="15" x14ac:dyDescent="0.25">
      <c r="A233" s="79"/>
      <c r="B233" s="14"/>
      <c r="C233" s="14"/>
      <c r="D233" s="36"/>
      <c r="E233" s="27"/>
      <c r="F233" s="14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</row>
    <row r="234" spans="1:32" ht="15" x14ac:dyDescent="0.25">
      <c r="A234" s="79"/>
      <c r="B234" s="14"/>
      <c r="C234" s="14"/>
      <c r="D234" s="36"/>
      <c r="E234" s="27"/>
      <c r="F234" s="14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</row>
    <row r="235" spans="1:32" ht="15" x14ac:dyDescent="0.25">
      <c r="A235" s="79"/>
      <c r="B235" s="14"/>
      <c r="C235" s="14"/>
      <c r="D235" s="36"/>
      <c r="E235" s="27"/>
      <c r="F235" s="14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</row>
    <row r="236" spans="1:32" ht="15" x14ac:dyDescent="0.25">
      <c r="A236" s="79"/>
      <c r="B236" s="14"/>
      <c r="C236" s="14"/>
      <c r="D236" s="36"/>
      <c r="E236" s="27"/>
      <c r="F236" s="14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</row>
    <row r="237" spans="1:32" ht="15" x14ac:dyDescent="0.25">
      <c r="A237" s="79"/>
      <c r="B237" s="14"/>
      <c r="C237" s="14"/>
      <c r="D237" s="36"/>
      <c r="E237" s="27"/>
      <c r="F237" s="14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</row>
    <row r="238" spans="1:32" ht="15" x14ac:dyDescent="0.25">
      <c r="A238" s="79"/>
      <c r="B238" s="14"/>
      <c r="C238" s="14"/>
      <c r="D238" s="36"/>
      <c r="E238" s="27"/>
      <c r="F238" s="14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</row>
    <row r="239" spans="1:32" ht="15" x14ac:dyDescent="0.25">
      <c r="A239" s="79"/>
      <c r="B239" s="14"/>
      <c r="C239" s="14"/>
      <c r="D239" s="36"/>
      <c r="E239" s="27"/>
      <c r="F239" s="14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</row>
    <row r="240" spans="1:32" ht="15" x14ac:dyDescent="0.25">
      <c r="A240" s="79"/>
      <c r="B240" s="14"/>
      <c r="C240" s="14"/>
      <c r="D240" s="36"/>
      <c r="E240" s="27"/>
      <c r="F240" s="14"/>
      <c r="G240" s="14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</row>
    <row r="241" spans="1:32" ht="15" x14ac:dyDescent="0.25">
      <c r="A241" s="79"/>
      <c r="B241" s="14"/>
      <c r="C241" s="14"/>
      <c r="D241" s="36"/>
      <c r="E241" s="27"/>
      <c r="F241" s="14"/>
      <c r="G241" s="14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</row>
    <row r="242" spans="1:32" ht="15" x14ac:dyDescent="0.25">
      <c r="A242" s="79"/>
      <c r="B242" s="14"/>
      <c r="C242" s="14"/>
      <c r="D242" s="36"/>
      <c r="E242" s="27"/>
      <c r="F242" s="14"/>
      <c r="G242" s="14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</row>
    <row r="243" spans="1:32" ht="15" x14ac:dyDescent="0.25">
      <c r="A243" s="79"/>
      <c r="B243" s="14"/>
      <c r="C243" s="14"/>
      <c r="D243" s="36"/>
      <c r="E243" s="27"/>
      <c r="F243" s="14"/>
      <c r="G243" s="14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</row>
    <row r="244" spans="1:32" ht="15" x14ac:dyDescent="0.25">
      <c r="A244" s="79"/>
      <c r="B244" s="14"/>
      <c r="C244" s="14"/>
      <c r="D244" s="36"/>
      <c r="E244" s="27"/>
      <c r="F244" s="14"/>
      <c r="G244" s="14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</row>
    <row r="245" spans="1:32" ht="15" x14ac:dyDescent="0.25">
      <c r="A245" s="79"/>
      <c r="B245" s="14"/>
      <c r="C245" s="14"/>
      <c r="D245" s="36"/>
      <c r="E245" s="27"/>
      <c r="F245" s="14"/>
      <c r="G245" s="14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</row>
    <row r="246" spans="1:32" ht="15" x14ac:dyDescent="0.25">
      <c r="A246" s="79"/>
      <c r="B246" s="14"/>
      <c r="C246" s="14"/>
      <c r="D246" s="36"/>
      <c r="E246" s="27"/>
      <c r="F246" s="14"/>
      <c r="G246" s="14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</row>
    <row r="247" spans="1:32" ht="15" x14ac:dyDescent="0.25">
      <c r="A247" s="79"/>
      <c r="B247" s="14"/>
      <c r="C247" s="14"/>
      <c r="D247" s="36"/>
      <c r="E247" s="27"/>
      <c r="F247" s="14"/>
      <c r="G247" s="14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</row>
    <row r="248" spans="1:32" ht="15" x14ac:dyDescent="0.25">
      <c r="A248" s="79"/>
      <c r="B248" s="14"/>
      <c r="C248" s="14"/>
      <c r="D248" s="36"/>
      <c r="E248" s="27"/>
      <c r="F248" s="14"/>
      <c r="G248" s="14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</row>
    <row r="249" spans="1:32" ht="15" x14ac:dyDescent="0.25">
      <c r="A249" s="79"/>
      <c r="B249" s="14"/>
      <c r="C249" s="14"/>
      <c r="D249" s="36"/>
      <c r="E249" s="27"/>
      <c r="F249" s="14"/>
      <c r="G249" s="14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</row>
    <row r="250" spans="1:32" ht="15" x14ac:dyDescent="0.25">
      <c r="A250" s="79"/>
      <c r="B250" s="14"/>
      <c r="C250" s="14"/>
      <c r="D250" s="36"/>
      <c r="E250" s="27"/>
      <c r="F250" s="14"/>
      <c r="G250" s="14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</row>
    <row r="251" spans="1:32" ht="15" x14ac:dyDescent="0.25">
      <c r="A251" s="79"/>
      <c r="B251" s="14"/>
      <c r="C251" s="14"/>
      <c r="D251" s="36"/>
      <c r="E251" s="27"/>
      <c r="F251" s="14"/>
      <c r="G251" s="14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</row>
    <row r="252" spans="1:32" ht="15" x14ac:dyDescent="0.25">
      <c r="A252" s="79"/>
      <c r="B252" s="14"/>
      <c r="C252" s="14"/>
      <c r="D252" s="36"/>
      <c r="E252" s="27"/>
      <c r="F252" s="14"/>
      <c r="G252" s="14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</row>
    <row r="253" spans="1:32" ht="15" x14ac:dyDescent="0.25">
      <c r="A253" s="79"/>
      <c r="B253" s="14"/>
      <c r="C253" s="14"/>
      <c r="D253" s="36"/>
      <c r="E253" s="27"/>
      <c r="F253" s="14"/>
      <c r="G253" s="14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</row>
    <row r="254" spans="1:32" ht="15" x14ac:dyDescent="0.25">
      <c r="A254" s="79"/>
      <c r="B254" s="14"/>
      <c r="C254" s="14"/>
      <c r="D254" s="36"/>
      <c r="E254" s="27"/>
      <c r="F254" s="14"/>
      <c r="G254" s="14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</row>
    <row r="255" spans="1:32" ht="15" x14ac:dyDescent="0.25">
      <c r="A255" s="79"/>
      <c r="B255" s="14"/>
      <c r="C255" s="14"/>
      <c r="D255" s="36"/>
      <c r="E255" s="27"/>
      <c r="F255" s="14"/>
      <c r="G255" s="14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</row>
    <row r="256" spans="1:32" ht="15" x14ac:dyDescent="0.25">
      <c r="A256" s="79"/>
      <c r="B256" s="14"/>
      <c r="C256" s="14"/>
      <c r="D256" s="36"/>
      <c r="E256" s="27"/>
      <c r="F256" s="14"/>
      <c r="G256" s="14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</row>
    <row r="257" spans="1:32" ht="15" x14ac:dyDescent="0.25">
      <c r="A257" s="79"/>
      <c r="B257" s="14"/>
      <c r="C257" s="14"/>
      <c r="D257" s="36"/>
      <c r="E257" s="27"/>
      <c r="F257" s="14"/>
      <c r="G257" s="14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</row>
    <row r="258" spans="1:32" ht="15" x14ac:dyDescent="0.25">
      <c r="A258" s="79"/>
      <c r="B258" s="14"/>
      <c r="C258" s="14"/>
      <c r="D258" s="36"/>
      <c r="E258" s="27"/>
      <c r="F258" s="14"/>
      <c r="G258" s="14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</row>
    <row r="259" spans="1:32" ht="15" x14ac:dyDescent="0.25">
      <c r="A259" s="79"/>
      <c r="B259" s="14"/>
      <c r="C259" s="14"/>
      <c r="D259" s="36"/>
      <c r="E259" s="27"/>
      <c r="F259" s="14"/>
      <c r="G259" s="14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</row>
    <row r="260" spans="1:32" ht="15" x14ac:dyDescent="0.25">
      <c r="A260" s="79"/>
      <c r="B260" s="14"/>
      <c r="C260" s="14"/>
      <c r="D260" s="36"/>
      <c r="E260" s="27"/>
      <c r="F260" s="14"/>
      <c r="G260" s="14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</row>
    <row r="261" spans="1:32" ht="15" x14ac:dyDescent="0.25">
      <c r="A261" s="79"/>
      <c r="B261" s="14"/>
      <c r="C261" s="14"/>
      <c r="D261" s="36"/>
      <c r="E261" s="27"/>
      <c r="F261" s="14"/>
      <c r="G261" s="14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</row>
    <row r="262" spans="1:32" ht="15" x14ac:dyDescent="0.25">
      <c r="A262" s="79"/>
      <c r="B262" s="14"/>
      <c r="C262" s="14"/>
      <c r="D262" s="36"/>
      <c r="E262" s="27"/>
      <c r="F262" s="14"/>
      <c r="G262" s="14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</row>
    <row r="263" spans="1:32" ht="15" x14ac:dyDescent="0.25">
      <c r="A263" s="79"/>
      <c r="B263" s="14"/>
      <c r="C263" s="14"/>
      <c r="D263" s="36"/>
      <c r="E263" s="27"/>
      <c r="F263" s="14"/>
      <c r="G263" s="14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</row>
    <row r="264" spans="1:32" ht="15" x14ac:dyDescent="0.25">
      <c r="A264" s="79"/>
      <c r="B264" s="14"/>
      <c r="C264" s="14"/>
      <c r="D264" s="36"/>
      <c r="E264" s="27"/>
      <c r="F264" s="14"/>
      <c r="G264" s="14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</row>
    <row r="265" spans="1:32" ht="15" x14ac:dyDescent="0.25">
      <c r="A265" s="79"/>
      <c r="B265" s="14"/>
      <c r="C265" s="14"/>
      <c r="D265" s="36"/>
      <c r="E265" s="27"/>
      <c r="F265" s="14"/>
      <c r="G265" s="14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</row>
    <row r="266" spans="1:32" ht="15" x14ac:dyDescent="0.25">
      <c r="A266" s="79"/>
      <c r="B266" s="14"/>
      <c r="C266" s="14"/>
      <c r="D266" s="36"/>
      <c r="E266" s="27"/>
      <c r="F266" s="14"/>
      <c r="G266" s="14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</row>
    <row r="267" spans="1:32" ht="15" x14ac:dyDescent="0.25">
      <c r="A267" s="79"/>
      <c r="B267" s="14"/>
      <c r="C267" s="14"/>
      <c r="D267" s="36"/>
      <c r="E267" s="27"/>
      <c r="F267" s="14"/>
      <c r="G267" s="14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</row>
    <row r="268" spans="1:32" ht="15" x14ac:dyDescent="0.25">
      <c r="A268" s="79"/>
      <c r="B268" s="14"/>
      <c r="C268" s="14"/>
      <c r="D268" s="36"/>
      <c r="E268" s="27"/>
      <c r="F268" s="14"/>
      <c r="G268" s="14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</row>
    <row r="269" spans="1:32" ht="15" x14ac:dyDescent="0.25">
      <c r="A269" s="79"/>
      <c r="B269" s="14"/>
      <c r="C269" s="14"/>
      <c r="D269" s="36"/>
      <c r="E269" s="27"/>
      <c r="F269" s="14"/>
      <c r="G269" s="14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</row>
    <row r="270" spans="1:32" ht="15" x14ac:dyDescent="0.25">
      <c r="A270" s="79"/>
      <c r="B270" s="14"/>
      <c r="C270" s="14"/>
      <c r="D270" s="36"/>
      <c r="E270" s="27"/>
      <c r="F270" s="14"/>
      <c r="G270" s="14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</row>
    <row r="271" spans="1:32" ht="15" x14ac:dyDescent="0.25">
      <c r="A271" s="79"/>
      <c r="B271" s="14"/>
      <c r="C271" s="14"/>
      <c r="D271" s="36"/>
      <c r="E271" s="27"/>
      <c r="F271" s="14"/>
      <c r="G271" s="14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</row>
    <row r="272" spans="1:32" ht="15" x14ac:dyDescent="0.25">
      <c r="A272" s="79"/>
      <c r="B272" s="14"/>
      <c r="C272" s="14"/>
      <c r="D272" s="36"/>
      <c r="E272" s="27"/>
      <c r="F272" s="14"/>
      <c r="G272" s="14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</row>
    <row r="273" spans="1:32" ht="15" x14ac:dyDescent="0.25">
      <c r="A273" s="79"/>
      <c r="B273" s="14"/>
      <c r="C273" s="14"/>
      <c r="D273" s="36"/>
      <c r="E273" s="27"/>
      <c r="F273" s="14"/>
      <c r="G273" s="14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</row>
    <row r="274" spans="1:32" ht="15" x14ac:dyDescent="0.25">
      <c r="A274" s="79"/>
      <c r="B274" s="14"/>
      <c r="C274" s="14"/>
      <c r="D274" s="36"/>
      <c r="E274" s="27"/>
      <c r="F274" s="14"/>
      <c r="G274" s="14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</row>
    <row r="275" spans="1:32" ht="15" x14ac:dyDescent="0.25">
      <c r="A275" s="79"/>
      <c r="B275" s="14"/>
      <c r="C275" s="14"/>
      <c r="D275" s="36"/>
      <c r="E275" s="27"/>
      <c r="F275" s="14"/>
      <c r="G275" s="14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</row>
    <row r="276" spans="1:32" ht="15" x14ac:dyDescent="0.25">
      <c r="A276" s="79"/>
      <c r="B276" s="14"/>
      <c r="C276" s="14"/>
      <c r="D276" s="36"/>
      <c r="E276" s="27"/>
      <c r="F276" s="14"/>
      <c r="G276" s="14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</row>
    <row r="277" spans="1:32" ht="15" x14ac:dyDescent="0.25">
      <c r="A277" s="79"/>
      <c r="B277" s="14"/>
      <c r="C277" s="14"/>
      <c r="D277" s="36"/>
      <c r="E277" s="27"/>
      <c r="F277" s="14"/>
      <c r="G277" s="14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</row>
    <row r="278" spans="1:32" ht="15" x14ac:dyDescent="0.25">
      <c r="A278" s="79"/>
      <c r="B278" s="14"/>
      <c r="C278" s="14"/>
      <c r="D278" s="36"/>
      <c r="E278" s="27"/>
      <c r="F278" s="14"/>
      <c r="G278" s="14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</row>
    <row r="279" spans="1:32" ht="15" x14ac:dyDescent="0.25">
      <c r="A279" s="79"/>
      <c r="B279" s="14"/>
      <c r="C279" s="14"/>
      <c r="D279" s="36"/>
      <c r="E279" s="27"/>
      <c r="F279" s="14"/>
      <c r="G279" s="14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</row>
    <row r="280" spans="1:32" ht="15" x14ac:dyDescent="0.25">
      <c r="A280" s="79"/>
      <c r="B280" s="14"/>
      <c r="C280" s="14"/>
      <c r="D280" s="36"/>
      <c r="E280" s="27"/>
      <c r="F280" s="14"/>
      <c r="G280" s="14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</row>
    <row r="281" spans="1:32" ht="15" x14ac:dyDescent="0.25">
      <c r="A281" s="79"/>
      <c r="B281" s="14"/>
      <c r="C281" s="14"/>
      <c r="D281" s="36"/>
      <c r="E281" s="27"/>
      <c r="F281" s="14"/>
      <c r="G281" s="14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</row>
    <row r="282" spans="1:32" ht="15" x14ac:dyDescent="0.25"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</row>
    <row r="283" spans="1:32" ht="15" x14ac:dyDescent="0.25"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</row>
    <row r="284" spans="1:32" ht="15" x14ac:dyDescent="0.25"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</row>
    <row r="285" spans="1:32" ht="15" x14ac:dyDescent="0.25"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</row>
    <row r="286" spans="1:32" ht="15" x14ac:dyDescent="0.25"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</row>
    <row r="287" spans="1:32" ht="15" x14ac:dyDescent="0.25"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</row>
  </sheetData>
  <sortState ref="A158:R177">
    <sortCondition ref="E158:E177"/>
  </sortState>
  <mergeCells count="3">
    <mergeCell ref="B4:O4"/>
    <mergeCell ref="B5:O5"/>
    <mergeCell ref="B6:O6"/>
  </mergeCells>
  <printOptions gridLines="1"/>
  <pageMargins left="0.7" right="0.7" top="0.75" bottom="0.75" header="0.3" footer="0.3"/>
  <pageSetup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zoomScaleNormal="100" workbookViewId="0">
      <selection activeCell="O9" sqref="O9"/>
    </sheetView>
  </sheetViews>
  <sheetFormatPr defaultRowHeight="12.75" x14ac:dyDescent="0.2"/>
  <cols>
    <col min="1" max="1" width="4.42578125" style="31" customWidth="1"/>
    <col min="2" max="2" width="35.7109375" customWidth="1"/>
    <col min="3" max="3" width="9.140625" style="35"/>
    <col min="4" max="4" width="9.140625" style="10"/>
    <col min="5" max="5" width="30.7109375" customWidth="1"/>
    <col min="7" max="7" width="2.7109375" style="10" customWidth="1"/>
  </cols>
  <sheetData>
    <row r="1" spans="1:14" x14ac:dyDescent="0.2">
      <c r="A1" s="30">
        <v>1</v>
      </c>
      <c r="B1" s="28"/>
      <c r="C1" s="34"/>
      <c r="D1" s="29"/>
      <c r="E1" s="28"/>
      <c r="F1" s="32" t="s">
        <v>621</v>
      </c>
      <c r="G1" s="29"/>
      <c r="H1" s="28"/>
      <c r="I1" s="28"/>
      <c r="J1" s="28"/>
      <c r="K1" s="28"/>
      <c r="L1" s="28"/>
      <c r="M1" s="28"/>
      <c r="N1" s="28"/>
    </row>
    <row r="2" spans="1:14" x14ac:dyDescent="0.2">
      <c r="A2" s="30">
        <f>+A1+1</f>
        <v>2</v>
      </c>
      <c r="B2" s="28"/>
      <c r="C2" s="34"/>
      <c r="D2" s="29"/>
      <c r="E2" s="28"/>
      <c r="F2" s="32" t="s">
        <v>622</v>
      </c>
      <c r="G2" s="29"/>
      <c r="H2" s="28"/>
      <c r="I2" s="28"/>
      <c r="J2" s="28"/>
      <c r="K2" s="28"/>
      <c r="L2" s="28"/>
      <c r="M2" s="28"/>
      <c r="N2" s="28"/>
    </row>
    <row r="3" spans="1:14" x14ac:dyDescent="0.2">
      <c r="A3" s="30">
        <f t="shared" ref="A3:A36" si="0">+A2+1</f>
        <v>3</v>
      </c>
      <c r="B3" s="28"/>
      <c r="C3" s="34"/>
      <c r="D3" s="29"/>
      <c r="E3" s="28"/>
      <c r="F3" s="32" t="s">
        <v>623</v>
      </c>
      <c r="G3" s="29"/>
      <c r="H3" s="28"/>
      <c r="I3" s="28"/>
      <c r="J3" s="28"/>
      <c r="K3" s="28"/>
      <c r="L3" s="28"/>
      <c r="M3" s="28"/>
      <c r="N3" s="28"/>
    </row>
    <row r="4" spans="1:14" ht="15.75" x14ac:dyDescent="0.25">
      <c r="A4" s="30">
        <f t="shared" si="0"/>
        <v>4</v>
      </c>
      <c r="B4" s="113" t="s">
        <v>636</v>
      </c>
      <c r="C4" s="113"/>
      <c r="D4" s="113"/>
      <c r="E4" s="113"/>
      <c r="F4" s="113"/>
      <c r="G4" s="29"/>
      <c r="H4" s="28"/>
      <c r="I4" s="28"/>
      <c r="J4" s="28"/>
      <c r="K4" s="28"/>
      <c r="L4" s="28"/>
      <c r="M4" s="28"/>
      <c r="N4" s="28"/>
    </row>
    <row r="5" spans="1:14" ht="15.75" x14ac:dyDescent="0.25">
      <c r="A5" s="30">
        <f t="shared" si="0"/>
        <v>5</v>
      </c>
      <c r="B5" s="113" t="s">
        <v>626</v>
      </c>
      <c r="C5" s="113"/>
      <c r="D5" s="113"/>
      <c r="E5" s="113"/>
      <c r="F5" s="113"/>
      <c r="G5" s="29"/>
      <c r="H5" s="28"/>
      <c r="I5" s="28"/>
      <c r="J5" s="28"/>
      <c r="K5" s="28"/>
      <c r="L5" s="28"/>
      <c r="M5" s="28"/>
      <c r="N5" s="28"/>
    </row>
    <row r="6" spans="1:14" ht="15.75" x14ac:dyDescent="0.25">
      <c r="A6" s="30">
        <f t="shared" si="0"/>
        <v>6</v>
      </c>
      <c r="B6" s="113" t="s">
        <v>694</v>
      </c>
      <c r="C6" s="113"/>
      <c r="D6" s="113"/>
      <c r="E6" s="113"/>
      <c r="F6" s="113"/>
      <c r="G6" s="29"/>
      <c r="H6" s="28"/>
      <c r="I6" s="28"/>
      <c r="J6" s="28"/>
      <c r="K6" s="28"/>
      <c r="L6" s="28"/>
      <c r="M6" s="28"/>
      <c r="N6" s="28"/>
    </row>
    <row r="7" spans="1:14" ht="15" x14ac:dyDescent="0.25">
      <c r="A7" s="30">
        <f t="shared" si="0"/>
        <v>7</v>
      </c>
      <c r="B7" s="14"/>
      <c r="C7" s="36"/>
      <c r="D7" s="27"/>
      <c r="E7" s="14"/>
      <c r="F7" s="14"/>
      <c r="G7" s="27"/>
      <c r="H7" s="14"/>
      <c r="I7" s="14"/>
      <c r="J7" s="14"/>
      <c r="K7" s="14"/>
      <c r="L7" s="28"/>
      <c r="M7" s="28"/>
      <c r="N7" s="28"/>
    </row>
    <row r="8" spans="1:14" ht="30" x14ac:dyDescent="0.25">
      <c r="A8" s="30">
        <f t="shared" si="0"/>
        <v>8</v>
      </c>
      <c r="B8" s="64" t="s">
        <v>581</v>
      </c>
      <c r="C8" s="65" t="s">
        <v>9</v>
      </c>
      <c r="D8" s="66" t="s">
        <v>627</v>
      </c>
      <c r="E8" s="64" t="s">
        <v>95</v>
      </c>
      <c r="F8" s="64" t="s">
        <v>582</v>
      </c>
      <c r="G8" s="27"/>
      <c r="H8" s="14"/>
      <c r="I8" s="14"/>
      <c r="J8" s="14"/>
      <c r="K8" s="14"/>
      <c r="L8" s="28"/>
      <c r="M8" s="28"/>
      <c r="N8" s="28"/>
    </row>
    <row r="9" spans="1:14" ht="15.95" customHeight="1" x14ac:dyDescent="0.25">
      <c r="A9" s="30">
        <f t="shared" si="0"/>
        <v>9</v>
      </c>
      <c r="B9" s="39" t="s">
        <v>55</v>
      </c>
      <c r="C9" s="40">
        <v>42004</v>
      </c>
      <c r="D9" s="41">
        <v>64959</v>
      </c>
      <c r="E9" s="39" t="s">
        <v>695</v>
      </c>
      <c r="F9" s="42">
        <v>5933.4</v>
      </c>
      <c r="G9" s="27"/>
      <c r="H9" s="14" t="str">
        <f>IF(G9="x",+F9," ")</f>
        <v xml:space="preserve"> </v>
      </c>
      <c r="I9" s="43">
        <f>+F9</f>
        <v>5933.4</v>
      </c>
      <c r="J9" s="14"/>
      <c r="K9" s="14"/>
      <c r="L9" s="28"/>
      <c r="M9" s="28"/>
      <c r="N9" s="28"/>
    </row>
    <row r="10" spans="1:14" ht="15.95" customHeight="1" x14ac:dyDescent="0.25">
      <c r="A10" s="30">
        <f t="shared" si="0"/>
        <v>10</v>
      </c>
      <c r="B10" s="39" t="s">
        <v>88</v>
      </c>
      <c r="C10" s="40">
        <v>42004</v>
      </c>
      <c r="D10" s="41">
        <v>64979</v>
      </c>
      <c r="E10" s="39" t="s">
        <v>543</v>
      </c>
      <c r="F10" s="42">
        <v>150</v>
      </c>
      <c r="G10" s="27" t="s">
        <v>620</v>
      </c>
      <c r="H10" s="14">
        <f t="shared" ref="H10:H28" si="1">IF(G10="x",+F10," ")</f>
        <v>150</v>
      </c>
      <c r="I10" s="14"/>
      <c r="J10" s="14"/>
      <c r="K10" s="14"/>
      <c r="L10" s="28"/>
      <c r="M10" s="28"/>
      <c r="N10" s="28"/>
    </row>
    <row r="11" spans="1:14" ht="15.95" customHeight="1" x14ac:dyDescent="0.25">
      <c r="A11" s="30">
        <f t="shared" si="0"/>
        <v>11</v>
      </c>
      <c r="B11" s="39" t="s">
        <v>89</v>
      </c>
      <c r="C11" s="40">
        <v>42004</v>
      </c>
      <c r="D11" s="41">
        <v>65008</v>
      </c>
      <c r="E11" s="39" t="s">
        <v>545</v>
      </c>
      <c r="F11" s="42">
        <v>195</v>
      </c>
      <c r="G11" s="27" t="s">
        <v>620</v>
      </c>
      <c r="H11" s="14">
        <f t="shared" si="1"/>
        <v>195</v>
      </c>
      <c r="I11" s="14"/>
      <c r="J11" s="14"/>
      <c r="K11" s="14"/>
      <c r="L11" s="28"/>
      <c r="M11" s="28"/>
      <c r="N11" s="28"/>
    </row>
    <row r="12" spans="1:14" ht="15.95" customHeight="1" x14ac:dyDescent="0.25">
      <c r="A12" s="30">
        <f t="shared" si="0"/>
        <v>12</v>
      </c>
      <c r="B12" s="39" t="s">
        <v>55</v>
      </c>
      <c r="C12" s="40">
        <v>42035</v>
      </c>
      <c r="D12" s="41">
        <v>65176</v>
      </c>
      <c r="E12" s="39" t="s">
        <v>695</v>
      </c>
      <c r="F12" s="42">
        <v>5938.95</v>
      </c>
      <c r="G12" s="27"/>
      <c r="H12" s="14" t="str">
        <f t="shared" si="1"/>
        <v xml:space="preserve"> </v>
      </c>
      <c r="I12" s="43">
        <f>+F12</f>
        <v>5938.95</v>
      </c>
      <c r="J12" s="14"/>
      <c r="K12" s="14"/>
      <c r="L12" s="28"/>
      <c r="M12" s="28"/>
      <c r="N12" s="28"/>
    </row>
    <row r="13" spans="1:14" ht="15.95" customHeight="1" x14ac:dyDescent="0.25">
      <c r="A13" s="30">
        <f t="shared" si="0"/>
        <v>13</v>
      </c>
      <c r="B13" s="39" t="s">
        <v>88</v>
      </c>
      <c r="C13" s="40">
        <v>42035</v>
      </c>
      <c r="D13" s="41">
        <v>65190</v>
      </c>
      <c r="E13" s="39" t="s">
        <v>547</v>
      </c>
      <c r="F13" s="42">
        <v>191.25</v>
      </c>
      <c r="G13" s="27"/>
      <c r="H13" s="14" t="str">
        <f t="shared" si="1"/>
        <v xml:space="preserve"> </v>
      </c>
      <c r="I13" s="14"/>
      <c r="J13" s="14"/>
      <c r="K13" s="14"/>
      <c r="L13" s="28"/>
      <c r="M13" s="28"/>
      <c r="N13" s="28"/>
    </row>
    <row r="14" spans="1:14" ht="15.95" customHeight="1" x14ac:dyDescent="0.25">
      <c r="A14" s="30">
        <f t="shared" si="0"/>
        <v>14</v>
      </c>
      <c r="B14" s="39" t="s">
        <v>90</v>
      </c>
      <c r="C14" s="40">
        <v>42035</v>
      </c>
      <c r="D14" s="41">
        <v>65220</v>
      </c>
      <c r="E14" s="39" t="s">
        <v>549</v>
      </c>
      <c r="F14" s="42">
        <v>401.25</v>
      </c>
      <c r="G14" s="27"/>
      <c r="H14" s="14" t="str">
        <f t="shared" si="1"/>
        <v xml:space="preserve"> </v>
      </c>
      <c r="I14" s="14"/>
      <c r="J14" s="14"/>
      <c r="K14" s="14"/>
      <c r="L14" s="28"/>
      <c r="M14" s="28"/>
      <c r="N14" s="28"/>
    </row>
    <row r="15" spans="1:14" ht="15.95" customHeight="1" x14ac:dyDescent="0.25">
      <c r="A15" s="30">
        <f t="shared" si="0"/>
        <v>15</v>
      </c>
      <c r="B15" s="39" t="s">
        <v>89</v>
      </c>
      <c r="C15" s="40">
        <v>42035</v>
      </c>
      <c r="D15" s="41">
        <v>65234</v>
      </c>
      <c r="E15" s="39" t="s">
        <v>549</v>
      </c>
      <c r="F15" s="42">
        <v>161.4</v>
      </c>
      <c r="G15" s="27"/>
      <c r="H15" s="14" t="str">
        <f t="shared" si="1"/>
        <v xml:space="preserve"> </v>
      </c>
      <c r="I15" s="14"/>
      <c r="J15" s="14"/>
      <c r="K15" s="14"/>
      <c r="L15" s="28"/>
      <c r="M15" s="28"/>
      <c r="N15" s="28"/>
    </row>
    <row r="16" spans="1:14" ht="15.95" customHeight="1" x14ac:dyDescent="0.25">
      <c r="A16" s="30">
        <f t="shared" si="0"/>
        <v>16</v>
      </c>
      <c r="B16" s="39" t="s">
        <v>55</v>
      </c>
      <c r="C16" s="40">
        <v>42063</v>
      </c>
      <c r="D16" s="41">
        <v>65396</v>
      </c>
      <c r="E16" s="39" t="s">
        <v>695</v>
      </c>
      <c r="F16" s="42">
        <v>6005.44</v>
      </c>
      <c r="G16" s="27"/>
      <c r="H16" s="14" t="str">
        <f t="shared" si="1"/>
        <v xml:space="preserve"> </v>
      </c>
      <c r="I16" s="43">
        <f>+F16</f>
        <v>6005.44</v>
      </c>
      <c r="J16" s="14"/>
      <c r="K16" s="14"/>
      <c r="L16" s="28"/>
      <c r="M16" s="28"/>
      <c r="N16" s="28"/>
    </row>
    <row r="17" spans="1:14" ht="15.95" customHeight="1" x14ac:dyDescent="0.25">
      <c r="A17" s="30">
        <f t="shared" si="0"/>
        <v>17</v>
      </c>
      <c r="B17" s="39" t="s">
        <v>91</v>
      </c>
      <c r="C17" s="40">
        <v>42088</v>
      </c>
      <c r="D17" s="41">
        <v>65484</v>
      </c>
      <c r="E17" s="39" t="s">
        <v>123</v>
      </c>
      <c r="F17" s="42">
        <v>150</v>
      </c>
      <c r="G17" s="27" t="s">
        <v>620</v>
      </c>
      <c r="H17" s="14">
        <f t="shared" si="1"/>
        <v>150</v>
      </c>
      <c r="I17" s="14"/>
      <c r="J17" s="14"/>
      <c r="K17" s="14"/>
      <c r="L17" s="28"/>
      <c r="M17" s="28"/>
      <c r="N17" s="28"/>
    </row>
    <row r="18" spans="1:14" ht="15.95" customHeight="1" x14ac:dyDescent="0.25">
      <c r="A18" s="30">
        <f t="shared" si="0"/>
        <v>18</v>
      </c>
      <c r="B18" s="39" t="s">
        <v>92</v>
      </c>
      <c r="C18" s="40">
        <v>42088</v>
      </c>
      <c r="D18" s="41">
        <v>65485</v>
      </c>
      <c r="E18" s="39" t="s">
        <v>553</v>
      </c>
      <c r="F18" s="42">
        <v>300</v>
      </c>
      <c r="G18" s="27" t="s">
        <v>620</v>
      </c>
      <c r="H18" s="14">
        <f t="shared" si="1"/>
        <v>300</v>
      </c>
      <c r="I18" s="14"/>
      <c r="J18" s="14"/>
      <c r="K18" s="14"/>
      <c r="L18" s="28"/>
      <c r="M18" s="28"/>
      <c r="N18" s="28"/>
    </row>
    <row r="19" spans="1:14" ht="15.95" customHeight="1" x14ac:dyDescent="0.25">
      <c r="A19" s="30">
        <f t="shared" si="0"/>
        <v>19</v>
      </c>
      <c r="B19" s="39" t="s">
        <v>55</v>
      </c>
      <c r="C19" s="40">
        <v>42094</v>
      </c>
      <c r="D19" s="41">
        <v>65543</v>
      </c>
      <c r="E19" s="39" t="s">
        <v>695</v>
      </c>
      <c r="F19" s="42">
        <v>5980.73</v>
      </c>
      <c r="G19" s="27"/>
      <c r="H19" s="14" t="str">
        <f t="shared" si="1"/>
        <v xml:space="preserve"> </v>
      </c>
      <c r="I19" s="43">
        <f t="shared" ref="I19:I28" si="2">+F19</f>
        <v>5980.73</v>
      </c>
      <c r="J19" s="14"/>
      <c r="K19" s="14"/>
      <c r="L19" s="28"/>
      <c r="M19" s="28"/>
      <c r="N19" s="28"/>
    </row>
    <row r="20" spans="1:14" ht="15.95" customHeight="1" x14ac:dyDescent="0.25">
      <c r="A20" s="30">
        <f t="shared" si="0"/>
        <v>20</v>
      </c>
      <c r="B20" s="39" t="s">
        <v>55</v>
      </c>
      <c r="C20" s="40">
        <v>42124</v>
      </c>
      <c r="D20" s="41">
        <v>65799</v>
      </c>
      <c r="E20" s="39" t="s">
        <v>695</v>
      </c>
      <c r="F20" s="42">
        <v>6012.43</v>
      </c>
      <c r="G20" s="27"/>
      <c r="H20" s="14" t="str">
        <f t="shared" si="1"/>
        <v xml:space="preserve"> </v>
      </c>
      <c r="I20" s="43">
        <f t="shared" si="2"/>
        <v>6012.43</v>
      </c>
      <c r="J20" s="14"/>
      <c r="K20" s="14"/>
      <c r="L20" s="28"/>
      <c r="M20" s="28"/>
      <c r="N20" s="28"/>
    </row>
    <row r="21" spans="1:14" ht="15.95" customHeight="1" x14ac:dyDescent="0.25">
      <c r="A21" s="30">
        <f t="shared" si="0"/>
        <v>21</v>
      </c>
      <c r="B21" s="39" t="s">
        <v>55</v>
      </c>
      <c r="C21" s="40">
        <v>42155</v>
      </c>
      <c r="D21" s="41">
        <v>66037</v>
      </c>
      <c r="E21" s="39" t="s">
        <v>695</v>
      </c>
      <c r="F21" s="42">
        <v>6004.43</v>
      </c>
      <c r="G21" s="27"/>
      <c r="H21" s="14" t="str">
        <f t="shared" si="1"/>
        <v xml:space="preserve"> </v>
      </c>
      <c r="I21" s="43">
        <f t="shared" si="2"/>
        <v>6004.43</v>
      </c>
      <c r="J21" s="14"/>
      <c r="K21" s="14"/>
      <c r="L21" s="28"/>
      <c r="M21" s="28"/>
      <c r="N21" s="28"/>
    </row>
    <row r="22" spans="1:14" ht="15.95" customHeight="1" x14ac:dyDescent="0.25">
      <c r="A22" s="30">
        <f t="shared" si="0"/>
        <v>22</v>
      </c>
      <c r="B22" s="39" t="s">
        <v>55</v>
      </c>
      <c r="C22" s="40">
        <v>42183</v>
      </c>
      <c r="D22" s="41">
        <v>66682</v>
      </c>
      <c r="E22" s="39" t="s">
        <v>695</v>
      </c>
      <c r="F22" s="42">
        <v>7934.35</v>
      </c>
      <c r="G22" s="27"/>
      <c r="H22" s="14" t="str">
        <f t="shared" si="1"/>
        <v xml:space="preserve"> </v>
      </c>
      <c r="I22" s="43">
        <f t="shared" si="2"/>
        <v>7934.35</v>
      </c>
      <c r="J22" s="14"/>
      <c r="K22" s="14"/>
      <c r="L22" s="28"/>
      <c r="M22" s="28"/>
      <c r="N22" s="28"/>
    </row>
    <row r="23" spans="1:14" ht="15.95" customHeight="1" x14ac:dyDescent="0.25">
      <c r="A23" s="30">
        <f t="shared" si="0"/>
        <v>23</v>
      </c>
      <c r="B23" s="39" t="s">
        <v>55</v>
      </c>
      <c r="C23" s="40">
        <v>42216</v>
      </c>
      <c r="D23" s="41">
        <v>66954</v>
      </c>
      <c r="E23" s="39" t="s">
        <v>695</v>
      </c>
      <c r="F23" s="42">
        <v>5940.66</v>
      </c>
      <c r="G23" s="27"/>
      <c r="H23" s="14" t="str">
        <f t="shared" si="1"/>
        <v xml:space="preserve"> </v>
      </c>
      <c r="I23" s="43">
        <f t="shared" si="2"/>
        <v>5940.66</v>
      </c>
      <c r="J23" s="14"/>
      <c r="K23" s="14"/>
      <c r="L23" s="28"/>
      <c r="M23" s="28"/>
      <c r="N23" s="28"/>
    </row>
    <row r="24" spans="1:14" ht="15.95" customHeight="1" x14ac:dyDescent="0.25">
      <c r="A24" s="30">
        <f t="shared" si="0"/>
        <v>24</v>
      </c>
      <c r="B24" s="39" t="s">
        <v>88</v>
      </c>
      <c r="C24" s="40">
        <v>42216</v>
      </c>
      <c r="D24" s="41">
        <v>66967</v>
      </c>
      <c r="E24" s="39" t="s">
        <v>553</v>
      </c>
      <c r="F24" s="42">
        <v>349</v>
      </c>
      <c r="G24" s="27" t="s">
        <v>620</v>
      </c>
      <c r="H24" s="14">
        <f t="shared" si="1"/>
        <v>349</v>
      </c>
      <c r="I24" s="14"/>
      <c r="J24" s="14"/>
      <c r="K24" s="14"/>
      <c r="L24" s="28"/>
      <c r="M24" s="28"/>
      <c r="N24" s="28"/>
    </row>
    <row r="25" spans="1:14" ht="15.95" customHeight="1" x14ac:dyDescent="0.25">
      <c r="A25" s="30">
        <f t="shared" si="0"/>
        <v>25</v>
      </c>
      <c r="B25" s="39" t="s">
        <v>55</v>
      </c>
      <c r="C25" s="40">
        <v>42247</v>
      </c>
      <c r="D25" s="41">
        <v>67177</v>
      </c>
      <c r="E25" s="39" t="s">
        <v>695</v>
      </c>
      <c r="F25" s="42">
        <v>5987.72</v>
      </c>
      <c r="G25" s="27"/>
      <c r="H25" s="14" t="str">
        <f t="shared" si="1"/>
        <v xml:space="preserve"> </v>
      </c>
      <c r="I25" s="43">
        <f t="shared" si="2"/>
        <v>5987.72</v>
      </c>
      <c r="J25" s="14"/>
      <c r="K25" s="14"/>
      <c r="L25" s="28"/>
      <c r="M25" s="28"/>
      <c r="N25" s="28"/>
    </row>
    <row r="26" spans="1:14" ht="15.95" customHeight="1" x14ac:dyDescent="0.25">
      <c r="A26" s="30">
        <f t="shared" si="0"/>
        <v>26</v>
      </c>
      <c r="B26" s="39" t="s">
        <v>55</v>
      </c>
      <c r="C26" s="40">
        <v>42277</v>
      </c>
      <c r="D26" s="41">
        <v>67373</v>
      </c>
      <c r="E26" s="39" t="s">
        <v>695</v>
      </c>
      <c r="F26" s="42">
        <v>5995.38</v>
      </c>
      <c r="G26" s="27"/>
      <c r="H26" s="14" t="str">
        <f t="shared" si="1"/>
        <v xml:space="preserve"> </v>
      </c>
      <c r="I26" s="43">
        <f t="shared" si="2"/>
        <v>5995.38</v>
      </c>
      <c r="J26" s="14"/>
      <c r="K26" s="14"/>
      <c r="L26" s="28"/>
      <c r="M26" s="28"/>
      <c r="N26" s="28"/>
    </row>
    <row r="27" spans="1:14" ht="15.95" customHeight="1" x14ac:dyDescent="0.25">
      <c r="A27" s="30">
        <f t="shared" si="0"/>
        <v>27</v>
      </c>
      <c r="B27" s="39" t="s">
        <v>55</v>
      </c>
      <c r="C27" s="40">
        <v>42308</v>
      </c>
      <c r="D27" s="41">
        <v>67653</v>
      </c>
      <c r="E27" s="39" t="s">
        <v>695</v>
      </c>
      <c r="F27" s="42">
        <v>5964.09</v>
      </c>
      <c r="G27" s="27"/>
      <c r="H27" s="14" t="str">
        <f t="shared" si="1"/>
        <v xml:space="preserve"> </v>
      </c>
      <c r="I27" s="43">
        <f t="shared" si="2"/>
        <v>5964.09</v>
      </c>
      <c r="J27" s="14"/>
      <c r="K27" s="14"/>
      <c r="L27" s="28"/>
      <c r="M27" s="28"/>
      <c r="N27" s="28"/>
    </row>
    <row r="28" spans="1:14" ht="15.95" customHeight="1" x14ac:dyDescent="0.25">
      <c r="A28" s="30">
        <f t="shared" si="0"/>
        <v>28</v>
      </c>
      <c r="B28" s="39" t="s">
        <v>55</v>
      </c>
      <c r="C28" s="40">
        <v>42338</v>
      </c>
      <c r="D28" s="41">
        <v>67889</v>
      </c>
      <c r="E28" s="39" t="s">
        <v>695</v>
      </c>
      <c r="F28" s="42">
        <v>5950.35</v>
      </c>
      <c r="G28" s="27"/>
      <c r="H28" s="14" t="str">
        <f t="shared" si="1"/>
        <v xml:space="preserve"> </v>
      </c>
      <c r="I28" s="43">
        <f t="shared" si="2"/>
        <v>5950.35</v>
      </c>
      <c r="J28" s="14"/>
      <c r="K28" s="14"/>
      <c r="L28" s="28"/>
      <c r="M28" s="28"/>
      <c r="N28" s="28"/>
    </row>
    <row r="29" spans="1:14" ht="15.95" customHeight="1" thickBot="1" x14ac:dyDescent="0.3">
      <c r="A29" s="30">
        <f t="shared" si="0"/>
        <v>29</v>
      </c>
      <c r="B29" s="14"/>
      <c r="C29" s="36"/>
      <c r="D29" s="11"/>
      <c r="E29" s="39" t="s">
        <v>628</v>
      </c>
      <c r="F29" s="44">
        <f>SUM(F9:F28)</f>
        <v>75545.83</v>
      </c>
      <c r="G29" s="45"/>
      <c r="H29" s="44">
        <f>SUM(H9:H28)</f>
        <v>1144</v>
      </c>
      <c r="I29" s="14">
        <f>SUM(I8:I28)</f>
        <v>73647.930000000008</v>
      </c>
      <c r="J29" s="14"/>
      <c r="K29" s="14"/>
      <c r="L29" s="28"/>
      <c r="M29" s="28"/>
      <c r="N29" s="28"/>
    </row>
    <row r="30" spans="1:14" ht="15.95" customHeight="1" thickTop="1" x14ac:dyDescent="0.25">
      <c r="A30" s="30">
        <f t="shared" si="0"/>
        <v>30</v>
      </c>
      <c r="B30" s="14"/>
      <c r="C30" s="36"/>
      <c r="D30" s="27"/>
      <c r="E30" s="14"/>
      <c r="F30" s="14"/>
      <c r="G30" s="27"/>
      <c r="H30" s="14"/>
      <c r="I30" s="14"/>
      <c r="J30" s="14"/>
      <c r="K30" s="14"/>
      <c r="L30" s="28"/>
      <c r="M30" s="28"/>
      <c r="N30" s="28"/>
    </row>
    <row r="31" spans="1:14" ht="15.95" customHeight="1" thickBot="1" x14ac:dyDescent="0.3">
      <c r="A31" s="30">
        <f t="shared" si="0"/>
        <v>31</v>
      </c>
      <c r="B31" s="14"/>
      <c r="C31" s="36"/>
      <c r="D31" s="27"/>
      <c r="E31" s="14" t="s">
        <v>629</v>
      </c>
      <c r="F31" s="46">
        <f>+H29</f>
        <v>1144</v>
      </c>
      <c r="G31" s="27"/>
      <c r="H31" s="14"/>
      <c r="I31" s="14"/>
      <c r="J31" s="14"/>
      <c r="K31" s="14"/>
      <c r="L31" s="28"/>
      <c r="M31" s="28"/>
      <c r="N31" s="28"/>
    </row>
    <row r="32" spans="1:14" ht="15.75" thickTop="1" x14ac:dyDescent="0.25">
      <c r="A32" s="30">
        <f t="shared" si="0"/>
        <v>32</v>
      </c>
      <c r="B32" s="14"/>
      <c r="C32" s="36"/>
      <c r="D32" s="27"/>
      <c r="E32" s="14"/>
      <c r="F32" s="14"/>
      <c r="G32" s="27"/>
      <c r="H32" s="14"/>
      <c r="I32" s="14"/>
      <c r="J32" s="14"/>
      <c r="K32" s="14"/>
      <c r="L32" s="28"/>
      <c r="M32" s="28"/>
      <c r="N32" s="28"/>
    </row>
    <row r="33" spans="1:14" ht="15" x14ac:dyDescent="0.25">
      <c r="A33" s="30">
        <f t="shared" si="0"/>
        <v>33</v>
      </c>
      <c r="B33" s="14"/>
      <c r="C33" s="36"/>
      <c r="D33" s="27"/>
      <c r="E33" s="14"/>
      <c r="F33" s="14"/>
      <c r="G33" s="27"/>
      <c r="H33" s="14"/>
      <c r="I33" s="14"/>
      <c r="J33" s="14"/>
      <c r="K33" s="14"/>
      <c r="L33" s="28"/>
      <c r="M33" s="28"/>
      <c r="N33" s="28"/>
    </row>
    <row r="34" spans="1:14" ht="15" x14ac:dyDescent="0.25">
      <c r="A34" s="30">
        <f t="shared" si="0"/>
        <v>34</v>
      </c>
      <c r="B34" s="14"/>
      <c r="C34" s="36"/>
      <c r="D34" s="27"/>
      <c r="E34" s="14"/>
      <c r="F34" s="14"/>
      <c r="G34" s="27"/>
      <c r="H34" s="14"/>
      <c r="I34" s="14"/>
      <c r="J34" s="14"/>
      <c r="K34" s="14"/>
      <c r="L34" s="28"/>
      <c r="M34" s="28"/>
      <c r="N34" s="28"/>
    </row>
    <row r="35" spans="1:14" x14ac:dyDescent="0.2">
      <c r="A35" s="30">
        <f t="shared" si="0"/>
        <v>35</v>
      </c>
      <c r="B35" s="28"/>
      <c r="C35" s="34"/>
      <c r="D35" s="29"/>
      <c r="E35" s="28"/>
      <c r="F35" s="28"/>
      <c r="G35" s="29"/>
      <c r="H35" s="28"/>
      <c r="I35" s="28"/>
      <c r="J35" s="28"/>
      <c r="K35" s="28"/>
      <c r="L35" s="28"/>
      <c r="M35" s="28"/>
      <c r="N35" s="28"/>
    </row>
    <row r="36" spans="1:14" x14ac:dyDescent="0.2">
      <c r="A36" s="30">
        <f t="shared" si="0"/>
        <v>36</v>
      </c>
      <c r="B36" s="28"/>
      <c r="C36" s="34"/>
      <c r="D36" s="29"/>
      <c r="E36" s="28"/>
      <c r="F36" s="28"/>
      <c r="G36" s="29"/>
      <c r="H36" s="28"/>
      <c r="I36" s="28"/>
      <c r="J36" s="28"/>
      <c r="K36" s="28"/>
      <c r="L36" s="28"/>
      <c r="M36" s="28"/>
      <c r="N36" s="28"/>
    </row>
    <row r="37" spans="1:14" x14ac:dyDescent="0.2">
      <c r="A37" s="30"/>
      <c r="B37" s="28"/>
      <c r="C37" s="34"/>
      <c r="D37" s="29"/>
      <c r="E37" s="28"/>
      <c r="F37" s="28"/>
      <c r="G37" s="29"/>
      <c r="H37" s="28"/>
      <c r="I37" s="28"/>
      <c r="J37" s="28"/>
      <c r="K37" s="28"/>
      <c r="L37" s="28"/>
      <c r="M37" s="28"/>
      <c r="N37" s="28"/>
    </row>
    <row r="38" spans="1:14" x14ac:dyDescent="0.2">
      <c r="A38" s="30"/>
      <c r="B38" s="28"/>
      <c r="C38" s="34"/>
      <c r="D38" s="29"/>
      <c r="E38" s="28"/>
      <c r="F38" s="28"/>
      <c r="G38" s="29"/>
      <c r="H38" s="28"/>
      <c r="I38" s="28"/>
      <c r="J38" s="28"/>
      <c r="K38" s="28"/>
      <c r="L38" s="28"/>
      <c r="M38" s="28"/>
      <c r="N38" s="28"/>
    </row>
    <row r="39" spans="1:14" x14ac:dyDescent="0.2">
      <c r="A39" s="30"/>
      <c r="B39" s="28"/>
      <c r="C39" s="34"/>
      <c r="D39" s="29"/>
      <c r="E39" s="28"/>
      <c r="F39" s="28"/>
      <c r="G39" s="29"/>
      <c r="H39" s="28"/>
      <c r="I39" s="28"/>
      <c r="J39" s="28"/>
      <c r="K39" s="28"/>
      <c r="L39" s="28"/>
      <c r="M39" s="28"/>
      <c r="N39" s="28"/>
    </row>
    <row r="40" spans="1:14" x14ac:dyDescent="0.2">
      <c r="A40" s="30"/>
      <c r="B40" s="28"/>
      <c r="C40" s="34"/>
      <c r="D40" s="29"/>
      <c r="E40" s="28"/>
      <c r="F40" s="28"/>
      <c r="G40" s="29"/>
      <c r="H40" s="28"/>
      <c r="I40" s="28"/>
      <c r="J40" s="28"/>
      <c r="K40" s="28"/>
      <c r="L40" s="28"/>
      <c r="M40" s="28"/>
      <c r="N40" s="28"/>
    </row>
    <row r="41" spans="1:14" x14ac:dyDescent="0.2">
      <c r="A41" s="30"/>
      <c r="B41" s="28"/>
      <c r="C41" s="34"/>
      <c r="D41" s="29"/>
      <c r="E41" s="28"/>
      <c r="F41" s="28"/>
      <c r="G41" s="29"/>
      <c r="H41" s="28"/>
      <c r="I41" s="28"/>
      <c r="J41" s="28"/>
      <c r="K41" s="28"/>
      <c r="L41" s="28"/>
      <c r="M41" s="28"/>
      <c r="N41" s="28"/>
    </row>
    <row r="42" spans="1:14" x14ac:dyDescent="0.2">
      <c r="A42" s="30"/>
      <c r="B42" s="28"/>
      <c r="C42" s="34"/>
      <c r="D42" s="29"/>
      <c r="E42" s="28"/>
      <c r="F42" s="28"/>
      <c r="G42" s="29"/>
      <c r="H42" s="28"/>
      <c r="I42" s="28"/>
      <c r="J42" s="28"/>
      <c r="K42" s="28"/>
      <c r="L42" s="28"/>
      <c r="M42" s="28"/>
      <c r="N42" s="28"/>
    </row>
    <row r="43" spans="1:14" x14ac:dyDescent="0.2">
      <c r="A43" s="30"/>
      <c r="B43" s="28"/>
      <c r="C43" s="34"/>
      <c r="D43" s="29"/>
      <c r="E43" s="28"/>
      <c r="F43" s="28"/>
      <c r="G43" s="29"/>
      <c r="H43" s="28"/>
      <c r="I43" s="28"/>
      <c r="J43" s="28"/>
      <c r="K43" s="28"/>
      <c r="L43" s="28"/>
      <c r="M43" s="28"/>
      <c r="N43" s="28"/>
    </row>
    <row r="44" spans="1:14" x14ac:dyDescent="0.2">
      <c r="A44" s="30"/>
      <c r="B44" s="28"/>
      <c r="C44" s="34"/>
      <c r="D44" s="29"/>
      <c r="E44" s="28"/>
      <c r="F44" s="28"/>
      <c r="G44" s="29"/>
      <c r="H44" s="28"/>
      <c r="I44" s="28"/>
      <c r="J44" s="28"/>
      <c r="K44" s="28"/>
      <c r="L44" s="28"/>
      <c r="M44" s="28"/>
      <c r="N44" s="28"/>
    </row>
    <row r="45" spans="1:14" x14ac:dyDescent="0.2">
      <c r="A45" s="30"/>
      <c r="B45" s="28"/>
      <c r="C45" s="34"/>
      <c r="D45" s="29"/>
      <c r="E45" s="28"/>
      <c r="F45" s="28"/>
      <c r="G45" s="29"/>
      <c r="H45" s="28"/>
      <c r="I45" s="28"/>
      <c r="J45" s="28"/>
      <c r="K45" s="28"/>
      <c r="L45" s="28"/>
      <c r="M45" s="28"/>
      <c r="N45" s="28"/>
    </row>
    <row r="46" spans="1:14" x14ac:dyDescent="0.2">
      <c r="A46" s="30"/>
      <c r="B46" s="28"/>
      <c r="C46" s="34"/>
      <c r="D46" s="29"/>
      <c r="E46" s="28"/>
      <c r="F46" s="28"/>
      <c r="G46" s="29"/>
      <c r="H46" s="28"/>
      <c r="I46" s="28"/>
      <c r="J46" s="28"/>
      <c r="K46" s="28"/>
      <c r="L46" s="28"/>
      <c r="M46" s="28"/>
      <c r="N46" s="28"/>
    </row>
    <row r="47" spans="1:14" x14ac:dyDescent="0.2">
      <c r="A47" s="30"/>
      <c r="B47" s="28"/>
      <c r="C47" s="34"/>
      <c r="D47" s="29"/>
      <c r="E47" s="28"/>
      <c r="F47" s="28"/>
      <c r="G47" s="29"/>
      <c r="H47" s="28"/>
      <c r="I47" s="28"/>
      <c r="J47" s="28"/>
      <c r="K47" s="28"/>
      <c r="L47" s="28"/>
      <c r="M47" s="28"/>
      <c r="N47" s="28"/>
    </row>
    <row r="48" spans="1:14" x14ac:dyDescent="0.2">
      <c r="A48" s="30"/>
      <c r="B48" s="28"/>
      <c r="C48" s="34"/>
      <c r="D48" s="29"/>
      <c r="E48" s="28"/>
      <c r="F48" s="28"/>
      <c r="G48" s="29"/>
      <c r="H48" s="28"/>
      <c r="I48" s="28"/>
      <c r="J48" s="28"/>
      <c r="K48" s="28"/>
      <c r="L48" s="28"/>
      <c r="M48" s="28"/>
      <c r="N48" s="28"/>
    </row>
    <row r="49" spans="1:14" x14ac:dyDescent="0.2">
      <c r="A49" s="30"/>
      <c r="B49" s="28"/>
      <c r="C49" s="34"/>
      <c r="D49" s="29"/>
      <c r="E49" s="28"/>
      <c r="F49" s="28"/>
      <c r="G49" s="29"/>
      <c r="H49" s="28"/>
      <c r="I49" s="28"/>
      <c r="J49" s="28"/>
      <c r="K49" s="28"/>
      <c r="L49" s="28"/>
      <c r="M49" s="28"/>
      <c r="N49" s="28"/>
    </row>
    <row r="50" spans="1:14" x14ac:dyDescent="0.2">
      <c r="A50" s="30"/>
      <c r="B50" s="28"/>
      <c r="C50" s="34"/>
      <c r="D50" s="29"/>
      <c r="E50" s="28"/>
      <c r="F50" s="28"/>
      <c r="G50" s="29"/>
      <c r="H50" s="28"/>
      <c r="I50" s="28"/>
      <c r="J50" s="28"/>
      <c r="K50" s="28"/>
      <c r="L50" s="28"/>
      <c r="M50" s="28"/>
      <c r="N50" s="28"/>
    </row>
    <row r="51" spans="1:14" x14ac:dyDescent="0.2">
      <c r="A51" s="30"/>
      <c r="B51" s="28"/>
      <c r="C51" s="34"/>
      <c r="D51" s="29"/>
      <c r="E51" s="28"/>
      <c r="F51" s="28"/>
      <c r="G51" s="29"/>
      <c r="H51" s="28"/>
      <c r="I51" s="28"/>
      <c r="J51" s="28"/>
      <c r="K51" s="28"/>
      <c r="L51" s="28"/>
      <c r="M51" s="28"/>
      <c r="N51" s="28"/>
    </row>
    <row r="52" spans="1:14" x14ac:dyDescent="0.2">
      <c r="A52" s="30"/>
      <c r="B52" s="28"/>
      <c r="C52" s="34"/>
      <c r="D52" s="29"/>
      <c r="E52" s="28"/>
      <c r="F52" s="28"/>
      <c r="G52" s="29"/>
      <c r="H52" s="28"/>
      <c r="I52" s="28"/>
      <c r="J52" s="28"/>
      <c r="K52" s="28"/>
      <c r="L52" s="28"/>
      <c r="M52" s="28"/>
      <c r="N52" s="28"/>
    </row>
    <row r="53" spans="1:14" x14ac:dyDescent="0.2">
      <c r="A53" s="30"/>
      <c r="B53" s="28"/>
      <c r="C53" s="34"/>
      <c r="D53" s="29"/>
      <c r="E53" s="28"/>
      <c r="F53" s="28"/>
      <c r="G53" s="29"/>
      <c r="H53" s="28"/>
      <c r="I53" s="28"/>
      <c r="J53" s="28"/>
      <c r="K53" s="28"/>
      <c r="L53" s="28"/>
      <c r="M53" s="28"/>
      <c r="N53" s="28"/>
    </row>
    <row r="54" spans="1:14" x14ac:dyDescent="0.2">
      <c r="A54" s="30"/>
      <c r="B54" s="28"/>
      <c r="C54" s="34"/>
      <c r="D54" s="29"/>
      <c r="E54" s="28"/>
      <c r="F54" s="28"/>
      <c r="G54" s="29"/>
      <c r="H54" s="28"/>
      <c r="I54" s="28"/>
      <c r="J54" s="28"/>
      <c r="K54" s="28"/>
      <c r="L54" s="28"/>
      <c r="M54" s="28"/>
      <c r="N54" s="28"/>
    </row>
    <row r="55" spans="1:14" x14ac:dyDescent="0.2">
      <c r="A55" s="30"/>
      <c r="B55" s="28"/>
      <c r="C55" s="34"/>
      <c r="D55" s="29"/>
      <c r="E55" s="28"/>
      <c r="F55" s="28"/>
      <c r="G55" s="29"/>
      <c r="H55" s="28"/>
      <c r="I55" s="28"/>
      <c r="J55" s="28"/>
      <c r="K55" s="28"/>
      <c r="L55" s="28"/>
      <c r="M55" s="28"/>
      <c r="N55" s="28"/>
    </row>
    <row r="56" spans="1:14" x14ac:dyDescent="0.2">
      <c r="A56" s="30"/>
      <c r="B56" s="28"/>
      <c r="C56" s="34"/>
      <c r="D56" s="29"/>
      <c r="E56" s="28"/>
      <c r="F56" s="28"/>
      <c r="G56" s="29"/>
      <c r="H56" s="28"/>
      <c r="I56" s="28"/>
      <c r="J56" s="28"/>
      <c r="K56" s="28"/>
      <c r="L56" s="28"/>
      <c r="M56" s="28"/>
      <c r="N56" s="28"/>
    </row>
    <row r="57" spans="1:14" x14ac:dyDescent="0.2">
      <c r="A57" s="30"/>
      <c r="B57" s="28"/>
      <c r="C57" s="34"/>
      <c r="D57" s="29"/>
      <c r="E57" s="28"/>
      <c r="F57" s="28"/>
      <c r="G57" s="29"/>
      <c r="H57" s="28"/>
      <c r="I57" s="28"/>
      <c r="J57" s="28"/>
      <c r="K57" s="28"/>
      <c r="L57" s="28"/>
      <c r="M57" s="28"/>
      <c r="N57" s="28"/>
    </row>
    <row r="58" spans="1:14" x14ac:dyDescent="0.2">
      <c r="A58" s="30"/>
      <c r="B58" s="28"/>
      <c r="C58" s="34"/>
      <c r="D58" s="29"/>
      <c r="E58" s="28"/>
      <c r="F58" s="28"/>
      <c r="G58" s="29"/>
      <c r="H58" s="28"/>
      <c r="I58" s="28"/>
      <c r="J58" s="28"/>
      <c r="K58" s="28"/>
      <c r="L58" s="28"/>
      <c r="M58" s="28"/>
      <c r="N58" s="28"/>
    </row>
    <row r="59" spans="1:14" x14ac:dyDescent="0.2">
      <c r="A59" s="30"/>
      <c r="B59" s="28"/>
      <c r="C59" s="34"/>
      <c r="D59" s="29"/>
      <c r="E59" s="28"/>
      <c r="F59" s="28"/>
      <c r="G59" s="29"/>
      <c r="H59" s="28"/>
      <c r="I59" s="28"/>
      <c r="J59" s="28"/>
      <c r="K59" s="28"/>
      <c r="L59" s="28"/>
      <c r="M59" s="28"/>
      <c r="N59" s="28"/>
    </row>
    <row r="60" spans="1:14" x14ac:dyDescent="0.2">
      <c r="A60" s="30"/>
      <c r="B60" s="28"/>
      <c r="C60" s="34"/>
      <c r="D60" s="29"/>
      <c r="E60" s="28"/>
      <c r="F60" s="28"/>
      <c r="G60" s="29"/>
      <c r="H60" s="28"/>
      <c r="I60" s="28"/>
      <c r="J60" s="28"/>
      <c r="K60" s="28"/>
      <c r="L60" s="28"/>
      <c r="M60" s="28"/>
      <c r="N60" s="28"/>
    </row>
    <row r="61" spans="1:14" x14ac:dyDescent="0.2">
      <c r="A61" s="30"/>
      <c r="B61" s="28"/>
      <c r="C61" s="34"/>
      <c r="D61" s="29"/>
      <c r="E61" s="28"/>
      <c r="F61" s="28"/>
      <c r="G61" s="29"/>
      <c r="H61" s="28"/>
      <c r="I61" s="28"/>
      <c r="J61" s="28"/>
      <c r="K61" s="28"/>
      <c r="L61" s="28"/>
      <c r="M61" s="28"/>
      <c r="N61" s="28"/>
    </row>
    <row r="62" spans="1:14" x14ac:dyDescent="0.2">
      <c r="A62" s="30"/>
      <c r="B62" s="28"/>
      <c r="C62" s="34"/>
      <c r="D62" s="29"/>
      <c r="E62" s="28"/>
      <c r="F62" s="28"/>
      <c r="G62" s="29"/>
      <c r="H62" s="28"/>
      <c r="I62" s="28"/>
      <c r="J62" s="28"/>
      <c r="K62" s="28"/>
      <c r="L62" s="28"/>
      <c r="M62" s="28"/>
      <c r="N62" s="28"/>
    </row>
    <row r="63" spans="1:14" x14ac:dyDescent="0.2">
      <c r="A63" s="30"/>
      <c r="B63" s="28"/>
      <c r="C63" s="34"/>
      <c r="D63" s="29"/>
      <c r="E63" s="28"/>
      <c r="F63" s="28"/>
      <c r="G63" s="29"/>
      <c r="H63" s="28"/>
      <c r="I63" s="28"/>
      <c r="J63" s="28"/>
      <c r="K63" s="28"/>
      <c r="L63" s="28"/>
      <c r="M63" s="28"/>
      <c r="N63" s="28"/>
    </row>
    <row r="64" spans="1:14" x14ac:dyDescent="0.2">
      <c r="A64" s="30"/>
      <c r="B64" s="28"/>
      <c r="C64" s="34"/>
      <c r="D64" s="29"/>
      <c r="E64" s="28"/>
      <c r="F64" s="28"/>
      <c r="G64" s="29"/>
      <c r="H64" s="28"/>
      <c r="I64" s="28"/>
      <c r="J64" s="28"/>
      <c r="K64" s="28"/>
      <c r="L64" s="28"/>
      <c r="M64" s="28"/>
      <c r="N64" s="28"/>
    </row>
    <row r="65" spans="1:14" x14ac:dyDescent="0.2">
      <c r="A65" s="30"/>
      <c r="B65" s="28"/>
      <c r="C65" s="34"/>
      <c r="D65" s="29"/>
      <c r="E65" s="28"/>
      <c r="F65" s="28"/>
      <c r="G65" s="29"/>
      <c r="H65" s="28"/>
      <c r="I65" s="28"/>
      <c r="J65" s="28"/>
      <c r="K65" s="28"/>
      <c r="L65" s="28"/>
      <c r="M65" s="28"/>
      <c r="N65" s="28"/>
    </row>
    <row r="66" spans="1:14" x14ac:dyDescent="0.2">
      <c r="A66" s="30"/>
      <c r="B66" s="28"/>
      <c r="C66" s="34"/>
      <c r="D66" s="29"/>
      <c r="E66" s="28"/>
      <c r="F66" s="28"/>
      <c r="G66" s="29"/>
      <c r="H66" s="28"/>
      <c r="I66" s="28"/>
      <c r="J66" s="28"/>
      <c r="K66" s="28"/>
      <c r="L66" s="28"/>
      <c r="M66" s="28"/>
      <c r="N66" s="28"/>
    </row>
    <row r="67" spans="1:14" x14ac:dyDescent="0.2">
      <c r="A67" s="30"/>
      <c r="B67" s="28"/>
      <c r="C67" s="34"/>
      <c r="D67" s="29"/>
      <c r="E67" s="28"/>
      <c r="F67" s="28"/>
      <c r="G67" s="29"/>
      <c r="H67" s="28"/>
      <c r="I67" s="28"/>
      <c r="J67" s="28"/>
      <c r="K67" s="28"/>
      <c r="L67" s="28"/>
      <c r="M67" s="28"/>
      <c r="N67" s="28"/>
    </row>
    <row r="68" spans="1:14" x14ac:dyDescent="0.2">
      <c r="A68" s="30"/>
      <c r="B68" s="28"/>
      <c r="C68" s="34"/>
      <c r="D68" s="29"/>
      <c r="E68" s="28"/>
      <c r="F68" s="28"/>
      <c r="G68" s="29"/>
      <c r="H68" s="28"/>
      <c r="I68" s="28"/>
      <c r="J68" s="28"/>
      <c r="K68" s="28"/>
      <c r="L68" s="28"/>
      <c r="M68" s="28"/>
      <c r="N68" s="28"/>
    </row>
    <row r="69" spans="1:14" x14ac:dyDescent="0.2">
      <c r="A69" s="30"/>
      <c r="B69" s="28"/>
      <c r="C69" s="34"/>
      <c r="D69" s="29"/>
      <c r="E69" s="28"/>
      <c r="F69" s="28"/>
      <c r="G69" s="29"/>
      <c r="H69" s="28"/>
      <c r="I69" s="28"/>
      <c r="J69" s="28"/>
      <c r="K69" s="28"/>
      <c r="L69" s="28"/>
      <c r="M69" s="28"/>
      <c r="N69" s="28"/>
    </row>
    <row r="70" spans="1:14" x14ac:dyDescent="0.2">
      <c r="A70" s="30"/>
      <c r="B70" s="28"/>
      <c r="C70" s="34"/>
      <c r="D70" s="29"/>
      <c r="E70" s="28"/>
      <c r="F70" s="28"/>
      <c r="G70" s="29"/>
      <c r="H70" s="28"/>
      <c r="I70" s="28"/>
      <c r="J70" s="28"/>
      <c r="K70" s="28"/>
      <c r="L70" s="28"/>
      <c r="M70" s="28"/>
      <c r="N70" s="28"/>
    </row>
    <row r="71" spans="1:14" x14ac:dyDescent="0.2">
      <c r="A71" s="30"/>
      <c r="B71" s="28"/>
      <c r="C71" s="34"/>
      <c r="D71" s="29"/>
      <c r="E71" s="28"/>
      <c r="F71" s="28"/>
      <c r="G71" s="29"/>
      <c r="H71" s="28"/>
      <c r="I71" s="28"/>
      <c r="J71" s="28"/>
      <c r="K71" s="28"/>
      <c r="L71" s="28"/>
      <c r="M71" s="28"/>
      <c r="N71" s="28"/>
    </row>
    <row r="72" spans="1:14" x14ac:dyDescent="0.2">
      <c r="A72" s="30"/>
      <c r="B72" s="28"/>
      <c r="C72" s="34"/>
      <c r="D72" s="29"/>
      <c r="E72" s="28"/>
      <c r="F72" s="28"/>
      <c r="G72" s="29"/>
      <c r="H72" s="28"/>
      <c r="I72" s="28"/>
      <c r="J72" s="28"/>
      <c r="K72" s="28"/>
      <c r="L72" s="28"/>
      <c r="M72" s="28"/>
      <c r="N72" s="28"/>
    </row>
    <row r="73" spans="1:14" x14ac:dyDescent="0.2">
      <c r="A73" s="30"/>
      <c r="B73" s="28"/>
      <c r="C73" s="34"/>
      <c r="D73" s="29"/>
      <c r="E73" s="28"/>
      <c r="F73" s="28"/>
      <c r="G73" s="29"/>
      <c r="H73" s="28"/>
      <c r="I73" s="28"/>
      <c r="J73" s="28"/>
      <c r="K73" s="28"/>
      <c r="L73" s="28"/>
      <c r="M73" s="28"/>
      <c r="N73" s="28"/>
    </row>
    <row r="74" spans="1:14" x14ac:dyDescent="0.2">
      <c r="A74" s="30"/>
      <c r="B74" s="28"/>
      <c r="C74" s="34"/>
      <c r="D74" s="29"/>
      <c r="E74" s="28"/>
      <c r="F74" s="28"/>
      <c r="G74" s="29"/>
      <c r="H74" s="28"/>
      <c r="I74" s="28"/>
      <c r="J74" s="28"/>
      <c r="K74" s="28"/>
      <c r="L74" s="28"/>
      <c r="M74" s="28"/>
      <c r="N74" s="28"/>
    </row>
    <row r="75" spans="1:14" x14ac:dyDescent="0.2">
      <c r="A75" s="30"/>
      <c r="B75" s="28"/>
      <c r="C75" s="34"/>
      <c r="D75" s="29"/>
      <c r="E75" s="28"/>
      <c r="F75" s="28"/>
      <c r="G75" s="29"/>
      <c r="H75" s="28"/>
      <c r="I75" s="28"/>
      <c r="J75" s="28"/>
      <c r="K75" s="28"/>
      <c r="L75" s="28"/>
      <c r="M75" s="28"/>
      <c r="N75" s="28"/>
    </row>
    <row r="76" spans="1:14" x14ac:dyDescent="0.2">
      <c r="A76" s="30"/>
      <c r="B76" s="28"/>
      <c r="C76" s="34"/>
      <c r="D76" s="29"/>
      <c r="E76" s="28"/>
      <c r="F76" s="28"/>
      <c r="G76" s="29"/>
      <c r="H76" s="28"/>
      <c r="I76" s="28"/>
      <c r="J76" s="28"/>
      <c r="K76" s="28"/>
      <c r="L76" s="28"/>
      <c r="M76" s="28"/>
      <c r="N76" s="28"/>
    </row>
    <row r="77" spans="1:14" x14ac:dyDescent="0.2">
      <c r="A77" s="30"/>
      <c r="B77" s="28"/>
      <c r="C77" s="34"/>
      <c r="D77" s="29"/>
      <c r="E77" s="28"/>
      <c r="F77" s="28"/>
      <c r="G77" s="29"/>
      <c r="H77" s="28"/>
      <c r="I77" s="28"/>
      <c r="J77" s="28"/>
      <c r="K77" s="28"/>
      <c r="L77" s="28"/>
      <c r="M77" s="28"/>
      <c r="N77" s="28"/>
    </row>
    <row r="78" spans="1:14" x14ac:dyDescent="0.2">
      <c r="A78" s="30"/>
      <c r="B78" s="28"/>
      <c r="C78" s="34"/>
      <c r="D78" s="29"/>
      <c r="E78" s="28"/>
      <c r="F78" s="28"/>
      <c r="G78" s="29"/>
      <c r="H78" s="28"/>
      <c r="I78" s="28"/>
      <c r="J78" s="28"/>
      <c r="K78" s="28"/>
      <c r="L78" s="28"/>
      <c r="M78" s="28"/>
      <c r="N78" s="28"/>
    </row>
    <row r="79" spans="1:14" x14ac:dyDescent="0.2">
      <c r="A79" s="30"/>
      <c r="B79" s="28"/>
      <c r="C79" s="34"/>
      <c r="D79" s="29"/>
      <c r="E79" s="28"/>
      <c r="F79" s="28"/>
      <c r="G79" s="29"/>
      <c r="H79" s="28"/>
      <c r="I79" s="28"/>
      <c r="J79" s="28"/>
      <c r="K79" s="28"/>
      <c r="L79" s="28"/>
      <c r="M79" s="28"/>
      <c r="N79" s="28"/>
    </row>
    <row r="80" spans="1:14" x14ac:dyDescent="0.2">
      <c r="A80" s="30"/>
      <c r="B80" s="28"/>
      <c r="C80" s="34"/>
      <c r="D80" s="29"/>
      <c r="E80" s="28"/>
      <c r="F80" s="28"/>
      <c r="G80" s="29"/>
      <c r="H80" s="28"/>
      <c r="I80" s="28"/>
      <c r="J80" s="28"/>
      <c r="K80" s="28"/>
      <c r="L80" s="28"/>
      <c r="M80" s="28"/>
      <c r="N80" s="28"/>
    </row>
    <row r="81" spans="1:14" x14ac:dyDescent="0.2">
      <c r="A81" s="30"/>
      <c r="B81" s="28"/>
      <c r="C81" s="34"/>
      <c r="D81" s="29"/>
      <c r="E81" s="28"/>
      <c r="F81" s="28"/>
      <c r="G81" s="29"/>
      <c r="H81" s="28"/>
      <c r="I81" s="28"/>
      <c r="J81" s="28"/>
      <c r="K81" s="28"/>
      <c r="L81" s="28"/>
      <c r="M81" s="28"/>
      <c r="N81" s="28"/>
    </row>
    <row r="82" spans="1:14" x14ac:dyDescent="0.2">
      <c r="A82" s="30"/>
      <c r="B82" s="28"/>
      <c r="C82" s="34"/>
      <c r="D82" s="29"/>
      <c r="E82" s="28"/>
      <c r="F82" s="28"/>
      <c r="G82" s="29"/>
      <c r="H82" s="28"/>
      <c r="I82" s="28"/>
      <c r="J82" s="28"/>
      <c r="K82" s="28"/>
      <c r="L82" s="28"/>
      <c r="M82" s="28"/>
      <c r="N82" s="28"/>
    </row>
    <row r="83" spans="1:14" x14ac:dyDescent="0.2">
      <c r="A83" s="30"/>
      <c r="B83" s="28"/>
      <c r="C83" s="34"/>
      <c r="D83" s="29"/>
      <c r="E83" s="28"/>
      <c r="F83" s="28"/>
      <c r="G83" s="29"/>
      <c r="H83" s="28"/>
      <c r="I83" s="28"/>
      <c r="J83" s="28"/>
      <c r="K83" s="28"/>
      <c r="L83" s="28"/>
      <c r="M83" s="28"/>
      <c r="N83" s="28"/>
    </row>
    <row r="84" spans="1:14" x14ac:dyDescent="0.2">
      <c r="A84" s="30"/>
      <c r="B84" s="28"/>
      <c r="C84" s="34"/>
      <c r="D84" s="29"/>
      <c r="E84" s="28"/>
      <c r="F84" s="28"/>
      <c r="G84" s="29"/>
      <c r="H84" s="28"/>
      <c r="I84" s="28"/>
      <c r="J84" s="28"/>
      <c r="K84" s="28"/>
      <c r="L84" s="28"/>
      <c r="M84" s="28"/>
      <c r="N84" s="28"/>
    </row>
    <row r="85" spans="1:14" x14ac:dyDescent="0.2">
      <c r="A85" s="30"/>
      <c r="B85" s="28"/>
      <c r="C85" s="34"/>
      <c r="D85" s="29"/>
      <c r="E85" s="28"/>
      <c r="F85" s="28"/>
      <c r="G85" s="29"/>
      <c r="H85" s="28"/>
      <c r="I85" s="28"/>
      <c r="J85" s="28"/>
      <c r="K85" s="28"/>
      <c r="L85" s="28"/>
      <c r="M85" s="28"/>
      <c r="N85" s="28"/>
    </row>
    <row r="86" spans="1:14" x14ac:dyDescent="0.2">
      <c r="A86" s="30"/>
      <c r="B86" s="28"/>
      <c r="C86" s="34"/>
      <c r="D86" s="29"/>
      <c r="E86" s="28"/>
      <c r="F86" s="28"/>
      <c r="G86" s="29"/>
      <c r="H86" s="28"/>
      <c r="I86" s="28"/>
      <c r="J86" s="28"/>
      <c r="K86" s="28"/>
      <c r="L86" s="28"/>
      <c r="M86" s="28"/>
      <c r="N86" s="28"/>
    </row>
    <row r="87" spans="1:14" x14ac:dyDescent="0.2">
      <c r="A87" s="30"/>
      <c r="B87" s="28"/>
      <c r="C87" s="34"/>
      <c r="D87" s="29"/>
      <c r="E87" s="28"/>
      <c r="F87" s="28"/>
      <c r="G87" s="29"/>
      <c r="H87" s="28"/>
      <c r="I87" s="28"/>
      <c r="J87" s="28"/>
      <c r="K87" s="28"/>
      <c r="L87" s="28"/>
      <c r="M87" s="28"/>
      <c r="N87" s="28"/>
    </row>
    <row r="88" spans="1:14" x14ac:dyDescent="0.2">
      <c r="A88" s="30"/>
      <c r="B88" s="28"/>
      <c r="C88" s="34"/>
      <c r="D88" s="29"/>
      <c r="E88" s="28"/>
      <c r="F88" s="28"/>
      <c r="G88" s="29"/>
      <c r="H88" s="28"/>
      <c r="I88" s="28"/>
      <c r="J88" s="28"/>
      <c r="K88" s="28"/>
      <c r="L88" s="28"/>
      <c r="M88" s="28"/>
      <c r="N88" s="28"/>
    </row>
    <row r="89" spans="1:14" x14ac:dyDescent="0.2">
      <c r="A89" s="30"/>
      <c r="B89" s="28"/>
      <c r="C89" s="34"/>
      <c r="D89" s="29"/>
      <c r="E89" s="28"/>
      <c r="F89" s="28"/>
      <c r="G89" s="29"/>
      <c r="H89" s="28"/>
      <c r="I89" s="28"/>
      <c r="J89" s="28"/>
      <c r="K89" s="28"/>
      <c r="L89" s="28"/>
      <c r="M89" s="28"/>
      <c r="N89" s="28"/>
    </row>
    <row r="90" spans="1:14" x14ac:dyDescent="0.2">
      <c r="A90" s="30"/>
      <c r="B90" s="28"/>
      <c r="C90" s="34"/>
      <c r="D90" s="29"/>
      <c r="E90" s="28"/>
      <c r="F90" s="28"/>
      <c r="G90" s="29"/>
      <c r="H90" s="28"/>
      <c r="I90" s="28"/>
      <c r="J90" s="28"/>
      <c r="K90" s="28"/>
      <c r="L90" s="28"/>
      <c r="M90" s="28"/>
      <c r="N90" s="28"/>
    </row>
    <row r="91" spans="1:14" x14ac:dyDescent="0.2">
      <c r="A91" s="30"/>
      <c r="B91" s="28"/>
      <c r="C91" s="34"/>
      <c r="D91" s="29"/>
      <c r="E91" s="28"/>
      <c r="F91" s="28"/>
      <c r="G91" s="29"/>
      <c r="H91" s="28"/>
      <c r="I91" s="28"/>
      <c r="J91" s="28"/>
      <c r="K91" s="28"/>
      <c r="L91" s="28"/>
      <c r="M91" s="28"/>
      <c r="N91" s="28"/>
    </row>
    <row r="92" spans="1:14" x14ac:dyDescent="0.2">
      <c r="A92" s="30"/>
      <c r="B92" s="28"/>
      <c r="C92" s="34"/>
      <c r="D92" s="29"/>
      <c r="E92" s="28"/>
      <c r="F92" s="28"/>
      <c r="G92" s="29"/>
      <c r="H92" s="28"/>
      <c r="I92" s="28"/>
      <c r="J92" s="28"/>
      <c r="K92" s="28"/>
      <c r="L92" s="28"/>
      <c r="M92" s="28"/>
      <c r="N92" s="28"/>
    </row>
  </sheetData>
  <mergeCells count="3">
    <mergeCell ref="B4:F4"/>
    <mergeCell ref="B5:F5"/>
    <mergeCell ref="B6:F6"/>
  </mergeCells>
  <pageMargins left="0.7" right="0.7" top="0.75" bottom="0.75" header="0.3" footer="0.3"/>
  <pageSetup scale="91" orientation="portrait" r:id="rId1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F9" sqref="F9"/>
    </sheetView>
  </sheetViews>
  <sheetFormatPr defaultRowHeight="12.75" x14ac:dyDescent="0.2"/>
  <cols>
    <col min="2" max="2" width="25.7109375" customWidth="1"/>
    <col min="5" max="5" width="30.7109375" customWidth="1"/>
    <col min="6" max="6" width="10.42578125" bestFit="1" customWidth="1"/>
  </cols>
  <sheetData>
    <row r="1" spans="1:8" x14ac:dyDescent="0.2">
      <c r="A1" s="30">
        <v>1</v>
      </c>
      <c r="B1" s="28"/>
      <c r="C1" s="34"/>
      <c r="D1" s="29"/>
      <c r="E1" s="28"/>
      <c r="F1" s="32" t="s">
        <v>621</v>
      </c>
      <c r="G1" s="29"/>
      <c r="H1" s="28"/>
    </row>
    <row r="2" spans="1:8" x14ac:dyDescent="0.2">
      <c r="A2" s="30">
        <f>+A1+1</f>
        <v>2</v>
      </c>
      <c r="B2" s="28"/>
      <c r="C2" s="34"/>
      <c r="D2" s="29"/>
      <c r="E2" s="28"/>
      <c r="F2" s="32" t="s">
        <v>622</v>
      </c>
      <c r="G2" s="29"/>
      <c r="H2" s="28"/>
    </row>
    <row r="3" spans="1:8" x14ac:dyDescent="0.2">
      <c r="A3" s="30">
        <f t="shared" ref="A3:A20" si="0">+A2+1</f>
        <v>3</v>
      </c>
      <c r="B3" s="28"/>
      <c r="C3" s="34"/>
      <c r="D3" s="29"/>
      <c r="E3" s="28"/>
      <c r="F3" s="32" t="s">
        <v>623</v>
      </c>
      <c r="G3" s="29"/>
      <c r="H3" s="28"/>
    </row>
    <row r="4" spans="1:8" ht="15.75" x14ac:dyDescent="0.25">
      <c r="A4" s="30">
        <f t="shared" si="0"/>
        <v>4</v>
      </c>
      <c r="B4" s="113" t="s">
        <v>624</v>
      </c>
      <c r="C4" s="113"/>
      <c r="D4" s="113"/>
      <c r="E4" s="113"/>
      <c r="F4" s="113"/>
      <c r="G4" s="29"/>
      <c r="H4" s="28"/>
    </row>
    <row r="5" spans="1:8" ht="15.75" x14ac:dyDescent="0.25">
      <c r="A5" s="30">
        <f t="shared" si="0"/>
        <v>5</v>
      </c>
      <c r="B5" s="113" t="s">
        <v>626</v>
      </c>
      <c r="C5" s="113"/>
      <c r="D5" s="113"/>
      <c r="E5" s="113"/>
      <c r="F5" s="113"/>
      <c r="G5" s="29"/>
      <c r="H5" s="28"/>
    </row>
    <row r="6" spans="1:8" ht="15.75" x14ac:dyDescent="0.25">
      <c r="A6" s="30">
        <f t="shared" si="0"/>
        <v>6</v>
      </c>
      <c r="B6" s="113" t="s">
        <v>625</v>
      </c>
      <c r="C6" s="113"/>
      <c r="D6" s="113"/>
      <c r="E6" s="113"/>
      <c r="F6" s="113"/>
      <c r="G6" s="29"/>
      <c r="H6" s="28"/>
    </row>
    <row r="7" spans="1:8" ht="15" x14ac:dyDescent="0.25">
      <c r="A7" s="30">
        <f t="shared" si="0"/>
        <v>7</v>
      </c>
      <c r="B7" s="14"/>
      <c r="C7" s="36"/>
      <c r="D7" s="27"/>
      <c r="E7" s="14"/>
      <c r="F7" s="14"/>
      <c r="G7" s="27"/>
      <c r="H7" s="14"/>
    </row>
    <row r="8" spans="1:8" ht="30" x14ac:dyDescent="0.25">
      <c r="A8" s="30">
        <f t="shared" si="0"/>
        <v>8</v>
      </c>
      <c r="B8" s="47" t="s">
        <v>581</v>
      </c>
      <c r="C8" s="37" t="s">
        <v>9</v>
      </c>
      <c r="D8" s="38" t="s">
        <v>627</v>
      </c>
      <c r="E8" s="47" t="s">
        <v>95</v>
      </c>
      <c r="F8" s="47" t="s">
        <v>582</v>
      </c>
      <c r="G8" s="27"/>
      <c r="H8" s="14"/>
    </row>
    <row r="9" spans="1:8" ht="15.95" customHeight="1" x14ac:dyDescent="0.25">
      <c r="A9" s="30">
        <f t="shared" si="0"/>
        <v>9</v>
      </c>
      <c r="B9" s="39" t="s">
        <v>630</v>
      </c>
      <c r="C9" s="40">
        <v>42011</v>
      </c>
      <c r="D9" s="41">
        <v>64970</v>
      </c>
      <c r="E9" s="39" t="s">
        <v>631</v>
      </c>
      <c r="F9" s="21">
        <v>28683</v>
      </c>
      <c r="G9" s="27"/>
      <c r="H9" s="14" t="str">
        <f>IF(G9="x",+F9," ")</f>
        <v xml:space="preserve"> </v>
      </c>
    </row>
    <row r="10" spans="1:8" ht="15.95" customHeight="1" x14ac:dyDescent="0.25">
      <c r="A10" s="30">
        <f t="shared" si="0"/>
        <v>10</v>
      </c>
      <c r="B10" s="39" t="s">
        <v>632</v>
      </c>
      <c r="C10" s="40">
        <v>42035</v>
      </c>
      <c r="D10" s="41">
        <v>65176</v>
      </c>
      <c r="E10" s="39" t="s">
        <v>631</v>
      </c>
      <c r="F10" s="21">
        <v>58610.44</v>
      </c>
      <c r="G10" s="27"/>
      <c r="H10" s="14" t="str">
        <f>IF(G10="x",+F10," ")</f>
        <v xml:space="preserve"> </v>
      </c>
    </row>
    <row r="11" spans="1:8" ht="15.95" customHeight="1" x14ac:dyDescent="0.25">
      <c r="A11" s="30">
        <f t="shared" si="0"/>
        <v>11</v>
      </c>
      <c r="B11" s="39"/>
      <c r="C11" s="40"/>
      <c r="D11" s="41"/>
      <c r="E11" s="39" t="s">
        <v>696</v>
      </c>
      <c r="F11" s="67">
        <f>87210.36-87293.44</f>
        <v>-83.080000000001746</v>
      </c>
      <c r="G11" s="27"/>
      <c r="H11" s="14"/>
    </row>
    <row r="12" spans="1:8" ht="15.95" customHeight="1" thickBot="1" x14ac:dyDescent="0.3">
      <c r="A12" s="30">
        <f t="shared" si="0"/>
        <v>12</v>
      </c>
      <c r="B12" s="39"/>
      <c r="C12" s="40"/>
      <c r="D12" s="41"/>
      <c r="E12" s="39" t="s">
        <v>628</v>
      </c>
      <c r="F12" s="68">
        <f>SUM(F9:F11)</f>
        <v>87210.36</v>
      </c>
      <c r="G12" s="27"/>
      <c r="H12" s="14"/>
    </row>
    <row r="13" spans="1:8" ht="15.75" thickTop="1" x14ac:dyDescent="0.25">
      <c r="A13" s="30">
        <f t="shared" si="0"/>
        <v>13</v>
      </c>
      <c r="B13" s="39"/>
      <c r="C13" s="40"/>
      <c r="D13" s="41"/>
      <c r="E13" s="39"/>
      <c r="F13" s="42"/>
      <c r="G13" s="27"/>
      <c r="H13" s="14"/>
    </row>
    <row r="14" spans="1:8" ht="15" x14ac:dyDescent="0.25">
      <c r="A14" s="30">
        <f t="shared" si="0"/>
        <v>14</v>
      </c>
      <c r="B14" s="39"/>
      <c r="C14" s="40"/>
      <c r="D14" s="41"/>
      <c r="E14" s="39"/>
      <c r="F14" s="42"/>
      <c r="G14" s="27"/>
      <c r="H14" s="14"/>
    </row>
    <row r="15" spans="1:8" ht="15" x14ac:dyDescent="0.25">
      <c r="A15" s="30">
        <f t="shared" si="0"/>
        <v>15</v>
      </c>
      <c r="B15" s="39"/>
      <c r="C15" s="40"/>
      <c r="D15" s="41"/>
      <c r="E15" s="39"/>
      <c r="F15" s="42"/>
      <c r="G15" s="27"/>
      <c r="H15" s="14"/>
    </row>
    <row r="16" spans="1:8" ht="15" x14ac:dyDescent="0.25">
      <c r="A16" s="30">
        <f t="shared" si="0"/>
        <v>16</v>
      </c>
      <c r="B16" s="39"/>
      <c r="C16" s="40"/>
      <c r="D16" s="41"/>
      <c r="E16" s="39"/>
      <c r="F16" s="42"/>
      <c r="G16" s="27"/>
      <c r="H16" s="14"/>
    </row>
    <row r="17" spans="1:8" ht="15" x14ac:dyDescent="0.25">
      <c r="A17" s="30">
        <f t="shared" si="0"/>
        <v>17</v>
      </c>
      <c r="B17" s="39"/>
      <c r="C17" s="40"/>
      <c r="D17" s="41"/>
      <c r="E17" s="39"/>
      <c r="F17" s="42"/>
      <c r="G17" s="27"/>
      <c r="H17" s="14"/>
    </row>
    <row r="18" spans="1:8" ht="15" x14ac:dyDescent="0.25">
      <c r="A18" s="30">
        <f t="shared" si="0"/>
        <v>18</v>
      </c>
      <c r="B18" s="39"/>
      <c r="C18" s="40"/>
      <c r="D18" s="41"/>
      <c r="E18" s="39"/>
      <c r="F18" s="42"/>
      <c r="G18" s="27"/>
      <c r="H18" s="14"/>
    </row>
    <row r="19" spans="1:8" ht="15" x14ac:dyDescent="0.25">
      <c r="A19" s="30">
        <f t="shared" si="0"/>
        <v>19</v>
      </c>
      <c r="B19" s="39"/>
      <c r="C19" s="40"/>
      <c r="D19" s="41"/>
      <c r="E19" s="39"/>
      <c r="F19" s="42"/>
      <c r="G19" s="27"/>
      <c r="H19" s="14"/>
    </row>
    <row r="20" spans="1:8" ht="15" x14ac:dyDescent="0.25">
      <c r="A20" s="30">
        <f t="shared" si="0"/>
        <v>20</v>
      </c>
      <c r="B20" s="39"/>
      <c r="C20" s="40"/>
      <c r="D20" s="41"/>
      <c r="E20" s="39"/>
      <c r="F20" s="42"/>
      <c r="G20" s="27"/>
      <c r="H20" s="14"/>
    </row>
  </sheetData>
  <mergeCells count="3">
    <mergeCell ref="B4:F4"/>
    <mergeCell ref="B5:F5"/>
    <mergeCell ref="B6:F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C1" zoomScaleNormal="100" workbookViewId="0">
      <selection activeCell="T46" sqref="T46"/>
    </sheetView>
  </sheetViews>
  <sheetFormatPr defaultRowHeight="12.75" x14ac:dyDescent="0.2"/>
  <cols>
    <col min="1" max="1" width="4" style="59" customWidth="1"/>
    <col min="2" max="2" width="35.7109375" customWidth="1"/>
    <col min="3" max="3" width="10.140625" style="35" bestFit="1" customWidth="1"/>
    <col min="4" max="4" width="9.28515625" style="10" bestFit="1" customWidth="1"/>
    <col min="5" max="5" width="35.7109375" customWidth="1"/>
    <col min="6" max="6" width="9.28515625" bestFit="1" customWidth="1"/>
    <col min="7" max="7" width="2.7109375" style="10" customWidth="1"/>
  </cols>
  <sheetData>
    <row r="1" spans="1:12" ht="15" x14ac:dyDescent="0.25">
      <c r="A1" s="58">
        <v>1</v>
      </c>
      <c r="B1" s="14"/>
      <c r="C1" s="36"/>
      <c r="D1" s="27"/>
      <c r="E1" s="14"/>
      <c r="F1" s="51" t="s">
        <v>634</v>
      </c>
      <c r="G1" s="27"/>
      <c r="H1" s="14"/>
      <c r="I1" s="14"/>
      <c r="J1" s="14"/>
      <c r="K1" s="14"/>
      <c r="L1" s="14"/>
    </row>
    <row r="2" spans="1:12" ht="15" x14ac:dyDescent="0.25">
      <c r="A2" s="58">
        <f>+A1+1</f>
        <v>2</v>
      </c>
      <c r="B2" s="14"/>
      <c r="C2" s="36"/>
      <c r="D2" s="27"/>
      <c r="E2" s="14"/>
      <c r="F2" s="51" t="s">
        <v>622</v>
      </c>
      <c r="G2" s="27"/>
      <c r="H2" s="14"/>
      <c r="I2" s="14"/>
      <c r="J2" s="14"/>
      <c r="K2" s="14"/>
      <c r="L2" s="14"/>
    </row>
    <row r="3" spans="1:12" ht="15" x14ac:dyDescent="0.25">
      <c r="A3" s="58">
        <f t="shared" ref="A3:A40" si="0">+A2+1</f>
        <v>3</v>
      </c>
      <c r="B3" s="14"/>
      <c r="C3" s="36"/>
      <c r="D3" s="27"/>
      <c r="E3" s="14"/>
      <c r="F3" s="51" t="s">
        <v>623</v>
      </c>
      <c r="G3" s="27"/>
      <c r="H3" s="14"/>
      <c r="I3" s="14"/>
      <c r="J3" s="14"/>
      <c r="K3" s="14"/>
      <c r="L3" s="14"/>
    </row>
    <row r="4" spans="1:12" ht="15.75" x14ac:dyDescent="0.25">
      <c r="A4" s="58">
        <f t="shared" si="0"/>
        <v>4</v>
      </c>
      <c r="B4" s="113" t="s">
        <v>636</v>
      </c>
      <c r="C4" s="113"/>
      <c r="D4" s="113"/>
      <c r="E4" s="113"/>
      <c r="F4" s="113"/>
      <c r="G4" s="27"/>
      <c r="H4" s="14"/>
      <c r="I4" s="14"/>
      <c r="J4" s="14"/>
      <c r="K4" s="14"/>
      <c r="L4" s="14"/>
    </row>
    <row r="5" spans="1:12" ht="15.75" x14ac:dyDescent="0.25">
      <c r="A5" s="58">
        <f t="shared" si="0"/>
        <v>5</v>
      </c>
      <c r="B5" s="113" t="s">
        <v>670</v>
      </c>
      <c r="C5" s="113"/>
      <c r="D5" s="113"/>
      <c r="E5" s="113"/>
      <c r="F5" s="113"/>
      <c r="G5" s="27"/>
      <c r="H5" s="14"/>
      <c r="I5" s="14"/>
      <c r="J5" s="14"/>
      <c r="K5" s="14"/>
      <c r="L5" s="14"/>
    </row>
    <row r="6" spans="1:12" ht="15.75" x14ac:dyDescent="0.25">
      <c r="A6" s="58">
        <f t="shared" si="0"/>
        <v>6</v>
      </c>
      <c r="B6" s="113" t="s">
        <v>671</v>
      </c>
      <c r="C6" s="113"/>
      <c r="D6" s="113"/>
      <c r="E6" s="113"/>
      <c r="F6" s="113"/>
      <c r="G6" s="27"/>
      <c r="H6" s="14"/>
      <c r="I6" s="14"/>
      <c r="J6" s="14"/>
      <c r="K6" s="14"/>
      <c r="L6" s="14"/>
    </row>
    <row r="7" spans="1:12" ht="15" x14ac:dyDescent="0.25">
      <c r="A7" s="58">
        <f t="shared" si="0"/>
        <v>7</v>
      </c>
      <c r="B7" s="14"/>
      <c r="C7" s="36"/>
      <c r="D7" s="27"/>
      <c r="E7" s="14"/>
      <c r="F7" s="14"/>
      <c r="G7" s="27"/>
      <c r="H7" s="14"/>
      <c r="I7" s="14"/>
      <c r="J7" s="14"/>
      <c r="K7" s="14"/>
      <c r="L7" s="14"/>
    </row>
    <row r="8" spans="1:12" ht="26.25" x14ac:dyDescent="0.25">
      <c r="A8" s="58">
        <f t="shared" si="0"/>
        <v>8</v>
      </c>
      <c r="B8" s="33" t="s">
        <v>639</v>
      </c>
      <c r="C8" s="62" t="s">
        <v>640</v>
      </c>
      <c r="D8" s="33" t="s">
        <v>641</v>
      </c>
      <c r="E8" s="33" t="s">
        <v>642</v>
      </c>
      <c r="F8" s="33" t="s">
        <v>643</v>
      </c>
      <c r="G8" s="27"/>
      <c r="H8" s="14"/>
      <c r="I8" s="14"/>
      <c r="J8" s="14"/>
      <c r="K8" s="14"/>
      <c r="L8" s="14"/>
    </row>
    <row r="9" spans="1:12" ht="15" x14ac:dyDescent="0.25">
      <c r="A9" s="58">
        <f t="shared" si="0"/>
        <v>9</v>
      </c>
      <c r="B9" s="15" t="s">
        <v>645</v>
      </c>
      <c r="C9" s="48">
        <v>42080</v>
      </c>
      <c r="D9" s="25">
        <v>65457</v>
      </c>
      <c r="E9" s="15" t="s">
        <v>666</v>
      </c>
      <c r="F9" s="17">
        <v>100</v>
      </c>
      <c r="G9" s="27" t="s">
        <v>620</v>
      </c>
      <c r="H9" s="14">
        <f>IF(G9="x",+F9," ")</f>
        <v>100</v>
      </c>
      <c r="I9" s="14"/>
      <c r="J9" s="14"/>
      <c r="K9" s="14"/>
      <c r="L9" s="14"/>
    </row>
    <row r="10" spans="1:12" ht="15" x14ac:dyDescent="0.25">
      <c r="A10" s="58">
        <f t="shared" si="0"/>
        <v>10</v>
      </c>
      <c r="B10" s="15" t="s">
        <v>646</v>
      </c>
      <c r="C10" s="48">
        <v>42080</v>
      </c>
      <c r="D10" s="25">
        <v>65458</v>
      </c>
      <c r="E10" s="15" t="s">
        <v>666</v>
      </c>
      <c r="F10" s="17">
        <v>100</v>
      </c>
      <c r="G10" s="27" t="s">
        <v>620</v>
      </c>
      <c r="H10" s="14">
        <f t="shared" ref="H10:H37" si="1">IF(G10="x",+F10," ")</f>
        <v>100</v>
      </c>
      <c r="I10" s="14"/>
      <c r="J10" s="14"/>
      <c r="K10" s="14"/>
      <c r="L10" s="14"/>
    </row>
    <row r="11" spans="1:12" ht="15" x14ac:dyDescent="0.25">
      <c r="A11" s="58">
        <f t="shared" si="0"/>
        <v>11</v>
      </c>
      <c r="B11" s="15" t="s">
        <v>647</v>
      </c>
      <c r="C11" s="48">
        <v>42080</v>
      </c>
      <c r="D11" s="25">
        <v>65459</v>
      </c>
      <c r="E11" s="15" t="s">
        <v>666</v>
      </c>
      <c r="F11" s="17">
        <v>100</v>
      </c>
      <c r="G11" s="27" t="s">
        <v>620</v>
      </c>
      <c r="H11" s="14">
        <f t="shared" si="1"/>
        <v>100</v>
      </c>
      <c r="I11" s="14"/>
      <c r="J11" s="14"/>
      <c r="K11" s="14"/>
      <c r="L11" s="14"/>
    </row>
    <row r="12" spans="1:12" ht="15" x14ac:dyDescent="0.25">
      <c r="A12" s="58">
        <f t="shared" si="0"/>
        <v>12</v>
      </c>
      <c r="B12" s="15" t="s">
        <v>648</v>
      </c>
      <c r="C12" s="48">
        <v>42080</v>
      </c>
      <c r="D12" s="25">
        <v>65463</v>
      </c>
      <c r="E12" s="15" t="s">
        <v>666</v>
      </c>
      <c r="F12" s="17">
        <v>100</v>
      </c>
      <c r="G12" s="27" t="s">
        <v>620</v>
      </c>
      <c r="H12" s="14">
        <f t="shared" si="1"/>
        <v>100</v>
      </c>
      <c r="I12" s="14"/>
      <c r="J12" s="14"/>
      <c r="K12" s="14"/>
      <c r="L12" s="14"/>
    </row>
    <row r="13" spans="1:12" ht="15" x14ac:dyDescent="0.25">
      <c r="A13" s="58">
        <f t="shared" si="0"/>
        <v>13</v>
      </c>
      <c r="B13" s="15" t="s">
        <v>649</v>
      </c>
      <c r="C13" s="48">
        <v>42080</v>
      </c>
      <c r="D13" s="25">
        <v>65464</v>
      </c>
      <c r="E13" s="15" t="s">
        <v>666</v>
      </c>
      <c r="F13" s="17">
        <v>100</v>
      </c>
      <c r="G13" s="27" t="s">
        <v>620</v>
      </c>
      <c r="H13" s="14">
        <f t="shared" si="1"/>
        <v>100</v>
      </c>
      <c r="I13" s="14"/>
      <c r="J13" s="14"/>
      <c r="K13" s="14"/>
      <c r="L13" s="14"/>
    </row>
    <row r="14" spans="1:12" ht="15" x14ac:dyDescent="0.25">
      <c r="A14" s="58">
        <f t="shared" si="0"/>
        <v>14</v>
      </c>
      <c r="B14" s="15" t="s">
        <v>650</v>
      </c>
      <c r="C14" s="48">
        <v>42080</v>
      </c>
      <c r="D14" s="25">
        <v>65466</v>
      </c>
      <c r="E14" s="15" t="s">
        <v>666</v>
      </c>
      <c r="F14" s="17">
        <v>100</v>
      </c>
      <c r="G14" s="27" t="s">
        <v>620</v>
      </c>
      <c r="H14" s="14">
        <f t="shared" si="1"/>
        <v>100</v>
      </c>
      <c r="I14" s="14"/>
      <c r="J14" s="14"/>
      <c r="K14" s="14"/>
      <c r="L14" s="14"/>
    </row>
    <row r="15" spans="1:12" ht="15" x14ac:dyDescent="0.25">
      <c r="A15" s="58">
        <f t="shared" si="0"/>
        <v>15</v>
      </c>
      <c r="B15" s="15" t="s">
        <v>651</v>
      </c>
      <c r="C15" s="48">
        <v>42080</v>
      </c>
      <c r="D15" s="25">
        <v>65467</v>
      </c>
      <c r="E15" s="15" t="s">
        <v>666</v>
      </c>
      <c r="F15" s="17">
        <v>100</v>
      </c>
      <c r="G15" s="27" t="s">
        <v>620</v>
      </c>
      <c r="H15" s="14">
        <f t="shared" si="1"/>
        <v>100</v>
      </c>
      <c r="I15" s="14"/>
      <c r="J15" s="14"/>
      <c r="K15" s="14"/>
      <c r="L15" s="14"/>
    </row>
    <row r="16" spans="1:12" ht="15" x14ac:dyDescent="0.25">
      <c r="A16" s="58">
        <f t="shared" si="0"/>
        <v>16</v>
      </c>
      <c r="B16" s="15" t="s">
        <v>653</v>
      </c>
      <c r="C16" s="48">
        <v>42143</v>
      </c>
      <c r="D16" s="25">
        <v>65908</v>
      </c>
      <c r="E16" s="15" t="s">
        <v>652</v>
      </c>
      <c r="F16" s="17">
        <v>500</v>
      </c>
      <c r="G16" s="27"/>
      <c r="H16" s="14" t="str">
        <f t="shared" si="1"/>
        <v xml:space="preserve"> </v>
      </c>
      <c r="I16" s="14"/>
      <c r="J16" s="14"/>
      <c r="K16" s="14"/>
      <c r="L16" s="14"/>
    </row>
    <row r="17" spans="1:12" ht="15" x14ac:dyDescent="0.25">
      <c r="A17" s="58">
        <f t="shared" si="0"/>
        <v>17</v>
      </c>
      <c r="B17" s="15" t="s">
        <v>655</v>
      </c>
      <c r="C17" s="48">
        <v>42143</v>
      </c>
      <c r="D17" s="25">
        <v>65909</v>
      </c>
      <c r="E17" s="15" t="s">
        <v>654</v>
      </c>
      <c r="F17" s="17">
        <v>500</v>
      </c>
      <c r="G17" s="27"/>
      <c r="H17" s="14" t="str">
        <f t="shared" si="1"/>
        <v xml:space="preserve"> </v>
      </c>
      <c r="I17" s="14"/>
      <c r="J17" s="14"/>
      <c r="K17" s="14"/>
      <c r="L17" s="14"/>
    </row>
    <row r="18" spans="1:12" ht="15" x14ac:dyDescent="0.25">
      <c r="A18" s="58">
        <f t="shared" si="0"/>
        <v>18</v>
      </c>
      <c r="B18" s="15" t="s">
        <v>657</v>
      </c>
      <c r="C18" s="48">
        <v>42143</v>
      </c>
      <c r="D18" s="25">
        <v>65915</v>
      </c>
      <c r="E18" s="15" t="s">
        <v>656</v>
      </c>
      <c r="F18" s="17">
        <v>510.39</v>
      </c>
      <c r="G18" s="27"/>
      <c r="H18" s="14" t="str">
        <f t="shared" si="1"/>
        <v xml:space="preserve"> </v>
      </c>
      <c r="I18" s="14"/>
      <c r="J18" s="14"/>
      <c r="K18" s="14"/>
      <c r="L18" s="14"/>
    </row>
    <row r="19" spans="1:12" ht="15" x14ac:dyDescent="0.25">
      <c r="A19" s="58">
        <f t="shared" si="0"/>
        <v>19</v>
      </c>
      <c r="B19" s="15" t="s">
        <v>659</v>
      </c>
      <c r="C19" s="48">
        <v>42143</v>
      </c>
      <c r="D19" s="25">
        <v>65920</v>
      </c>
      <c r="E19" s="15" t="s">
        <v>658</v>
      </c>
      <c r="F19" s="17">
        <v>150</v>
      </c>
      <c r="G19" s="27"/>
      <c r="H19" s="14" t="str">
        <f t="shared" si="1"/>
        <v xml:space="preserve"> </v>
      </c>
      <c r="I19" s="14"/>
      <c r="J19" s="14"/>
      <c r="K19" s="14"/>
      <c r="L19" s="14"/>
    </row>
    <row r="20" spans="1:12" ht="15" x14ac:dyDescent="0.25">
      <c r="A20" s="58">
        <f t="shared" si="0"/>
        <v>20</v>
      </c>
      <c r="B20" s="15" t="s">
        <v>660</v>
      </c>
      <c r="C20" s="48">
        <v>42143</v>
      </c>
      <c r="D20" s="25">
        <v>65922</v>
      </c>
      <c r="E20" s="15" t="s">
        <v>658</v>
      </c>
      <c r="F20" s="17">
        <v>150</v>
      </c>
      <c r="G20" s="27"/>
      <c r="H20" s="14" t="str">
        <f t="shared" si="1"/>
        <v xml:space="preserve"> </v>
      </c>
      <c r="I20" s="14"/>
      <c r="J20" s="14"/>
      <c r="K20" s="14"/>
      <c r="L20" s="14"/>
    </row>
    <row r="21" spans="1:12" ht="15" x14ac:dyDescent="0.25">
      <c r="A21" s="58">
        <f t="shared" si="0"/>
        <v>21</v>
      </c>
      <c r="B21" s="15" t="s">
        <v>69</v>
      </c>
      <c r="C21" s="48">
        <v>42152</v>
      </c>
      <c r="D21" s="25">
        <v>65961</v>
      </c>
      <c r="E21" s="15" t="s">
        <v>661</v>
      </c>
      <c r="F21" s="17">
        <v>570.15</v>
      </c>
      <c r="G21" s="27"/>
      <c r="H21" s="14" t="str">
        <f t="shared" si="1"/>
        <v xml:space="preserve"> </v>
      </c>
      <c r="I21" s="14"/>
      <c r="J21" s="14"/>
      <c r="K21" s="14"/>
      <c r="L21" s="14"/>
    </row>
    <row r="22" spans="1:12" ht="15" x14ac:dyDescent="0.25">
      <c r="A22" s="58">
        <f t="shared" si="0"/>
        <v>22</v>
      </c>
      <c r="B22" s="15" t="s">
        <v>70</v>
      </c>
      <c r="C22" s="48">
        <v>42152</v>
      </c>
      <c r="D22" s="25">
        <v>65962</v>
      </c>
      <c r="E22" s="15" t="s">
        <v>661</v>
      </c>
      <c r="F22" s="17">
        <v>508.63</v>
      </c>
      <c r="G22" s="27"/>
      <c r="H22" s="14" t="str">
        <f t="shared" si="1"/>
        <v xml:space="preserve"> </v>
      </c>
      <c r="I22" s="14"/>
      <c r="J22" s="14"/>
      <c r="K22" s="14"/>
      <c r="L22" s="14"/>
    </row>
    <row r="23" spans="1:12" ht="15" x14ac:dyDescent="0.25">
      <c r="A23" s="58">
        <f t="shared" si="0"/>
        <v>23</v>
      </c>
      <c r="B23" s="15" t="s">
        <v>71</v>
      </c>
      <c r="C23" s="48">
        <v>42152</v>
      </c>
      <c r="D23" s="25">
        <v>65963</v>
      </c>
      <c r="E23" s="15" t="s">
        <v>661</v>
      </c>
      <c r="F23" s="17">
        <v>554.04999999999995</v>
      </c>
      <c r="G23" s="27"/>
      <c r="H23" s="14" t="str">
        <f t="shared" si="1"/>
        <v xml:space="preserve"> </v>
      </c>
      <c r="I23" s="14"/>
      <c r="J23" s="14"/>
      <c r="K23" s="14"/>
      <c r="L23" s="14"/>
    </row>
    <row r="24" spans="1:12" ht="15" x14ac:dyDescent="0.25">
      <c r="A24" s="58">
        <f t="shared" si="0"/>
        <v>24</v>
      </c>
      <c r="B24" s="15" t="s">
        <v>72</v>
      </c>
      <c r="C24" s="48">
        <v>42152</v>
      </c>
      <c r="D24" s="25">
        <v>65965</v>
      </c>
      <c r="E24" s="15" t="s">
        <v>661</v>
      </c>
      <c r="F24" s="17">
        <v>509.2</v>
      </c>
      <c r="G24" s="27"/>
      <c r="H24" s="14" t="str">
        <f t="shared" si="1"/>
        <v xml:space="preserve"> </v>
      </c>
      <c r="I24" s="14"/>
      <c r="J24" s="14"/>
      <c r="K24" s="14"/>
      <c r="L24" s="14"/>
    </row>
    <row r="25" spans="1:12" ht="15" x14ac:dyDescent="0.25">
      <c r="A25" s="58">
        <f t="shared" si="0"/>
        <v>25</v>
      </c>
      <c r="B25" s="15" t="s">
        <v>73</v>
      </c>
      <c r="C25" s="48">
        <v>42152</v>
      </c>
      <c r="D25" s="25">
        <v>65967</v>
      </c>
      <c r="E25" s="15" t="s">
        <v>661</v>
      </c>
      <c r="F25" s="17">
        <v>554.04999999999995</v>
      </c>
      <c r="G25" s="27"/>
      <c r="H25" s="14" t="str">
        <f t="shared" si="1"/>
        <v xml:space="preserve"> </v>
      </c>
      <c r="I25" s="14"/>
      <c r="J25" s="14"/>
      <c r="K25" s="14"/>
      <c r="L25" s="14"/>
    </row>
    <row r="26" spans="1:12" ht="15" x14ac:dyDescent="0.25">
      <c r="A26" s="58">
        <f t="shared" si="0"/>
        <v>26</v>
      </c>
      <c r="B26" s="15" t="s">
        <v>75</v>
      </c>
      <c r="C26" s="48">
        <v>42152</v>
      </c>
      <c r="D26" s="25">
        <v>65969</v>
      </c>
      <c r="E26" s="15" t="s">
        <v>661</v>
      </c>
      <c r="F26" s="17">
        <v>574.75</v>
      </c>
      <c r="G26" s="27"/>
      <c r="H26" s="14" t="str">
        <f t="shared" si="1"/>
        <v xml:space="preserve"> </v>
      </c>
      <c r="I26" s="14"/>
      <c r="J26" s="14"/>
      <c r="K26" s="14"/>
      <c r="L26" s="14"/>
    </row>
    <row r="27" spans="1:12" ht="15" x14ac:dyDescent="0.25">
      <c r="A27" s="58">
        <f t="shared" si="0"/>
        <v>27</v>
      </c>
      <c r="B27" s="15" t="s">
        <v>55</v>
      </c>
      <c r="C27" s="48">
        <v>42155</v>
      </c>
      <c r="D27" s="25">
        <v>66037</v>
      </c>
      <c r="E27" s="15" t="s">
        <v>668</v>
      </c>
      <c r="F27" s="17">
        <v>54.43</v>
      </c>
      <c r="G27" s="27"/>
      <c r="H27" s="14" t="str">
        <f t="shared" si="1"/>
        <v xml:space="preserve"> </v>
      </c>
      <c r="I27" s="14"/>
      <c r="J27" s="14"/>
      <c r="K27" s="14"/>
      <c r="L27" s="14"/>
    </row>
    <row r="28" spans="1:12" ht="15" x14ac:dyDescent="0.25">
      <c r="A28" s="58">
        <f t="shared" si="0"/>
        <v>28</v>
      </c>
      <c r="B28" s="15" t="s">
        <v>76</v>
      </c>
      <c r="C28" s="48">
        <v>42159</v>
      </c>
      <c r="D28" s="25">
        <v>66092</v>
      </c>
      <c r="E28" s="15" t="s">
        <v>662</v>
      </c>
      <c r="F28" s="17">
        <v>300</v>
      </c>
      <c r="G28" s="27"/>
      <c r="H28" s="14" t="str">
        <f t="shared" si="1"/>
        <v xml:space="preserve"> </v>
      </c>
      <c r="I28" s="14"/>
      <c r="J28" s="14"/>
      <c r="K28" s="14"/>
      <c r="L28" s="14"/>
    </row>
    <row r="29" spans="1:12" ht="15" x14ac:dyDescent="0.25">
      <c r="A29" s="58">
        <f t="shared" si="0"/>
        <v>29</v>
      </c>
      <c r="B29" s="15" t="s">
        <v>663</v>
      </c>
      <c r="C29" s="48">
        <v>42165</v>
      </c>
      <c r="D29" s="25">
        <v>66096</v>
      </c>
      <c r="E29" s="15" t="s">
        <v>185</v>
      </c>
      <c r="F29" s="17">
        <v>24.7</v>
      </c>
      <c r="G29" s="27" t="s">
        <v>620</v>
      </c>
      <c r="H29" s="14">
        <f t="shared" si="1"/>
        <v>24.7</v>
      </c>
      <c r="I29" s="14"/>
      <c r="J29" s="14"/>
      <c r="K29" s="14"/>
      <c r="L29" s="14"/>
    </row>
    <row r="30" spans="1:12" ht="15" x14ac:dyDescent="0.25">
      <c r="A30" s="58">
        <f t="shared" si="0"/>
        <v>30</v>
      </c>
      <c r="B30" s="15" t="s">
        <v>33</v>
      </c>
      <c r="C30" s="48">
        <v>42185</v>
      </c>
      <c r="D30" s="25">
        <v>66650</v>
      </c>
      <c r="E30" s="15" t="s">
        <v>672</v>
      </c>
      <c r="F30" s="17">
        <v>711.9</v>
      </c>
      <c r="G30" s="27" t="s">
        <v>620</v>
      </c>
      <c r="H30" s="14">
        <f t="shared" si="1"/>
        <v>711.9</v>
      </c>
      <c r="I30" s="14"/>
      <c r="J30" s="14"/>
      <c r="K30" s="14"/>
      <c r="L30" s="14"/>
    </row>
    <row r="31" spans="1:12" ht="15" x14ac:dyDescent="0.25">
      <c r="A31" s="58">
        <f t="shared" si="0"/>
        <v>31</v>
      </c>
      <c r="B31" s="15" t="s">
        <v>33</v>
      </c>
      <c r="C31" s="48">
        <v>42185</v>
      </c>
      <c r="D31" s="25">
        <v>66650</v>
      </c>
      <c r="E31" s="15" t="s">
        <v>672</v>
      </c>
      <c r="F31" s="17">
        <v>732.55</v>
      </c>
      <c r="G31" s="27" t="s">
        <v>620</v>
      </c>
      <c r="H31" s="14">
        <f t="shared" si="1"/>
        <v>732.55</v>
      </c>
      <c r="I31" s="14"/>
      <c r="J31" s="14"/>
      <c r="K31" s="14"/>
      <c r="L31" s="14"/>
    </row>
    <row r="32" spans="1:12" ht="15" x14ac:dyDescent="0.25">
      <c r="A32" s="58">
        <f t="shared" si="0"/>
        <v>32</v>
      </c>
      <c r="B32" s="15" t="s">
        <v>664</v>
      </c>
      <c r="C32" s="48">
        <v>42185</v>
      </c>
      <c r="D32" s="25">
        <v>66693</v>
      </c>
      <c r="E32" s="15" t="s">
        <v>667</v>
      </c>
      <c r="F32" s="17">
        <v>225</v>
      </c>
      <c r="G32" s="27"/>
      <c r="H32" s="14" t="str">
        <f t="shared" si="1"/>
        <v xml:space="preserve"> </v>
      </c>
      <c r="I32" s="14"/>
      <c r="J32" s="14"/>
      <c r="K32" s="14"/>
      <c r="L32" s="14"/>
    </row>
    <row r="33" spans="1:12" ht="15" x14ac:dyDescent="0.25">
      <c r="A33" s="58">
        <f t="shared" si="0"/>
        <v>33</v>
      </c>
      <c r="B33" s="15" t="s">
        <v>665</v>
      </c>
      <c r="C33" s="48">
        <v>42185</v>
      </c>
      <c r="D33" s="25">
        <v>66716</v>
      </c>
      <c r="E33" s="15" t="s">
        <v>667</v>
      </c>
      <c r="F33" s="17">
        <v>220</v>
      </c>
      <c r="G33" s="27"/>
      <c r="H33" s="14" t="str">
        <f t="shared" si="1"/>
        <v xml:space="preserve"> </v>
      </c>
      <c r="I33" s="14"/>
      <c r="J33" s="14"/>
      <c r="K33" s="14"/>
      <c r="L33" s="14"/>
    </row>
    <row r="34" spans="1:12" ht="15" x14ac:dyDescent="0.25">
      <c r="A34" s="58">
        <f t="shared" si="0"/>
        <v>34</v>
      </c>
      <c r="B34" s="15" t="s">
        <v>83</v>
      </c>
      <c r="C34" s="48">
        <v>42185</v>
      </c>
      <c r="D34" s="25">
        <v>66721</v>
      </c>
      <c r="E34" s="15" t="s">
        <v>667</v>
      </c>
      <c r="F34" s="17">
        <v>444</v>
      </c>
      <c r="G34" s="27"/>
      <c r="H34" s="14" t="str">
        <f t="shared" si="1"/>
        <v xml:space="preserve"> </v>
      </c>
      <c r="I34" s="14"/>
      <c r="J34" s="14"/>
      <c r="K34" s="14"/>
      <c r="L34" s="14"/>
    </row>
    <row r="35" spans="1:12" ht="15" x14ac:dyDescent="0.25">
      <c r="A35" s="58">
        <f t="shared" si="0"/>
        <v>35</v>
      </c>
      <c r="B35" s="15" t="s">
        <v>89</v>
      </c>
      <c r="C35" s="48">
        <v>42185</v>
      </c>
      <c r="D35" s="25">
        <v>66759</v>
      </c>
      <c r="E35" s="15" t="s">
        <v>667</v>
      </c>
      <c r="F35" s="17">
        <v>461.18</v>
      </c>
      <c r="G35" s="27"/>
      <c r="H35" s="14" t="str">
        <f t="shared" si="1"/>
        <v xml:space="preserve"> </v>
      </c>
      <c r="I35" s="14"/>
      <c r="J35" s="14"/>
      <c r="K35" s="14"/>
      <c r="L35" s="14"/>
    </row>
    <row r="36" spans="1:12" ht="15" x14ac:dyDescent="0.25">
      <c r="A36" s="58">
        <f t="shared" si="0"/>
        <v>36</v>
      </c>
      <c r="B36" s="15" t="s">
        <v>55</v>
      </c>
      <c r="C36" s="48">
        <v>42247</v>
      </c>
      <c r="D36" s="25">
        <v>67177</v>
      </c>
      <c r="E36" s="15" t="s">
        <v>669</v>
      </c>
      <c r="F36" s="17">
        <v>10353.94</v>
      </c>
      <c r="G36" s="27"/>
      <c r="H36" s="14" t="str">
        <f t="shared" si="1"/>
        <v xml:space="preserve"> </v>
      </c>
      <c r="I36" s="14"/>
      <c r="J36" s="14"/>
      <c r="K36" s="14"/>
      <c r="L36" s="14"/>
    </row>
    <row r="37" spans="1:12" ht="15" x14ac:dyDescent="0.25">
      <c r="A37" s="58">
        <f t="shared" si="0"/>
        <v>37</v>
      </c>
      <c r="B37" s="15"/>
      <c r="C37" s="48">
        <v>42185</v>
      </c>
      <c r="D37" s="24"/>
      <c r="E37" s="14" t="s">
        <v>697</v>
      </c>
      <c r="F37" s="17">
        <f>25839.76-19308.92</f>
        <v>6530.84</v>
      </c>
      <c r="G37" s="27"/>
      <c r="H37" s="14" t="str">
        <f t="shared" si="1"/>
        <v xml:space="preserve"> </v>
      </c>
      <c r="I37" s="14"/>
      <c r="J37" s="14"/>
      <c r="K37" s="14"/>
      <c r="L37" s="14"/>
    </row>
    <row r="38" spans="1:12" ht="15.75" thickBot="1" x14ac:dyDescent="0.3">
      <c r="A38" s="58">
        <f t="shared" si="0"/>
        <v>38</v>
      </c>
      <c r="B38" s="14"/>
      <c r="C38" s="36"/>
      <c r="D38" s="26"/>
      <c r="E38" s="15" t="s">
        <v>628</v>
      </c>
      <c r="F38" s="61">
        <f>SUM(F9:F37)</f>
        <v>25839.759999999998</v>
      </c>
      <c r="G38" s="27"/>
      <c r="H38" s="61">
        <f>SUM(H9:H37)</f>
        <v>2169.1499999999996</v>
      </c>
      <c r="I38" s="14"/>
      <c r="J38" s="14"/>
      <c r="K38" s="14"/>
      <c r="L38" s="14"/>
    </row>
    <row r="39" spans="1:12" ht="15.75" thickTop="1" x14ac:dyDescent="0.25">
      <c r="A39" s="58">
        <f t="shared" si="0"/>
        <v>39</v>
      </c>
      <c r="B39" s="14"/>
      <c r="C39" s="36"/>
      <c r="D39" s="27"/>
      <c r="E39" s="14"/>
      <c r="F39" s="14"/>
      <c r="G39" s="27"/>
      <c r="H39" s="14"/>
      <c r="I39" s="14"/>
      <c r="J39" s="14"/>
      <c r="K39" s="14"/>
      <c r="L39" s="14"/>
    </row>
    <row r="40" spans="1:12" ht="15.75" thickBot="1" x14ac:dyDescent="0.3">
      <c r="A40" s="58">
        <f t="shared" si="0"/>
        <v>40</v>
      </c>
      <c r="B40" s="14"/>
      <c r="C40" s="36"/>
      <c r="D40" s="27"/>
      <c r="E40" s="14" t="s">
        <v>629</v>
      </c>
      <c r="F40" s="63">
        <f>+H38</f>
        <v>2169.1499999999996</v>
      </c>
      <c r="G40" s="27" t="s">
        <v>620</v>
      </c>
      <c r="H40" s="14"/>
      <c r="I40" s="14"/>
      <c r="J40" s="14"/>
      <c r="K40" s="14"/>
      <c r="L40" s="14"/>
    </row>
    <row r="41" spans="1:12" ht="15.75" thickTop="1" x14ac:dyDescent="0.25">
      <c r="A41" s="58"/>
      <c r="B41" s="14"/>
      <c r="C41" s="36"/>
      <c r="D41" s="27"/>
      <c r="E41" s="14"/>
      <c r="F41" s="14"/>
      <c r="G41" s="27"/>
      <c r="H41" s="14"/>
      <c r="I41" s="14"/>
      <c r="J41" s="14"/>
      <c r="K41" s="14"/>
      <c r="L41" s="14"/>
    </row>
  </sheetData>
  <mergeCells count="3">
    <mergeCell ref="B4:F4"/>
    <mergeCell ref="B5:F5"/>
    <mergeCell ref="B6:F6"/>
  </mergeCells>
  <pageMargins left="0.7" right="0.7" top="0.75" bottom="0.75" header="0.3" footer="0.3"/>
  <pageSetup scale="86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sheet 1</vt:lpstr>
      <vt:lpstr>426.10</vt:lpstr>
      <vt:lpstr>Sheet1</vt:lpstr>
      <vt:lpstr>923.00</vt:lpstr>
      <vt:lpstr>Sheet2</vt:lpstr>
      <vt:lpstr>directors</vt:lpstr>
      <vt:lpstr>ads</vt:lpstr>
      <vt:lpstr>dues</vt:lpstr>
      <vt:lpstr>anl mtg</vt:lpstr>
      <vt:lpstr>'923.00'!Print_Area</vt:lpstr>
      <vt:lpstr>ads!Print_Area</vt:lpstr>
      <vt:lpstr>'anl mtg'!Print_Area</vt:lpstr>
      <vt:lpstr>directors!Print_Area</vt:lpstr>
      <vt:lpstr>'426.10'!Print_Titles</vt:lpstr>
      <vt:lpstr>'923.00'!Print_Titles</vt:lpstr>
      <vt:lpstr>directors!Print_Titles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D. Tolliver</dc:creator>
  <cp:lastModifiedBy>Robert D. Tolliver</cp:lastModifiedBy>
  <cp:lastPrinted>2016-06-03T17:38:46Z</cp:lastPrinted>
  <dcterms:created xsi:type="dcterms:W3CDTF">2016-01-13T18:42:01Z</dcterms:created>
  <dcterms:modified xsi:type="dcterms:W3CDTF">2016-06-21T16:39:18Z</dcterms:modified>
</cp:coreProperties>
</file>