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4" i="1" l="1"/>
  <c r="K17" i="1"/>
  <c r="K18" i="1"/>
  <c r="K19" i="1"/>
  <c r="K20" i="1"/>
  <c r="K21" i="1"/>
  <c r="K22" i="1"/>
  <c r="K23" i="1"/>
  <c r="K16" i="1"/>
  <c r="K7" i="1" l="1"/>
  <c r="K8" i="1"/>
  <c r="K9" i="1"/>
  <c r="K15" i="1"/>
  <c r="K55" i="1" s="1"/>
  <c r="K24" i="1"/>
  <c r="K25" i="1"/>
  <c r="K26" i="1"/>
  <c r="K27" i="1"/>
  <c r="K28" i="1"/>
  <c r="K29" i="1"/>
  <c r="K30" i="1"/>
  <c r="K31" i="1"/>
  <c r="K39" i="1"/>
  <c r="K40" i="1"/>
  <c r="K41" i="1"/>
  <c r="K42" i="1"/>
  <c r="K43" i="1"/>
  <c r="K44" i="1"/>
  <c r="K45" i="1"/>
  <c r="K49" i="1"/>
  <c r="K50" i="1"/>
  <c r="K51" i="1"/>
  <c r="K52" i="1"/>
  <c r="K53" i="1"/>
  <c r="D61" i="1" l="1"/>
  <c r="F32" i="1"/>
  <c r="H34" i="1" s="1"/>
  <c r="F54" i="1" l="1"/>
  <c r="F46" i="1"/>
  <c r="F11" i="1"/>
  <c r="F57" i="1" l="1"/>
</calcChain>
</file>

<file path=xl/sharedStrings.xml><?xml version="1.0" encoding="utf-8"?>
<sst xmlns="http://schemas.openxmlformats.org/spreadsheetml/2006/main" count="63" uniqueCount="49">
  <si>
    <t>Type of Debt Issued</t>
  </si>
  <si>
    <t>Date of Issue</t>
  </si>
  <si>
    <t>Date of Maturity</t>
  </si>
  <si>
    <t>RUS loans</t>
  </si>
  <si>
    <t>1B290</t>
  </si>
  <si>
    <t>1B295</t>
  </si>
  <si>
    <t>1B300</t>
  </si>
  <si>
    <t>Advance Payment</t>
  </si>
  <si>
    <t>FFB loans</t>
  </si>
  <si>
    <t>H0010</t>
  </si>
  <si>
    <t>H0015</t>
  </si>
  <si>
    <t>H0020</t>
  </si>
  <si>
    <t>H0025</t>
  </si>
  <si>
    <t>H0030</t>
  </si>
  <si>
    <t>H0035</t>
  </si>
  <si>
    <t>H0040</t>
  </si>
  <si>
    <t>H0045</t>
  </si>
  <si>
    <t>H0050</t>
  </si>
  <si>
    <t>H0055</t>
  </si>
  <si>
    <t>H0060</t>
  </si>
  <si>
    <t>H0065</t>
  </si>
  <si>
    <t>F0070</t>
  </si>
  <si>
    <t>F0075</t>
  </si>
  <si>
    <t>F0080</t>
  </si>
  <si>
    <t>Cumberland Valley Electric</t>
  </si>
  <si>
    <t>NCSC loans</t>
  </si>
  <si>
    <t>CoBank loans</t>
  </si>
  <si>
    <t>628T01</t>
  </si>
  <si>
    <t>628T02</t>
  </si>
  <si>
    <t>628T03</t>
  </si>
  <si>
    <t>628T04</t>
  </si>
  <si>
    <t>Total Long Term Debt</t>
  </si>
  <si>
    <t>628T05</t>
  </si>
  <si>
    <t>F0085</t>
  </si>
  <si>
    <t>Schedule of Long-Term Debt</t>
  </si>
  <si>
    <t>AM8</t>
  </si>
  <si>
    <t>AN8</t>
  </si>
  <si>
    <t>Loan</t>
  </si>
  <si>
    <t>AP8</t>
  </si>
  <si>
    <t>AR8</t>
  </si>
  <si>
    <t>* Red denotes fixed rate to maturity</t>
  </si>
  <si>
    <t>Interest Rate</t>
  </si>
  <si>
    <t>F0090</t>
  </si>
  <si>
    <t>F0095</t>
  </si>
  <si>
    <t>11/30/2015 Outstanding Amount</t>
  </si>
  <si>
    <t>**Total Current Outstanding LTD is 52% Variable and 48% Fixed to Maturity</t>
  </si>
  <si>
    <t>Annual Interest Rate</t>
  </si>
  <si>
    <t>*FFB Composite Rate</t>
  </si>
  <si>
    <t xml:space="preserve">***Composite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</si>
</sst>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0.000%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165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39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3" xfId="0" applyNumberFormat="1" applyBorder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1" xfId="0" applyNumberFormat="1" applyFont="1" applyBorder="1"/>
    <xf numFmtId="0" fontId="3" fillId="0" borderId="0" xfId="0" applyFont="1" applyAlignment="1">
      <alignment horizontal="left"/>
    </xf>
    <xf numFmtId="4" fontId="3" fillId="0" borderId="0" xfId="0" applyNumberFormat="1" applyFont="1" applyBorder="1"/>
    <xf numFmtId="0" fontId="0" fillId="0" borderId="0" xfId="0" applyAlignment="1">
      <alignment horizontal="center" wrapText="1"/>
    </xf>
    <xf numFmtId="10" fontId="0" fillId="0" borderId="0" xfId="0" applyNumberFormat="1"/>
    <xf numFmtId="10" fontId="0" fillId="0" borderId="0" xfId="0" applyNumberFormat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1"/>
  <sheetViews>
    <sheetView tabSelected="1" topLeftCell="A31" workbookViewId="0">
      <selection activeCell="K55" sqref="K55"/>
    </sheetView>
  </sheetViews>
  <sheetFormatPr defaultRowHeight="15" x14ac:dyDescent="0.25"/>
  <cols>
    <col min="1" max="2" width="8.7109375" customWidth="1"/>
    <col min="3" max="3" width="17.7109375" customWidth="1"/>
    <col min="4" max="4" width="11.7109375" style="5" customWidth="1"/>
    <col min="5" max="5" width="13.7109375" style="5" customWidth="1"/>
    <col min="6" max="6" width="15.7109375" style="8" customWidth="1"/>
    <col min="7" max="7" width="11.42578125" style="11" customWidth="1"/>
    <col min="8" max="8" width="12.7109375" customWidth="1"/>
    <col min="9" max="9" width="11.28515625" customWidth="1"/>
    <col min="11" max="11" width="11.28515625" customWidth="1"/>
  </cols>
  <sheetData>
    <row r="1" spans="2:11" x14ac:dyDescent="0.25">
      <c r="C1" s="30" t="s">
        <v>24</v>
      </c>
      <c r="D1" s="30"/>
      <c r="E1" s="30"/>
      <c r="F1" s="30"/>
      <c r="G1" s="30"/>
    </row>
    <row r="2" spans="2:11" x14ac:dyDescent="0.25">
      <c r="C2" s="30" t="s">
        <v>34</v>
      </c>
      <c r="D2" s="30"/>
      <c r="E2" s="30"/>
      <c r="F2" s="30"/>
      <c r="G2" s="30"/>
    </row>
    <row r="4" spans="2:11" ht="45" x14ac:dyDescent="0.25">
      <c r="C4" s="1" t="s">
        <v>0</v>
      </c>
      <c r="D4" s="4" t="s">
        <v>1</v>
      </c>
      <c r="E4" s="4" t="s">
        <v>2</v>
      </c>
      <c r="F4" s="6" t="s">
        <v>44</v>
      </c>
      <c r="G4" s="9" t="s">
        <v>41</v>
      </c>
      <c r="H4" s="26" t="s">
        <v>46</v>
      </c>
    </row>
    <row r="5" spans="2:11" x14ac:dyDescent="0.25">
      <c r="C5" s="2"/>
      <c r="F5" s="7"/>
      <c r="G5" s="10"/>
    </row>
    <row r="6" spans="2:11" x14ac:dyDescent="0.25">
      <c r="C6" s="3" t="s">
        <v>3</v>
      </c>
    </row>
    <row r="7" spans="2:11" x14ac:dyDescent="0.25">
      <c r="C7" s="20" t="s">
        <v>4</v>
      </c>
      <c r="D7" s="21">
        <v>35765</v>
      </c>
      <c r="E7" s="21">
        <v>11841</v>
      </c>
      <c r="F7" s="22">
        <v>1164774.8500000001</v>
      </c>
      <c r="G7" s="18">
        <v>5.3749999999999999E-2</v>
      </c>
      <c r="H7" s="18">
        <v>5.3749999999999999E-2</v>
      </c>
      <c r="K7" s="8">
        <f>F7*H7</f>
        <v>62606.648187500003</v>
      </c>
    </row>
    <row r="8" spans="2:11" x14ac:dyDescent="0.25">
      <c r="C8" s="20" t="s">
        <v>5</v>
      </c>
      <c r="D8" s="21">
        <v>36100</v>
      </c>
      <c r="E8" s="21">
        <v>11841</v>
      </c>
      <c r="F8" s="22">
        <v>1139646.3500000001</v>
      </c>
      <c r="G8" s="18">
        <v>0.05</v>
      </c>
      <c r="H8" s="18">
        <v>0.05</v>
      </c>
      <c r="K8" s="8">
        <f t="shared" ref="K8:K9" si="0">F8*H8</f>
        <v>56982.317500000005</v>
      </c>
    </row>
    <row r="9" spans="2:11" x14ac:dyDescent="0.25">
      <c r="C9" t="s">
        <v>6</v>
      </c>
      <c r="D9" s="5">
        <v>36739</v>
      </c>
      <c r="E9" s="5">
        <v>12844</v>
      </c>
      <c r="F9" s="13">
        <v>896605.16</v>
      </c>
      <c r="G9" s="19">
        <v>1.25E-3</v>
      </c>
      <c r="H9" s="11">
        <v>1.25E-3</v>
      </c>
      <c r="K9" s="8">
        <f t="shared" si="0"/>
        <v>1120.7564500000001</v>
      </c>
    </row>
    <row r="10" spans="2:11" ht="15.75" thickBot="1" x14ac:dyDescent="0.3">
      <c r="C10" t="s">
        <v>7</v>
      </c>
      <c r="F10" s="12">
        <v>-1449956.94</v>
      </c>
      <c r="H10" s="11"/>
      <c r="K10" s="8"/>
    </row>
    <row r="11" spans="2:11" ht="15.75" thickBot="1" x14ac:dyDescent="0.3">
      <c r="F11" s="14">
        <f>SUM(F7:F10)</f>
        <v>1751069.4200000004</v>
      </c>
      <c r="H11" s="11"/>
      <c r="K11" s="8"/>
    </row>
    <row r="12" spans="2:11" x14ac:dyDescent="0.25">
      <c r="H12" s="11"/>
      <c r="K12" s="8"/>
    </row>
    <row r="13" spans="2:11" x14ac:dyDescent="0.25">
      <c r="B13" s="3" t="s">
        <v>37</v>
      </c>
      <c r="C13" s="3" t="s">
        <v>8</v>
      </c>
      <c r="H13" s="11"/>
      <c r="K13" s="8"/>
    </row>
    <row r="14" spans="2:11" x14ac:dyDescent="0.25">
      <c r="B14" t="s">
        <v>35</v>
      </c>
      <c r="C14" t="s">
        <v>9</v>
      </c>
      <c r="D14" s="5">
        <v>36951</v>
      </c>
      <c r="E14" s="5">
        <v>42369</v>
      </c>
      <c r="F14" s="8">
        <v>2679787.77</v>
      </c>
      <c r="G14" s="11">
        <v>1E-4</v>
      </c>
      <c r="H14" s="11">
        <v>2.0300000000000001E-3</v>
      </c>
      <c r="I14" s="11"/>
      <c r="K14" s="8">
        <f>F14*H14</f>
        <v>5439.9691731000003</v>
      </c>
    </row>
    <row r="15" spans="2:11" x14ac:dyDescent="0.25">
      <c r="B15" t="s">
        <v>35</v>
      </c>
      <c r="C15" t="s">
        <v>10</v>
      </c>
      <c r="D15" s="5">
        <v>37803</v>
      </c>
      <c r="E15" s="5">
        <v>42339</v>
      </c>
      <c r="F15" s="8">
        <v>3218421.32</v>
      </c>
      <c r="G15" s="11">
        <v>1E-4</v>
      </c>
      <c r="H15" s="11">
        <v>2.0300000000000001E-3</v>
      </c>
      <c r="I15" s="11"/>
      <c r="K15" s="8">
        <f t="shared" ref="K15:K31" si="1">F15*H15</f>
        <v>6533.3952796000003</v>
      </c>
    </row>
    <row r="16" spans="2:11" x14ac:dyDescent="0.25">
      <c r="B16" t="s">
        <v>36</v>
      </c>
      <c r="C16" t="s">
        <v>11</v>
      </c>
      <c r="D16" s="5">
        <v>38169</v>
      </c>
      <c r="E16" s="5">
        <v>42369</v>
      </c>
      <c r="F16" s="8">
        <v>1595416.36</v>
      </c>
      <c r="G16" s="11">
        <v>1E-4</v>
      </c>
      <c r="H16" s="11">
        <v>2.0300000000000001E-3</v>
      </c>
      <c r="I16" s="11"/>
      <c r="K16" s="8">
        <f>F16*H16</f>
        <v>3238.6952108000005</v>
      </c>
    </row>
    <row r="17" spans="2:11" x14ac:dyDescent="0.25">
      <c r="B17" t="s">
        <v>36</v>
      </c>
      <c r="C17" t="s">
        <v>12</v>
      </c>
      <c r="D17" s="5">
        <v>38384</v>
      </c>
      <c r="E17" s="5">
        <v>42369</v>
      </c>
      <c r="F17" s="8">
        <v>1450378.48</v>
      </c>
      <c r="G17" s="11">
        <v>1E-4</v>
      </c>
      <c r="H17" s="11">
        <v>2.0300000000000001E-3</v>
      </c>
      <c r="I17" s="11"/>
      <c r="K17" s="8">
        <f t="shared" ref="K17:K23" si="2">F17*H17</f>
        <v>2944.2683144000002</v>
      </c>
    </row>
    <row r="18" spans="2:11" x14ac:dyDescent="0.25">
      <c r="B18" t="s">
        <v>36</v>
      </c>
      <c r="C18" t="s">
        <v>13</v>
      </c>
      <c r="D18" s="5">
        <v>38626</v>
      </c>
      <c r="E18" s="5">
        <v>42369</v>
      </c>
      <c r="F18" s="8">
        <v>2170113.31</v>
      </c>
      <c r="G18" s="11">
        <v>1E-4</v>
      </c>
      <c r="H18" s="11">
        <v>2.0300000000000001E-3</v>
      </c>
      <c r="I18" s="11"/>
      <c r="K18" s="8">
        <f t="shared" si="2"/>
        <v>4405.3300193000005</v>
      </c>
    </row>
    <row r="19" spans="2:11" x14ac:dyDescent="0.25">
      <c r="B19" t="s">
        <v>36</v>
      </c>
      <c r="C19" t="s">
        <v>14</v>
      </c>
      <c r="D19" s="5">
        <v>38961</v>
      </c>
      <c r="E19" s="5">
        <v>42369</v>
      </c>
      <c r="F19" s="8">
        <v>1476552.53</v>
      </c>
      <c r="G19" s="11">
        <v>1E-4</v>
      </c>
      <c r="H19" s="11">
        <v>2.0300000000000001E-3</v>
      </c>
      <c r="I19" s="11"/>
      <c r="K19" s="8">
        <f t="shared" si="2"/>
        <v>2997.4016359000002</v>
      </c>
    </row>
    <row r="20" spans="2:11" x14ac:dyDescent="0.25">
      <c r="B20" t="s">
        <v>36</v>
      </c>
      <c r="C20" t="s">
        <v>15</v>
      </c>
      <c r="D20" s="5">
        <v>39203</v>
      </c>
      <c r="E20" s="5">
        <v>42369</v>
      </c>
      <c r="F20" s="8">
        <v>822341.89</v>
      </c>
      <c r="G20" s="11">
        <v>1E-4</v>
      </c>
      <c r="H20" s="11">
        <v>2.0300000000000001E-3</v>
      </c>
      <c r="I20" s="11"/>
      <c r="K20" s="8">
        <f t="shared" si="2"/>
        <v>1669.3540367000001</v>
      </c>
    </row>
    <row r="21" spans="2:11" x14ac:dyDescent="0.25">
      <c r="B21" t="s">
        <v>38</v>
      </c>
      <c r="C21" t="s">
        <v>16</v>
      </c>
      <c r="D21" s="5">
        <v>39661</v>
      </c>
      <c r="E21" s="5">
        <v>42369</v>
      </c>
      <c r="F21" s="8">
        <v>3334192.17</v>
      </c>
      <c r="G21" s="11">
        <v>1E-4</v>
      </c>
      <c r="H21" s="11">
        <v>2.0300000000000001E-3</v>
      </c>
      <c r="I21" s="11"/>
      <c r="K21" s="8">
        <f t="shared" si="2"/>
        <v>6768.4101051000007</v>
      </c>
    </row>
    <row r="22" spans="2:11" x14ac:dyDescent="0.25">
      <c r="B22" t="s">
        <v>38</v>
      </c>
      <c r="C22" t="s">
        <v>17</v>
      </c>
      <c r="D22" s="5">
        <v>39753</v>
      </c>
      <c r="E22" s="5">
        <v>42369</v>
      </c>
      <c r="F22" s="8">
        <v>2083870.09</v>
      </c>
      <c r="G22" s="11">
        <v>1E-4</v>
      </c>
      <c r="H22" s="11">
        <v>2.0300000000000001E-3</v>
      </c>
      <c r="I22" s="11"/>
      <c r="K22" s="8">
        <f t="shared" si="2"/>
        <v>4230.2562827000002</v>
      </c>
    </row>
    <row r="23" spans="2:11" x14ac:dyDescent="0.25">
      <c r="B23" t="s">
        <v>38</v>
      </c>
      <c r="C23" t="s">
        <v>18</v>
      </c>
      <c r="D23" s="5">
        <v>40179</v>
      </c>
      <c r="E23" s="5">
        <v>42369</v>
      </c>
      <c r="F23" s="8">
        <v>2500616.67</v>
      </c>
      <c r="G23" s="11">
        <v>1E-4</v>
      </c>
      <c r="H23" s="11">
        <v>2.1610000000000001E-2</v>
      </c>
      <c r="I23" s="11"/>
      <c r="K23" s="8">
        <f t="shared" si="2"/>
        <v>54038.3262387</v>
      </c>
    </row>
    <row r="24" spans="2:11" x14ac:dyDescent="0.25">
      <c r="B24" t="s">
        <v>38</v>
      </c>
      <c r="C24" t="s">
        <v>19</v>
      </c>
      <c r="D24" s="5">
        <v>40725</v>
      </c>
      <c r="E24" s="5">
        <v>42369</v>
      </c>
      <c r="F24" s="8">
        <v>3491395.78</v>
      </c>
      <c r="G24" s="11">
        <v>1E-4</v>
      </c>
      <c r="H24" s="11">
        <v>2.1610000000000001E-2</v>
      </c>
      <c r="I24" s="11"/>
      <c r="K24" s="8">
        <f t="shared" si="1"/>
        <v>75449.0628058</v>
      </c>
    </row>
    <row r="25" spans="2:11" x14ac:dyDescent="0.25">
      <c r="B25" s="20" t="s">
        <v>38</v>
      </c>
      <c r="C25" s="20" t="s">
        <v>20</v>
      </c>
      <c r="D25" s="21">
        <v>41091</v>
      </c>
      <c r="E25" s="21">
        <v>15706</v>
      </c>
      <c r="F25" s="22">
        <v>2119900.15</v>
      </c>
      <c r="G25" s="18">
        <v>2.2519999999999998E-2</v>
      </c>
      <c r="H25" s="18">
        <v>2.2519999999999998E-2</v>
      </c>
      <c r="I25" s="11"/>
      <c r="K25" s="8">
        <f t="shared" si="1"/>
        <v>47740.151377999995</v>
      </c>
    </row>
    <row r="26" spans="2:11" x14ac:dyDescent="0.25">
      <c r="B26" s="20" t="s">
        <v>39</v>
      </c>
      <c r="C26" s="20" t="s">
        <v>21</v>
      </c>
      <c r="D26" s="21">
        <v>41275</v>
      </c>
      <c r="E26" s="21">
        <v>17167</v>
      </c>
      <c r="F26" s="22">
        <v>2922110.04</v>
      </c>
      <c r="G26" s="18">
        <v>2.3269999999999999E-2</v>
      </c>
      <c r="H26" s="18">
        <v>2.3269999999999999E-2</v>
      </c>
      <c r="I26" s="11"/>
      <c r="K26" s="8">
        <f t="shared" si="1"/>
        <v>67997.500630800001</v>
      </c>
    </row>
    <row r="27" spans="2:11" x14ac:dyDescent="0.25">
      <c r="B27" s="20" t="s">
        <v>39</v>
      </c>
      <c r="C27" s="20" t="s">
        <v>22</v>
      </c>
      <c r="D27" s="21">
        <v>41426</v>
      </c>
      <c r="E27" s="21">
        <v>17167</v>
      </c>
      <c r="F27" s="22">
        <v>1850669.69</v>
      </c>
      <c r="G27" s="18">
        <v>2.3269999999999999E-2</v>
      </c>
      <c r="H27" s="18">
        <v>2.3269999999999999E-2</v>
      </c>
      <c r="I27" s="11"/>
      <c r="K27" s="8">
        <f t="shared" si="1"/>
        <v>43065.0836863</v>
      </c>
    </row>
    <row r="28" spans="2:11" x14ac:dyDescent="0.25">
      <c r="B28" s="20" t="s">
        <v>39</v>
      </c>
      <c r="C28" s="20" t="s">
        <v>23</v>
      </c>
      <c r="D28" s="21">
        <v>41609</v>
      </c>
      <c r="E28" s="21">
        <v>17167</v>
      </c>
      <c r="F28" s="22">
        <v>1948073.35</v>
      </c>
      <c r="G28" s="18">
        <v>2.3269999999999999E-2</v>
      </c>
      <c r="H28" s="18">
        <v>2.3269999999999999E-2</v>
      </c>
      <c r="I28" s="11"/>
      <c r="K28" s="8">
        <f t="shared" si="1"/>
        <v>45331.666854499999</v>
      </c>
    </row>
    <row r="29" spans="2:11" x14ac:dyDescent="0.25">
      <c r="B29" s="20" t="s">
        <v>39</v>
      </c>
      <c r="C29" s="20" t="s">
        <v>33</v>
      </c>
      <c r="D29" s="21">
        <v>41821</v>
      </c>
      <c r="E29" s="21">
        <v>17167</v>
      </c>
      <c r="F29" s="25">
        <v>2922232.08</v>
      </c>
      <c r="G29" s="18">
        <v>2.3269999999999999E-2</v>
      </c>
      <c r="H29" s="18">
        <v>2.3269999999999999E-2</v>
      </c>
      <c r="I29" s="11"/>
      <c r="K29" s="8">
        <f t="shared" si="1"/>
        <v>68000.340501600003</v>
      </c>
    </row>
    <row r="30" spans="2:11" x14ac:dyDescent="0.25">
      <c r="B30" s="20" t="s">
        <v>39</v>
      </c>
      <c r="C30" s="20" t="s">
        <v>42</v>
      </c>
      <c r="D30" s="21">
        <v>42258</v>
      </c>
      <c r="E30" s="21">
        <v>17167</v>
      </c>
      <c r="F30" s="25">
        <v>3000000</v>
      </c>
      <c r="G30" s="18">
        <v>2.682E-2</v>
      </c>
      <c r="H30" s="18">
        <v>2.682E-2</v>
      </c>
      <c r="I30" s="11"/>
      <c r="K30" s="8">
        <f t="shared" si="1"/>
        <v>80460</v>
      </c>
    </row>
    <row r="31" spans="2:11" ht="15.75" thickBot="1" x14ac:dyDescent="0.3">
      <c r="B31" s="20" t="s">
        <v>39</v>
      </c>
      <c r="C31" s="20" t="s">
        <v>43</v>
      </c>
      <c r="D31" s="21">
        <v>42332</v>
      </c>
      <c r="E31" s="21">
        <v>17167</v>
      </c>
      <c r="F31" s="23">
        <v>2800000</v>
      </c>
      <c r="G31" s="18">
        <v>2.6929999999999999E-2</v>
      </c>
      <c r="H31" s="18">
        <v>2.6929999999999999E-2</v>
      </c>
      <c r="I31" s="11"/>
      <c r="K31" s="8">
        <f t="shared" si="1"/>
        <v>75404</v>
      </c>
    </row>
    <row r="32" spans="2:11" ht="15.75" thickBot="1" x14ac:dyDescent="0.3">
      <c r="F32" s="14">
        <f>SUM(F14:F31)</f>
        <v>42386071.68</v>
      </c>
      <c r="H32" s="11"/>
      <c r="K32" s="8"/>
    </row>
    <row r="33" spans="2:11" x14ac:dyDescent="0.25">
      <c r="F33" s="13"/>
      <c r="H33" s="11"/>
      <c r="K33" s="8"/>
    </row>
    <row r="34" spans="2:11" x14ac:dyDescent="0.25">
      <c r="B34" s="20"/>
      <c r="F34" s="8" t="s">
        <v>47</v>
      </c>
      <c r="H34" s="11">
        <f>K32/F32</f>
        <v>0</v>
      </c>
      <c r="K34" s="8"/>
    </row>
    <row r="35" spans="2:11" x14ac:dyDescent="0.25">
      <c r="C35" s="3" t="s">
        <v>25</v>
      </c>
      <c r="H35" s="11"/>
      <c r="K35" s="8"/>
    </row>
    <row r="36" spans="2:11" x14ac:dyDescent="0.25">
      <c r="C36" s="24">
        <v>2003</v>
      </c>
      <c r="D36" s="21">
        <v>40482</v>
      </c>
      <c r="E36" s="21">
        <v>41487</v>
      </c>
      <c r="F36" s="22">
        <v>0</v>
      </c>
      <c r="G36" s="18">
        <v>2.3E-2</v>
      </c>
      <c r="H36" s="18">
        <v>2.3E-2</v>
      </c>
      <c r="K36" s="8"/>
    </row>
    <row r="37" spans="2:11" x14ac:dyDescent="0.25">
      <c r="C37" s="24">
        <v>2004</v>
      </c>
      <c r="D37" s="21">
        <v>40483</v>
      </c>
      <c r="E37" s="21">
        <v>41852</v>
      </c>
      <c r="F37" s="22">
        <v>0</v>
      </c>
      <c r="G37" s="18">
        <v>2.7E-2</v>
      </c>
      <c r="H37" s="18">
        <v>2.7E-2</v>
      </c>
      <c r="K37" s="8"/>
    </row>
    <row r="38" spans="2:11" x14ac:dyDescent="0.25">
      <c r="C38" s="24">
        <v>2005</v>
      </c>
      <c r="D38" s="21">
        <v>40483</v>
      </c>
      <c r="E38" s="21">
        <v>42217</v>
      </c>
      <c r="F38" s="22">
        <v>0</v>
      </c>
      <c r="G38" s="18">
        <v>3.0499999999999999E-2</v>
      </c>
      <c r="H38" s="18">
        <v>3.0499999999999999E-2</v>
      </c>
      <c r="K38" s="8"/>
    </row>
    <row r="39" spans="2:11" x14ac:dyDescent="0.25">
      <c r="C39" s="24">
        <v>2006</v>
      </c>
      <c r="D39" s="21">
        <v>40483</v>
      </c>
      <c r="E39" s="21">
        <v>42583</v>
      </c>
      <c r="F39" s="22">
        <v>241499.21</v>
      </c>
      <c r="G39" s="18">
        <v>3.3500000000000002E-2</v>
      </c>
      <c r="H39" s="18">
        <v>3.3500000000000002E-2</v>
      </c>
      <c r="K39" s="8">
        <f>F39*H39</f>
        <v>8090.2235350000001</v>
      </c>
    </row>
    <row r="40" spans="2:11" x14ac:dyDescent="0.25">
      <c r="C40" s="24">
        <v>2007</v>
      </c>
      <c r="D40" s="21">
        <v>40483</v>
      </c>
      <c r="E40" s="21">
        <v>42948</v>
      </c>
      <c r="F40" s="22">
        <v>202674.75</v>
      </c>
      <c r="G40" s="18">
        <v>3.5999999999999997E-2</v>
      </c>
      <c r="H40" s="18">
        <v>3.5999999999999997E-2</v>
      </c>
      <c r="K40" s="8">
        <f t="shared" ref="K40:K45" si="3">F40*H40</f>
        <v>7296.2909999999993</v>
      </c>
    </row>
    <row r="41" spans="2:11" x14ac:dyDescent="0.25">
      <c r="C41" s="24">
        <v>2008</v>
      </c>
      <c r="D41" s="21">
        <v>40483</v>
      </c>
      <c r="E41" s="21">
        <v>43313</v>
      </c>
      <c r="F41" s="22">
        <v>253479.96</v>
      </c>
      <c r="G41" s="18">
        <v>3.7999999999999999E-2</v>
      </c>
      <c r="H41" s="18">
        <v>3.7999999999999999E-2</v>
      </c>
      <c r="K41" s="8">
        <f t="shared" si="3"/>
        <v>9632.23848</v>
      </c>
    </row>
    <row r="42" spans="2:11" x14ac:dyDescent="0.25">
      <c r="C42" s="24">
        <v>2009</v>
      </c>
      <c r="D42" s="21">
        <v>40483</v>
      </c>
      <c r="E42" s="21">
        <v>43678</v>
      </c>
      <c r="F42" s="22">
        <v>248981.06</v>
      </c>
      <c r="G42" s="18">
        <v>0.04</v>
      </c>
      <c r="H42" s="18">
        <v>0.04</v>
      </c>
      <c r="K42" s="8">
        <f t="shared" si="3"/>
        <v>9959.242400000001</v>
      </c>
    </row>
    <row r="43" spans="2:11" x14ac:dyDescent="0.25">
      <c r="C43" s="24">
        <v>2010</v>
      </c>
      <c r="D43" s="21">
        <v>40483</v>
      </c>
      <c r="E43" s="21">
        <v>44044</v>
      </c>
      <c r="F43" s="22">
        <v>264048.38</v>
      </c>
      <c r="G43" s="18">
        <v>4.1500000000000002E-2</v>
      </c>
      <c r="H43" s="18">
        <v>4.1500000000000002E-2</v>
      </c>
      <c r="K43" s="8">
        <f t="shared" si="3"/>
        <v>10958.00777</v>
      </c>
    </row>
    <row r="44" spans="2:11" x14ac:dyDescent="0.25">
      <c r="C44" s="24">
        <v>2011</v>
      </c>
      <c r="D44" s="21">
        <v>40483</v>
      </c>
      <c r="E44" s="21">
        <v>44409</v>
      </c>
      <c r="F44" s="22">
        <v>211859.16</v>
      </c>
      <c r="G44" s="18">
        <v>4.2000000000000003E-2</v>
      </c>
      <c r="H44" s="18">
        <v>4.2000000000000003E-2</v>
      </c>
      <c r="K44" s="8">
        <f t="shared" si="3"/>
        <v>8898.0847200000007</v>
      </c>
    </row>
    <row r="45" spans="2:11" ht="15.75" thickBot="1" x14ac:dyDescent="0.3">
      <c r="C45" s="24">
        <v>2012</v>
      </c>
      <c r="D45" s="21">
        <v>40483</v>
      </c>
      <c r="E45" s="21">
        <v>44774</v>
      </c>
      <c r="F45" s="23">
        <v>164699.46</v>
      </c>
      <c r="G45" s="18">
        <v>4.2999999999999997E-2</v>
      </c>
      <c r="H45" s="18">
        <v>4.2999999999999997E-2</v>
      </c>
      <c r="K45" s="8">
        <f t="shared" si="3"/>
        <v>7082.0767799999994</v>
      </c>
    </row>
    <row r="46" spans="2:11" ht="15.75" thickBot="1" x14ac:dyDescent="0.3">
      <c r="C46" s="15"/>
      <c r="F46" s="14">
        <f>SUM(F37:F45)</f>
        <v>1587241.9799999997</v>
      </c>
      <c r="H46" s="11"/>
      <c r="K46" s="8"/>
    </row>
    <row r="47" spans="2:11" x14ac:dyDescent="0.25">
      <c r="C47" s="15"/>
      <c r="H47" s="11"/>
      <c r="K47" s="8"/>
    </row>
    <row r="48" spans="2:11" x14ac:dyDescent="0.25">
      <c r="C48" s="16" t="s">
        <v>26</v>
      </c>
      <c r="H48" s="11"/>
      <c r="K48" s="8"/>
    </row>
    <row r="49" spans="2:11" x14ac:dyDescent="0.25">
      <c r="C49" s="24" t="s">
        <v>27</v>
      </c>
      <c r="D49" s="21">
        <v>41306</v>
      </c>
      <c r="E49" s="21">
        <v>11444</v>
      </c>
      <c r="F49" s="22">
        <v>1456998.76</v>
      </c>
      <c r="G49" s="18">
        <v>3.6799999999999999E-2</v>
      </c>
      <c r="H49" s="18">
        <v>3.6799999999999999E-2</v>
      </c>
      <c r="K49" s="8">
        <f>F49*H49</f>
        <v>53617.554367999997</v>
      </c>
    </row>
    <row r="50" spans="2:11" x14ac:dyDescent="0.25">
      <c r="C50" s="24" t="s">
        <v>28</v>
      </c>
      <c r="D50" s="21">
        <v>41306</v>
      </c>
      <c r="E50" s="21">
        <v>44593</v>
      </c>
      <c r="F50" s="22">
        <v>521155.67</v>
      </c>
      <c r="G50" s="18">
        <v>2.5899999999999999E-2</v>
      </c>
      <c r="H50" s="18">
        <v>2.5899999999999999E-2</v>
      </c>
      <c r="K50" s="8">
        <f t="shared" ref="K50:K52" si="4">F50*H50</f>
        <v>13497.931853</v>
      </c>
    </row>
    <row r="51" spans="2:11" x14ac:dyDescent="0.25">
      <c r="C51" s="24" t="s">
        <v>29</v>
      </c>
      <c r="D51" s="21">
        <v>41306</v>
      </c>
      <c r="E51" s="21">
        <v>44136</v>
      </c>
      <c r="F51" s="22">
        <v>195366.87</v>
      </c>
      <c r="G51" s="18">
        <v>2.41E-2</v>
      </c>
      <c r="H51" s="18">
        <v>2.41E-2</v>
      </c>
      <c r="K51" s="8">
        <f t="shared" si="4"/>
        <v>4708.3415669999995</v>
      </c>
    </row>
    <row r="52" spans="2:11" x14ac:dyDescent="0.25">
      <c r="C52" s="24" t="s">
        <v>30</v>
      </c>
      <c r="D52" s="21">
        <v>41306</v>
      </c>
      <c r="E52" s="21">
        <v>42491</v>
      </c>
      <c r="F52" s="25">
        <v>26009.02</v>
      </c>
      <c r="G52" s="18">
        <v>1.8599999999999998E-2</v>
      </c>
      <c r="H52" s="18">
        <v>1.8599999999999998E-2</v>
      </c>
      <c r="K52" s="8">
        <f t="shared" si="4"/>
        <v>483.76777199999998</v>
      </c>
    </row>
    <row r="53" spans="2:11" ht="15.75" thickBot="1" x14ac:dyDescent="0.3">
      <c r="C53" s="24" t="s">
        <v>32</v>
      </c>
      <c r="D53" s="21">
        <v>41306</v>
      </c>
      <c r="E53" s="21">
        <v>41579</v>
      </c>
      <c r="F53" s="23">
        <v>0</v>
      </c>
      <c r="G53" s="18">
        <v>1.9599999999999999E-2</v>
      </c>
      <c r="H53" s="18">
        <v>1.9599999999999999E-2</v>
      </c>
      <c r="K53" s="8">
        <f>F53*H53</f>
        <v>0</v>
      </c>
    </row>
    <row r="54" spans="2:11" ht="15.75" thickBot="1" x14ac:dyDescent="0.3">
      <c r="F54" s="14">
        <f>SUM(F49:F53)</f>
        <v>2199530.3199999998</v>
      </c>
      <c r="H54" s="27"/>
      <c r="K54" s="8"/>
    </row>
    <row r="55" spans="2:11" x14ac:dyDescent="0.25">
      <c r="H55" s="27"/>
      <c r="K55" s="29">
        <f>SUM(K7:K54)</f>
        <v>850646.69453580002</v>
      </c>
    </row>
    <row r="56" spans="2:11" x14ac:dyDescent="0.25">
      <c r="H56" s="27"/>
    </row>
    <row r="57" spans="2:11" ht="15.75" thickBot="1" x14ac:dyDescent="0.3">
      <c r="C57" t="s">
        <v>31</v>
      </c>
      <c r="F57" s="17">
        <f>F11+F32+F46+F54</f>
        <v>47923913.399999999</v>
      </c>
      <c r="H57" s="27"/>
    </row>
    <row r="58" spans="2:11" ht="15.75" thickTop="1" x14ac:dyDescent="0.25"/>
    <row r="59" spans="2:11" x14ac:dyDescent="0.25">
      <c r="B59" s="20" t="s">
        <v>40</v>
      </c>
    </row>
    <row r="60" spans="2:11" x14ac:dyDescent="0.25">
      <c r="B60" t="s">
        <v>45</v>
      </c>
    </row>
    <row r="61" spans="2:11" x14ac:dyDescent="0.25">
      <c r="B61" t="s">
        <v>48</v>
      </c>
      <c r="D61" s="28">
        <f>K55/49373870.34</f>
        <v>1.7228681662548394E-2</v>
      </c>
    </row>
  </sheetData>
  <mergeCells count="2">
    <mergeCell ref="C1:G1"/>
    <mergeCell ref="C2:G2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Chaney</dc:creator>
  <cp:lastModifiedBy>Robert D. Tolliver</cp:lastModifiedBy>
  <cp:lastPrinted>2015-12-10T21:40:18Z</cp:lastPrinted>
  <dcterms:created xsi:type="dcterms:W3CDTF">2014-08-26T18:04:22Z</dcterms:created>
  <dcterms:modified xsi:type="dcterms:W3CDTF">2016-06-21T16:27:14Z</dcterms:modified>
</cp:coreProperties>
</file>