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25706\Desktop\CKY\2016 Data Requests\"/>
    </mc:Choice>
  </mc:AlternateContent>
  <bookViews>
    <workbookView xWindow="0" yWindow="0" windowWidth="24000" windowHeight="9435"/>
  </bookViews>
  <sheets>
    <sheet name="Sheet1" sheetId="1" r:id="rId1"/>
  </sheets>
  <definedNames>
    <definedName name="_xlnm.Print_Area" localSheetId="0">Sheet1!$E$1:$F$32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7" i="1"/>
  <c r="F23" i="1"/>
  <c r="F21" i="1"/>
  <c r="F16" i="1"/>
  <c r="F28" i="1" s="1"/>
  <c r="F30" i="1" s="1"/>
  <c r="F15" i="1"/>
  <c r="F10" i="1"/>
  <c r="F22" i="1" l="1"/>
  <c r="F24" i="1" s="1"/>
  <c r="F32" i="1" s="1"/>
</calcChain>
</file>

<file path=xl/sharedStrings.xml><?xml version="1.0" encoding="utf-8"?>
<sst xmlns="http://schemas.openxmlformats.org/spreadsheetml/2006/main" count="23" uniqueCount="21">
  <si>
    <t>PSC Case No. 2016-00162</t>
  </si>
  <si>
    <t>Staff Set 03-006</t>
  </si>
  <si>
    <t>Attachment A</t>
  </si>
  <si>
    <t>Respondent: Jana Croom</t>
  </si>
  <si>
    <t>Cost of Service Impact @ 2.0% Wage Increase</t>
  </si>
  <si>
    <t>Straight-Time</t>
  </si>
  <si>
    <t>Over-Time</t>
  </si>
  <si>
    <t>Total Labor</t>
  </si>
  <si>
    <t>O&amp;M Labor</t>
  </si>
  <si>
    <t>2015 Labor including 2016 Merit</t>
  </si>
  <si>
    <t xml:space="preserve">2016 New Hires O&amp;M </t>
  </si>
  <si>
    <t>Co. 12 Merit Increase  3%</t>
  </si>
  <si>
    <t>Test Year O&amp;M impacts</t>
  </si>
  <si>
    <t>2015 Historical Labor @ 2%</t>
  </si>
  <si>
    <t>2016 New Hires O&amp;M @ 2%</t>
  </si>
  <si>
    <t>Co. 12 Merit Increase @ 2%</t>
  </si>
  <si>
    <t>Total</t>
  </si>
  <si>
    <t>2015 Historical Labor @ 3%</t>
  </si>
  <si>
    <t>2016 New Hires O&amp;M @ 3%</t>
  </si>
  <si>
    <t>Co. 12 Merit Increase @ 3%</t>
  </si>
  <si>
    <t>Reduction to Test Year Cost of Service @ 2% Merit Increase vs.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</si>
</sst>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3" fontId="0" fillId="0" borderId="0" xfId="1" applyFont="1"/>
    <xf numFmtId="44" fontId="0" fillId="0" borderId="1" xfId="2" applyFont="1" applyBorder="1"/>
    <xf numFmtId="44" fontId="0" fillId="0" borderId="0" xfId="0" applyNumberFormat="1"/>
    <xf numFmtId="44" fontId="0" fillId="0" borderId="0" xfId="0" applyNumberFormat="1" applyAlignment="1">
      <alignment horizontal="center"/>
    </xf>
    <xf numFmtId="44" fontId="0" fillId="0" borderId="0" xfId="2" applyFont="1"/>
    <xf numFmtId="0" fontId="2" fillId="0" borderId="0" xfId="0" applyFont="1"/>
    <xf numFmtId="44" fontId="0" fillId="0" borderId="1" xfId="0" applyNumberFormat="1" applyBorder="1"/>
    <xf numFmtId="44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32"/>
  <sheetViews>
    <sheetView tabSelected="1" workbookViewId="0">
      <selection activeCell="K14" sqref="K14"/>
    </sheetView>
  </sheetViews>
  <sheetFormatPr defaultRowHeight="15" x14ac:dyDescent="0.25"/>
  <cols>
    <col min="5" max="5" width="59.7109375" bestFit="1" customWidth="1"/>
    <col min="6" max="6" width="21.7109375" bestFit="1" customWidth="1"/>
  </cols>
  <sheetData>
    <row r="1" spans="5:6" x14ac:dyDescent="0.25">
      <c r="F1" s="1" t="s">
        <v>0</v>
      </c>
    </row>
    <row r="2" spans="5:6" x14ac:dyDescent="0.25">
      <c r="F2" s="1" t="s">
        <v>1</v>
      </c>
    </row>
    <row r="3" spans="5:6" x14ac:dyDescent="0.25">
      <c r="F3" s="1" t="s">
        <v>2</v>
      </c>
    </row>
    <row r="4" spans="5:6" x14ac:dyDescent="0.25">
      <c r="F4" s="1" t="s">
        <v>3</v>
      </c>
    </row>
    <row r="6" spans="5:6" x14ac:dyDescent="0.25">
      <c r="E6" s="2" t="s">
        <v>4</v>
      </c>
      <c r="F6" s="2"/>
    </row>
    <row r="7" spans="5:6" x14ac:dyDescent="0.25">
      <c r="F7" s="3">
        <v>2015</v>
      </c>
    </row>
    <row r="8" spans="5:6" x14ac:dyDescent="0.25">
      <c r="E8" t="s">
        <v>5</v>
      </c>
      <c r="F8" s="4">
        <v>9716962.4299999997</v>
      </c>
    </row>
    <row r="9" spans="5:6" x14ac:dyDescent="0.25">
      <c r="E9" t="s">
        <v>6</v>
      </c>
      <c r="F9" s="4">
        <v>1388468.6200000003</v>
      </c>
    </row>
    <row r="10" spans="5:6" ht="15.75" thickBot="1" x14ac:dyDescent="0.3">
      <c r="E10" t="s">
        <v>7</v>
      </c>
      <c r="F10" s="5">
        <f>SUM(F8:F9)</f>
        <v>11105431.050000001</v>
      </c>
    </row>
    <row r="11" spans="5:6" ht="15.75" thickTop="1" x14ac:dyDescent="0.25"/>
    <row r="12" spans="5:6" x14ac:dyDescent="0.25">
      <c r="E12" t="s">
        <v>8</v>
      </c>
      <c r="F12" s="6">
        <v>8084844.1199999992</v>
      </c>
    </row>
    <row r="14" spans="5:6" x14ac:dyDescent="0.25">
      <c r="F14" s="3">
        <v>2016</v>
      </c>
    </row>
    <row r="15" spans="5:6" x14ac:dyDescent="0.25">
      <c r="E15" t="s">
        <v>9</v>
      </c>
      <c r="F15" s="7">
        <f>F12*1.03</f>
        <v>8327389.443599999</v>
      </c>
    </row>
    <row r="16" spans="5:6" x14ac:dyDescent="0.25">
      <c r="E16" t="s">
        <v>10</v>
      </c>
      <c r="F16" s="8">
        <f>30.91*40*52*10</f>
        <v>642928</v>
      </c>
    </row>
    <row r="17" spans="5:6" x14ac:dyDescent="0.25">
      <c r="E17" t="s">
        <v>11</v>
      </c>
      <c r="F17" s="8">
        <v>189394.28571428571</v>
      </c>
    </row>
    <row r="20" spans="5:6" x14ac:dyDescent="0.25">
      <c r="F20" s="9" t="s">
        <v>12</v>
      </c>
    </row>
    <row r="21" spans="5:6" x14ac:dyDescent="0.25">
      <c r="E21" t="s">
        <v>13</v>
      </c>
      <c r="F21" s="8">
        <f>F15*0.02</f>
        <v>166547.78887199998</v>
      </c>
    </row>
    <row r="22" spans="5:6" x14ac:dyDescent="0.25">
      <c r="E22" t="s">
        <v>14</v>
      </c>
      <c r="F22" s="6">
        <f>F16*0.02</f>
        <v>12858.56</v>
      </c>
    </row>
    <row r="23" spans="5:6" x14ac:dyDescent="0.25">
      <c r="E23" t="s">
        <v>15</v>
      </c>
      <c r="F23" s="8">
        <f>(F17*1.03)*(2/3)</f>
        <v>130050.74285714285</v>
      </c>
    </row>
    <row r="24" spans="5:6" ht="15.75" thickBot="1" x14ac:dyDescent="0.3">
      <c r="E24" t="s">
        <v>16</v>
      </c>
      <c r="F24" s="10">
        <f>SUM(F21:F23)</f>
        <v>309457.09172914282</v>
      </c>
    </row>
    <row r="25" spans="5:6" ht="15.75" thickTop="1" x14ac:dyDescent="0.25"/>
    <row r="26" spans="5:6" x14ac:dyDescent="0.25">
      <c r="F26" s="9" t="s">
        <v>12</v>
      </c>
    </row>
    <row r="27" spans="5:6" x14ac:dyDescent="0.25">
      <c r="E27" t="s">
        <v>17</v>
      </c>
      <c r="F27" s="6">
        <f>F15*0.03</f>
        <v>249821.68330799995</v>
      </c>
    </row>
    <row r="28" spans="5:6" x14ac:dyDescent="0.25">
      <c r="E28" t="s">
        <v>18</v>
      </c>
      <c r="F28" s="6">
        <f>F16*0.03</f>
        <v>19287.84</v>
      </c>
    </row>
    <row r="29" spans="5:6" x14ac:dyDescent="0.25">
      <c r="E29" t="s">
        <v>19</v>
      </c>
      <c r="F29" s="6">
        <f>F17*1.03</f>
        <v>195076.11428571428</v>
      </c>
    </row>
    <row r="30" spans="5:6" ht="15.75" thickBot="1" x14ac:dyDescent="0.3">
      <c r="E30" t="s">
        <v>16</v>
      </c>
      <c r="F30" s="10">
        <f>SUM(F27:F29)</f>
        <v>464185.63759371423</v>
      </c>
    </row>
    <row r="31" spans="5:6" ht="15.75" thickTop="1" x14ac:dyDescent="0.25"/>
    <row r="32" spans="5:6" x14ac:dyDescent="0.25">
      <c r="E32" s="9" t="s">
        <v>20</v>
      </c>
      <c r="F32" s="11">
        <f>F30-F24</f>
        <v>154728.54586457141</v>
      </c>
    </row>
  </sheetData>
  <mergeCells count="1">
    <mergeCell ref="E6:F6"/>
  </mergeCells>
  <pageMargins left="0.7" right="0.7" top="0.75" bottom="0.75" header="0.3" footer="0.3"/>
  <pageSetup orientation="portrait" r:id="rId1"/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Croom</dc:creator>
  <cp:lastModifiedBy>Jana Croom</cp:lastModifiedBy>
  <cp:lastPrinted>2016-08-15T18:54:35Z</cp:lastPrinted>
  <dcterms:created xsi:type="dcterms:W3CDTF">2016-08-15T18:51:48Z</dcterms:created>
  <dcterms:modified xsi:type="dcterms:W3CDTF">2016-08-15T18:54:47Z</dcterms:modified>
</cp:coreProperties>
</file>