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katko\AppData\Local\Temp\notesC9812B\"/>
    </mc:Choice>
  </mc:AlternateContent>
  <bookViews>
    <workbookView xWindow="6105" yWindow="405" windowWidth="13905" windowHeight="9585" tabRatio="601"/>
  </bookViews>
  <sheets>
    <sheet name="Monthly-Net Inc &amp; Common Equity" sheetId="4" r:id="rId1"/>
  </sheets>
  <definedNames>
    <definedName name="ACCT904">#REF!</definedName>
    <definedName name="DEPR">#REF!</definedName>
    <definedName name="FUELCOST">#REF!</definedName>
    <definedName name="INTCO">#REF!</definedName>
    <definedName name="LOBBYING">#REF!</definedName>
    <definedName name="OTHERTAX">#REF!</definedName>
    <definedName name="_xlnm.Print_Area" localSheetId="0">'Monthly-Net Inc &amp; Common Equity'!$A$1:$G$59</definedName>
    <definedName name="PROPTAX">#REF!</definedName>
  </definedNames>
  <calcPr calcId="152511"/>
</workbook>
</file>

<file path=xl/calcChain.xml><?xml version="1.0" encoding="utf-8"?>
<calcChain xmlns="http://schemas.openxmlformats.org/spreadsheetml/2006/main">
  <c r="G59" i="4" l="1"/>
  <c r="F59" i="4"/>
  <c r="E59" i="4"/>
  <c r="A59" i="4" l="1"/>
  <c r="F58" i="4" l="1"/>
  <c r="E58" i="4"/>
  <c r="G58" i="4" l="1"/>
  <c r="F57" i="4"/>
  <c r="E57" i="4"/>
  <c r="G57" i="4" s="1"/>
  <c r="F56" i="4"/>
  <c r="E56" i="4"/>
  <c r="G56" i="4" s="1"/>
  <c r="F55" i="4"/>
  <c r="E55" i="4"/>
  <c r="G55" i="4" s="1"/>
  <c r="F54" i="4"/>
  <c r="G54" i="4" s="1"/>
  <c r="E54" i="4"/>
  <c r="F53" i="4"/>
  <c r="E53" i="4"/>
  <c r="G53" i="4" s="1"/>
  <c r="F52" i="4"/>
  <c r="E52" i="4"/>
  <c r="F51" i="4"/>
  <c r="E51" i="4"/>
  <c r="G51" i="4" s="1"/>
  <c r="G50" i="4"/>
  <c r="F50" i="4"/>
  <c r="E50" i="4"/>
  <c r="F49" i="4"/>
  <c r="E49" i="4"/>
  <c r="G49" i="4" s="1"/>
  <c r="F48" i="4"/>
  <c r="E48" i="4"/>
  <c r="G48" i="4" s="1"/>
  <c r="F47" i="4"/>
  <c r="E47" i="4"/>
  <c r="G47" i="4" s="1"/>
  <c r="F46" i="4"/>
  <c r="E46" i="4"/>
  <c r="G46" i="4" s="1"/>
  <c r="F45" i="4"/>
  <c r="E45" i="4"/>
  <c r="F44" i="4"/>
  <c r="E44" i="4"/>
  <c r="G44" i="4" s="1"/>
  <c r="F43" i="4"/>
  <c r="E43" i="4"/>
  <c r="F42" i="4"/>
  <c r="E42" i="4"/>
  <c r="G42" i="4" s="1"/>
  <c r="F41" i="4"/>
  <c r="E41" i="4"/>
  <c r="G41" i="4" s="1"/>
  <c r="F40" i="4"/>
  <c r="E40" i="4"/>
  <c r="G40" i="4" s="1"/>
  <c r="F39" i="4"/>
  <c r="E39" i="4"/>
  <c r="G39" i="4" s="1"/>
  <c r="F38" i="4"/>
  <c r="G38" i="4" s="1"/>
  <c r="E38" i="4"/>
  <c r="F37" i="4"/>
  <c r="E37" i="4"/>
  <c r="G37" i="4" s="1"/>
  <c r="F36" i="4"/>
  <c r="E36" i="4"/>
  <c r="F35" i="4"/>
  <c r="E35" i="4"/>
  <c r="G35" i="4" s="1"/>
  <c r="F34" i="4"/>
  <c r="E34" i="4"/>
  <c r="F33" i="4"/>
  <c r="E33" i="4"/>
  <c r="G33" i="4" s="1"/>
  <c r="F32" i="4"/>
  <c r="E32" i="4"/>
  <c r="G32" i="4" s="1"/>
  <c r="F31" i="4"/>
  <c r="G31" i="4" s="1"/>
  <c r="E31" i="4"/>
  <c r="F30" i="4"/>
  <c r="E30" i="4"/>
  <c r="F29" i="4"/>
  <c r="E29" i="4"/>
  <c r="F28" i="4"/>
  <c r="F27" i="4"/>
  <c r="G30" i="4" l="1"/>
  <c r="G29" i="4"/>
  <c r="G34" i="4"/>
  <c r="G36" i="4"/>
  <c r="G43" i="4"/>
  <c r="G45" i="4"/>
  <c r="G52" i="4"/>
  <c r="E28" i="4"/>
  <c r="G28" i="4" s="1"/>
  <c r="G27" i="4"/>
  <c r="E27" i="4"/>
  <c r="A16" i="4" l="1"/>
  <c r="A17" i="4" l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</calcChain>
</file>

<file path=xl/sharedStrings.xml><?xml version="1.0" encoding="utf-8"?>
<sst xmlns="http://schemas.openxmlformats.org/spreadsheetml/2006/main" count="69" uniqueCount="36">
  <si>
    <t>Line</t>
  </si>
  <si>
    <t>No.</t>
  </si>
  <si>
    <t>Columbia Gas of Kentucky, Inc.</t>
  </si>
  <si>
    <t>December 2012</t>
  </si>
  <si>
    <t>December 2013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</si>
  <si>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</si>
  <si>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</si>
  <si>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</si>
  <si>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</si>
  <si>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</si>
  <si>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</si>
  <si>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</si>
  <si>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</si>
  <si>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</si>
  <si>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</si>
  <si>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 2014</t>
  </si>
  <si>
    <t>December 2015</t>
  </si>
  <si>
    <t>January 2013</t>
  </si>
  <si>
    <t>January 2014</t>
  </si>
  <si>
    <t>January 2015</t>
  </si>
  <si>
    <t>January 2016</t>
  </si>
  <si>
    <t>Common Equity</t>
  </si>
  <si>
    <t>Net Income</t>
  </si>
  <si>
    <t>Month / Year</t>
  </si>
  <si>
    <t>(Monthly)</t>
  </si>
  <si>
    <t>13 Month Average</t>
  </si>
  <si>
    <t>$</t>
  </si>
  <si>
    <t>%</t>
  </si>
  <si>
    <t>Net Income &amp; Common Equity</t>
  </si>
  <si>
    <t>Twelve Months Ended</t>
  </si>
  <si>
    <t>Return on 13 Month</t>
  </si>
  <si>
    <t>Average Equity</t>
  </si>
  <si>
    <t>KY PSC Case No. 2016-00162</t>
  </si>
  <si>
    <t>Respondent: Paul R. Moul</t>
  </si>
  <si>
    <t>Attachment A</t>
  </si>
  <si>
    <t>Updated Response to Staff 2-1 - August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</si>
</sst>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9"/>
      <name val="Tms Rmn"/>
    </font>
    <font>
      <sz val="9"/>
      <name val="Arial"/>
      <family val="2"/>
    </font>
    <font>
      <b/>
      <sz val="9"/>
      <name val="Arial"/>
      <family val="2"/>
    </font>
    <font>
      <sz val="9"/>
      <name val="Tms Rmn"/>
    </font>
    <font>
      <u/>
      <sz val="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17" fontId="1" fillId="0" borderId="0" xfId="0" quotePrefix="1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Border="1"/>
    <xf numFmtId="37" fontId="1" fillId="0" borderId="0" xfId="0" applyNumberFormat="1" applyFont="1" applyFill="1"/>
    <xf numFmtId="0" fontId="1" fillId="0" borderId="0" xfId="0" applyFont="1" applyBorder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164" fontId="1" fillId="0" borderId="0" xfId="1" applyNumberFormat="1" applyFont="1"/>
    <xf numFmtId="10" fontId="1" fillId="0" borderId="0" xfId="2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0" fontId="1" fillId="0" borderId="0" xfId="0" quotePrefix="1" applyFont="1" applyAlignment="1">
      <alignment horizontal="center"/>
    </xf>
    <xf numFmtId="164" fontId="1" fillId="0" borderId="0" xfId="1" applyNumberFormat="1" applyFont="1" applyFill="1"/>
    <xf numFmtId="10" fontId="1" fillId="0" borderId="0" xfId="2" applyNumberFormat="1" applyFont="1" applyFill="1"/>
    <xf numFmtId="0" fontId="5" fillId="0" borderId="0" xfId="0" applyFont="1" applyFill="1" applyAlignment="1"/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9"/>
  <sheetViews>
    <sheetView tabSelected="1" zoomScaleNormal="100" zoomScaleSheetLayoutView="100" workbookViewId="0">
      <selection activeCell="K21" sqref="K21"/>
    </sheetView>
  </sheetViews>
  <sheetFormatPr defaultColWidth="9.59765625" defaultRowHeight="12" x14ac:dyDescent="0.2"/>
  <cols>
    <col min="1" max="1" width="10.3984375" style="1" customWidth="1"/>
    <col min="2" max="2" width="22" style="2" customWidth="1"/>
    <col min="3" max="3" width="20.796875" style="1" customWidth="1"/>
    <col min="4" max="4" width="21.3984375" style="1" customWidth="1"/>
    <col min="5" max="5" width="26.3984375" style="1" customWidth="1"/>
    <col min="6" max="7" width="24.796875" style="1" customWidth="1"/>
    <col min="8" max="16384" width="9.59765625" style="1"/>
  </cols>
  <sheetData>
    <row r="1" spans="1:8" x14ac:dyDescent="0.2">
      <c r="G1" s="15" t="s">
        <v>32</v>
      </c>
    </row>
    <row r="2" spans="1:8" x14ac:dyDescent="0.2">
      <c r="E2" s="26" t="s">
        <v>35</v>
      </c>
      <c r="F2" s="26"/>
      <c r="G2" s="26"/>
      <c r="H2" s="11"/>
    </row>
    <row r="3" spans="1:8" x14ac:dyDescent="0.2">
      <c r="G3" s="15" t="s">
        <v>34</v>
      </c>
      <c r="H3" s="12"/>
    </row>
    <row r="4" spans="1:8" x14ac:dyDescent="0.2">
      <c r="G4" s="15" t="s">
        <v>33</v>
      </c>
    </row>
    <row r="5" spans="1:8" x14ac:dyDescent="0.2">
      <c r="G5" s="15"/>
    </row>
    <row r="7" spans="1:8" x14ac:dyDescent="0.2">
      <c r="A7" s="27" t="s">
        <v>2</v>
      </c>
      <c r="B7" s="27"/>
      <c r="C7" s="27"/>
      <c r="D7" s="27"/>
      <c r="E7" s="27"/>
      <c r="F7" s="27"/>
      <c r="G7" s="27"/>
    </row>
    <row r="8" spans="1:8" ht="14.25" customHeight="1" x14ac:dyDescent="0.2">
      <c r="A8" s="28" t="s">
        <v>28</v>
      </c>
      <c r="B8" s="28"/>
      <c r="C8" s="28"/>
      <c r="D8" s="28"/>
      <c r="E8" s="28"/>
      <c r="F8" s="28"/>
      <c r="G8" s="28"/>
    </row>
    <row r="9" spans="1:8" x14ac:dyDescent="0.2">
      <c r="A9" s="28"/>
      <c r="B9" s="28"/>
      <c r="C9" s="28"/>
      <c r="D9" s="28"/>
      <c r="E9" s="16"/>
    </row>
    <row r="11" spans="1:8" x14ac:dyDescent="0.2">
      <c r="A11" s="17" t="s">
        <v>0</v>
      </c>
      <c r="B11" s="17"/>
      <c r="C11" s="18" t="s">
        <v>22</v>
      </c>
      <c r="D11" s="18" t="s">
        <v>21</v>
      </c>
      <c r="E11" s="18" t="s">
        <v>22</v>
      </c>
      <c r="F11" s="18" t="s">
        <v>21</v>
      </c>
      <c r="G11" s="3" t="s">
        <v>30</v>
      </c>
    </row>
    <row r="12" spans="1:8" x14ac:dyDescent="0.2">
      <c r="A12" s="19" t="s">
        <v>1</v>
      </c>
      <c r="B12" s="19" t="s">
        <v>23</v>
      </c>
      <c r="C12" s="20" t="s">
        <v>24</v>
      </c>
      <c r="D12" s="20" t="s">
        <v>24</v>
      </c>
      <c r="E12" s="20" t="s">
        <v>29</v>
      </c>
      <c r="F12" s="19" t="s">
        <v>25</v>
      </c>
      <c r="G12" s="19" t="s">
        <v>31</v>
      </c>
    </row>
    <row r="13" spans="1:8" x14ac:dyDescent="0.2">
      <c r="A13" s="8"/>
      <c r="B13" s="10"/>
      <c r="C13" s="21"/>
      <c r="D13" s="21"/>
    </row>
    <row r="14" spans="1:8" x14ac:dyDescent="0.2">
      <c r="A14" s="4"/>
      <c r="B14" s="5"/>
      <c r="C14" s="3" t="s">
        <v>26</v>
      </c>
      <c r="D14" s="3" t="s">
        <v>26</v>
      </c>
      <c r="E14" s="3" t="s">
        <v>26</v>
      </c>
      <c r="F14" s="3" t="s">
        <v>26</v>
      </c>
      <c r="G14" s="22" t="s">
        <v>27</v>
      </c>
    </row>
    <row r="15" spans="1:8" ht="12" customHeight="1" x14ac:dyDescent="0.2">
      <c r="A15" s="7">
        <v>1</v>
      </c>
      <c r="B15" s="6" t="s">
        <v>3</v>
      </c>
      <c r="C15" s="9"/>
      <c r="D15" s="9">
        <v>91857267</v>
      </c>
    </row>
    <row r="16" spans="1:8" x14ac:dyDescent="0.2">
      <c r="A16" s="7">
        <f>A15+1</f>
        <v>2</v>
      </c>
      <c r="B16" s="6" t="s">
        <v>17</v>
      </c>
      <c r="C16" s="9">
        <v>2896803</v>
      </c>
      <c r="D16" s="9">
        <v>94754070</v>
      </c>
    </row>
    <row r="17" spans="1:21" x14ac:dyDescent="0.2">
      <c r="A17" s="7">
        <f t="shared" ref="A17:A18" si="0">A16+1</f>
        <v>3</v>
      </c>
      <c r="B17" s="5" t="s">
        <v>5</v>
      </c>
      <c r="C17" s="9">
        <v>2177050</v>
      </c>
      <c r="D17" s="9">
        <v>96931120</v>
      </c>
    </row>
    <row r="18" spans="1:21" x14ac:dyDescent="0.2">
      <c r="A18" s="7">
        <f t="shared" si="0"/>
        <v>4</v>
      </c>
      <c r="B18" s="5" t="s">
        <v>6</v>
      </c>
      <c r="C18" s="9">
        <v>619504</v>
      </c>
      <c r="D18" s="9">
        <v>96550625</v>
      </c>
    </row>
    <row r="19" spans="1:21" x14ac:dyDescent="0.2">
      <c r="A19" s="7">
        <f t="shared" ref="A19:A59" si="1">A18+1</f>
        <v>5</v>
      </c>
      <c r="B19" s="5" t="s">
        <v>7</v>
      </c>
      <c r="C19" s="9">
        <v>898827</v>
      </c>
      <c r="D19" s="9">
        <v>97449452</v>
      </c>
    </row>
    <row r="20" spans="1:21" x14ac:dyDescent="0.2">
      <c r="A20" s="7">
        <f t="shared" si="1"/>
        <v>6</v>
      </c>
      <c r="B20" s="5" t="s">
        <v>8</v>
      </c>
      <c r="C20" s="9">
        <v>-19046</v>
      </c>
      <c r="D20" s="9">
        <v>97430406</v>
      </c>
    </row>
    <row r="21" spans="1:21" x14ac:dyDescent="0.2">
      <c r="A21" s="7">
        <f t="shared" si="1"/>
        <v>7</v>
      </c>
      <c r="B21" s="5" t="s">
        <v>9</v>
      </c>
      <c r="C21" s="9">
        <v>-194282</v>
      </c>
      <c r="D21" s="9">
        <v>97236124</v>
      </c>
    </row>
    <row r="22" spans="1:21" x14ac:dyDescent="0.2">
      <c r="A22" s="7">
        <f t="shared" si="1"/>
        <v>8</v>
      </c>
      <c r="B22" s="5" t="s">
        <v>10</v>
      </c>
      <c r="C22" s="9">
        <v>-172478</v>
      </c>
      <c r="D22" s="9">
        <v>97063646</v>
      </c>
    </row>
    <row r="23" spans="1:21" x14ac:dyDescent="0.2">
      <c r="A23" s="7">
        <f t="shared" si="1"/>
        <v>9</v>
      </c>
      <c r="B23" s="5" t="s">
        <v>11</v>
      </c>
      <c r="C23" s="9">
        <v>-325206</v>
      </c>
      <c r="D23" s="9">
        <v>96738440</v>
      </c>
    </row>
    <row r="24" spans="1:21" ht="12.75" x14ac:dyDescent="0.2">
      <c r="A24" s="7">
        <f t="shared" si="1"/>
        <v>10</v>
      </c>
      <c r="B24" s="5" t="s">
        <v>12</v>
      </c>
      <c r="C24" s="9">
        <v>-190486</v>
      </c>
      <c r="D24" s="9">
        <v>96547954</v>
      </c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21" x14ac:dyDescent="0.2">
      <c r="A25" s="7">
        <f t="shared" si="1"/>
        <v>11</v>
      </c>
      <c r="B25" s="5" t="s">
        <v>13</v>
      </c>
      <c r="C25" s="9">
        <v>624672</v>
      </c>
      <c r="D25" s="9">
        <v>97264596</v>
      </c>
    </row>
    <row r="26" spans="1:21" x14ac:dyDescent="0.2">
      <c r="A26" s="7">
        <f t="shared" si="1"/>
        <v>12</v>
      </c>
      <c r="B26" s="5" t="s">
        <v>14</v>
      </c>
      <c r="C26" s="9">
        <v>1690986</v>
      </c>
      <c r="D26" s="9">
        <v>98955582</v>
      </c>
    </row>
    <row r="27" spans="1:21" x14ac:dyDescent="0.2">
      <c r="A27" s="7">
        <f t="shared" si="1"/>
        <v>13</v>
      </c>
      <c r="B27" s="6" t="s">
        <v>4</v>
      </c>
      <c r="C27" s="9">
        <v>2430240</v>
      </c>
      <c r="D27" s="9">
        <v>100385824</v>
      </c>
      <c r="E27" s="13">
        <f>SUM(C16:C27)</f>
        <v>10436584</v>
      </c>
      <c r="F27" s="13">
        <f>AVERAGE(D15:D27)</f>
        <v>96858854.307692304</v>
      </c>
      <c r="G27" s="14">
        <f>E27/F27</f>
        <v>0.10775043824951738</v>
      </c>
    </row>
    <row r="28" spans="1:21" x14ac:dyDescent="0.2">
      <c r="A28" s="7">
        <f t="shared" si="1"/>
        <v>14</v>
      </c>
      <c r="B28" s="6" t="s">
        <v>18</v>
      </c>
      <c r="C28" s="9">
        <v>3592792</v>
      </c>
      <c r="D28" s="9">
        <v>103978616</v>
      </c>
      <c r="E28" s="13">
        <f>SUM(C17:C28)</f>
        <v>11132573</v>
      </c>
      <c r="F28" s="13">
        <f>AVERAGE(D16:D28)</f>
        <v>97791265.769230768</v>
      </c>
      <c r="G28" s="14">
        <f>E28/F28</f>
        <v>0.11384015650508918</v>
      </c>
    </row>
    <row r="29" spans="1:21" x14ac:dyDescent="0.2">
      <c r="A29" s="7">
        <f t="shared" si="1"/>
        <v>15</v>
      </c>
      <c r="B29" s="5" t="s">
        <v>5</v>
      </c>
      <c r="C29" s="9">
        <v>3157330</v>
      </c>
      <c r="D29" s="9">
        <v>107135946</v>
      </c>
      <c r="E29" s="13">
        <f t="shared" ref="E29:E57" si="2">SUM(C18:C29)</f>
        <v>12112853</v>
      </c>
      <c r="F29" s="13">
        <f t="shared" ref="F29:F57" si="3">AVERAGE(D17:D29)</f>
        <v>98743717.769230768</v>
      </c>
      <c r="G29" s="14">
        <f t="shared" ref="G29:G57" si="4">E29/F29</f>
        <v>0.12266960646861981</v>
      </c>
    </row>
    <row r="30" spans="1:21" x14ac:dyDescent="0.2">
      <c r="A30" s="7">
        <f t="shared" si="1"/>
        <v>16</v>
      </c>
      <c r="B30" s="5" t="s">
        <v>6</v>
      </c>
      <c r="C30" s="9">
        <v>2068644</v>
      </c>
      <c r="D30" s="9">
        <v>109204590</v>
      </c>
      <c r="E30" s="13">
        <f t="shared" si="2"/>
        <v>13561993</v>
      </c>
      <c r="F30" s="13">
        <f t="shared" si="3"/>
        <v>99687830.84615384</v>
      </c>
      <c r="G30" s="14">
        <f t="shared" si="4"/>
        <v>0.13604461933703765</v>
      </c>
    </row>
    <row r="31" spans="1:21" x14ac:dyDescent="0.2">
      <c r="A31" s="7">
        <f t="shared" si="1"/>
        <v>17</v>
      </c>
      <c r="B31" s="5" t="s">
        <v>7</v>
      </c>
      <c r="C31" s="9">
        <v>871755.26000000443</v>
      </c>
      <c r="D31" s="9">
        <v>110076388.03</v>
      </c>
      <c r="E31" s="13">
        <f t="shared" si="2"/>
        <v>13534921.260000005</v>
      </c>
      <c r="F31" s="13">
        <f t="shared" si="3"/>
        <v>100728274.15615384</v>
      </c>
      <c r="G31" s="14">
        <f t="shared" si="4"/>
        <v>0.13437062605696506</v>
      </c>
    </row>
    <row r="32" spans="1:21" x14ac:dyDescent="0.2">
      <c r="A32" s="7">
        <f t="shared" si="1"/>
        <v>18</v>
      </c>
      <c r="B32" s="5" t="s">
        <v>8</v>
      </c>
      <c r="C32" s="9">
        <v>68068.659999999742</v>
      </c>
      <c r="D32" s="9">
        <v>110144456.69</v>
      </c>
      <c r="E32" s="13">
        <f t="shared" si="2"/>
        <v>13622035.920000006</v>
      </c>
      <c r="F32" s="13">
        <f t="shared" si="3"/>
        <v>101704812.97846153</v>
      </c>
      <c r="G32" s="14">
        <f t="shared" si="4"/>
        <v>0.13393698411190041</v>
      </c>
    </row>
    <row r="33" spans="1:7" x14ac:dyDescent="0.2">
      <c r="A33" s="7">
        <f t="shared" si="1"/>
        <v>19</v>
      </c>
      <c r="B33" s="5" t="s">
        <v>9</v>
      </c>
      <c r="C33" s="9">
        <v>-411131.28999999975</v>
      </c>
      <c r="D33" s="9">
        <v>107733325.40000001</v>
      </c>
      <c r="E33" s="13">
        <f t="shared" si="2"/>
        <v>13405186.630000006</v>
      </c>
      <c r="F33" s="13">
        <f t="shared" si="3"/>
        <v>102497345.24000001</v>
      </c>
      <c r="G33" s="14">
        <f t="shared" si="4"/>
        <v>0.13078569594765052</v>
      </c>
    </row>
    <row r="34" spans="1:7" x14ac:dyDescent="0.2">
      <c r="A34" s="7">
        <f t="shared" si="1"/>
        <v>20</v>
      </c>
      <c r="B34" s="5" t="s">
        <v>10</v>
      </c>
      <c r="C34" s="9">
        <v>-244241.28999999908</v>
      </c>
      <c r="D34" s="9">
        <v>107489084.11</v>
      </c>
      <c r="E34" s="13">
        <f t="shared" si="2"/>
        <v>13333423.340000007</v>
      </c>
      <c r="F34" s="13">
        <f t="shared" si="3"/>
        <v>103286034.47923078</v>
      </c>
      <c r="G34" s="14">
        <f t="shared" si="4"/>
        <v>0.12909221858722006</v>
      </c>
    </row>
    <row r="35" spans="1:7" x14ac:dyDescent="0.2">
      <c r="A35" s="7">
        <f t="shared" si="1"/>
        <v>21</v>
      </c>
      <c r="B35" s="5" t="s">
        <v>11</v>
      </c>
      <c r="C35" s="9">
        <v>-313272.11999999936</v>
      </c>
      <c r="D35" s="9">
        <v>107175811.98999999</v>
      </c>
      <c r="E35" s="13">
        <f t="shared" si="2"/>
        <v>13345357.220000008</v>
      </c>
      <c r="F35" s="13">
        <f t="shared" si="3"/>
        <v>104063893.40153846</v>
      </c>
      <c r="G35" s="14">
        <f t="shared" si="4"/>
        <v>0.12824195581944961</v>
      </c>
    </row>
    <row r="36" spans="1:7" x14ac:dyDescent="0.2">
      <c r="A36" s="7">
        <f t="shared" si="1"/>
        <v>22</v>
      </c>
      <c r="B36" s="5" t="s">
        <v>12</v>
      </c>
      <c r="C36" s="9">
        <v>-701390.30999999912</v>
      </c>
      <c r="D36" s="9">
        <v>106474421.68000001</v>
      </c>
      <c r="E36" s="13">
        <f t="shared" si="2"/>
        <v>12834452.910000009</v>
      </c>
      <c r="F36" s="13">
        <f t="shared" si="3"/>
        <v>104812815.06923078</v>
      </c>
      <c r="G36" s="14">
        <f t="shared" si="4"/>
        <v>0.12245118024473074</v>
      </c>
    </row>
    <row r="37" spans="1:7" x14ac:dyDescent="0.2">
      <c r="A37" s="7">
        <f t="shared" si="1"/>
        <v>23</v>
      </c>
      <c r="B37" s="5" t="s">
        <v>13</v>
      </c>
      <c r="C37" s="9">
        <v>-111638.88000000059</v>
      </c>
      <c r="D37" s="9">
        <v>106405448.8</v>
      </c>
      <c r="E37" s="13">
        <f t="shared" si="2"/>
        <v>12098142.030000009</v>
      </c>
      <c r="F37" s="13">
        <f t="shared" si="3"/>
        <v>105571083.90000001</v>
      </c>
      <c r="G37" s="14">
        <f t="shared" si="4"/>
        <v>0.11459711867181092</v>
      </c>
    </row>
    <row r="38" spans="1:7" x14ac:dyDescent="0.2">
      <c r="A38" s="7">
        <f t="shared" si="1"/>
        <v>24</v>
      </c>
      <c r="B38" s="5" t="s">
        <v>14</v>
      </c>
      <c r="C38" s="9">
        <v>1732119.4900000049</v>
      </c>
      <c r="D38" s="9">
        <v>108137678.28999999</v>
      </c>
      <c r="E38" s="13">
        <f t="shared" si="2"/>
        <v>12139275.520000014</v>
      </c>
      <c r="F38" s="13">
        <f t="shared" si="3"/>
        <v>106407474.84538461</v>
      </c>
      <c r="G38" s="14">
        <f t="shared" si="4"/>
        <v>0.11408292075005999</v>
      </c>
    </row>
    <row r="39" spans="1:7" x14ac:dyDescent="0.2">
      <c r="A39" s="7">
        <f t="shared" si="1"/>
        <v>25</v>
      </c>
      <c r="B39" s="6" t="s">
        <v>15</v>
      </c>
      <c r="C39" s="9">
        <v>2362936.429999996</v>
      </c>
      <c r="D39" s="9">
        <v>110500614.72</v>
      </c>
      <c r="E39" s="13">
        <f t="shared" si="2"/>
        <v>12071971.95000001</v>
      </c>
      <c r="F39" s="13">
        <f t="shared" si="3"/>
        <v>107295554.28538463</v>
      </c>
      <c r="G39" s="14">
        <f t="shared" si="4"/>
        <v>0.11251138996766809</v>
      </c>
    </row>
    <row r="40" spans="1:7" x14ac:dyDescent="0.2">
      <c r="A40" s="7">
        <f t="shared" si="1"/>
        <v>26</v>
      </c>
      <c r="B40" s="6" t="s">
        <v>19</v>
      </c>
      <c r="C40" s="9">
        <v>3543415.0799999977</v>
      </c>
      <c r="D40" s="9">
        <v>114044029.8</v>
      </c>
      <c r="E40" s="13">
        <f t="shared" si="2"/>
        <v>12022595.030000005</v>
      </c>
      <c r="F40" s="13">
        <f t="shared" si="3"/>
        <v>108346185.50076923</v>
      </c>
      <c r="G40" s="14">
        <f t="shared" si="4"/>
        <v>0.11096463594387131</v>
      </c>
    </row>
    <row r="41" spans="1:7" x14ac:dyDescent="0.2">
      <c r="A41" s="7">
        <f t="shared" si="1"/>
        <v>27</v>
      </c>
      <c r="B41" s="5" t="s">
        <v>5</v>
      </c>
      <c r="C41" s="9">
        <v>2784933.4300000099</v>
      </c>
      <c r="D41" s="9">
        <v>116828963.23</v>
      </c>
      <c r="E41" s="13">
        <f t="shared" si="2"/>
        <v>11650198.460000016</v>
      </c>
      <c r="F41" s="13">
        <f t="shared" si="3"/>
        <v>109334673.74923077</v>
      </c>
      <c r="G41" s="14">
        <f t="shared" si="4"/>
        <v>0.10655538687316</v>
      </c>
    </row>
    <row r="42" spans="1:7" x14ac:dyDescent="0.2">
      <c r="A42" s="7">
        <f t="shared" si="1"/>
        <v>28</v>
      </c>
      <c r="B42" s="5" t="s">
        <v>6</v>
      </c>
      <c r="C42" s="9">
        <v>1859554.870000005</v>
      </c>
      <c r="D42" s="9">
        <v>117188518.09999999</v>
      </c>
      <c r="E42" s="13">
        <f t="shared" si="2"/>
        <v>11441109.330000021</v>
      </c>
      <c r="F42" s="13">
        <f t="shared" si="3"/>
        <v>110107948.52615383</v>
      </c>
      <c r="G42" s="14">
        <f t="shared" si="4"/>
        <v>0.10390811456524798</v>
      </c>
    </row>
    <row r="43" spans="1:7" x14ac:dyDescent="0.2">
      <c r="A43" s="7">
        <f t="shared" si="1"/>
        <v>29</v>
      </c>
      <c r="B43" s="5" t="s">
        <v>7</v>
      </c>
      <c r="C43" s="9">
        <v>992987.38000000129</v>
      </c>
      <c r="D43" s="9">
        <v>118181505.48</v>
      </c>
      <c r="E43" s="13">
        <f t="shared" si="2"/>
        <v>11562341.450000016</v>
      </c>
      <c r="F43" s="13">
        <f t="shared" si="3"/>
        <v>110798480.48615384</v>
      </c>
      <c r="G43" s="14">
        <f t="shared" si="4"/>
        <v>0.10435469330687192</v>
      </c>
    </row>
    <row r="44" spans="1:7" x14ac:dyDescent="0.2">
      <c r="A44" s="7">
        <f t="shared" si="1"/>
        <v>30</v>
      </c>
      <c r="B44" s="5" t="s">
        <v>8</v>
      </c>
      <c r="C44" s="9">
        <v>-84534.570000001404</v>
      </c>
      <c r="D44" s="9">
        <v>118105589.91</v>
      </c>
      <c r="E44" s="13">
        <f t="shared" si="2"/>
        <v>11409738.220000014</v>
      </c>
      <c r="F44" s="13">
        <f t="shared" si="3"/>
        <v>111416111.39999999</v>
      </c>
      <c r="G44" s="14">
        <f t="shared" si="4"/>
        <v>0.10240653776757115</v>
      </c>
    </row>
    <row r="45" spans="1:7" x14ac:dyDescent="0.2">
      <c r="A45" s="7">
        <f t="shared" si="1"/>
        <v>31</v>
      </c>
      <c r="B45" s="5" t="s">
        <v>9</v>
      </c>
      <c r="C45" s="9">
        <v>-962864.34999999986</v>
      </c>
      <c r="D45" s="9">
        <v>116424590.56</v>
      </c>
      <c r="E45" s="13">
        <f t="shared" si="2"/>
        <v>10858005.160000013</v>
      </c>
      <c r="F45" s="13">
        <f t="shared" si="3"/>
        <v>111899198.62076923</v>
      </c>
      <c r="G45" s="14">
        <f t="shared" si="4"/>
        <v>9.7033806263423006E-2</v>
      </c>
    </row>
    <row r="46" spans="1:7" x14ac:dyDescent="0.2">
      <c r="A46" s="7">
        <f t="shared" si="1"/>
        <v>32</v>
      </c>
      <c r="B46" s="5" t="s">
        <v>10</v>
      </c>
      <c r="C46" s="9">
        <v>-85856.859999999637</v>
      </c>
      <c r="D46" s="9">
        <v>116338733.7</v>
      </c>
      <c r="E46" s="13">
        <f t="shared" si="2"/>
        <v>11016389.590000013</v>
      </c>
      <c r="F46" s="13">
        <f t="shared" si="3"/>
        <v>112561153.10538462</v>
      </c>
      <c r="G46" s="14">
        <f t="shared" si="4"/>
        <v>9.7870262395819571E-2</v>
      </c>
    </row>
    <row r="47" spans="1:7" x14ac:dyDescent="0.2">
      <c r="A47" s="7">
        <f t="shared" si="1"/>
        <v>33</v>
      </c>
      <c r="B47" s="5" t="s">
        <v>11</v>
      </c>
      <c r="C47" s="9">
        <v>-142328.67000000115</v>
      </c>
      <c r="D47" s="9">
        <v>116196405.03</v>
      </c>
      <c r="E47" s="13">
        <f t="shared" si="2"/>
        <v>11187333.040000012</v>
      </c>
      <c r="F47" s="13">
        <f t="shared" si="3"/>
        <v>113230947.02230769</v>
      </c>
      <c r="G47" s="14">
        <f t="shared" si="4"/>
        <v>9.880101981127111E-2</v>
      </c>
    </row>
    <row r="48" spans="1:7" x14ac:dyDescent="0.2">
      <c r="A48" s="7">
        <f t="shared" si="1"/>
        <v>34</v>
      </c>
      <c r="B48" s="5" t="s">
        <v>12</v>
      </c>
      <c r="C48" s="9">
        <v>-150628.74999999901</v>
      </c>
      <c r="D48" s="9">
        <v>113543774.28</v>
      </c>
      <c r="E48" s="13">
        <f t="shared" si="2"/>
        <v>11738094.600000013</v>
      </c>
      <c r="F48" s="13">
        <f t="shared" si="3"/>
        <v>113720790.2753846</v>
      </c>
      <c r="G48" s="14">
        <f t="shared" si="4"/>
        <v>0.10321854580481911</v>
      </c>
    </row>
    <row r="49" spans="1:8" x14ac:dyDescent="0.2">
      <c r="A49" s="7">
        <f t="shared" si="1"/>
        <v>35</v>
      </c>
      <c r="B49" s="5" t="s">
        <v>13</v>
      </c>
      <c r="C49" s="9">
        <v>371453.45000000065</v>
      </c>
      <c r="D49" s="9">
        <v>113915227.73</v>
      </c>
      <c r="E49" s="13">
        <f t="shared" si="2"/>
        <v>12221186.930000013</v>
      </c>
      <c r="F49" s="13">
        <f t="shared" si="3"/>
        <v>114293159.97153845</v>
      </c>
      <c r="G49" s="14">
        <f t="shared" si="4"/>
        <v>0.10692841927761347</v>
      </c>
    </row>
    <row r="50" spans="1:8" x14ac:dyDescent="0.2">
      <c r="A50" s="7">
        <f t="shared" si="1"/>
        <v>36</v>
      </c>
      <c r="B50" s="5" t="s">
        <v>14</v>
      </c>
      <c r="C50" s="9">
        <v>1097596.1999999995</v>
      </c>
      <c r="D50" s="9">
        <v>115012823.93000001</v>
      </c>
      <c r="E50" s="13">
        <f t="shared" si="2"/>
        <v>11586663.64000001</v>
      </c>
      <c r="F50" s="13">
        <f t="shared" si="3"/>
        <v>114955265.75076923</v>
      </c>
      <c r="G50" s="14">
        <f t="shared" si="4"/>
        <v>0.100792804612541</v>
      </c>
    </row>
    <row r="51" spans="1:8" x14ac:dyDescent="0.2">
      <c r="A51" s="7">
        <f t="shared" si="1"/>
        <v>37</v>
      </c>
      <c r="B51" s="6" t="s">
        <v>16</v>
      </c>
      <c r="C51" s="9">
        <v>1897923.9299999992</v>
      </c>
      <c r="D51" s="9">
        <v>114423316.86</v>
      </c>
      <c r="E51" s="13">
        <f t="shared" si="2"/>
        <v>11121651.140000012</v>
      </c>
      <c r="F51" s="13">
        <f t="shared" si="3"/>
        <v>115438776.41</v>
      </c>
      <c r="G51" s="14">
        <f t="shared" si="4"/>
        <v>9.6342420509548887E-2</v>
      </c>
    </row>
    <row r="52" spans="1:8" x14ac:dyDescent="0.2">
      <c r="A52" s="7">
        <f t="shared" si="1"/>
        <v>38</v>
      </c>
      <c r="B52" s="6" t="s">
        <v>20</v>
      </c>
      <c r="C52" s="9">
        <v>3620731.0200000023</v>
      </c>
      <c r="D52" s="9">
        <v>118044047.88</v>
      </c>
      <c r="E52" s="13">
        <f t="shared" si="2"/>
        <v>11198967.080000017</v>
      </c>
      <c r="F52" s="13">
        <f t="shared" si="3"/>
        <v>116019040.49923076</v>
      </c>
      <c r="G52" s="14">
        <f t="shared" si="4"/>
        <v>9.6526975501700252E-2</v>
      </c>
    </row>
    <row r="53" spans="1:8" x14ac:dyDescent="0.2">
      <c r="A53" s="7">
        <f t="shared" si="1"/>
        <v>39</v>
      </c>
      <c r="B53" s="5" t="s">
        <v>5</v>
      </c>
      <c r="C53" s="9">
        <v>2572993.2600000002</v>
      </c>
      <c r="D53" s="9">
        <v>120617041.14</v>
      </c>
      <c r="E53" s="13">
        <f t="shared" si="2"/>
        <v>10987026.910000006</v>
      </c>
      <c r="F53" s="13">
        <f t="shared" si="3"/>
        <v>116524656.75615385</v>
      </c>
      <c r="G53" s="14">
        <f t="shared" si="4"/>
        <v>9.4289287914334607E-2</v>
      </c>
    </row>
    <row r="54" spans="1:8" x14ac:dyDescent="0.2">
      <c r="A54" s="7">
        <f t="shared" si="1"/>
        <v>40</v>
      </c>
      <c r="B54" s="5" t="s">
        <v>6</v>
      </c>
      <c r="C54" s="9">
        <v>1738751.7399999993</v>
      </c>
      <c r="D54" s="9">
        <v>118355792.88</v>
      </c>
      <c r="E54" s="13">
        <f t="shared" si="2"/>
        <v>10866223.780000001</v>
      </c>
      <c r="F54" s="13">
        <f t="shared" si="3"/>
        <v>116642105.19076923</v>
      </c>
      <c r="G54" s="14">
        <f t="shared" si="4"/>
        <v>9.3158673381521992E-2</v>
      </c>
    </row>
    <row r="55" spans="1:8" x14ac:dyDescent="0.2">
      <c r="A55" s="7">
        <f t="shared" si="1"/>
        <v>41</v>
      </c>
      <c r="B55" s="5" t="s">
        <v>7</v>
      </c>
      <c r="C55" s="9">
        <v>506313.85999999987</v>
      </c>
      <c r="D55" s="9">
        <v>118862106.73999999</v>
      </c>
      <c r="E55" s="13">
        <f t="shared" si="2"/>
        <v>10379550.259999998</v>
      </c>
      <c r="F55" s="13">
        <f t="shared" si="3"/>
        <v>116770842.77846155</v>
      </c>
      <c r="G55" s="14">
        <f t="shared" si="4"/>
        <v>8.8888201994843458E-2</v>
      </c>
    </row>
    <row r="56" spans="1:8" x14ac:dyDescent="0.2">
      <c r="A56" s="7">
        <f t="shared" si="1"/>
        <v>42</v>
      </c>
      <c r="B56" s="5" t="s">
        <v>8</v>
      </c>
      <c r="C56" s="9">
        <v>-3757.609999999695</v>
      </c>
      <c r="D56" s="9">
        <v>118858349.13</v>
      </c>
      <c r="E56" s="13">
        <f t="shared" si="2"/>
        <v>10460327.220000003</v>
      </c>
      <c r="F56" s="13">
        <f t="shared" si="3"/>
        <v>116822907.67461538</v>
      </c>
      <c r="G56" s="14">
        <f t="shared" si="4"/>
        <v>8.9540034811793526E-2</v>
      </c>
    </row>
    <row r="57" spans="1:8" x14ac:dyDescent="0.2">
      <c r="A57" s="7">
        <f t="shared" si="1"/>
        <v>43</v>
      </c>
      <c r="B57" s="5" t="s">
        <v>9</v>
      </c>
      <c r="C57" s="9">
        <v>-470503.43999999994</v>
      </c>
      <c r="D57" s="9">
        <v>118387845.69</v>
      </c>
      <c r="E57" s="13">
        <f t="shared" si="2"/>
        <v>10952688.130000001</v>
      </c>
      <c r="F57" s="13">
        <f t="shared" si="3"/>
        <v>116844619.65769233</v>
      </c>
      <c r="G57" s="14">
        <f t="shared" si="4"/>
        <v>9.3737205547734806E-2</v>
      </c>
    </row>
    <row r="58" spans="1:8" x14ac:dyDescent="0.2">
      <c r="A58" s="7">
        <f t="shared" si="1"/>
        <v>44</v>
      </c>
      <c r="B58" s="5" t="s">
        <v>10</v>
      </c>
      <c r="C58" s="9">
        <v>-42164</v>
      </c>
      <c r="D58" s="9">
        <v>118345681</v>
      </c>
      <c r="E58" s="23">
        <f t="shared" ref="E58" si="5">SUM(C47:C58)</f>
        <v>10996380.99</v>
      </c>
      <c r="F58" s="23">
        <f t="shared" ref="F58" si="6">AVERAGE(D46:D58)</f>
        <v>116992395.84538463</v>
      </c>
      <c r="G58" s="24">
        <f t="shared" ref="G58" si="7">E58/F58</f>
        <v>9.3992271126173449E-2</v>
      </c>
    </row>
    <row r="59" spans="1:8" x14ac:dyDescent="0.2">
      <c r="A59" s="7">
        <f t="shared" si="1"/>
        <v>45</v>
      </c>
      <c r="B59" s="5" t="s">
        <v>11</v>
      </c>
      <c r="C59" s="9">
        <v>-352366.67999999929</v>
      </c>
      <c r="D59" s="9">
        <v>117993314.78</v>
      </c>
      <c r="E59" s="23">
        <f>SUM(C48:C59)</f>
        <v>10786342.980000002</v>
      </c>
      <c r="F59" s="23">
        <f>AVERAGE(D47:D59)</f>
        <v>117119671.31307691</v>
      </c>
      <c r="G59" s="24">
        <f>E59/F59</f>
        <v>9.2096766145856324E-2</v>
      </c>
      <c r="H59" s="4"/>
    </row>
  </sheetData>
  <mergeCells count="4">
    <mergeCell ref="E2:G2"/>
    <mergeCell ref="A7:G7"/>
    <mergeCell ref="A8:G8"/>
    <mergeCell ref="A9:D9"/>
  </mergeCells>
  <printOptions horizontalCentered="1"/>
  <pageMargins left="0.25" right="0.25" top="0.75" bottom="0.5" header="0.3" footer="0.3"/>
  <pageSetup scale="83" orientation="portrait" r:id="rId1"/>
  <ignoredErrors>
    <ignoredError sqref="E27:E57 F27:F57 E58:F5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Monthly-Net Inc &amp; Common Equity</vt:lpstr>
      <vt:lpstr>'Monthly-Net Inc &amp; Common Equity'!Print_Area</vt:lpstr>
    </vt:vector>
  </TitlesOfParts>
  <Company>Columbia Gas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Katko \ Steven \ M</cp:lastModifiedBy>
  <cp:lastPrinted>2016-08-24T22:42:14Z</cp:lastPrinted>
  <dcterms:created xsi:type="dcterms:W3CDTF">1997-07-25T17:42:59Z</dcterms:created>
  <dcterms:modified xsi:type="dcterms:W3CDTF">2016-09-15T11:15:47Z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4XLRetrievePerWS">
    <vt:lpwstr>Y</vt:lpwstr>
  </property>
  <property fmtid="{D5CDD505-2E9C-101B-9397-08002B2CF9AE}" pid="3" name="K4XLScatterRefresh">
    <vt:lpwstr>N</vt:lpwstr>
  </property>
  <property fmtid="{D5CDD505-2E9C-101B-9397-08002B2CF9AE}" pid="4" name="K4XLVersion">
    <vt:lpwstr>3.5.7.2796</vt:lpwstr>
  </property>
  <property fmtid="{D5CDD505-2E9C-101B-9397-08002B2CF9AE}" pid="5" name="K4XL KID">
    <vt:lpwstr/>
  </property>
  <property fmtid="{D5CDD505-2E9C-101B-9397-08002B2CF9AE}" pid="6" name="K4XL DBKID">
    <vt:lpwstr/>
  </property>
</Properties>
</file>