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125706\Desktop\CKY\2016 Data Requests\"/>
    </mc:Choice>
  </mc:AlternateContent>
  <bookViews>
    <workbookView xWindow="0" yWindow="0" windowWidth="20160" windowHeight="9615"/>
  </bookViews>
  <sheets>
    <sheet name="Work Plan Summary" sheetId="2" r:id="rId1"/>
  </sheets>
  <definedNames>
    <definedName name="_xlnm.Print_Area" localSheetId="0">'Work Plan Summary'!$A$1:$O$24</definedName>
  </definedNames>
  <calcPr calcId="152511"/>
</workbook>
</file>

<file path=xl/calcChain.xml><?xml version="1.0" encoding="utf-8"?>
<calcChain xmlns="http://schemas.openxmlformats.org/spreadsheetml/2006/main">
  <c r="D23" i="2" l="1"/>
  <c r="E23" i="2"/>
  <c r="F23" i="2"/>
  <c r="G23" i="2"/>
  <c r="H23" i="2"/>
  <c r="I23" i="2"/>
  <c r="J23" i="2"/>
  <c r="K23" i="2"/>
  <c r="L23" i="2"/>
  <c r="M23" i="2"/>
  <c r="N23" i="2"/>
  <c r="O23" i="2"/>
  <c r="C23" i="2"/>
  <c r="L14" i="2"/>
  <c r="M14" i="2"/>
  <c r="N14" i="2"/>
  <c r="J14" i="2"/>
  <c r="K14" i="2"/>
  <c r="D14" i="2"/>
  <c r="E14" i="2"/>
  <c r="F14" i="2"/>
  <c r="G14" i="2"/>
  <c r="H14" i="2"/>
  <c r="I14" i="2"/>
  <c r="C14" i="2"/>
  <c r="O14" i="2" l="1"/>
  <c r="O22" i="2"/>
  <c r="O21" i="2"/>
  <c r="O20" i="2"/>
  <c r="O19" i="2"/>
  <c r="O18" i="2"/>
  <c r="O17" i="2"/>
  <c r="O16" i="2"/>
  <c r="O13" i="2"/>
  <c r="O12" i="2"/>
</calcChain>
</file>

<file path=xl/sharedStrings.xml><?xml version="1.0" encoding="utf-8"?>
<sst xmlns="http://schemas.openxmlformats.org/spreadsheetml/2006/main" count="52" uniqueCount="26">
  <si>
    <t>Sep</t>
  </si>
  <si>
    <t>Oct</t>
  </si>
  <si>
    <t>Nov</t>
  </si>
  <si>
    <t>Dec</t>
  </si>
  <si>
    <t>Total Cost Elements</t>
  </si>
  <si>
    <t>Units</t>
  </si>
  <si>
    <t>Cost Per Unit</t>
  </si>
  <si>
    <t>Cost</t>
  </si>
  <si>
    <t>Labor</t>
  </si>
  <si>
    <t>Material</t>
  </si>
  <si>
    <t>Outside Services</t>
  </si>
  <si>
    <t>Jan</t>
  </si>
  <si>
    <t>Feb</t>
  </si>
  <si>
    <t>Mar</t>
  </si>
  <si>
    <t>Apr</t>
  </si>
  <si>
    <t>May</t>
  </si>
  <si>
    <t>Jun</t>
  </si>
  <si>
    <t>Jul</t>
  </si>
  <si>
    <t>Aug</t>
  </si>
  <si>
    <t>Planned</t>
  </si>
  <si>
    <t>Total</t>
  </si>
  <si>
    <t>PSC Case No. 2016-00162</t>
  </si>
  <si>
    <t>Attachment A</t>
  </si>
  <si>
    <t>Test Year Forecasted Leak Repairs Detail</t>
  </si>
  <si>
    <t>AG 02-007</t>
  </si>
  <si>
    <t>Respondents: Jana Croom, Kimra 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</si>
</sst>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&quot;$&quot;#,##0"/>
    <numFmt numFmtId="166" formatCode="&quot;$&quot;#,##0.00"/>
  </numFmts>
  <fonts count="5" x14ac:knownFonts="1"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30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horizontal="center" wrapText="1"/>
    </xf>
    <xf numFmtId="0" fontId="1" fillId="3" borderId="0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/>
    <xf numFmtId="165" fontId="1" fillId="3" borderId="1" xfId="0" applyNumberFormat="1" applyFont="1" applyFill="1" applyBorder="1" applyAlignment="1" applyProtection="1"/>
    <xf numFmtId="165" fontId="0" fillId="3" borderId="1" xfId="0" applyNumberFormat="1" applyFill="1" applyBorder="1"/>
    <xf numFmtId="166" fontId="1" fillId="3" borderId="1" xfId="0" applyNumberFormat="1" applyFont="1" applyFill="1" applyBorder="1" applyAlignment="1" applyProtection="1"/>
    <xf numFmtId="44" fontId="1" fillId="3" borderId="1" xfId="2" applyFont="1" applyFill="1" applyBorder="1" applyAlignment="1" applyProtection="1"/>
    <xf numFmtId="44" fontId="0" fillId="3" borderId="1" xfId="2" applyFont="1" applyFill="1" applyBorder="1"/>
    <xf numFmtId="0" fontId="4" fillId="2" borderId="1" xfId="0" applyNumberFormat="1" applyFont="1" applyFill="1" applyBorder="1" applyAlignment="1" applyProtection="1"/>
    <xf numFmtId="166" fontId="4" fillId="2" borderId="1" xfId="0" applyNumberFormat="1" applyFont="1" applyFill="1" applyBorder="1" applyAlignment="1" applyProtection="1"/>
    <xf numFmtId="0" fontId="1" fillId="3" borderId="2" xfId="0" applyNumberFormat="1" applyFont="1" applyFill="1" applyBorder="1" applyAlignment="1" applyProtection="1"/>
    <xf numFmtId="0" fontId="1" fillId="3" borderId="3" xfId="0" applyNumberFormat="1" applyFont="1" applyFill="1" applyBorder="1" applyAlignment="1" applyProtection="1"/>
    <xf numFmtId="0" fontId="1" fillId="3" borderId="5" xfId="0" applyNumberFormat="1" applyFont="1" applyFill="1" applyBorder="1" applyAlignment="1" applyProtection="1"/>
    <xf numFmtId="165" fontId="0" fillId="3" borderId="6" xfId="0" applyNumberFormat="1" applyFill="1" applyBorder="1"/>
    <xf numFmtId="0" fontId="4" fillId="2" borderId="5" xfId="0" applyNumberFormat="1" applyFont="1" applyFill="1" applyBorder="1" applyAlignment="1" applyProtection="1"/>
    <xf numFmtId="166" fontId="4" fillId="2" borderId="6" xfId="0" applyNumberFormat="1" applyFont="1" applyFill="1" applyBorder="1" applyAlignment="1" applyProtection="1"/>
    <xf numFmtId="44" fontId="0" fillId="3" borderId="6" xfId="2" applyFont="1" applyFill="1" applyBorder="1"/>
    <xf numFmtId="0" fontId="4" fillId="2" borderId="7" xfId="0" applyNumberFormat="1" applyFont="1" applyFill="1" applyBorder="1" applyAlignment="1" applyProtection="1"/>
    <xf numFmtId="0" fontId="3" fillId="2" borderId="8" xfId="0" applyFont="1" applyFill="1" applyBorder="1"/>
    <xf numFmtId="44" fontId="3" fillId="2" borderId="8" xfId="2" applyFont="1" applyFill="1" applyBorder="1"/>
    <xf numFmtId="44" fontId="3" fillId="2" borderId="9" xfId="2" applyFont="1" applyFill="1" applyBorder="1"/>
    <xf numFmtId="0" fontId="0" fillId="3" borderId="0" xfId="0" applyFill="1" applyAlignment="1">
      <alignment horizontal="right"/>
    </xf>
    <xf numFmtId="164" fontId="1" fillId="3" borderId="3" xfId="0" applyNumberFormat="1" applyFont="1" applyFill="1" applyBorder="1" applyAlignment="1" applyProtection="1">
      <alignment horizontal="center"/>
    </xf>
    <xf numFmtId="1" fontId="0" fillId="3" borderId="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1" fillId="3" borderId="1" xfId="0" applyNumberFormat="1" applyFont="1" applyFill="1" applyBorder="1" applyAlignment="1" applyProtection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workbookViewId="0">
      <selection activeCell="E28" sqref="E28"/>
    </sheetView>
  </sheetViews>
  <sheetFormatPr defaultRowHeight="12.75" x14ac:dyDescent="0.2"/>
  <cols>
    <col min="1" max="1" width="18.7109375" customWidth="1"/>
    <col min="2" max="2" width="12.7109375" customWidth="1"/>
    <col min="3" max="3" width="11.5703125" bestFit="1" customWidth="1"/>
    <col min="4" max="7" width="12.28515625" bestFit="1" customWidth="1"/>
    <col min="8" max="14" width="14.7109375" bestFit="1" customWidth="1"/>
    <col min="15" max="15" width="13.85546875" bestFit="1" customWidth="1"/>
  </cols>
  <sheetData>
    <row r="1" spans="1:15" s="1" customFormat="1" x14ac:dyDescent="0.2">
      <c r="O1" s="23" t="s">
        <v>21</v>
      </c>
    </row>
    <row r="2" spans="1:15" s="1" customFormat="1" x14ac:dyDescent="0.2">
      <c r="O2" s="23" t="s">
        <v>24</v>
      </c>
    </row>
    <row r="3" spans="1:15" s="1" customFormat="1" x14ac:dyDescent="0.2">
      <c r="O3" s="23" t="s">
        <v>22</v>
      </c>
    </row>
    <row r="4" spans="1:15" s="1" customFormat="1" x14ac:dyDescent="0.2">
      <c r="O4" s="23" t="s">
        <v>25</v>
      </c>
    </row>
    <row r="5" spans="1:15" s="1" customFormat="1" x14ac:dyDescent="0.2"/>
    <row r="6" spans="1:15" s="1" customFormat="1" x14ac:dyDescent="0.2"/>
    <row r="7" spans="1:15" s="1" customFormat="1" x14ac:dyDescent="0.2"/>
    <row r="8" spans="1:15" s="1" customFormat="1" x14ac:dyDescent="0.2"/>
    <row r="9" spans="1:15" s="1" customFormat="1" x14ac:dyDescent="0.2">
      <c r="C9" s="2" t="s">
        <v>23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s="1" customFormat="1" ht="15" x14ac:dyDescent="0.25">
      <c r="C10" s="3" t="s">
        <v>11</v>
      </c>
      <c r="D10" s="3" t="s">
        <v>12</v>
      </c>
      <c r="E10" s="3" t="s">
        <v>13</v>
      </c>
      <c r="F10" s="3" t="s">
        <v>14</v>
      </c>
      <c r="G10" s="3" t="s">
        <v>15</v>
      </c>
      <c r="H10" s="3" t="s">
        <v>16</v>
      </c>
      <c r="I10" s="3" t="s">
        <v>17</v>
      </c>
      <c r="J10" s="3" t="s">
        <v>18</v>
      </c>
      <c r="K10" s="3" t="s">
        <v>0</v>
      </c>
      <c r="L10" s="3" t="s">
        <v>1</v>
      </c>
      <c r="M10" s="3" t="s">
        <v>2</v>
      </c>
      <c r="N10" s="3" t="s">
        <v>3</v>
      </c>
      <c r="O10" s="3" t="s">
        <v>20</v>
      </c>
    </row>
    <row r="11" spans="1:15" s="1" customFormat="1" ht="15.75" thickBot="1" x14ac:dyDescent="0.3">
      <c r="C11" s="3" t="s">
        <v>19</v>
      </c>
      <c r="D11" s="3" t="s">
        <v>19</v>
      </c>
      <c r="E11" s="3" t="s">
        <v>19</v>
      </c>
      <c r="F11" s="3" t="s">
        <v>19</v>
      </c>
      <c r="G11" s="3" t="s">
        <v>19</v>
      </c>
      <c r="H11" s="3" t="s">
        <v>19</v>
      </c>
      <c r="I11" s="3" t="s">
        <v>19</v>
      </c>
      <c r="J11" s="3" t="s">
        <v>19</v>
      </c>
      <c r="K11" s="3" t="s">
        <v>19</v>
      </c>
      <c r="L11" s="3" t="s">
        <v>19</v>
      </c>
      <c r="M11" s="3" t="s">
        <v>19</v>
      </c>
      <c r="N11" s="3" t="s">
        <v>19</v>
      </c>
      <c r="O11" s="3" t="s">
        <v>19</v>
      </c>
    </row>
    <row r="12" spans="1:15" s="1" customFormat="1" ht="15" x14ac:dyDescent="0.25">
      <c r="A12" s="12" t="s">
        <v>4</v>
      </c>
      <c r="B12" s="13" t="s">
        <v>5</v>
      </c>
      <c r="C12" s="24">
        <v>52.363444275377198</v>
      </c>
      <c r="D12" s="24">
        <v>66.708821985528104</v>
      </c>
      <c r="E12" s="24">
        <v>76.381510840603497</v>
      </c>
      <c r="F12" s="24">
        <v>81.381510840603596</v>
      </c>
      <c r="G12" s="25">
        <v>67.036133130452697</v>
      </c>
      <c r="H12" s="25">
        <v>81.595731533099993</v>
      </c>
      <c r="I12" s="25">
        <v>82.054199695679003</v>
      </c>
      <c r="J12" s="25">
        <v>67.381510840603596</v>
      </c>
      <c r="K12" s="25">
        <v>52.708821985528097</v>
      </c>
      <c r="L12" s="25">
        <v>63.119661924663902</v>
      </c>
      <c r="M12" s="25">
        <v>53.9052086724828</v>
      </c>
      <c r="N12" s="25">
        <v>44.363444275377198</v>
      </c>
      <c r="O12" s="26">
        <f>SUM(C12:N12)</f>
        <v>788.99999999999966</v>
      </c>
    </row>
    <row r="13" spans="1:15" s="1" customFormat="1" ht="15" x14ac:dyDescent="0.25">
      <c r="A13" s="14" t="s">
        <v>4</v>
      </c>
      <c r="B13" s="4" t="s">
        <v>6</v>
      </c>
      <c r="C13" s="5">
        <v>1152.56612638827</v>
      </c>
      <c r="D13" s="5">
        <v>1482.73522048055</v>
      </c>
      <c r="E13" s="5">
        <v>1321.10393488626</v>
      </c>
      <c r="F13" s="5">
        <v>1668.1395522488899</v>
      </c>
      <c r="G13" s="6">
        <v>1543.06806936572</v>
      </c>
      <c r="H13" s="6">
        <v>1407.69073708268</v>
      </c>
      <c r="I13" s="6">
        <v>1790.78428640984</v>
      </c>
      <c r="J13" s="6">
        <v>2258.77335135462</v>
      </c>
      <c r="K13" s="6">
        <v>1944.33603807446</v>
      </c>
      <c r="L13" s="6">
        <v>2540.4265660852102</v>
      </c>
      <c r="M13" s="6">
        <v>1969.5904292686</v>
      </c>
      <c r="N13" s="6">
        <v>2228.7726579955902</v>
      </c>
      <c r="O13" s="15">
        <f t="shared" ref="O13:O22" si="0">SUM(C13:N13)</f>
        <v>21307.986969640689</v>
      </c>
    </row>
    <row r="14" spans="1:15" s="1" customFormat="1" ht="15" x14ac:dyDescent="0.25">
      <c r="A14" s="14" t="s">
        <v>4</v>
      </c>
      <c r="B14" s="4" t="s">
        <v>7</v>
      </c>
      <c r="C14" s="7">
        <f>C12*C13</f>
        <v>60352.332132819531</v>
      </c>
      <c r="D14" s="7">
        <f t="shared" ref="D14:I14" si="1">D12*D13</f>
        <v>98911.519874709775</v>
      </c>
      <c r="E14" s="7">
        <f t="shared" si="1"/>
        <v>100907.91452407881</v>
      </c>
      <c r="F14" s="7">
        <f t="shared" si="1"/>
        <v>135755.71705498267</v>
      </c>
      <c r="G14" s="7">
        <f t="shared" si="1"/>
        <v>103441.31652735102</v>
      </c>
      <c r="H14" s="7">
        <f t="shared" si="1"/>
        <v>114861.55546463</v>
      </c>
      <c r="I14" s="7">
        <f t="shared" si="1"/>
        <v>146941.37144895704</v>
      </c>
      <c r="J14" s="7">
        <f>J12*J13</f>
        <v>152199.56106076785</v>
      </c>
      <c r="K14" s="7">
        <f t="shared" ref="K14" si="2">K12*K13</f>
        <v>102483.66211091369</v>
      </c>
      <c r="L14" s="7">
        <f>L12*L13</f>
        <v>160350.8659957333</v>
      </c>
      <c r="M14" s="7">
        <f t="shared" ref="M14" si="3">M12*M13</f>
        <v>106171.18308904886</v>
      </c>
      <c r="N14" s="7">
        <f t="shared" ref="N14" si="4">N12*N13</f>
        <v>98876.031615471686</v>
      </c>
      <c r="O14" s="15">
        <f t="shared" si="0"/>
        <v>1381253.0308994642</v>
      </c>
    </row>
    <row r="15" spans="1:15" s="1" customFormat="1" ht="15" x14ac:dyDescent="0.25">
      <c r="A15" s="16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7"/>
    </row>
    <row r="16" spans="1:15" s="1" customFormat="1" ht="15" x14ac:dyDescent="0.25">
      <c r="A16" s="14" t="s">
        <v>8</v>
      </c>
      <c r="B16" s="4" t="s">
        <v>5</v>
      </c>
      <c r="C16" s="27">
        <v>52.363444275377198</v>
      </c>
      <c r="D16" s="27">
        <v>66.708821985528104</v>
      </c>
      <c r="E16" s="27">
        <v>76.381510840603497</v>
      </c>
      <c r="F16" s="27">
        <v>81.381510840603596</v>
      </c>
      <c r="G16" s="28">
        <v>67.036133130452697</v>
      </c>
      <c r="H16" s="28">
        <v>81.595731533099993</v>
      </c>
      <c r="I16" s="28">
        <v>82.054199695679003</v>
      </c>
      <c r="J16" s="28">
        <v>67.381510840603596</v>
      </c>
      <c r="K16" s="28">
        <v>52.708821985528097</v>
      </c>
      <c r="L16" s="28">
        <v>63.119661924663902</v>
      </c>
      <c r="M16" s="28">
        <v>53.9052086724828</v>
      </c>
      <c r="N16" s="28">
        <v>44.363444275377198</v>
      </c>
      <c r="O16" s="29">
        <f t="shared" si="0"/>
        <v>788.99999999999966</v>
      </c>
    </row>
    <row r="17" spans="1:15" s="1" customFormat="1" ht="15" x14ac:dyDescent="0.25">
      <c r="A17" s="14" t="s">
        <v>8</v>
      </c>
      <c r="B17" s="4" t="s">
        <v>6</v>
      </c>
      <c r="C17" s="8">
        <v>695.93143829863698</v>
      </c>
      <c r="D17" s="8">
        <v>768.39507883309204</v>
      </c>
      <c r="E17" s="8">
        <v>519.78479669844899</v>
      </c>
      <c r="F17" s="8">
        <v>635.09469635773701</v>
      </c>
      <c r="G17" s="9">
        <v>590.87273160924497</v>
      </c>
      <c r="H17" s="9">
        <v>530.25987259068597</v>
      </c>
      <c r="I17" s="9">
        <v>836.09600583035603</v>
      </c>
      <c r="J17" s="9">
        <v>726.68859190779403</v>
      </c>
      <c r="K17" s="9">
        <v>875.682523868712</v>
      </c>
      <c r="L17" s="9">
        <v>995.02309335314897</v>
      </c>
      <c r="M17" s="9">
        <v>599.449632061481</v>
      </c>
      <c r="N17" s="9">
        <v>707.195906687194</v>
      </c>
      <c r="O17" s="18">
        <f t="shared" si="0"/>
        <v>8480.474368096533</v>
      </c>
    </row>
    <row r="18" spans="1:15" s="1" customFormat="1" ht="15" x14ac:dyDescent="0.25">
      <c r="A18" s="14" t="s">
        <v>8</v>
      </c>
      <c r="B18" s="4" t="s">
        <v>7</v>
      </c>
      <c r="C18" s="8">
        <v>36441.367088833802</v>
      </c>
      <c r="D18" s="8">
        <v>51258.730528432599</v>
      </c>
      <c r="E18" s="8">
        <v>39701.948083803502</v>
      </c>
      <c r="F18" s="8">
        <v>51684.965916447101</v>
      </c>
      <c r="G18" s="9">
        <v>39609.823099311601</v>
      </c>
      <c r="H18" s="9">
        <v>43266.942206685402</v>
      </c>
      <c r="I18" s="9">
        <v>68605.188627163705</v>
      </c>
      <c r="J18" s="9">
        <v>48965.375233377999</v>
      </c>
      <c r="K18" s="9">
        <v>46156.194266434002</v>
      </c>
      <c r="L18" s="9">
        <v>62805.521259684101</v>
      </c>
      <c r="M18" s="9">
        <v>32313.457504917202</v>
      </c>
      <c r="N18" s="9">
        <v>31373.646198092199</v>
      </c>
      <c r="O18" s="18">
        <f t="shared" si="0"/>
        <v>552183.16001318325</v>
      </c>
    </row>
    <row r="19" spans="1:15" s="1" customFormat="1" ht="15" x14ac:dyDescent="0.25">
      <c r="A19" s="14" t="s">
        <v>9</v>
      </c>
      <c r="B19" s="4" t="s">
        <v>6</v>
      </c>
      <c r="C19" s="8">
        <v>189.56406377436099</v>
      </c>
      <c r="D19" s="8">
        <v>209.99990526045599</v>
      </c>
      <c r="E19" s="8">
        <v>197.95442548005599</v>
      </c>
      <c r="F19" s="8">
        <v>260.930907087641</v>
      </c>
      <c r="G19" s="9">
        <v>254.90004776844799</v>
      </c>
      <c r="H19" s="9">
        <v>226.96171172130099</v>
      </c>
      <c r="I19" s="9">
        <v>291.660229301806</v>
      </c>
      <c r="J19" s="9">
        <v>263.95424900877202</v>
      </c>
      <c r="K19" s="9">
        <v>242.29149708133201</v>
      </c>
      <c r="L19" s="9">
        <v>275.04053857106697</v>
      </c>
      <c r="M19" s="9">
        <v>276.87454535833598</v>
      </c>
      <c r="N19" s="9">
        <v>240.35537550971699</v>
      </c>
      <c r="O19" s="18">
        <f t="shared" si="0"/>
        <v>2930.487495923293</v>
      </c>
    </row>
    <row r="20" spans="1:15" s="1" customFormat="1" ht="15" x14ac:dyDescent="0.25">
      <c r="A20" s="14" t="s">
        <v>9</v>
      </c>
      <c r="B20" s="4" t="s">
        <v>7</v>
      </c>
      <c r="C20" s="8">
        <v>9926.2272900628304</v>
      </c>
      <c r="D20" s="8">
        <v>14008.846296997501</v>
      </c>
      <c r="E20" s="8">
        <v>15120.058095750301</v>
      </c>
      <c r="F20" s="8">
        <v>21234.951443801401</v>
      </c>
      <c r="G20" s="9">
        <v>17087.513537164399</v>
      </c>
      <c r="H20" s="9">
        <v>18519.106897904101</v>
      </c>
      <c r="I20" s="9">
        <v>23931.946698417902</v>
      </c>
      <c r="J20" s="9">
        <v>17785.636091008</v>
      </c>
      <c r="K20" s="9">
        <v>12770.899388267</v>
      </c>
      <c r="L20" s="9">
        <v>17360.465810183199</v>
      </c>
      <c r="M20" s="9">
        <v>14924.980143639899</v>
      </c>
      <c r="N20" s="9">
        <v>10662.9923077127</v>
      </c>
      <c r="O20" s="18">
        <f t="shared" si="0"/>
        <v>193333.62400090924</v>
      </c>
    </row>
    <row r="21" spans="1:15" s="1" customFormat="1" ht="15" x14ac:dyDescent="0.25">
      <c r="A21" s="14" t="s">
        <v>10</v>
      </c>
      <c r="B21" s="4" t="s">
        <v>6</v>
      </c>
      <c r="C21" s="8">
        <v>267.07062431527498</v>
      </c>
      <c r="D21" s="8">
        <v>504.34023638701001</v>
      </c>
      <c r="E21" s="8">
        <v>603.36471270775905</v>
      </c>
      <c r="F21" s="8">
        <v>772.11394880351202</v>
      </c>
      <c r="G21" s="9">
        <v>697.29528998803596</v>
      </c>
      <c r="H21" s="9">
        <v>650.46915277069195</v>
      </c>
      <c r="I21" s="9">
        <v>663.02805127767795</v>
      </c>
      <c r="J21" s="9">
        <v>1268.1305104380499</v>
      </c>
      <c r="K21" s="9">
        <v>826.362017124418</v>
      </c>
      <c r="L21" s="9">
        <v>1270.3629341609901</v>
      </c>
      <c r="M21" s="9">
        <v>1093.26625184878</v>
      </c>
      <c r="N21" s="9">
        <v>1281.2213757986799</v>
      </c>
      <c r="O21" s="18">
        <f t="shared" si="0"/>
        <v>9897.0251056208799</v>
      </c>
    </row>
    <row r="22" spans="1:15" s="1" customFormat="1" ht="15" x14ac:dyDescent="0.25">
      <c r="A22" s="14" t="s">
        <v>10</v>
      </c>
      <c r="B22" s="4" t="s">
        <v>7</v>
      </c>
      <c r="C22" s="8">
        <v>13984.7377539231</v>
      </c>
      <c r="D22" s="8">
        <v>33643.943049280198</v>
      </c>
      <c r="E22" s="8">
        <v>46085.9083445254</v>
      </c>
      <c r="F22" s="8">
        <v>62835.799694734298</v>
      </c>
      <c r="G22" s="9">
        <v>46743.979890875598</v>
      </c>
      <c r="H22" s="9">
        <v>53075.506360040403</v>
      </c>
      <c r="I22" s="9">
        <v>54404.2361233755</v>
      </c>
      <c r="J22" s="9">
        <v>85448.549736382207</v>
      </c>
      <c r="K22" s="9">
        <v>43556.568456212997</v>
      </c>
      <c r="L22" s="9">
        <v>80184.878925866098</v>
      </c>
      <c r="M22" s="9">
        <v>58932.745440491803</v>
      </c>
      <c r="N22" s="9">
        <v>56839.393109666897</v>
      </c>
      <c r="O22" s="18">
        <f t="shared" si="0"/>
        <v>635736.24688537442</v>
      </c>
    </row>
    <row r="23" spans="1:15" s="1" customFormat="1" ht="15.75" thickBot="1" x14ac:dyDescent="0.3">
      <c r="A23" s="19" t="s">
        <v>20</v>
      </c>
      <c r="B23" s="20"/>
      <c r="C23" s="21">
        <f>C18+C20+C22</f>
        <v>60352.332132819734</v>
      </c>
      <c r="D23" s="21">
        <f t="shared" ref="D23:O23" si="5">D18+D20+D22</f>
        <v>98911.519874710299</v>
      </c>
      <c r="E23" s="21">
        <f t="shared" si="5"/>
        <v>100907.91452407921</v>
      </c>
      <c r="F23" s="21">
        <f t="shared" si="5"/>
        <v>135755.71705498282</v>
      </c>
      <c r="G23" s="21">
        <f t="shared" si="5"/>
        <v>103441.31652735159</v>
      </c>
      <c r="H23" s="21">
        <f t="shared" si="5"/>
        <v>114861.5554646299</v>
      </c>
      <c r="I23" s="21">
        <f t="shared" si="5"/>
        <v>146941.3714489571</v>
      </c>
      <c r="J23" s="21">
        <f t="shared" si="5"/>
        <v>152199.5610607682</v>
      </c>
      <c r="K23" s="21">
        <f t="shared" si="5"/>
        <v>102483.66211091401</v>
      </c>
      <c r="L23" s="21">
        <f t="shared" si="5"/>
        <v>160350.86599573342</v>
      </c>
      <c r="M23" s="21">
        <f t="shared" si="5"/>
        <v>106171.18308904889</v>
      </c>
      <c r="N23" s="21">
        <f t="shared" si="5"/>
        <v>98876.031615471788</v>
      </c>
      <c r="O23" s="22">
        <f t="shared" si="5"/>
        <v>1381253.0308994669</v>
      </c>
    </row>
    <row r="24" spans="1:15" s="1" customFormat="1" x14ac:dyDescent="0.2"/>
  </sheetData>
  <mergeCells count="1">
    <mergeCell ref="C9:O9"/>
  </mergeCells>
  <pageMargins left="0.25" right="0.25" top="0.75" bottom="0.75" header="0.3" footer="0.3"/>
  <pageSetup paperSize="5" scale="83" orientation="landscape" r:id="rId1"/>
  <headerFooter alignWithMargins="0">
    <oddHeader>&amp;CCKY Rate Case Test Year (10+2)</oddHeader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 Plan Summary</vt:lpstr>
      <vt:lpstr>'Work Plan Summary'!Print_Area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 \ James \ A.</dc:creator>
  <cp:keywords/>
  <dc:description/>
  <cp:lastModifiedBy>Jana Croom</cp:lastModifiedBy>
  <cp:lastPrinted>2016-08-12T19:56:06Z</cp:lastPrinted>
  <dcterms:created xsi:type="dcterms:W3CDTF">2016-08-09T18:22:32Z</dcterms:created>
  <dcterms:modified xsi:type="dcterms:W3CDTF">2016-08-12T19:56:40Z</dcterms:modified>
  <cp:category/>
  <cp:contentStatus/>
</cp:coreProperties>
</file>