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125001\AppData\Local\Temp\notesC9812B\"/>
    </mc:Choice>
  </mc:AlternateContent>
  <bookViews>
    <workbookView xWindow="0" yWindow="0" windowWidth="24000" windowHeight="9135"/>
  </bookViews>
  <sheets>
    <sheet name="Sheet1" sheetId="1" r:id="rId1"/>
  </sheets>
  <definedNames>
    <definedName name="_xlnm.Print_Area" localSheetId="0">Sheet1!$A$1:$E$23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1" l="1"/>
  <c r="C20" i="1"/>
  <c r="C16" i="1"/>
  <c r="A16" i="1"/>
  <c r="A13" i="1" l="1"/>
  <c r="A14" i="1" s="1"/>
  <c r="A15" i="1" s="1"/>
</calcChain>
</file>

<file path=xl/sharedStrings.xml><?xml version="1.0" encoding="utf-8"?>
<sst xmlns="http://schemas.openxmlformats.org/spreadsheetml/2006/main" count="20" uniqueCount="17">
  <si>
    <t>Date</t>
  </si>
  <si>
    <t>Source</t>
  </si>
  <si>
    <t>Max of above</t>
  </si>
  <si>
    <t>Maximum rate of lines 1 - 4</t>
  </si>
  <si>
    <t>NiSource Credit Spread</t>
  </si>
  <si>
    <t xml:space="preserve">Ln 5 + 6 </t>
  </si>
  <si>
    <t>Average Long Term Borrowing Rate</t>
  </si>
  <si>
    <t>Rate</t>
  </si>
  <si>
    <t>Average Long Term Borrwing Rate - 30 yr Note</t>
  </si>
  <si>
    <t>Average Long Term Borrowing Rate - Rounded</t>
  </si>
  <si>
    <t>Agrees to Paul Moul Testimony</t>
  </si>
  <si>
    <t>KY PSC Case No. 2016-00162, Attachment A to AG 1-32</t>
  </si>
  <si>
    <t>Line</t>
  </si>
  <si>
    <t>No.</t>
  </si>
  <si>
    <t>Page 1 of 1</t>
  </si>
  <si>
    <t>Forward Treasury Rate per Bloomberg on 8/26/15</t>
  </si>
  <si>
    <t>Per Barclays Debt Pricing Update on 8/17/15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</si>
</sst>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"/>
  </numFmts>
  <fonts count="4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 applyAlignment="1">
      <alignment horizontal="center"/>
    </xf>
    <xf numFmtId="14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 horizontal="right"/>
    </xf>
    <xf numFmtId="0" fontId="0" fillId="0" borderId="0" xfId="0" applyFill="1"/>
    <xf numFmtId="2" fontId="0" fillId="0" borderId="0" xfId="0" applyNumberFormat="1" applyFill="1" applyAlignment="1">
      <alignment horizontal="right"/>
    </xf>
    <xf numFmtId="14" fontId="0" fillId="0" borderId="0" xfId="0" applyNumberFormat="1" applyFill="1" applyAlignment="1">
      <alignment horizontal="left"/>
    </xf>
    <xf numFmtId="0" fontId="0" fillId="0" borderId="0" xfId="0" applyAlignment="1">
      <alignment wrapText="1"/>
    </xf>
    <xf numFmtId="2" fontId="0" fillId="0" borderId="0" xfId="0" applyNumberFormat="1"/>
    <xf numFmtId="0" fontId="0" fillId="0" borderId="0" xfId="0" applyAlignment="1">
      <alignment horizontal="centerContinuous"/>
    </xf>
    <xf numFmtId="0" fontId="2" fillId="0" borderId="0" xfId="0" applyFont="1" applyAlignment="1">
      <alignment horizontal="centerContinuous"/>
    </xf>
    <xf numFmtId="2" fontId="0" fillId="0" borderId="0" xfId="0" applyNumberFormat="1" applyFill="1" applyBorder="1"/>
    <xf numFmtId="0" fontId="0" fillId="0" borderId="0" xfId="0" applyFont="1" applyAlignment="1">
      <alignment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165" fontId="0" fillId="0" borderId="0" xfId="0" applyNumberFormat="1" applyFill="1" applyAlignment="1">
      <alignment horizontal="center"/>
    </xf>
    <xf numFmtId="165" fontId="3" fillId="0" borderId="0" xfId="0" applyNumberFormat="1" applyFont="1" applyFill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2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22"/>
  <sheetViews>
    <sheetView tabSelected="1" zoomScaleNormal="100" zoomScaleSheetLayoutView="100" workbookViewId="0">
      <selection activeCell="E19" sqref="E19"/>
    </sheetView>
  </sheetViews>
  <sheetFormatPr defaultRowHeight="15" x14ac:dyDescent="0.25"/>
  <cols>
    <col min="1" max="1" width="6.42578125" customWidth="1"/>
    <col min="2" max="2" width="35.140625" customWidth="1"/>
    <col min="3" max="3" width="17.140625" customWidth="1"/>
    <col min="4" max="4" width="2.85546875" customWidth="1"/>
    <col min="5" max="5" width="44.5703125" customWidth="1"/>
  </cols>
  <sheetData>
    <row r="2" spans="1:5" x14ac:dyDescent="0.25">
      <c r="C2" s="22" t="s">
        <v>11</v>
      </c>
      <c r="D2" s="22"/>
      <c r="E2" s="22"/>
    </row>
    <row r="3" spans="1:5" x14ac:dyDescent="0.25">
      <c r="E3" s="21" t="s">
        <v>14</v>
      </c>
    </row>
    <row r="6" spans="1:5" x14ac:dyDescent="0.25">
      <c r="A6" s="10" t="s">
        <v>8</v>
      </c>
      <c r="B6" s="9"/>
      <c r="C6" s="9"/>
      <c r="D6" s="9"/>
      <c r="E6" s="9"/>
    </row>
    <row r="7" spans="1:5" x14ac:dyDescent="0.25">
      <c r="A7" s="10"/>
      <c r="B7" s="9"/>
      <c r="C7" s="9"/>
      <c r="D7" s="9"/>
      <c r="E7" s="9"/>
    </row>
    <row r="8" spans="1:5" x14ac:dyDescent="0.25">
      <c r="A8" s="10"/>
      <c r="B8" s="9"/>
      <c r="C8" s="9"/>
      <c r="D8" s="9"/>
      <c r="E8" s="9"/>
    </row>
    <row r="9" spans="1:5" x14ac:dyDescent="0.25">
      <c r="A9" s="20" t="s">
        <v>12</v>
      </c>
    </row>
    <row r="10" spans="1:5" x14ac:dyDescent="0.25">
      <c r="A10" s="14" t="s">
        <v>13</v>
      </c>
      <c r="B10" s="1" t="s">
        <v>0</v>
      </c>
      <c r="C10" s="1" t="s">
        <v>7</v>
      </c>
      <c r="D10" s="1"/>
      <c r="E10" s="1" t="s">
        <v>1</v>
      </c>
    </row>
    <row r="11" spans="1:5" x14ac:dyDescent="0.25">
      <c r="B11" s="2"/>
      <c r="C11" s="3"/>
      <c r="D11" s="3"/>
      <c r="E11" s="4"/>
    </row>
    <row r="12" spans="1:5" x14ac:dyDescent="0.25">
      <c r="A12" s="13">
        <v>1</v>
      </c>
      <c r="B12" s="6">
        <v>42460</v>
      </c>
      <c r="C12" s="15">
        <v>3.0164</v>
      </c>
      <c r="D12" s="5"/>
      <c r="E12" s="4" t="s">
        <v>15</v>
      </c>
    </row>
    <row r="13" spans="1:5" x14ac:dyDescent="0.25">
      <c r="A13" s="13">
        <f>A12+1</f>
        <v>2</v>
      </c>
      <c r="B13" s="6">
        <v>42551</v>
      </c>
      <c r="C13" s="15">
        <v>3.0484</v>
      </c>
      <c r="D13" s="5"/>
      <c r="E13" s="4" t="s">
        <v>15</v>
      </c>
    </row>
    <row r="14" spans="1:5" x14ac:dyDescent="0.25">
      <c r="A14" s="13">
        <f t="shared" ref="A14:A15" si="0">A13+1</f>
        <v>3</v>
      </c>
      <c r="B14" s="6">
        <v>42643</v>
      </c>
      <c r="C14" s="15">
        <v>3.0790999999999999</v>
      </c>
      <c r="D14" s="5"/>
      <c r="E14" s="4" t="s">
        <v>15</v>
      </c>
    </row>
    <row r="15" spans="1:5" x14ac:dyDescent="0.25">
      <c r="A15" s="13">
        <f t="shared" si="0"/>
        <v>4</v>
      </c>
      <c r="B15" s="6">
        <v>42735</v>
      </c>
      <c r="C15" s="16">
        <v>3.1076000000000001</v>
      </c>
      <c r="D15" s="5"/>
      <c r="E15" s="4" t="s">
        <v>15</v>
      </c>
    </row>
    <row r="16" spans="1:5" x14ac:dyDescent="0.25">
      <c r="A16" s="13">
        <f>A15+1</f>
        <v>5</v>
      </c>
      <c r="B16" s="4" t="s">
        <v>2</v>
      </c>
      <c r="C16" s="17">
        <f>MAX(C12:C15)</f>
        <v>3.1076000000000001</v>
      </c>
      <c r="D16" s="11"/>
      <c r="E16" s="4" t="s">
        <v>3</v>
      </c>
    </row>
    <row r="17" spans="1:5" x14ac:dyDescent="0.25">
      <c r="A17" s="13"/>
      <c r="C17" s="18"/>
    </row>
    <row r="18" spans="1:5" x14ac:dyDescent="0.25">
      <c r="A18" s="13">
        <v>6</v>
      </c>
      <c r="B18" s="7" t="s">
        <v>4</v>
      </c>
      <c r="C18" s="19">
        <v>1.85</v>
      </c>
      <c r="E18" t="s">
        <v>16</v>
      </c>
    </row>
    <row r="19" spans="1:5" x14ac:dyDescent="0.25">
      <c r="A19" s="13"/>
      <c r="C19" s="18"/>
    </row>
    <row r="20" spans="1:5" x14ac:dyDescent="0.25">
      <c r="A20" s="13">
        <v>7</v>
      </c>
      <c r="B20" s="12" t="s">
        <v>6</v>
      </c>
      <c r="C20" s="19">
        <f>C18+C16</f>
        <v>4.9576000000000002</v>
      </c>
      <c r="D20" s="8"/>
      <c r="E20" t="s">
        <v>5</v>
      </c>
    </row>
    <row r="21" spans="1:5" x14ac:dyDescent="0.25">
      <c r="A21" s="13"/>
      <c r="C21" s="18"/>
    </row>
    <row r="22" spans="1:5" ht="30" x14ac:dyDescent="0.25">
      <c r="A22" s="13">
        <v>8</v>
      </c>
      <c r="B22" s="12" t="s">
        <v>9</v>
      </c>
      <c r="C22" s="19">
        <f>MROUND(C20,0.05)</f>
        <v>4.95</v>
      </c>
      <c r="E22" t="s">
        <v>10</v>
      </c>
    </row>
  </sheetData>
  <mergeCells count="1">
    <mergeCell ref="C2:E2"/>
  </mergeCells>
  <printOptions horizontalCentered="1"/>
  <pageMargins left="0.7" right="0.7" top="1" bottom="0.75" header="0.3" footer="0.3"/>
  <pageSetup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NiSource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Spadafore \ Nina</dc:creator>
  <cp:lastModifiedBy>Spadafore \ Nina</cp:lastModifiedBy>
  <cp:lastPrinted>2016-07-12T23:01:58Z</cp:lastPrinted>
  <dcterms:created xsi:type="dcterms:W3CDTF">2016-07-12T16:21:16Z</dcterms:created>
  <dcterms:modified xsi:type="dcterms:W3CDTF">2016-07-18T18:26:10Z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