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5300" windowHeight="8340" activeTab="1"/>
  </bookViews>
  <sheets>
    <sheet name="3.11 A" sheetId="1" r:id="rId1"/>
    <sheet name="3.11 B" sheetId="2" r:id="rId2"/>
  </sheets>
  <externalReferences>
    <externalReference r:id="rId5"/>
    <externalReference r:id="rId6"/>
  </externalReferences>
  <definedNames>
    <definedName name="_xlfn.SUMIFS" hidden="1">#NAME?</definedName>
    <definedName name="Marshall_Rate">'[1]Property Tax'!$B$2</definedName>
    <definedName name="PC_Percent">'[1]Property Tax'!$B$6</definedName>
    <definedName name="_xlnm.Print_Area" localSheetId="0">'3.11 A'!$A$1:$O$40</definedName>
    <definedName name="_xlnm.Print_Area" localSheetId="1">'3.11 B'!$A$1:$O$40</definedName>
    <definedName name="tim">#REF!</definedName>
    <definedName name="WV_List">'[1]Property Tax'!$B$4</definedName>
  </definedNames>
  <calcPr fullCalcOnLoad="1"/>
</workbook>
</file>

<file path=xl/sharedStrings.xml><?xml version="1.0" encoding="utf-8"?>
<sst xmlns="http://schemas.openxmlformats.org/spreadsheetml/2006/main" count="142" uniqueCount="48">
  <si>
    <t>ES FORM   3.11 A</t>
  </si>
  <si>
    <t>KENTUCKY POWER COMPANY - ENVIRONMENTAL SURCHARGE REPORT</t>
  </si>
  <si>
    <t>CURRENT PERIOD REVENUE REQUIREMENT</t>
  </si>
  <si>
    <t xml:space="preserve"> </t>
  </si>
  <si>
    <t>(1)</t>
  </si>
  <si>
    <t>MONTHLY BEGINNING INVENTORY</t>
  </si>
  <si>
    <t xml:space="preserve">Additions - </t>
  </si>
  <si>
    <t xml:space="preserve">   EPA Allowances</t>
  </si>
  <si>
    <t xml:space="preserve">   Intercompany Purchases</t>
  </si>
  <si>
    <t xml:space="preserve">   Other (List)</t>
  </si>
  <si>
    <t xml:space="preserve">   SO2 Emissions Allowance                               Adjustment</t>
  </si>
  <si>
    <t xml:space="preserve">Withdrawals - </t>
  </si>
  <si>
    <t xml:space="preserve">   Intercompany Sales</t>
  </si>
  <si>
    <t xml:space="preserve">   Off - System Sales</t>
  </si>
  <si>
    <t>Surrenders- Consent Decree</t>
  </si>
  <si>
    <t xml:space="preserve">   Consumption Adjustment (RP &amp; ML)</t>
  </si>
  <si>
    <t xml:space="preserve">   Consumption Adjustment (BS)</t>
  </si>
  <si>
    <t xml:space="preserve">   SO2 Emissions Allowances                                                   Consumed By Mitchell and Rockport                </t>
  </si>
  <si>
    <t>*</t>
  </si>
  <si>
    <t xml:space="preserve">   SO2 Emissions Allowances                                                   Consumed By Big Sandy                  </t>
  </si>
  <si>
    <t>**</t>
  </si>
  <si>
    <t>***</t>
  </si>
  <si>
    <t>Includes only Mitchell and Rockport allowance consumption.</t>
  </si>
  <si>
    <t>Big Sandy consumption is recovered through BS1OR and not included in E(m).</t>
  </si>
  <si>
    <t>Inventory represents entire Kentucky Power SO2 allowance inventory.</t>
  </si>
  <si>
    <t>SO2 Emission Allowance Consumption</t>
  </si>
  <si>
    <t>Plant</t>
  </si>
  <si>
    <t>Emitted Tons</t>
  </si>
  <si>
    <t>Percentage of Total Tons Emitted</t>
  </si>
  <si>
    <t>Dollars Allocated to Each Plant</t>
  </si>
  <si>
    <t>Allowances Allocated to Each Plant</t>
  </si>
  <si>
    <t xml:space="preserve">Big Sandy </t>
  </si>
  <si>
    <t>Rockport</t>
  </si>
  <si>
    <t>Mitchell</t>
  </si>
  <si>
    <t>Total</t>
  </si>
  <si>
    <t>Total KPCo SO2 Costs for Month:</t>
  </si>
  <si>
    <t>Total KPCo Allowances Consumed:</t>
  </si>
  <si>
    <t>Consumption Adjustment Allocation</t>
  </si>
  <si>
    <t xml:space="preserve">   SO2 Emissions Allowances                                      Consumed By Kentucky Power - 1:1                           </t>
  </si>
  <si>
    <t>Title IV SO2 EMISSIONS ALLOWANCE INVENTORY</t>
  </si>
  <si>
    <r>
      <rPr>
        <b/>
        <sz val="10"/>
        <rFont val="Arial"/>
        <family val="2"/>
      </rPr>
      <t>ENDING INVENTORY</t>
    </r>
    <r>
      <rPr>
        <sz val="10"/>
        <rFont val="Arial"/>
        <family val="2"/>
      </rPr>
      <t xml:space="preserve"> - Record Balance in ES FORM 3.13, Line 21</t>
    </r>
  </si>
  <si>
    <t>Total Allowance Inventory     (Quantity)</t>
  </si>
  <si>
    <t>Total Allowance Inventory          (Dollars)</t>
  </si>
  <si>
    <t xml:space="preserve"> Current Allowance Inventory         (Quantity)</t>
  </si>
  <si>
    <t xml:space="preserve"> Current Allowance Inventory         (Dollars)</t>
  </si>
  <si>
    <t>Average Cost per Allowance (Current Allowances Only)</t>
  </si>
  <si>
    <t>CSAPR SO2 EMISSIONS ALLOWANCE INVENTORY</t>
  </si>
  <si>
    <t>ES FORM   3.11 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</si>
</sst>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#,##0.000_);\(#,##0.000\)"/>
    <numFmt numFmtId="166" formatCode="#,##0.00000_);\(#,##0.00000\)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0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45" fillId="0" borderId="0">
      <alignment/>
      <protection/>
    </xf>
    <xf numFmtId="0" fontId="3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3" fillId="0" borderId="9">
      <alignment horizontal="center"/>
      <protection/>
    </xf>
    <xf numFmtId="0" fontId="13" fillId="0" borderId="9">
      <alignment horizontal="center"/>
      <protection/>
    </xf>
    <xf numFmtId="0" fontId="13" fillId="0" borderId="9">
      <alignment horizontal="center"/>
      <protection/>
    </xf>
    <xf numFmtId="0" fontId="13" fillId="0" borderId="9">
      <alignment horizontal="center"/>
      <protection/>
    </xf>
    <xf numFmtId="0" fontId="13" fillId="0" borderId="9">
      <alignment horizontal="center"/>
      <protection/>
    </xf>
    <xf numFmtId="0" fontId="13" fillId="0" borderId="9">
      <alignment horizontal="center"/>
      <protection/>
    </xf>
    <xf numFmtId="0" fontId="13" fillId="0" borderId="9">
      <alignment horizontal="center"/>
      <protection/>
    </xf>
    <xf numFmtId="0" fontId="13" fillId="0" borderId="9">
      <alignment horizontal="center"/>
      <protection/>
    </xf>
    <xf numFmtId="0" fontId="13" fillId="0" borderId="9">
      <alignment horizontal="center"/>
      <protection/>
    </xf>
    <xf numFmtId="0" fontId="13" fillId="0" borderId="9">
      <alignment horizontal="center"/>
      <protection/>
    </xf>
    <xf numFmtId="0" fontId="13" fillId="0" borderId="9">
      <alignment horizontal="center"/>
      <protection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1" fillId="33" borderId="0" applyNumberFormat="0" applyFont="0" applyBorder="0" applyAlignment="0" applyProtection="0"/>
    <xf numFmtId="0" fontId="11" fillId="33" borderId="0" applyNumberFormat="0" applyFont="0" applyBorder="0" applyAlignment="0" applyProtection="0"/>
    <xf numFmtId="0" fontId="11" fillId="33" borderId="0" applyNumberFormat="0" applyFont="0" applyBorder="0" applyAlignment="0" applyProtection="0"/>
    <xf numFmtId="0" fontId="11" fillId="33" borderId="0" applyNumberFormat="0" applyFont="0" applyBorder="0" applyAlignment="0" applyProtection="0"/>
    <xf numFmtId="0" fontId="11" fillId="33" borderId="0" applyNumberFormat="0" applyFont="0" applyBorder="0" applyAlignment="0" applyProtection="0"/>
    <xf numFmtId="0" fontId="11" fillId="33" borderId="0" applyNumberFormat="0" applyFont="0" applyBorder="0" applyAlignment="0" applyProtection="0"/>
    <xf numFmtId="0" fontId="11" fillId="33" borderId="0" applyNumberFormat="0" applyFont="0" applyBorder="0" applyAlignment="0" applyProtection="0"/>
    <xf numFmtId="0" fontId="11" fillId="33" borderId="0" applyNumberFormat="0" applyFont="0" applyBorder="0" applyAlignment="0" applyProtection="0"/>
    <xf numFmtId="0" fontId="11" fillId="33" borderId="0" applyNumberFormat="0" applyFont="0" applyBorder="0" applyAlignment="0" applyProtection="0"/>
    <xf numFmtId="0" fontId="11" fillId="33" borderId="0" applyNumberFormat="0" applyFont="0" applyBorder="0" applyAlignment="0" applyProtection="0"/>
    <xf numFmtId="0" fontId="11" fillId="33" borderId="0" applyNumberFormat="0" applyFont="0" applyBorder="0" applyAlignment="0" applyProtection="0"/>
    <xf numFmtId="0" fontId="11" fillId="33" borderId="0" applyNumberFormat="0" applyFont="0" applyBorder="0" applyAlignment="0" applyProtection="0"/>
    <xf numFmtId="0" fontId="11" fillId="33" borderId="0" applyNumberFormat="0" applyFont="0" applyBorder="0" applyAlignment="0" applyProtection="0"/>
    <xf numFmtId="0" fontId="11" fillId="33" borderId="0" applyNumberFormat="0" applyFont="0" applyBorder="0" applyAlignment="0" applyProtection="0"/>
    <xf numFmtId="0" fontId="11" fillId="33" borderId="0" applyNumberFormat="0" applyFont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34" borderId="12" xfId="0" applyFill="1" applyBorder="1" applyAlignment="1">
      <alignment/>
    </xf>
    <xf numFmtId="49" fontId="3" fillId="0" borderId="0" xfId="0" applyNumberFormat="1" applyFont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4" borderId="0" xfId="0" applyFill="1" applyBorder="1" applyAlignment="1">
      <alignment/>
    </xf>
    <xf numFmtId="5" fontId="0" fillId="0" borderId="0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/>
    </xf>
    <xf numFmtId="5" fontId="0" fillId="0" borderId="0" xfId="0" applyNumberFormat="1" applyAlignment="1">
      <alignment/>
    </xf>
    <xf numFmtId="39" fontId="0" fillId="0" borderId="0" xfId="0" applyNumberFormat="1" applyAlignment="1">
      <alignment/>
    </xf>
    <xf numFmtId="165" fontId="0" fillId="0" borderId="14" xfId="0" applyNumberFormat="1" applyBorder="1" applyAlignment="1">
      <alignment/>
    </xf>
    <xf numFmtId="5" fontId="5" fillId="0" borderId="0" xfId="0" applyNumberFormat="1" applyFont="1" applyBorder="1" applyAlignment="1">
      <alignment/>
    </xf>
    <xf numFmtId="0" fontId="5" fillId="34" borderId="0" xfId="0" applyFont="1" applyFill="1" applyBorder="1" applyAlignment="1">
      <alignment/>
    </xf>
    <xf numFmtId="164" fontId="5" fillId="0" borderId="14" xfId="0" applyNumberFormat="1" applyFont="1" applyBorder="1" applyAlignment="1">
      <alignment/>
    </xf>
    <xf numFmtId="49" fontId="6" fillId="0" borderId="13" xfId="0" applyNumberFormat="1" applyFont="1" applyBorder="1" applyAlignment="1">
      <alignment wrapText="1"/>
    </xf>
    <xf numFmtId="165" fontId="5" fillId="0" borderId="14" xfId="0" applyNumberFormat="1" applyFont="1" applyBorder="1" applyAlignment="1">
      <alignment/>
    </xf>
    <xf numFmtId="37" fontId="5" fillId="0" borderId="13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49" fontId="7" fillId="0" borderId="13" xfId="0" applyNumberFormat="1" applyFont="1" applyBorder="1" applyAlignment="1">
      <alignment wrapText="1"/>
    </xf>
    <xf numFmtId="5" fontId="8" fillId="0" borderId="0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5" fontId="3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0" fontId="5" fillId="35" borderId="0" xfId="0" applyFont="1" applyFill="1" applyBorder="1" applyAlignment="1">
      <alignment/>
    </xf>
    <xf numFmtId="5" fontId="8" fillId="0" borderId="0" xfId="0" applyNumberFormat="1" applyFont="1" applyFill="1" applyBorder="1" applyAlignment="1">
      <alignment/>
    </xf>
    <xf numFmtId="0" fontId="5" fillId="35" borderId="16" xfId="0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49" fontId="9" fillId="0" borderId="0" xfId="0" applyNumberFormat="1" applyFont="1" applyAlignment="1">
      <alignment horizontal="center" wrapText="1"/>
    </xf>
    <xf numFmtId="5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0" fillId="0" borderId="17" xfId="0" applyNumberFormat="1" applyBorder="1" applyAlignment="1">
      <alignment wrapText="1"/>
    </xf>
    <xf numFmtId="0" fontId="0" fillId="34" borderId="9" xfId="0" applyFill="1" applyBorder="1" applyAlignment="1">
      <alignment/>
    </xf>
    <xf numFmtId="37" fontId="0" fillId="0" borderId="9" xfId="0" applyNumberFormat="1" applyFill="1" applyBorder="1" applyAlignment="1">
      <alignment/>
    </xf>
    <xf numFmtId="164" fontId="5" fillId="0" borderId="18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0" fontId="0" fillId="0" borderId="0" xfId="0" applyBorder="1" applyAlignment="1">
      <alignment/>
    </xf>
    <xf numFmtId="166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7" fontId="0" fillId="0" borderId="0" xfId="0" applyNumberFormat="1" applyAlignment="1">
      <alignment/>
    </xf>
    <xf numFmtId="0" fontId="0" fillId="0" borderId="0" xfId="0" applyAlignment="1">
      <alignment horizontal="left"/>
    </xf>
    <xf numFmtId="7" fontId="3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10" fontId="0" fillId="0" borderId="0" xfId="442" applyNumberFormat="1" applyFont="1" applyAlignment="1">
      <alignment/>
    </xf>
    <xf numFmtId="8" fontId="0" fillId="0" borderId="0" xfId="0" applyNumberFormat="1" applyFont="1" applyAlignment="1">
      <alignment/>
    </xf>
    <xf numFmtId="37" fontId="0" fillId="3" borderId="0" xfId="0" applyNumberFormat="1" applyFill="1" applyAlignment="1">
      <alignment/>
    </xf>
    <xf numFmtId="10" fontId="0" fillId="3" borderId="0" xfId="442" applyNumberFormat="1" applyFont="1" applyFill="1" applyAlignment="1">
      <alignment/>
    </xf>
    <xf numFmtId="8" fontId="0" fillId="3" borderId="0" xfId="0" applyNumberFormat="1" applyFont="1" applyFill="1" applyAlignment="1">
      <alignment/>
    </xf>
    <xf numFmtId="10" fontId="3" fillId="0" borderId="0" xfId="442" applyNumberFormat="1" applyFont="1" applyAlignment="1">
      <alignment/>
    </xf>
    <xf numFmtId="8" fontId="3" fillId="0" borderId="0" xfId="0" applyNumberFormat="1" applyFont="1" applyAlignment="1">
      <alignment/>
    </xf>
    <xf numFmtId="8" fontId="3" fillId="7" borderId="0" xfId="0" applyNumberFormat="1" applyFont="1" applyFill="1" applyAlignment="1">
      <alignment/>
    </xf>
    <xf numFmtId="167" fontId="3" fillId="7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37" fontId="50" fillId="35" borderId="12" xfId="0" applyNumberFormat="1" applyFont="1" applyFill="1" applyBorder="1" applyAlignment="1">
      <alignment horizontal="center" wrapText="1"/>
    </xf>
    <xf numFmtId="37" fontId="50" fillId="35" borderId="0" xfId="0" applyNumberFormat="1" applyFont="1" applyFill="1" applyBorder="1" applyAlignment="1">
      <alignment/>
    </xf>
    <xf numFmtId="37" fontId="51" fillId="35" borderId="0" xfId="0" applyNumberFormat="1" applyFont="1" applyFill="1" applyBorder="1" applyAlignment="1">
      <alignment/>
    </xf>
    <xf numFmtId="37" fontId="50" fillId="35" borderId="9" xfId="0" applyNumberFormat="1" applyFont="1" applyFill="1" applyBorder="1" applyAlignment="1">
      <alignment/>
    </xf>
    <xf numFmtId="37" fontId="0" fillId="0" borderId="19" xfId="0" applyNumberFormat="1" applyBorder="1" applyAlignment="1">
      <alignment horizontal="center" wrapText="1"/>
    </xf>
    <xf numFmtId="37" fontId="0" fillId="0" borderId="11" xfId="0" applyNumberFormat="1" applyFill="1" applyBorder="1" applyAlignment="1">
      <alignment/>
    </xf>
    <xf numFmtId="37" fontId="50" fillId="35" borderId="12" xfId="0" applyNumberFormat="1" applyFont="1" applyFill="1" applyBorder="1" applyAlignment="1">
      <alignment/>
    </xf>
    <xf numFmtId="5" fontId="0" fillId="0" borderId="12" xfId="0" applyNumberFormat="1" applyBorder="1" applyAlignment="1">
      <alignment/>
    </xf>
    <xf numFmtId="164" fontId="0" fillId="0" borderId="20" xfId="0" applyNumberFormat="1" applyBorder="1" applyAlignment="1">
      <alignment/>
    </xf>
    <xf numFmtId="37" fontId="0" fillId="0" borderId="13" xfId="0" applyNumberFormat="1" applyBorder="1" applyAlignment="1">
      <alignment/>
    </xf>
    <xf numFmtId="37" fontId="8" fillId="0" borderId="13" xfId="0" applyNumberFormat="1" applyFont="1" applyBorder="1" applyAlignment="1">
      <alignment/>
    </xf>
    <xf numFmtId="37" fontId="8" fillId="0" borderId="13" xfId="0" applyNumberFormat="1" applyFont="1" applyFill="1" applyBorder="1" applyAlignment="1">
      <alignment/>
    </xf>
    <xf numFmtId="37" fontId="8" fillId="0" borderId="17" xfId="0" applyNumberFormat="1" applyFont="1" applyFill="1" applyBorder="1" applyAlignment="1">
      <alignment/>
    </xf>
    <xf numFmtId="37" fontId="51" fillId="35" borderId="9" xfId="0" applyNumberFormat="1" applyFont="1" applyFill="1" applyBorder="1" applyAlignment="1">
      <alignment/>
    </xf>
    <xf numFmtId="5" fontId="4" fillId="0" borderId="9" xfId="0" applyNumberFormat="1" applyFont="1" applyFill="1" applyBorder="1" applyAlignment="1">
      <alignment/>
    </xf>
    <xf numFmtId="0" fontId="5" fillId="35" borderId="9" xfId="0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37" fontId="50" fillId="0" borderId="12" xfId="0" applyNumberFormat="1" applyFont="1" applyFill="1" applyBorder="1" applyAlignment="1">
      <alignment/>
    </xf>
    <xf numFmtId="37" fontId="50" fillId="0" borderId="0" xfId="0" applyNumberFormat="1" applyFont="1" applyFill="1" applyBorder="1" applyAlignment="1">
      <alignment/>
    </xf>
    <xf numFmtId="37" fontId="51" fillId="0" borderId="0" xfId="0" applyNumberFormat="1" applyFont="1" applyFill="1" applyBorder="1" applyAlignment="1">
      <alignment/>
    </xf>
    <xf numFmtId="37" fontId="51" fillId="0" borderId="9" xfId="0" applyNumberFormat="1" applyFont="1" applyFill="1" applyBorder="1" applyAlignment="1">
      <alignment/>
    </xf>
    <xf numFmtId="37" fontId="50" fillId="0" borderId="9" xfId="0" applyNumberFormat="1" applyFont="1" applyFill="1" applyBorder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49" fontId="0" fillId="34" borderId="0" xfId="0" applyNumberFormat="1" applyFill="1" applyBorder="1" applyAlignment="1">
      <alignment vertical="center" wrapText="1"/>
    </xf>
    <xf numFmtId="49" fontId="0" fillId="0" borderId="21" xfId="0" applyNumberFormat="1" applyBorder="1" applyAlignment="1">
      <alignment horizontal="center" vertical="center" wrapText="1"/>
    </xf>
    <xf numFmtId="49" fontId="50" fillId="35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37" fontId="3" fillId="35" borderId="19" xfId="0" applyNumberFormat="1" applyFont="1" applyFill="1" applyBorder="1" applyAlignment="1">
      <alignment horizontal="center" wrapText="1"/>
    </xf>
    <xf numFmtId="49" fontId="3" fillId="35" borderId="0" xfId="0" applyNumberFormat="1" applyFont="1" applyFill="1" applyBorder="1" applyAlignment="1">
      <alignment horizontal="center" vertical="center" wrapText="1"/>
    </xf>
    <xf numFmtId="164" fontId="3" fillId="35" borderId="20" xfId="0" applyNumberFormat="1" applyFont="1" applyFill="1" applyBorder="1" applyAlignment="1">
      <alignment/>
    </xf>
    <xf numFmtId="165" fontId="3" fillId="35" borderId="14" xfId="0" applyNumberFormat="1" applyFont="1" applyFill="1" applyBorder="1" applyAlignment="1">
      <alignment/>
    </xf>
    <xf numFmtId="164" fontId="3" fillId="35" borderId="14" xfId="0" applyNumberFormat="1" applyFont="1" applyFill="1" applyBorder="1" applyAlignment="1">
      <alignment/>
    </xf>
    <xf numFmtId="164" fontId="14" fillId="35" borderId="14" xfId="0" applyNumberFormat="1" applyFont="1" applyFill="1" applyBorder="1" applyAlignment="1">
      <alignment/>
    </xf>
    <xf numFmtId="165" fontId="14" fillId="35" borderId="14" xfId="0" applyNumberFormat="1" applyFont="1" applyFill="1" applyBorder="1" applyAlignment="1">
      <alignment/>
    </xf>
    <xf numFmtId="164" fontId="14" fillId="35" borderId="15" xfId="0" applyNumberFormat="1" applyFont="1" applyFill="1" applyBorder="1" applyAlignment="1">
      <alignment/>
    </xf>
    <xf numFmtId="164" fontId="14" fillId="35" borderId="18" xfId="0" applyNumberFormat="1" applyFont="1" applyFill="1" applyBorder="1" applyAlignment="1">
      <alignment/>
    </xf>
  </cellXfs>
  <cellStyles count="7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3" xfId="48"/>
    <cellStyle name="Comma 10 4" xfId="49"/>
    <cellStyle name="Comma 10 4 2" xfId="50"/>
    <cellStyle name="Comma 10 4 3" xfId="51"/>
    <cellStyle name="Comma 10 4 4" xfId="52"/>
    <cellStyle name="Comma 10 5" xfId="53"/>
    <cellStyle name="Comma 10 5 2" xfId="54"/>
    <cellStyle name="Comma 10 5 2 2" xfId="55"/>
    <cellStyle name="Comma 10 5 2 3" xfId="56"/>
    <cellStyle name="Comma 10 5 2 3 2" xfId="57"/>
    <cellStyle name="Comma 10 5 3" xfId="58"/>
    <cellStyle name="Comma 10 6" xfId="59"/>
    <cellStyle name="Comma 10 6 2" xfId="60"/>
    <cellStyle name="Comma 10 6 3" xfId="61"/>
    <cellStyle name="Comma 10 6 3 2" xfId="62"/>
    <cellStyle name="Comma 10 7" xfId="63"/>
    <cellStyle name="Comma 10 8" xfId="64"/>
    <cellStyle name="Comma 10 8 2" xfId="65"/>
    <cellStyle name="Comma 11" xfId="66"/>
    <cellStyle name="Comma 11 10" xfId="67"/>
    <cellStyle name="Comma 11 11" xfId="68"/>
    <cellStyle name="Comma 11 11 2" xfId="69"/>
    <cellStyle name="Comma 11 11 2 2" xfId="70"/>
    <cellStyle name="Comma 11 11 2 3" xfId="71"/>
    <cellStyle name="Comma 11 11 2 3 2" xfId="72"/>
    <cellStyle name="Comma 11 12" xfId="73"/>
    <cellStyle name="Comma 11 13" xfId="74"/>
    <cellStyle name="Comma 11 13 2" xfId="75"/>
    <cellStyle name="Comma 11 13 2 2" xfId="76"/>
    <cellStyle name="Comma 11 13 2 3" xfId="77"/>
    <cellStyle name="Comma 11 13 2 3 2" xfId="78"/>
    <cellStyle name="Comma 11 2" xfId="79"/>
    <cellStyle name="Comma 11 3" xfId="80"/>
    <cellStyle name="Comma 11 4" xfId="81"/>
    <cellStyle name="Comma 11 5" xfId="82"/>
    <cellStyle name="Comma 11 6" xfId="83"/>
    <cellStyle name="Comma 11 7" xfId="84"/>
    <cellStyle name="Comma 11 7 2" xfId="85"/>
    <cellStyle name="Comma 11 7 2 2" xfId="86"/>
    <cellStyle name="Comma 11 7 2 3" xfId="87"/>
    <cellStyle name="Comma 11 8" xfId="88"/>
    <cellStyle name="Comma 11 9" xfId="89"/>
    <cellStyle name="Comma 12" xfId="90"/>
    <cellStyle name="Comma 12 10" xfId="91"/>
    <cellStyle name="Comma 12 10 2" xfId="92"/>
    <cellStyle name="Comma 12 10 2 2" xfId="93"/>
    <cellStyle name="Comma 12 10 2 3" xfId="94"/>
    <cellStyle name="Comma 12 10 2 3 2" xfId="95"/>
    <cellStyle name="Comma 12 11" xfId="96"/>
    <cellStyle name="Comma 12 12" xfId="97"/>
    <cellStyle name="Comma 12 12 2" xfId="98"/>
    <cellStyle name="Comma 12 12 2 2" xfId="99"/>
    <cellStyle name="Comma 12 12 2 3" xfId="100"/>
    <cellStyle name="Comma 12 12 2 3 2" xfId="101"/>
    <cellStyle name="Comma 12 2" xfId="102"/>
    <cellStyle name="Comma 12 3" xfId="103"/>
    <cellStyle name="Comma 12 4" xfId="104"/>
    <cellStyle name="Comma 12 5" xfId="105"/>
    <cellStyle name="Comma 12 6" xfId="106"/>
    <cellStyle name="Comma 12 6 2" xfId="107"/>
    <cellStyle name="Comma 12 6 2 2" xfId="108"/>
    <cellStyle name="Comma 12 6 2 3" xfId="109"/>
    <cellStyle name="Comma 12 7" xfId="110"/>
    <cellStyle name="Comma 12 8" xfId="111"/>
    <cellStyle name="Comma 12 9" xfId="112"/>
    <cellStyle name="Comma 13" xfId="113"/>
    <cellStyle name="Comma 13 2" xfId="114"/>
    <cellStyle name="Comma 13 3" xfId="115"/>
    <cellStyle name="Comma 13 4" xfId="116"/>
    <cellStyle name="Comma 13 5" xfId="117"/>
    <cellStyle name="Comma 13 6" xfId="118"/>
    <cellStyle name="Comma 14" xfId="119"/>
    <cellStyle name="Comma 14 2" xfId="120"/>
    <cellStyle name="Comma 14 3" xfId="121"/>
    <cellStyle name="Comma 14 4" xfId="122"/>
    <cellStyle name="Comma 14 5" xfId="123"/>
    <cellStyle name="Comma 15" xfId="124"/>
    <cellStyle name="Comma 15 2" xfId="125"/>
    <cellStyle name="Comma 15 3" xfId="126"/>
    <cellStyle name="Comma 15 4" xfId="127"/>
    <cellStyle name="Comma 15 5" xfId="128"/>
    <cellStyle name="Comma 16" xfId="129"/>
    <cellStyle name="Comma 16 2" xfId="130"/>
    <cellStyle name="Comma 16 3" xfId="131"/>
    <cellStyle name="Comma 16 3 2" xfId="132"/>
    <cellStyle name="Comma 16 3 3" xfId="133"/>
    <cellStyle name="Comma 16 3 3 2" xfId="134"/>
    <cellStyle name="Comma 17" xfId="135"/>
    <cellStyle name="Comma 17 2" xfId="136"/>
    <cellStyle name="Comma 17 3" xfId="137"/>
    <cellStyle name="Comma 17 3 2" xfId="138"/>
    <cellStyle name="Comma 18" xfId="139"/>
    <cellStyle name="Comma 18 2" xfId="140"/>
    <cellStyle name="Comma 18 3" xfId="141"/>
    <cellStyle name="Comma 18 3 2" xfId="142"/>
    <cellStyle name="Comma 19" xfId="143"/>
    <cellStyle name="Comma 19 2" xfId="144"/>
    <cellStyle name="Comma 19 3" xfId="145"/>
    <cellStyle name="Comma 19 3 2" xfId="146"/>
    <cellStyle name="Comma 2" xfId="147"/>
    <cellStyle name="Comma 2 2" xfId="148"/>
    <cellStyle name="Comma 2 2 2" xfId="149"/>
    <cellStyle name="Comma 2 2 3" xfId="150"/>
    <cellStyle name="Comma 2 2 4" xfId="151"/>
    <cellStyle name="Comma 2 2 5" xfId="152"/>
    <cellStyle name="Comma 2 3" xfId="153"/>
    <cellStyle name="Comma 2 3 2" xfId="154"/>
    <cellStyle name="Comma 2 3 3" xfId="155"/>
    <cellStyle name="Comma 2 3 4" xfId="156"/>
    <cellStyle name="Comma 2 3 4 2" xfId="157"/>
    <cellStyle name="Comma 2 3 4 2 2" xfId="158"/>
    <cellStyle name="Comma 2 3 4 3" xfId="159"/>
    <cellStyle name="Comma 2 3 4 4" xfId="160"/>
    <cellStyle name="Comma 2 3 4 5" xfId="161"/>
    <cellStyle name="Comma 2 3 4 5 2" xfId="162"/>
    <cellStyle name="Comma 2 3 5" xfId="163"/>
    <cellStyle name="Comma 2 4" xfId="164"/>
    <cellStyle name="Comma 2 5" xfId="165"/>
    <cellStyle name="Comma 20" xfId="166"/>
    <cellStyle name="Comma 20 2" xfId="167"/>
    <cellStyle name="Comma 20 3" xfId="168"/>
    <cellStyle name="Comma 20 3 2" xfId="169"/>
    <cellStyle name="Comma 21" xfId="170"/>
    <cellStyle name="Comma 21 2" xfId="171"/>
    <cellStyle name="Comma 21 3" xfId="172"/>
    <cellStyle name="Comma 21 3 2" xfId="173"/>
    <cellStyle name="Comma 22" xfId="174"/>
    <cellStyle name="Comma 22 2" xfId="175"/>
    <cellStyle name="Comma 22 3" xfId="176"/>
    <cellStyle name="Comma 22 3 2" xfId="177"/>
    <cellStyle name="Comma 23" xfId="178"/>
    <cellStyle name="Comma 23 2" xfId="179"/>
    <cellStyle name="Comma 23 3" xfId="180"/>
    <cellStyle name="Comma 23 3 2" xfId="181"/>
    <cellStyle name="Comma 24" xfId="182"/>
    <cellStyle name="Comma 24 2" xfId="183"/>
    <cellStyle name="Comma 24 3" xfId="184"/>
    <cellStyle name="Comma 24 3 2" xfId="185"/>
    <cellStyle name="Comma 25" xfId="186"/>
    <cellStyle name="Comma 25 2" xfId="187"/>
    <cellStyle name="Comma 25 3" xfId="188"/>
    <cellStyle name="Comma 25 3 2" xfId="189"/>
    <cellStyle name="Comma 26" xfId="190"/>
    <cellStyle name="Comma 26 2" xfId="191"/>
    <cellStyle name="Comma 26 3" xfId="192"/>
    <cellStyle name="Comma 26 3 2" xfId="193"/>
    <cellStyle name="Comma 27" xfId="194"/>
    <cellStyle name="Comma 27 2" xfId="195"/>
    <cellStyle name="Comma 27 3" xfId="196"/>
    <cellStyle name="Comma 27 3 2" xfId="197"/>
    <cellStyle name="Comma 28" xfId="198"/>
    <cellStyle name="Comma 28 2" xfId="199"/>
    <cellStyle name="Comma 29" xfId="200"/>
    <cellStyle name="Comma 29 2" xfId="201"/>
    <cellStyle name="Comma 3" xfId="202"/>
    <cellStyle name="Comma 3 2" xfId="203"/>
    <cellStyle name="Comma 3 3" xfId="204"/>
    <cellStyle name="Comma 3 4" xfId="205"/>
    <cellStyle name="Comma 30" xfId="206"/>
    <cellStyle name="Comma 31" xfId="207"/>
    <cellStyle name="Comma 31 2" xfId="208"/>
    <cellStyle name="Comma 31 3" xfId="209"/>
    <cellStyle name="Comma 31 3 2" xfId="210"/>
    <cellStyle name="Comma 32" xfId="211"/>
    <cellStyle name="Comma 32 2" xfId="212"/>
    <cellStyle name="Comma 32 2 2" xfId="213"/>
    <cellStyle name="Comma 32 3" xfId="214"/>
    <cellStyle name="Comma 32 4" xfId="215"/>
    <cellStyle name="Comma 32 4 2" xfId="216"/>
    <cellStyle name="Comma 33" xfId="217"/>
    <cellStyle name="Comma 33 2" xfId="218"/>
    <cellStyle name="Comma 33 3" xfId="219"/>
    <cellStyle name="Comma 33 3 2" xfId="220"/>
    <cellStyle name="Comma 34" xfId="221"/>
    <cellStyle name="Comma 35" xfId="222"/>
    <cellStyle name="Comma 35 2" xfId="223"/>
    <cellStyle name="Comma 36" xfId="224"/>
    <cellStyle name="Comma 37" xfId="225"/>
    <cellStyle name="Comma 38" xfId="226"/>
    <cellStyle name="Comma 4" xfId="227"/>
    <cellStyle name="Comma 4 2" xfId="228"/>
    <cellStyle name="Comma 4 3" xfId="229"/>
    <cellStyle name="Comma 4 4" xfId="230"/>
    <cellStyle name="Comma 4 5" xfId="231"/>
    <cellStyle name="Comma 5" xfId="232"/>
    <cellStyle name="Comma 5 2" xfId="233"/>
    <cellStyle name="Comma 5 3" xfId="234"/>
    <cellStyle name="Comma 5 4" xfId="235"/>
    <cellStyle name="Comma 5 5" xfId="236"/>
    <cellStyle name="Comma 5 6" xfId="237"/>
    <cellStyle name="Comma 6" xfId="238"/>
    <cellStyle name="Comma 6 2" xfId="239"/>
    <cellStyle name="Comma 6 3" xfId="240"/>
    <cellStyle name="Comma 6 4" xfId="241"/>
    <cellStyle name="Comma 6 4 2" xfId="242"/>
    <cellStyle name="Comma 6 4 2 2" xfId="243"/>
    <cellStyle name="Comma 6 4 3" xfId="244"/>
    <cellStyle name="Comma 6 4 4" xfId="245"/>
    <cellStyle name="Comma 6 4 5" xfId="246"/>
    <cellStyle name="Comma 6 4 5 2" xfId="247"/>
    <cellStyle name="Comma 6 5" xfId="248"/>
    <cellStyle name="Comma 7" xfId="249"/>
    <cellStyle name="Comma 7 2" xfId="250"/>
    <cellStyle name="Comma 7 2 2" xfId="251"/>
    <cellStyle name="Comma 7 2 2 2" xfId="252"/>
    <cellStyle name="Comma 7 2 2 2 2" xfId="253"/>
    <cellStyle name="Comma 7 2 2 3" xfId="254"/>
    <cellStyle name="Comma 7 2 2 3 2" xfId="255"/>
    <cellStyle name="Comma 7 2 2 3 2 2" xfId="256"/>
    <cellStyle name="Comma 7 2 2 3 3" xfId="257"/>
    <cellStyle name="Comma 7 2 2 4" xfId="258"/>
    <cellStyle name="Comma 7 2 3" xfId="259"/>
    <cellStyle name="Comma 7 3" xfId="260"/>
    <cellStyle name="Comma 7 3 2" xfId="261"/>
    <cellStyle name="Comma 7 3 2 2" xfId="262"/>
    <cellStyle name="Comma 7 3 3" xfId="263"/>
    <cellStyle name="Comma 7 3 3 2" xfId="264"/>
    <cellStyle name="Comma 7 3 3 2 2" xfId="265"/>
    <cellStyle name="Comma 7 3 3 3" xfId="266"/>
    <cellStyle name="Comma 7 3 4" xfId="267"/>
    <cellStyle name="Comma 7 4" xfId="268"/>
    <cellStyle name="Comma 7 4 2" xfId="269"/>
    <cellStyle name="Comma 7 5" xfId="270"/>
    <cellStyle name="Comma 7 5 2" xfId="271"/>
    <cellStyle name="Comma 7 5 2 2" xfId="272"/>
    <cellStyle name="Comma 7 5 3" xfId="273"/>
    <cellStyle name="Comma 7 6" xfId="274"/>
    <cellStyle name="Comma 8" xfId="275"/>
    <cellStyle name="Comma 8 2" xfId="276"/>
    <cellStyle name="Comma 8 2 2" xfId="277"/>
    <cellStyle name="Comma 8 2 3" xfId="278"/>
    <cellStyle name="Comma 8 2 4" xfId="279"/>
    <cellStyle name="Comma 8 2 4 10" xfId="280"/>
    <cellStyle name="Comma 8 2 4 11" xfId="281"/>
    <cellStyle name="Comma 8 2 4 11 2" xfId="282"/>
    <cellStyle name="Comma 8 2 4 11 2 2" xfId="283"/>
    <cellStyle name="Comma 8 2 4 11 2 3" xfId="284"/>
    <cellStyle name="Comma 8 2 4 11 2 3 2" xfId="285"/>
    <cellStyle name="Comma 8 2 4 2" xfId="286"/>
    <cellStyle name="Comma 8 2 4 3" xfId="287"/>
    <cellStyle name="Comma 8 2 4 4" xfId="288"/>
    <cellStyle name="Comma 8 2 4 5" xfId="289"/>
    <cellStyle name="Comma 8 2 4 5 2" xfId="290"/>
    <cellStyle name="Comma 8 2 4 5 2 2" xfId="291"/>
    <cellStyle name="Comma 8 2 4 5 2 3" xfId="292"/>
    <cellStyle name="Comma 8 2 4 6" xfId="293"/>
    <cellStyle name="Comma 8 2 4 7" xfId="294"/>
    <cellStyle name="Comma 8 2 4 8" xfId="295"/>
    <cellStyle name="Comma 8 2 4 9" xfId="296"/>
    <cellStyle name="Comma 8 2 4 9 2" xfId="297"/>
    <cellStyle name="Comma 8 2 4 9 2 2" xfId="298"/>
    <cellStyle name="Comma 8 2 4 9 2 3" xfId="299"/>
    <cellStyle name="Comma 8 2 4 9 2 3 2" xfId="300"/>
    <cellStyle name="Comma 8 2 5" xfId="301"/>
    <cellStyle name="Comma 8 2 5 2" xfId="302"/>
    <cellStyle name="Comma 8 2 5 3" xfId="303"/>
    <cellStyle name="Comma 8 2 5 4" xfId="304"/>
    <cellStyle name="Comma 8 2 6" xfId="305"/>
    <cellStyle name="Comma 8 2 6 2" xfId="306"/>
    <cellStyle name="Comma 8 2 6 2 2" xfId="307"/>
    <cellStyle name="Comma 8 2 6 2 3" xfId="308"/>
    <cellStyle name="Comma 8 2 6 2 3 2" xfId="309"/>
    <cellStyle name="Comma 8 2 6 3" xfId="310"/>
    <cellStyle name="Comma 8 2 7" xfId="311"/>
    <cellStyle name="Comma 8 2 7 2" xfId="312"/>
    <cellStyle name="Comma 8 2 7 3" xfId="313"/>
    <cellStyle name="Comma 8 2 7 3 2" xfId="314"/>
    <cellStyle name="Comma 8 2 8" xfId="315"/>
    <cellStyle name="Comma 8 2 9" xfId="316"/>
    <cellStyle name="Comma 8 2 9 2" xfId="317"/>
    <cellStyle name="Comma 8 3" xfId="318"/>
    <cellStyle name="Comma 8 4" xfId="319"/>
    <cellStyle name="Comma 8 5" xfId="320"/>
    <cellStyle name="Comma 8 5 2" xfId="321"/>
    <cellStyle name="Comma 8 6" xfId="322"/>
    <cellStyle name="Comma 8 6 2" xfId="323"/>
    <cellStyle name="Comma 9" xfId="324"/>
    <cellStyle name="Comma 9 2" xfId="325"/>
    <cellStyle name="Comma 9 2 2" xfId="326"/>
    <cellStyle name="Comma 9 2 3" xfId="327"/>
    <cellStyle name="Comma 9 2 3 2" xfId="328"/>
    <cellStyle name="Comma 9 2 3 3" xfId="329"/>
    <cellStyle name="Comma 9 2 3 4" xfId="330"/>
    <cellStyle name="Comma 9 2 4" xfId="331"/>
    <cellStyle name="Comma 9 2 4 2" xfId="332"/>
    <cellStyle name="Comma 9 2 4 2 2" xfId="333"/>
    <cellStyle name="Comma 9 2 4 2 3" xfId="334"/>
    <cellStyle name="Comma 9 2 4 2 3 2" xfId="335"/>
    <cellStyle name="Comma 9 2 4 3" xfId="336"/>
    <cellStyle name="Comma 9 2 5" xfId="337"/>
    <cellStyle name="Comma 9 2 5 2" xfId="338"/>
    <cellStyle name="Comma 9 2 5 3" xfId="339"/>
    <cellStyle name="Comma 9 2 5 3 2" xfId="340"/>
    <cellStyle name="Comma 9 2 6" xfId="341"/>
    <cellStyle name="Comma 9 2 7" xfId="342"/>
    <cellStyle name="Comma 9 2 7 2" xfId="343"/>
    <cellStyle name="Comma 9 3" xfId="344"/>
    <cellStyle name="Comma 9 4" xfId="345"/>
    <cellStyle name="Comma 9 5" xfId="346"/>
    <cellStyle name="Comma 9 6" xfId="347"/>
    <cellStyle name="Comma 9 6 10" xfId="348"/>
    <cellStyle name="Comma 9 6 11" xfId="349"/>
    <cellStyle name="Comma 9 6 11 2" xfId="350"/>
    <cellStyle name="Comma 9 6 11 2 2" xfId="351"/>
    <cellStyle name="Comma 9 6 11 2 3" xfId="352"/>
    <cellStyle name="Comma 9 6 11 2 3 2" xfId="353"/>
    <cellStyle name="Comma 9 6 2" xfId="354"/>
    <cellStyle name="Comma 9 6 3" xfId="355"/>
    <cellStyle name="Comma 9 6 4" xfId="356"/>
    <cellStyle name="Comma 9 6 5" xfId="357"/>
    <cellStyle name="Comma 9 6 5 2" xfId="358"/>
    <cellStyle name="Comma 9 6 5 2 2" xfId="359"/>
    <cellStyle name="Comma 9 6 5 2 3" xfId="360"/>
    <cellStyle name="Comma 9 6 6" xfId="361"/>
    <cellStyle name="Comma 9 6 7" xfId="362"/>
    <cellStyle name="Comma 9 6 8" xfId="363"/>
    <cellStyle name="Comma 9 6 9" xfId="364"/>
    <cellStyle name="Comma 9 6 9 2" xfId="365"/>
    <cellStyle name="Comma 9 6 9 2 2" xfId="366"/>
    <cellStyle name="Comma 9 6 9 2 3" xfId="367"/>
    <cellStyle name="Comma 9 6 9 2 3 2" xfId="368"/>
    <cellStyle name="Currency" xfId="369"/>
    <cellStyle name="Currency [0]" xfId="370"/>
    <cellStyle name="Currency 2" xfId="371"/>
    <cellStyle name="Currency 3" xfId="372"/>
    <cellStyle name="Currency 4" xfId="373"/>
    <cellStyle name="Currency 4 2" xfId="374"/>
    <cellStyle name="Currency 4 3" xfId="375"/>
    <cellStyle name="Currency 4 3 2" xfId="376"/>
    <cellStyle name="Currency 5" xfId="377"/>
    <cellStyle name="Currency 5 2" xfId="378"/>
    <cellStyle name="Currency 5 3" xfId="379"/>
    <cellStyle name="Currency 5 3 2" xfId="380"/>
    <cellStyle name="Currency 6" xfId="381"/>
    <cellStyle name="Currency 7" xfId="382"/>
    <cellStyle name="Currency 7 2" xfId="383"/>
    <cellStyle name="Explanatory Text" xfId="384"/>
    <cellStyle name="Good" xfId="385"/>
    <cellStyle name="Heading 1" xfId="386"/>
    <cellStyle name="Heading 2" xfId="387"/>
    <cellStyle name="Heading 3" xfId="388"/>
    <cellStyle name="Heading 4" xfId="389"/>
    <cellStyle name="Input" xfId="390"/>
    <cellStyle name="Linked Cell" xfId="391"/>
    <cellStyle name="Neutral" xfId="392"/>
    <cellStyle name="Normal 10" xfId="393"/>
    <cellStyle name="Normal 11" xfId="394"/>
    <cellStyle name="Normal 12" xfId="395"/>
    <cellStyle name="Normal 13" xfId="396"/>
    <cellStyle name="Normal 14" xfId="397"/>
    <cellStyle name="Normal 2" xfId="398"/>
    <cellStyle name="Normal 2 2" xfId="399"/>
    <cellStyle name="Normal 2 2 2" xfId="400"/>
    <cellStyle name="Normal 2 2 3" xfId="401"/>
    <cellStyle name="Normal 2 2 4" xfId="402"/>
    <cellStyle name="Normal 2 2 4 2" xfId="403"/>
    <cellStyle name="Normal 2 2 4 2 2" xfId="404"/>
    <cellStyle name="Normal 2 2 4 3" xfId="405"/>
    <cellStyle name="Normal 2 2 4 4" xfId="406"/>
    <cellStyle name="Normal 2 2 4 5" xfId="407"/>
    <cellStyle name="Normal 2 2 4 5 2" xfId="408"/>
    <cellStyle name="Normal 2 2 5" xfId="409"/>
    <cellStyle name="Normal 2 2 6" xfId="410"/>
    <cellStyle name="Normal 2 3" xfId="411"/>
    <cellStyle name="Normal 2 4" xfId="412"/>
    <cellStyle name="Normal 3" xfId="413"/>
    <cellStyle name="Normal 3 2" xfId="414"/>
    <cellStyle name="Normal 3 2 2" xfId="415"/>
    <cellStyle name="Normal 3 3" xfId="416"/>
    <cellStyle name="Normal 3 3 2" xfId="417"/>
    <cellStyle name="Normal 3 4" xfId="418"/>
    <cellStyle name="Normal 4" xfId="419"/>
    <cellStyle name="Normal 4 2" xfId="420"/>
    <cellStyle name="Normal 4 3" xfId="421"/>
    <cellStyle name="Normal 4 3 2" xfId="422"/>
    <cellStyle name="Normal 4 3 3" xfId="423"/>
    <cellStyle name="Normal 5" xfId="424"/>
    <cellStyle name="Normal 5 2" xfId="425"/>
    <cellStyle name="Normal 5 2 2" xfId="426"/>
    <cellStyle name="Normal 5 2 3" xfId="427"/>
    <cellStyle name="Normal 5 2 3 2" xfId="428"/>
    <cellStyle name="Normal 5 3" xfId="429"/>
    <cellStyle name="Normal 5 4" xfId="430"/>
    <cellStyle name="Normal 6" xfId="431"/>
    <cellStyle name="Normal 6 2" xfId="432"/>
    <cellStyle name="Normal 7" xfId="433"/>
    <cellStyle name="Normal 7 2" xfId="434"/>
    <cellStyle name="Normal 7 3" xfId="435"/>
    <cellStyle name="Normal 7 3 2" xfId="436"/>
    <cellStyle name="Normal 8" xfId="437"/>
    <cellStyle name="Normal 9" xfId="438"/>
    <cellStyle name="Normal 9 2" xfId="439"/>
    <cellStyle name="Note" xfId="440"/>
    <cellStyle name="Output" xfId="441"/>
    <cellStyle name="Percent" xfId="442"/>
    <cellStyle name="Percent 10" xfId="443"/>
    <cellStyle name="Percent 10 2" xfId="444"/>
    <cellStyle name="Percent 10 3" xfId="445"/>
    <cellStyle name="Percent 10 3 2" xfId="446"/>
    <cellStyle name="Percent 10 3 3" xfId="447"/>
    <cellStyle name="Percent 10 3 3 2" xfId="448"/>
    <cellStyle name="Percent 11" xfId="449"/>
    <cellStyle name="Percent 11 2" xfId="450"/>
    <cellStyle name="Percent 11 3" xfId="451"/>
    <cellStyle name="Percent 11 3 2" xfId="452"/>
    <cellStyle name="Percent 12" xfId="453"/>
    <cellStyle name="Percent 12 2" xfId="454"/>
    <cellStyle name="Percent 12 3" xfId="455"/>
    <cellStyle name="Percent 12 3 2" xfId="456"/>
    <cellStyle name="Percent 13" xfId="457"/>
    <cellStyle name="Percent 13 2" xfId="458"/>
    <cellStyle name="Percent 13 3" xfId="459"/>
    <cellStyle name="Percent 13 3 2" xfId="460"/>
    <cellStyle name="Percent 14" xfId="461"/>
    <cellStyle name="Percent 14 2" xfId="462"/>
    <cellStyle name="Percent 14 3" xfId="463"/>
    <cellStyle name="Percent 14 3 2" xfId="464"/>
    <cellStyle name="Percent 15" xfId="465"/>
    <cellStyle name="Percent 15 2" xfId="466"/>
    <cellStyle name="Percent 15 3" xfId="467"/>
    <cellStyle name="Percent 15 3 2" xfId="468"/>
    <cellStyle name="Percent 16" xfId="469"/>
    <cellStyle name="Percent 16 2" xfId="470"/>
    <cellStyle name="Percent 16 3" xfId="471"/>
    <cellStyle name="Percent 16 3 2" xfId="472"/>
    <cellStyle name="Percent 17" xfId="473"/>
    <cellStyle name="Percent 17 2" xfId="474"/>
    <cellStyle name="Percent 17 3" xfId="475"/>
    <cellStyle name="Percent 17 3 2" xfId="476"/>
    <cellStyle name="Percent 18" xfId="477"/>
    <cellStyle name="Percent 18 2" xfId="478"/>
    <cellStyle name="Percent 18 3" xfId="479"/>
    <cellStyle name="Percent 18 3 2" xfId="480"/>
    <cellStyle name="Percent 19" xfId="481"/>
    <cellStyle name="Percent 19 2" xfId="482"/>
    <cellStyle name="Percent 19 3" xfId="483"/>
    <cellStyle name="Percent 19 3 2" xfId="484"/>
    <cellStyle name="Percent 2" xfId="485"/>
    <cellStyle name="Percent 2 2" xfId="486"/>
    <cellStyle name="Percent 2 2 2" xfId="487"/>
    <cellStyle name="Percent 2 2 2 2" xfId="488"/>
    <cellStyle name="Percent 2 2 2 3" xfId="489"/>
    <cellStyle name="Percent 2 2 2 3 2" xfId="490"/>
    <cellStyle name="Percent 2 2 2 3 3" xfId="491"/>
    <cellStyle name="Percent 2 2 2 3 3 2" xfId="492"/>
    <cellStyle name="Percent 2 2 2 3 3 3" xfId="493"/>
    <cellStyle name="Percent 2 2 2 3 3 4" xfId="494"/>
    <cellStyle name="Percent 2 2 2 3 4" xfId="495"/>
    <cellStyle name="Percent 2 2 2 3 4 2" xfId="496"/>
    <cellStyle name="Percent 2 2 2 3 4 2 2" xfId="497"/>
    <cellStyle name="Percent 2 2 2 3 4 2 3" xfId="498"/>
    <cellStyle name="Percent 2 2 2 3 4 2 3 2" xfId="499"/>
    <cellStyle name="Percent 2 2 2 3 4 3" xfId="500"/>
    <cellStyle name="Percent 2 2 2 3 5" xfId="501"/>
    <cellStyle name="Percent 2 2 2 3 5 2" xfId="502"/>
    <cellStyle name="Percent 2 2 2 3 5 3" xfId="503"/>
    <cellStyle name="Percent 2 2 2 3 5 3 2" xfId="504"/>
    <cellStyle name="Percent 2 2 2 3 6" xfId="505"/>
    <cellStyle name="Percent 2 2 2 3 7" xfId="506"/>
    <cellStyle name="Percent 2 2 2 3 7 2" xfId="507"/>
    <cellStyle name="Percent 2 2 2 4" xfId="508"/>
    <cellStyle name="Percent 2 2 2 4 2" xfId="509"/>
    <cellStyle name="Percent 2 2 2 4 2 2" xfId="510"/>
    <cellStyle name="Percent 2 2 2 4 2 3" xfId="511"/>
    <cellStyle name="Percent 2 2 2 4 2 3 2" xfId="512"/>
    <cellStyle name="Percent 2 2 2 4 3" xfId="513"/>
    <cellStyle name="Percent 2 2 2 5" xfId="514"/>
    <cellStyle name="Percent 2 2 2 5 2" xfId="515"/>
    <cellStyle name="Percent 2 2 2 5 3" xfId="516"/>
    <cellStyle name="Percent 2 2 2 5 3 2" xfId="517"/>
    <cellStyle name="Percent 2 2 2 6" xfId="518"/>
    <cellStyle name="Percent 2 2 2 6 2" xfId="519"/>
    <cellStyle name="Percent 2 2 3" xfId="520"/>
    <cellStyle name="Percent 2 2 3 2" xfId="521"/>
    <cellStyle name="Percent 2 2 3 3" xfId="522"/>
    <cellStyle name="Percent 2 2 3 4" xfId="523"/>
    <cellStyle name="Percent 2 3" xfId="524"/>
    <cellStyle name="Percent 2 4" xfId="525"/>
    <cellStyle name="Percent 2 4 10" xfId="526"/>
    <cellStyle name="Percent 2 4 11" xfId="527"/>
    <cellStyle name="Percent 2 4 11 2" xfId="528"/>
    <cellStyle name="Percent 2 4 11 2 2" xfId="529"/>
    <cellStyle name="Percent 2 4 11 2 3" xfId="530"/>
    <cellStyle name="Percent 2 4 11 2 3 2" xfId="531"/>
    <cellStyle name="Percent 2 4 2" xfId="532"/>
    <cellStyle name="Percent 2 4 3" xfId="533"/>
    <cellStyle name="Percent 2 4 4" xfId="534"/>
    <cellStyle name="Percent 2 4 5" xfId="535"/>
    <cellStyle name="Percent 2 4 5 2" xfId="536"/>
    <cellStyle name="Percent 2 4 5 2 2" xfId="537"/>
    <cellStyle name="Percent 2 4 5 2 3" xfId="538"/>
    <cellStyle name="Percent 2 4 6" xfId="539"/>
    <cellStyle name="Percent 2 4 7" xfId="540"/>
    <cellStyle name="Percent 2 4 8" xfId="541"/>
    <cellStyle name="Percent 2 4 9" xfId="542"/>
    <cellStyle name="Percent 2 4 9 2" xfId="543"/>
    <cellStyle name="Percent 2 4 9 2 2" xfId="544"/>
    <cellStyle name="Percent 2 4 9 2 3" xfId="545"/>
    <cellStyle name="Percent 2 4 9 2 3 2" xfId="546"/>
    <cellStyle name="Percent 2 5" xfId="547"/>
    <cellStyle name="Percent 20" xfId="548"/>
    <cellStyle name="Percent 20 2" xfId="549"/>
    <cellStyle name="Percent 20 3" xfId="550"/>
    <cellStyle name="Percent 20 3 2" xfId="551"/>
    <cellStyle name="Percent 21" xfId="552"/>
    <cellStyle name="Percent 21 2" xfId="553"/>
    <cellStyle name="Percent 21 3" xfId="554"/>
    <cellStyle name="Percent 21 3 2" xfId="555"/>
    <cellStyle name="Percent 22" xfId="556"/>
    <cellStyle name="Percent 22 2" xfId="557"/>
    <cellStyle name="Percent 23" xfId="558"/>
    <cellStyle name="Percent 23 2" xfId="559"/>
    <cellStyle name="Percent 24" xfId="560"/>
    <cellStyle name="Percent 25" xfId="561"/>
    <cellStyle name="Percent 25 2" xfId="562"/>
    <cellStyle name="Percent 25 3" xfId="563"/>
    <cellStyle name="Percent 25 3 2" xfId="564"/>
    <cellStyle name="Percent 26" xfId="565"/>
    <cellStyle name="Percent 27" xfId="566"/>
    <cellStyle name="Percent 27 2" xfId="567"/>
    <cellStyle name="Percent 3" xfId="568"/>
    <cellStyle name="Percent 3 2" xfId="569"/>
    <cellStyle name="Percent 3 2 2" xfId="570"/>
    <cellStyle name="Percent 3 2 3" xfId="571"/>
    <cellStyle name="Percent 3 2 3 2" xfId="572"/>
    <cellStyle name="Percent 3 2 3 3" xfId="573"/>
    <cellStyle name="Percent 3 2 3 4" xfId="574"/>
    <cellStyle name="Percent 3 2 4" xfId="575"/>
    <cellStyle name="Percent 3 2 4 2" xfId="576"/>
    <cellStyle name="Percent 3 2 4 2 2" xfId="577"/>
    <cellStyle name="Percent 3 2 4 2 3" xfId="578"/>
    <cellStyle name="Percent 3 2 4 2 3 2" xfId="579"/>
    <cellStyle name="Percent 3 2 4 3" xfId="580"/>
    <cellStyle name="Percent 3 2 5" xfId="581"/>
    <cellStyle name="Percent 3 2 5 2" xfId="582"/>
    <cellStyle name="Percent 3 2 5 3" xfId="583"/>
    <cellStyle name="Percent 3 2 5 3 2" xfId="584"/>
    <cellStyle name="Percent 3 2 6" xfId="585"/>
    <cellStyle name="Percent 3 2 7" xfId="586"/>
    <cellStyle name="Percent 3 2 7 2" xfId="587"/>
    <cellStyle name="Percent 3 3" xfId="588"/>
    <cellStyle name="Percent 3 4" xfId="589"/>
    <cellStyle name="Percent 3 5" xfId="590"/>
    <cellStyle name="Percent 3 5 2" xfId="591"/>
    <cellStyle name="Percent 3 5 3" xfId="592"/>
    <cellStyle name="Percent 3 5 4" xfId="593"/>
    <cellStyle name="Percent 4" xfId="594"/>
    <cellStyle name="Percent 4 2" xfId="595"/>
    <cellStyle name="Percent 4 3" xfId="596"/>
    <cellStyle name="Percent 4 3 2" xfId="597"/>
    <cellStyle name="Percent 4 3 3" xfId="598"/>
    <cellStyle name="Percent 4 3 4" xfId="599"/>
    <cellStyle name="Percent 4 4" xfId="600"/>
    <cellStyle name="Percent 4 4 2" xfId="601"/>
    <cellStyle name="Percent 4 4 2 2" xfId="602"/>
    <cellStyle name="Percent 4 4 2 3" xfId="603"/>
    <cellStyle name="Percent 4 4 2 3 2" xfId="604"/>
    <cellStyle name="Percent 4 4 3" xfId="605"/>
    <cellStyle name="Percent 4 5" xfId="606"/>
    <cellStyle name="Percent 4 5 2" xfId="607"/>
    <cellStyle name="Percent 4 5 3" xfId="608"/>
    <cellStyle name="Percent 4 5 3 2" xfId="609"/>
    <cellStyle name="Percent 4 6" xfId="610"/>
    <cellStyle name="Percent 4 7" xfId="611"/>
    <cellStyle name="Percent 4 7 2" xfId="612"/>
    <cellStyle name="Percent 5" xfId="613"/>
    <cellStyle name="Percent 5 2" xfId="614"/>
    <cellStyle name="Percent 5 3" xfId="615"/>
    <cellStyle name="Percent 5 3 2" xfId="616"/>
    <cellStyle name="Percent 5 3 3" xfId="617"/>
    <cellStyle name="Percent 5 4" xfId="618"/>
    <cellStyle name="Percent 5 4 2" xfId="619"/>
    <cellStyle name="Percent 5 4 3" xfId="620"/>
    <cellStyle name="Percent 5 4 4" xfId="621"/>
    <cellStyle name="Percent 5 5" xfId="622"/>
    <cellStyle name="Percent 5 5 2" xfId="623"/>
    <cellStyle name="Percent 5 5 2 2" xfId="624"/>
    <cellStyle name="Percent 5 5 2 3" xfId="625"/>
    <cellStyle name="Percent 5 5 2 3 2" xfId="626"/>
    <cellStyle name="Percent 5 5 3" xfId="627"/>
    <cellStyle name="Percent 5 6" xfId="628"/>
    <cellStyle name="Percent 5 6 2" xfId="629"/>
    <cellStyle name="Percent 5 6 3" xfId="630"/>
    <cellStyle name="Percent 5 6 3 2" xfId="631"/>
    <cellStyle name="Percent 5 7" xfId="632"/>
    <cellStyle name="Percent 5 8" xfId="633"/>
    <cellStyle name="Percent 5 8 2" xfId="634"/>
    <cellStyle name="Percent 5 9" xfId="635"/>
    <cellStyle name="Percent 5 9 2" xfId="636"/>
    <cellStyle name="Percent 5 9 3" xfId="637"/>
    <cellStyle name="Percent 5 9 3 2" xfId="638"/>
    <cellStyle name="Percent 6" xfId="639"/>
    <cellStyle name="Percent 6 10" xfId="640"/>
    <cellStyle name="Percent 6 11" xfId="641"/>
    <cellStyle name="Percent 6 11 2" xfId="642"/>
    <cellStyle name="Percent 6 11 2 2" xfId="643"/>
    <cellStyle name="Percent 6 11 2 3" xfId="644"/>
    <cellStyle name="Percent 6 11 2 3 2" xfId="645"/>
    <cellStyle name="Percent 6 12" xfId="646"/>
    <cellStyle name="Percent 6 13" xfId="647"/>
    <cellStyle name="Percent 6 13 2" xfId="648"/>
    <cellStyle name="Percent 6 13 2 2" xfId="649"/>
    <cellStyle name="Percent 6 13 2 3" xfId="650"/>
    <cellStyle name="Percent 6 13 2 3 2" xfId="651"/>
    <cellStyle name="Percent 6 14" xfId="652"/>
    <cellStyle name="Percent 6 14 2" xfId="653"/>
    <cellStyle name="Percent 6 15" xfId="654"/>
    <cellStyle name="Percent 6 16" xfId="655"/>
    <cellStyle name="Percent 6 16 2" xfId="656"/>
    <cellStyle name="Percent 6 2" xfId="657"/>
    <cellStyle name="Percent 6 3" xfId="658"/>
    <cellStyle name="Percent 6 4" xfId="659"/>
    <cellStyle name="Percent 6 5" xfId="660"/>
    <cellStyle name="Percent 6 6" xfId="661"/>
    <cellStyle name="Percent 6 7" xfId="662"/>
    <cellStyle name="Percent 6 7 2" xfId="663"/>
    <cellStyle name="Percent 6 7 2 2" xfId="664"/>
    <cellStyle name="Percent 6 7 2 3" xfId="665"/>
    <cellStyle name="Percent 6 8" xfId="666"/>
    <cellStyle name="Percent 6 9" xfId="667"/>
    <cellStyle name="Percent 7" xfId="668"/>
    <cellStyle name="Percent 7 10" xfId="669"/>
    <cellStyle name="Percent 7 11" xfId="670"/>
    <cellStyle name="Percent 7 11 2" xfId="671"/>
    <cellStyle name="Percent 7 11 2 2" xfId="672"/>
    <cellStyle name="Percent 7 11 2 3" xfId="673"/>
    <cellStyle name="Percent 7 11 2 3 2" xfId="674"/>
    <cellStyle name="Percent 7 12" xfId="675"/>
    <cellStyle name="Percent 7 12 2" xfId="676"/>
    <cellStyle name="Percent 7 13" xfId="677"/>
    <cellStyle name="Percent 7 14" xfId="678"/>
    <cellStyle name="Percent 7 14 2" xfId="679"/>
    <cellStyle name="Percent 7 2" xfId="680"/>
    <cellStyle name="Percent 7 3" xfId="681"/>
    <cellStyle name="Percent 7 4" xfId="682"/>
    <cellStyle name="Percent 7 5" xfId="683"/>
    <cellStyle name="Percent 7 5 2" xfId="684"/>
    <cellStyle name="Percent 7 5 2 2" xfId="685"/>
    <cellStyle name="Percent 7 5 2 3" xfId="686"/>
    <cellStyle name="Percent 7 5 2 4" xfId="687"/>
    <cellStyle name="Percent 7 6" xfId="688"/>
    <cellStyle name="Percent 7 7" xfId="689"/>
    <cellStyle name="Percent 7 8" xfId="690"/>
    <cellStyle name="Percent 7 9" xfId="691"/>
    <cellStyle name="Percent 7 9 2" xfId="692"/>
    <cellStyle name="Percent 7 9 2 2" xfId="693"/>
    <cellStyle name="Percent 7 9 2 3" xfId="694"/>
    <cellStyle name="Percent 7 9 2 3 2" xfId="695"/>
    <cellStyle name="Percent 8" xfId="696"/>
    <cellStyle name="Percent 8 2" xfId="697"/>
    <cellStyle name="Percent 8 3" xfId="698"/>
    <cellStyle name="Percent 8 4" xfId="699"/>
    <cellStyle name="Percent 8 5" xfId="700"/>
    <cellStyle name="Percent 9" xfId="701"/>
    <cellStyle name="Percent 9 2" xfId="702"/>
    <cellStyle name="Percent 9 3" xfId="703"/>
    <cellStyle name="Percent 9 4" xfId="704"/>
    <cellStyle name="Percent 9 5" xfId="705"/>
    <cellStyle name="PSChar" xfId="706"/>
    <cellStyle name="PSChar 2" xfId="707"/>
    <cellStyle name="PSChar 2 2" xfId="708"/>
    <cellStyle name="PSChar 2 2 2" xfId="709"/>
    <cellStyle name="PSChar 3" xfId="710"/>
    <cellStyle name="PSChar 3 2" xfId="711"/>
    <cellStyle name="PSChar 4" xfId="712"/>
    <cellStyle name="PSChar 4 2" xfId="713"/>
    <cellStyle name="PSChar 5" xfId="714"/>
    <cellStyle name="PSChar 5 2" xfId="715"/>
    <cellStyle name="PSChar 5 3" xfId="716"/>
    <cellStyle name="PSChar 5 3 2" xfId="717"/>
    <cellStyle name="PSChar 6" xfId="718"/>
    <cellStyle name="PSChar 6 2" xfId="719"/>
    <cellStyle name="PSChar 7" xfId="720"/>
    <cellStyle name="PSChar 8" xfId="721"/>
    <cellStyle name="PSChar 9" xfId="722"/>
    <cellStyle name="PSDate" xfId="723"/>
    <cellStyle name="PSDate 2" xfId="724"/>
    <cellStyle name="PSDate 2 2" xfId="725"/>
    <cellStyle name="PSDate 2 2 2" xfId="726"/>
    <cellStyle name="PSDate 3" xfId="727"/>
    <cellStyle name="PSDate 3 2" xfId="728"/>
    <cellStyle name="PSDate 4" xfId="729"/>
    <cellStyle name="PSDate 4 2" xfId="730"/>
    <cellStyle name="PSDate 5" xfId="731"/>
    <cellStyle name="PSDate 5 2" xfId="732"/>
    <cellStyle name="PSDate 5 3" xfId="733"/>
    <cellStyle name="PSDate 5 3 2" xfId="734"/>
    <cellStyle name="PSDate 6" xfId="735"/>
    <cellStyle name="PSDate 6 2" xfId="736"/>
    <cellStyle name="PSDate 7" xfId="737"/>
    <cellStyle name="PSDate 8" xfId="738"/>
    <cellStyle name="PSDec" xfId="739"/>
    <cellStyle name="PSDec 2" xfId="740"/>
    <cellStyle name="PSDec 2 2" xfId="741"/>
    <cellStyle name="PSDec 2 2 2" xfId="742"/>
    <cellStyle name="PSDec 3" xfId="743"/>
    <cellStyle name="PSDec 3 2" xfId="744"/>
    <cellStyle name="PSDec 4" xfId="745"/>
    <cellStyle name="PSDec 4 2" xfId="746"/>
    <cellStyle name="PSDec 5" xfId="747"/>
    <cellStyle name="PSDec 5 2" xfId="748"/>
    <cellStyle name="PSDec 5 3" xfId="749"/>
    <cellStyle name="PSDec 5 3 2" xfId="750"/>
    <cellStyle name="PSDec 6" xfId="751"/>
    <cellStyle name="PSDec 6 2" xfId="752"/>
    <cellStyle name="PSDec 7" xfId="753"/>
    <cellStyle name="PSDec 8" xfId="754"/>
    <cellStyle name="PSDec 9" xfId="755"/>
    <cellStyle name="PSHeading" xfId="756"/>
    <cellStyle name="PSHeading 2" xfId="757"/>
    <cellStyle name="PSHeading 2 2" xfId="758"/>
    <cellStyle name="PSHeading 2 2 2" xfId="759"/>
    <cellStyle name="PSHeading 2 2 3" xfId="760"/>
    <cellStyle name="PSHeading 3" xfId="761"/>
    <cellStyle name="PSHeading 3 2" xfId="762"/>
    <cellStyle name="PSHeading 3 3" xfId="763"/>
    <cellStyle name="PSHeading 3 3 2" xfId="764"/>
    <cellStyle name="PSHeading 4" xfId="765"/>
    <cellStyle name="PSHeading 5" xfId="766"/>
    <cellStyle name="PSInt" xfId="767"/>
    <cellStyle name="PSInt 2" xfId="768"/>
    <cellStyle name="PSInt 2 2" xfId="769"/>
    <cellStyle name="PSInt 2 2 2" xfId="770"/>
    <cellStyle name="PSInt 3" xfId="771"/>
    <cellStyle name="PSInt 3 2" xfId="772"/>
    <cellStyle name="PSInt 4" xfId="773"/>
    <cellStyle name="PSInt 4 2" xfId="774"/>
    <cellStyle name="PSInt 5" xfId="775"/>
    <cellStyle name="PSInt 5 2" xfId="776"/>
    <cellStyle name="PSInt 5 3" xfId="777"/>
    <cellStyle name="PSInt 5 3 2" xfId="778"/>
    <cellStyle name="PSInt 6" xfId="779"/>
    <cellStyle name="PSInt 6 2" xfId="780"/>
    <cellStyle name="PSInt 7" xfId="781"/>
    <cellStyle name="PSInt 8" xfId="782"/>
    <cellStyle name="PSInt 9" xfId="783"/>
    <cellStyle name="PSSpacer" xfId="784"/>
    <cellStyle name="PSSpacer 2" xfId="785"/>
    <cellStyle name="PSSpacer 2 2" xfId="786"/>
    <cellStyle name="PSSpacer 3" xfId="787"/>
    <cellStyle name="PSSpacer 3 2" xfId="788"/>
    <cellStyle name="PSSpacer 4" xfId="789"/>
    <cellStyle name="PSSpacer 4 2" xfId="790"/>
    <cellStyle name="PSSpacer 5" xfId="791"/>
    <cellStyle name="PSSpacer 5 2" xfId="792"/>
    <cellStyle name="PSSpacer 5 3" xfId="793"/>
    <cellStyle name="PSSpacer 5 3 2" xfId="794"/>
    <cellStyle name="PSSpacer 6" xfId="795"/>
    <cellStyle name="PSSpacer 6 2" xfId="796"/>
    <cellStyle name="PSSpacer 7" xfId="797"/>
    <cellStyle name="PSSpacer 8" xfId="798"/>
    <cellStyle name="Title" xfId="799"/>
    <cellStyle name="Total" xfId="800"/>
    <cellStyle name="Warning Text" xfId="8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ternal\Regulatory%20Services\Amy%20Elliott\ATR%20&amp;%20PPA\ATR%20Monthly%20Filings\ATR-filed%20in%20December%20for%20January%20bill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18">
        <row r="2">
          <cell r="B2">
            <v>0.021464</v>
          </cell>
        </row>
        <row r="4">
          <cell r="B4">
            <v>0.6</v>
          </cell>
        </row>
        <row r="6">
          <cell r="B6">
            <v>0.05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 Rev"/>
      <sheetName val="Fuel Rev"/>
      <sheetName val="Fuel + SS Rev (Test)"/>
      <sheetName val="Rev Calcs"/>
      <sheetName val="Input"/>
      <sheetName val="ATR-Page 1"/>
      <sheetName val="ATR-Page 2"/>
      <sheetName val="ATR-Page 3"/>
      <sheetName val="PPA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S84"/>
  <sheetViews>
    <sheetView zoomScalePageLayoutView="0" workbookViewId="0" topLeftCell="A1">
      <pane ySplit="12" topLeftCell="A13" activePane="bottomLeft" state="frozen"/>
      <selection pane="topLeft" activeCell="I19" sqref="I19"/>
      <selection pane="bottomLeft" activeCell="A6" sqref="A6:O6"/>
    </sheetView>
  </sheetViews>
  <sheetFormatPr defaultColWidth="9.140625" defaultRowHeight="12.75"/>
  <cols>
    <col min="1" max="1" width="3.7109375" style="0" customWidth="1"/>
    <col min="2" max="2" width="32.28125" style="0" customWidth="1"/>
    <col min="3" max="3" width="0.2890625" style="0" customWidth="1"/>
    <col min="4" max="5" width="0.13671875" style="1" customWidth="1"/>
    <col min="6" max="6" width="12.7109375" style="0" customWidth="1"/>
    <col min="7" max="7" width="0.42578125" style="0" customWidth="1"/>
    <col min="8" max="8" width="12.421875" style="1" customWidth="1"/>
    <col min="9" max="9" width="0.42578125" style="0" customWidth="1"/>
    <col min="10" max="10" width="12.7109375" style="0" customWidth="1"/>
    <col min="11" max="11" width="0.2890625" style="0" customWidth="1"/>
    <col min="12" max="12" width="13.8515625" style="0" customWidth="1"/>
    <col min="13" max="13" width="0.2890625" style="0" customWidth="1"/>
    <col min="14" max="14" width="15.28125" style="0" customWidth="1"/>
    <col min="15" max="15" width="10.00390625" style="0" bestFit="1" customWidth="1"/>
    <col min="16" max="16" width="12.7109375" style="0" customWidth="1"/>
    <col min="17" max="17" width="11.7109375" style="0" bestFit="1" customWidth="1"/>
    <col min="18" max="18" width="14.421875" style="0" bestFit="1" customWidth="1"/>
    <col min="19" max="19" width="10.7109375" style="0" bestFit="1" customWidth="1"/>
    <col min="20" max="20" width="2.28125" style="0" customWidth="1"/>
  </cols>
  <sheetData>
    <row r="2" spans="12:19" ht="12.75">
      <c r="L2" s="2" t="s">
        <v>3</v>
      </c>
      <c r="M2" s="2"/>
      <c r="N2" s="95" t="s">
        <v>0</v>
      </c>
      <c r="O2" s="83"/>
      <c r="P2" s="84"/>
      <c r="Q2" s="84"/>
      <c r="R2" s="84"/>
      <c r="S2" s="84"/>
    </row>
    <row r="4" spans="1:15" ht="12.75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12.75">
      <c r="A5" s="89" t="s">
        <v>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12.75">
      <c r="A6" s="89" t="s">
        <v>39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ht="12.75">
      <c r="F7" t="s">
        <v>3</v>
      </c>
    </row>
    <row r="8" spans="2:6" ht="12.75">
      <c r="B8" s="4"/>
      <c r="C8" s="4"/>
      <c r="D8" s="5"/>
      <c r="E8" s="5"/>
      <c r="F8" t="s">
        <v>3</v>
      </c>
    </row>
    <row r="9" spans="14:18" ht="12.75">
      <c r="N9" s="85"/>
      <c r="O9" s="86"/>
      <c r="P9" s="86"/>
      <c r="Q9" s="86"/>
      <c r="R9" s="86"/>
    </row>
    <row r="10" ht="13.5" thickBot="1"/>
    <row r="11" spans="2:19" ht="13.5" thickBot="1">
      <c r="B11" s="6"/>
      <c r="C11" s="7"/>
      <c r="D11" s="7"/>
      <c r="E11" s="7"/>
      <c r="F11" s="68" t="s">
        <v>4</v>
      </c>
      <c r="G11" s="64"/>
      <c r="H11" s="68">
        <f>F11-1</f>
        <v>-2</v>
      </c>
      <c r="I11" s="64"/>
      <c r="J11" s="68">
        <f>H11-1</f>
        <v>-3</v>
      </c>
      <c r="K11" s="7"/>
      <c r="L11" s="68">
        <f>J11-1</f>
        <v>-4</v>
      </c>
      <c r="M11" s="104"/>
      <c r="N11" s="68">
        <f>L11-1</f>
        <v>-5</v>
      </c>
      <c r="O11" s="85"/>
      <c r="P11" s="86"/>
      <c r="Q11" s="86"/>
      <c r="R11" s="86"/>
      <c r="S11" s="86"/>
    </row>
    <row r="12" spans="2:19" s="96" customFormat="1" ht="53.25" thickBot="1">
      <c r="B12" s="97"/>
      <c r="C12" s="98"/>
      <c r="D12" s="98"/>
      <c r="E12" s="98"/>
      <c r="F12" s="99" t="s">
        <v>41</v>
      </c>
      <c r="G12" s="100"/>
      <c r="H12" s="101" t="s">
        <v>42</v>
      </c>
      <c r="I12" s="100"/>
      <c r="J12" s="99" t="s">
        <v>43</v>
      </c>
      <c r="K12" s="98"/>
      <c r="L12" s="99" t="s">
        <v>44</v>
      </c>
      <c r="M12" s="105"/>
      <c r="N12" s="102" t="s">
        <v>45</v>
      </c>
      <c r="O12" s="103"/>
      <c r="P12" s="103"/>
      <c r="Q12" s="103"/>
      <c r="R12" s="103"/>
      <c r="S12" s="103"/>
    </row>
    <row r="13" spans="2:19" ht="12.75">
      <c r="B13" s="10" t="s">
        <v>5</v>
      </c>
      <c r="C13" s="11"/>
      <c r="D13" s="11"/>
      <c r="E13" s="11"/>
      <c r="F13" s="69" t="s">
        <v>3</v>
      </c>
      <c r="G13" s="70"/>
      <c r="H13" s="90"/>
      <c r="I13" s="70"/>
      <c r="J13" s="71" t="s">
        <v>3</v>
      </c>
      <c r="K13" s="7"/>
      <c r="L13" s="72" t="s">
        <v>3</v>
      </c>
      <c r="M13" s="106"/>
      <c r="N13" s="72" t="s">
        <v>3</v>
      </c>
      <c r="O13" s="14"/>
      <c r="P13" s="15"/>
      <c r="Q13" s="16"/>
      <c r="R13" s="15"/>
      <c r="S13" s="17"/>
    </row>
    <row r="14" spans="2:19" ht="12.75">
      <c r="B14" s="81" t="s">
        <v>6</v>
      </c>
      <c r="C14" s="11"/>
      <c r="D14" s="11"/>
      <c r="E14" s="11"/>
      <c r="F14" s="73"/>
      <c r="G14" s="65"/>
      <c r="H14" s="91"/>
      <c r="I14" s="65"/>
      <c r="J14" s="12"/>
      <c r="K14" s="11"/>
      <c r="L14" s="18"/>
      <c r="M14" s="107"/>
      <c r="N14" s="18"/>
      <c r="O14" s="14"/>
      <c r="P14" s="15"/>
      <c r="Q14" s="16"/>
      <c r="R14" s="15"/>
      <c r="S14" s="17"/>
    </row>
    <row r="15" spans="2:19" ht="12.75">
      <c r="B15" s="10" t="s">
        <v>7</v>
      </c>
      <c r="C15" s="11"/>
      <c r="D15" s="11"/>
      <c r="E15" s="11"/>
      <c r="F15" s="24"/>
      <c r="G15" s="65"/>
      <c r="H15" s="91"/>
      <c r="I15" s="65"/>
      <c r="J15" s="12"/>
      <c r="K15" s="11"/>
      <c r="L15" s="13" t="s">
        <v>3</v>
      </c>
      <c r="M15" s="108"/>
      <c r="N15" s="13" t="s">
        <v>3</v>
      </c>
      <c r="O15" s="14"/>
      <c r="P15" s="15"/>
      <c r="Q15" s="16"/>
      <c r="R15" s="15"/>
      <c r="S15" s="17"/>
    </row>
    <row r="16" spans="2:19" ht="12.75">
      <c r="B16" s="10" t="s">
        <v>8</v>
      </c>
      <c r="C16" s="11"/>
      <c r="D16" s="11"/>
      <c r="E16" s="11"/>
      <c r="F16" s="24"/>
      <c r="G16" s="65"/>
      <c r="H16" s="91"/>
      <c r="I16" s="65"/>
      <c r="J16" s="12"/>
      <c r="K16" s="11"/>
      <c r="L16" s="13"/>
      <c r="M16" s="108"/>
      <c r="N16" s="13"/>
      <c r="O16" s="14"/>
      <c r="P16" s="15"/>
      <c r="Q16" s="16"/>
      <c r="R16" s="15"/>
      <c r="S16" s="17"/>
    </row>
    <row r="17" spans="2:19" ht="12.75">
      <c r="B17" s="10" t="s">
        <v>9</v>
      </c>
      <c r="C17" s="11"/>
      <c r="D17" s="11"/>
      <c r="E17" s="11"/>
      <c r="F17" s="24"/>
      <c r="G17" s="65"/>
      <c r="H17" s="91"/>
      <c r="I17" s="65"/>
      <c r="J17" s="19"/>
      <c r="K17" s="20"/>
      <c r="L17" s="21"/>
      <c r="M17" s="109"/>
      <c r="N17" s="21"/>
      <c r="O17" s="14"/>
      <c r="P17" s="15"/>
      <c r="Q17" s="16"/>
      <c r="R17" s="15"/>
      <c r="S17" s="17"/>
    </row>
    <row r="18" spans="2:19" ht="26.25">
      <c r="B18" s="22" t="s">
        <v>10</v>
      </c>
      <c r="C18" s="11"/>
      <c r="D18" s="11"/>
      <c r="E18" s="11"/>
      <c r="F18" s="24"/>
      <c r="G18" s="65"/>
      <c r="H18" s="91"/>
      <c r="I18" s="65"/>
      <c r="J18" s="19"/>
      <c r="K18" s="20"/>
      <c r="L18" s="21"/>
      <c r="M18" s="109"/>
      <c r="N18" s="21"/>
      <c r="O18" s="14"/>
      <c r="P18" s="15"/>
      <c r="Q18" s="16"/>
      <c r="R18" s="15"/>
      <c r="S18" s="17"/>
    </row>
    <row r="19" spans="2:19" ht="12.75">
      <c r="B19" s="22"/>
      <c r="C19" s="11"/>
      <c r="D19" s="11"/>
      <c r="E19" s="11"/>
      <c r="F19" s="24"/>
      <c r="G19" s="65"/>
      <c r="H19" s="91"/>
      <c r="I19" s="65"/>
      <c r="J19" s="19"/>
      <c r="K19" s="20"/>
      <c r="L19" s="21"/>
      <c r="M19" s="109"/>
      <c r="N19" s="21"/>
      <c r="O19" s="14"/>
      <c r="P19" s="15"/>
      <c r="Q19" s="16"/>
      <c r="R19" s="15"/>
      <c r="S19" s="17"/>
    </row>
    <row r="20" spans="2:19" ht="12.75">
      <c r="B20" s="81" t="s">
        <v>11</v>
      </c>
      <c r="C20" s="11"/>
      <c r="D20" s="11"/>
      <c r="E20" s="11"/>
      <c r="F20" s="24"/>
      <c r="G20" s="65"/>
      <c r="H20" s="91"/>
      <c r="I20" s="65"/>
      <c r="J20" s="19"/>
      <c r="K20" s="20"/>
      <c r="L20" s="23"/>
      <c r="M20" s="110"/>
      <c r="N20" s="23"/>
      <c r="O20" s="14"/>
      <c r="P20" s="15"/>
      <c r="Q20" s="16"/>
      <c r="R20" s="15"/>
      <c r="S20" s="17"/>
    </row>
    <row r="21" spans="2:19" ht="12.75">
      <c r="B21" s="10" t="s">
        <v>12</v>
      </c>
      <c r="C21" s="11"/>
      <c r="D21" s="11"/>
      <c r="E21" s="11"/>
      <c r="F21" s="24"/>
      <c r="G21" s="65"/>
      <c r="H21" s="91"/>
      <c r="I21" s="65"/>
      <c r="J21" s="19"/>
      <c r="K21" s="20"/>
      <c r="L21" s="21"/>
      <c r="M21" s="109"/>
      <c r="N21" s="21"/>
      <c r="O21" s="14"/>
      <c r="P21" s="15"/>
      <c r="Q21" s="16"/>
      <c r="R21" s="15"/>
      <c r="S21" s="17"/>
    </row>
    <row r="22" spans="2:14" ht="12.75">
      <c r="B22" s="10" t="s">
        <v>13</v>
      </c>
      <c r="C22" s="11"/>
      <c r="D22" s="11"/>
      <c r="E22" s="11"/>
      <c r="F22" s="24"/>
      <c r="G22" s="65"/>
      <c r="H22" s="91"/>
      <c r="I22" s="65"/>
      <c r="J22" s="19"/>
      <c r="K22" s="20"/>
      <c r="L22" s="21"/>
      <c r="M22" s="109"/>
      <c r="N22" s="21"/>
    </row>
    <row r="23" spans="2:14" ht="12.75">
      <c r="B23" s="10" t="s">
        <v>14</v>
      </c>
      <c r="C23" s="11"/>
      <c r="D23" s="11"/>
      <c r="E23" s="11"/>
      <c r="F23" s="24"/>
      <c r="G23" s="65"/>
      <c r="H23" s="91"/>
      <c r="I23" s="65"/>
      <c r="J23" s="19"/>
      <c r="K23" s="20"/>
      <c r="L23" s="21"/>
      <c r="M23" s="109"/>
      <c r="N23" s="21"/>
    </row>
    <row r="24" spans="2:14" ht="12.75">
      <c r="B24" s="22" t="s">
        <v>15</v>
      </c>
      <c r="C24" s="11"/>
      <c r="D24" s="11"/>
      <c r="E24" s="11"/>
      <c r="F24" s="24"/>
      <c r="G24" s="65"/>
      <c r="H24" s="91"/>
      <c r="I24" s="65"/>
      <c r="J24" s="19"/>
      <c r="K24" s="20"/>
      <c r="L24" s="25"/>
      <c r="M24" s="111"/>
      <c r="N24" s="25"/>
    </row>
    <row r="25" spans="2:14" ht="12.75">
      <c r="B25" s="22" t="s">
        <v>16</v>
      </c>
      <c r="C25" s="11"/>
      <c r="D25" s="11"/>
      <c r="E25" s="11"/>
      <c r="F25" s="24"/>
      <c r="G25" s="65"/>
      <c r="H25" s="91"/>
      <c r="I25" s="65"/>
      <c r="J25" s="19"/>
      <c r="K25" s="20"/>
      <c r="L25" s="25"/>
      <c r="M25" s="111"/>
      <c r="N25" s="25"/>
    </row>
    <row r="26" spans="2:14" ht="6" customHeight="1">
      <c r="B26" s="22"/>
      <c r="C26" s="11"/>
      <c r="D26" s="11"/>
      <c r="E26" s="11"/>
      <c r="F26" s="24"/>
      <c r="G26" s="65"/>
      <c r="H26" s="91"/>
      <c r="I26" s="65"/>
      <c r="J26" s="19"/>
      <c r="K26" s="20"/>
      <c r="L26" s="21"/>
      <c r="M26" s="109"/>
      <c r="N26" s="21"/>
    </row>
    <row r="27" spans="2:19" ht="23.25">
      <c r="B27" s="26" t="s">
        <v>38</v>
      </c>
      <c r="C27" s="11"/>
      <c r="D27" s="11"/>
      <c r="E27" s="11"/>
      <c r="F27" s="74"/>
      <c r="G27" s="66"/>
      <c r="H27" s="92"/>
      <c r="I27" s="66"/>
      <c r="J27" s="27"/>
      <c r="K27" s="20"/>
      <c r="L27" s="21" t="s">
        <v>3</v>
      </c>
      <c r="M27" s="109"/>
      <c r="N27" s="21" t="s">
        <v>3</v>
      </c>
      <c r="O27" s="3"/>
      <c r="P27" s="28"/>
      <c r="Q27" s="29"/>
      <c r="R27" s="28"/>
      <c r="S27" s="30"/>
    </row>
    <row r="28" spans="2:19" ht="6" customHeight="1">
      <c r="B28" s="26"/>
      <c r="C28" s="11"/>
      <c r="D28" s="11"/>
      <c r="E28" s="11"/>
      <c r="F28" s="24"/>
      <c r="G28" s="65"/>
      <c r="H28" s="91"/>
      <c r="I28" s="65"/>
      <c r="J28" s="19"/>
      <c r="K28" s="31"/>
      <c r="L28" s="21"/>
      <c r="M28" s="109"/>
      <c r="N28" s="21"/>
      <c r="O28" s="3"/>
      <c r="P28" s="28"/>
      <c r="Q28" s="29"/>
      <c r="R28" s="28"/>
      <c r="S28" s="30"/>
    </row>
    <row r="29" spans="2:17" ht="23.25">
      <c r="B29" s="26" t="s">
        <v>17</v>
      </c>
      <c r="C29" s="11"/>
      <c r="D29" s="11"/>
      <c r="E29" s="11"/>
      <c r="F29" s="75"/>
      <c r="G29" s="66"/>
      <c r="H29" s="92"/>
      <c r="I29" s="66"/>
      <c r="J29" s="32"/>
      <c r="K29" s="33"/>
      <c r="L29" s="34" t="s">
        <v>3</v>
      </c>
      <c r="M29" s="109"/>
      <c r="N29" s="34" t="s">
        <v>3</v>
      </c>
      <c r="P29" s="35"/>
      <c r="Q29" s="8"/>
    </row>
    <row r="30" spans="2:14" ht="6" customHeight="1">
      <c r="B30" s="26"/>
      <c r="C30" s="11"/>
      <c r="D30" s="11"/>
      <c r="E30" s="11"/>
      <c r="F30" s="75"/>
      <c r="G30" s="66"/>
      <c r="H30" s="92"/>
      <c r="I30" s="66"/>
      <c r="J30" s="36"/>
      <c r="K30" s="31"/>
      <c r="L30" s="34"/>
      <c r="M30" s="109"/>
      <c r="N30" s="34"/>
    </row>
    <row r="31" spans="2:14" ht="35.25" customHeight="1" thickBot="1">
      <c r="B31" s="26" t="s">
        <v>19</v>
      </c>
      <c r="C31" s="11"/>
      <c r="D31" s="11"/>
      <c r="E31" s="11"/>
      <c r="F31" s="76"/>
      <c r="G31" s="77"/>
      <c r="H31" s="93"/>
      <c r="I31" s="77"/>
      <c r="J31" s="78"/>
      <c r="K31" s="79"/>
      <c r="L31" s="80"/>
      <c r="M31" s="112"/>
      <c r="N31" s="80"/>
    </row>
    <row r="32" spans="2:18" ht="32.25" customHeight="1" thickBot="1">
      <c r="B32" s="38" t="s">
        <v>40</v>
      </c>
      <c r="C32" s="39"/>
      <c r="D32" s="39"/>
      <c r="E32" s="39"/>
      <c r="F32" s="40" t="s">
        <v>3</v>
      </c>
      <c r="G32" s="67"/>
      <c r="H32" s="94"/>
      <c r="I32" s="67"/>
      <c r="J32" s="40" t="s">
        <v>3</v>
      </c>
      <c r="K32" s="39"/>
      <c r="L32" s="41" t="s">
        <v>3</v>
      </c>
      <c r="M32" s="112"/>
      <c r="N32" s="41" t="s">
        <v>3</v>
      </c>
      <c r="P32" s="87"/>
      <c r="Q32" s="88"/>
      <c r="R32" s="8"/>
    </row>
    <row r="33" spans="2:18" ht="12.75">
      <c r="B33" s="9"/>
      <c r="C33" s="9"/>
      <c r="D33" s="42"/>
      <c r="E33" s="42"/>
      <c r="F33" s="9"/>
      <c r="G33" s="9"/>
      <c r="H33" s="42"/>
      <c r="I33" s="9"/>
      <c r="J33" s="9"/>
      <c r="K33" s="9"/>
      <c r="L33" s="43"/>
      <c r="M33" s="43"/>
      <c r="N33" s="43"/>
      <c r="O33" s="3"/>
      <c r="P33" s="44"/>
      <c r="Q33" s="44"/>
      <c r="R33" s="45"/>
    </row>
    <row r="34" spans="2:15" ht="12.75">
      <c r="B34" s="46"/>
      <c r="C34" s="46"/>
      <c r="D34" s="43"/>
      <c r="E34" s="43"/>
      <c r="F34" s="46"/>
      <c r="G34" s="46"/>
      <c r="H34" s="43"/>
      <c r="I34" s="46"/>
      <c r="J34" s="46"/>
      <c r="K34" s="46"/>
      <c r="L34" s="47"/>
      <c r="M34" s="47"/>
      <c r="N34" s="47"/>
      <c r="O34" s="48"/>
    </row>
    <row r="35" spans="2:18" ht="12.75">
      <c r="B35" s="46"/>
      <c r="C35" s="46"/>
      <c r="D35" s="43"/>
      <c r="E35" s="43"/>
      <c r="F35" s="46"/>
      <c r="G35" s="46"/>
      <c r="H35" s="43"/>
      <c r="I35" s="46"/>
      <c r="J35" s="46"/>
      <c r="K35" s="46"/>
      <c r="L35" s="46"/>
      <c r="M35" s="46"/>
      <c r="N35" s="46"/>
      <c r="P35" s="15"/>
      <c r="Q35" s="16"/>
      <c r="R35" s="49"/>
    </row>
    <row r="36" ht="12.75">
      <c r="R36" s="49"/>
    </row>
    <row r="37" spans="1:18" ht="12.75">
      <c r="A37" t="s">
        <v>18</v>
      </c>
      <c r="B37" s="37" t="s">
        <v>22</v>
      </c>
      <c r="R37" s="49"/>
    </row>
    <row r="38" spans="1:18" ht="12.75">
      <c r="A38" s="37" t="s">
        <v>20</v>
      </c>
      <c r="B38" s="37" t="s">
        <v>23</v>
      </c>
      <c r="R38" s="49"/>
    </row>
    <row r="39" spans="1:18" ht="12.75">
      <c r="A39" s="37" t="s">
        <v>21</v>
      </c>
      <c r="B39" t="s">
        <v>24</v>
      </c>
      <c r="R39" s="50"/>
    </row>
    <row r="40" spans="1:14" ht="12.75">
      <c r="A40" s="82" t="s">
        <v>3</v>
      </c>
      <c r="B40" s="51" t="s">
        <v>3</v>
      </c>
      <c r="L40" s="15"/>
      <c r="M40" s="15"/>
      <c r="N40" s="15"/>
    </row>
    <row r="41" spans="12:18" ht="12.75">
      <c r="L41" s="16"/>
      <c r="M41" s="16"/>
      <c r="N41" s="16"/>
      <c r="R41" s="49"/>
    </row>
    <row r="42" ht="12.75">
      <c r="R42" s="49"/>
    </row>
    <row r="44" spans="2:18" ht="12.75">
      <c r="B44" s="48"/>
      <c r="R44" s="50"/>
    </row>
    <row r="47" spans="18:19" ht="12.75">
      <c r="R47" s="52"/>
      <c r="S47" s="3"/>
    </row>
    <row r="50" spans="17:18" ht="12.75">
      <c r="Q50" s="37"/>
      <c r="R50" s="49"/>
    </row>
    <row r="51" spans="2:18" ht="12.75">
      <c r="B51" s="48"/>
      <c r="Q51" s="53"/>
      <c r="R51" s="49"/>
    </row>
    <row r="53" ht="12.75">
      <c r="R53" s="53"/>
    </row>
    <row r="61" spans="15:19" ht="12.75">
      <c r="O61" s="85" t="s">
        <v>25</v>
      </c>
      <c r="P61" s="86"/>
      <c r="Q61" s="86"/>
      <c r="R61" s="86"/>
      <c r="S61" s="86"/>
    </row>
    <row r="62" ht="12.75">
      <c r="Q62" t="e">
        <f>#REF!</f>
        <v>#REF!</v>
      </c>
    </row>
    <row r="64" spans="15:19" ht="52.5">
      <c r="O64" s="8" t="s">
        <v>26</v>
      </c>
      <c r="P64" s="8" t="s">
        <v>27</v>
      </c>
      <c r="Q64" s="8" t="s">
        <v>28</v>
      </c>
      <c r="R64" s="8" t="s">
        <v>29</v>
      </c>
      <c r="S64" s="8" t="s">
        <v>30</v>
      </c>
    </row>
    <row r="66" spans="15:19" ht="12.75">
      <c r="O66" s="15" t="s">
        <v>31</v>
      </c>
      <c r="P66" s="15">
        <v>0</v>
      </c>
      <c r="Q66" s="54">
        <f>P66/$P$69</f>
        <v>0</v>
      </c>
      <c r="R66" s="55">
        <f>Q66*$R$72</f>
        <v>0</v>
      </c>
      <c r="S66" s="15">
        <f>Q66*$R$73</f>
        <v>0</v>
      </c>
    </row>
    <row r="67" spans="15:19" ht="12.75">
      <c r="O67" s="56" t="s">
        <v>32</v>
      </c>
      <c r="P67" s="56">
        <f>56+117</f>
        <v>173</v>
      </c>
      <c r="Q67" s="57">
        <f>P67/$P$69</f>
        <v>0.5728476821192053</v>
      </c>
      <c r="R67" s="58">
        <f>Q67*$R$72</f>
        <v>12129.476821192055</v>
      </c>
      <c r="S67" s="56">
        <f>Q67*$R$73</f>
        <v>173</v>
      </c>
    </row>
    <row r="68" spans="15:19" ht="12.75">
      <c r="O68" s="56" t="s">
        <v>33</v>
      </c>
      <c r="P68" s="56">
        <f>78+51</f>
        <v>129</v>
      </c>
      <c r="Q68" s="57">
        <f>P68/$P$69</f>
        <v>0.4271523178807947</v>
      </c>
      <c r="R68" s="58">
        <f>Q68*$R$72</f>
        <v>9044.523178807947</v>
      </c>
      <c r="S68" s="56">
        <f>Q68*$R$73</f>
        <v>129</v>
      </c>
    </row>
    <row r="69" spans="15:19" ht="12.75">
      <c r="O69" s="28" t="s">
        <v>34</v>
      </c>
      <c r="P69" s="28">
        <f>SUM(P66:P68)</f>
        <v>302</v>
      </c>
      <c r="Q69" s="59">
        <f>SUM(Q66:Q68)</f>
        <v>1</v>
      </c>
      <c r="R69" s="60">
        <f>Q69*$R$72</f>
        <v>21174</v>
      </c>
      <c r="S69" s="28">
        <f>SUM(S66:S68)</f>
        <v>302</v>
      </c>
    </row>
    <row r="70" spans="15:19" ht="12.75">
      <c r="O70" s="28"/>
      <c r="P70" s="28"/>
      <c r="Q70" s="28"/>
      <c r="R70" s="48"/>
      <c r="S70" s="15"/>
    </row>
    <row r="71" spans="15:19" ht="12.75">
      <c r="O71" s="28"/>
      <c r="P71" s="28"/>
      <c r="Q71" s="28"/>
      <c r="R71" s="48"/>
      <c r="S71" s="15"/>
    </row>
    <row r="72" spans="15:19" ht="12.75">
      <c r="O72" s="28" t="s">
        <v>35</v>
      </c>
      <c r="P72" s="28"/>
      <c r="Q72" s="28"/>
      <c r="R72" s="61">
        <v>21174</v>
      </c>
      <c r="S72" s="15"/>
    </row>
    <row r="73" spans="15:19" ht="12.75">
      <c r="O73" s="28" t="s">
        <v>36</v>
      </c>
      <c r="P73" s="15"/>
      <c r="Q73" s="15"/>
      <c r="R73" s="62">
        <f>P69</f>
        <v>302</v>
      </c>
      <c r="S73" s="15"/>
    </row>
    <row r="74" spans="15:19" ht="12.75">
      <c r="O74" s="15"/>
      <c r="P74" s="15"/>
      <c r="Q74" s="15"/>
      <c r="R74" s="63" t="s">
        <v>3</v>
      </c>
      <c r="S74" s="15"/>
    </row>
    <row r="77" ht="12.75">
      <c r="O77" t="s">
        <v>37</v>
      </c>
    </row>
    <row r="78" spans="15:19" ht="12.75">
      <c r="O78" s="15" t="s">
        <v>31</v>
      </c>
      <c r="P78" s="15">
        <f>7924+12095</f>
        <v>20019</v>
      </c>
      <c r="Q78" s="54">
        <f>P78/$P$81</f>
        <v>0.7644049028217954</v>
      </c>
      <c r="R78" s="55">
        <f>Q78*$R$83</f>
        <v>298.11791210050023</v>
      </c>
      <c r="S78" s="15">
        <f>Q78*R84</f>
        <v>3.822024514108977</v>
      </c>
    </row>
    <row r="79" spans="15:19" ht="12.75">
      <c r="O79" s="56" t="s">
        <v>32</v>
      </c>
      <c r="P79" s="15">
        <f>2067+2413</f>
        <v>4480</v>
      </c>
      <c r="Q79" s="57">
        <f>P79/$P$81</f>
        <v>0.1710641872541907</v>
      </c>
      <c r="R79" s="58">
        <f>Q79*$R$83</f>
        <v>66.71503302913437</v>
      </c>
      <c r="S79" s="56">
        <f>Q79*R84</f>
        <v>0.8553209362709535</v>
      </c>
    </row>
    <row r="80" spans="15:19" ht="12.75">
      <c r="O80" s="56" t="s">
        <v>33</v>
      </c>
      <c r="P80" s="15">
        <f>944+746</f>
        <v>1690</v>
      </c>
      <c r="Q80" s="57">
        <f>P80/$P$81</f>
        <v>0.0645309099240139</v>
      </c>
      <c r="R80" s="58">
        <f>Q80*$R$81</f>
        <v>25.167054870365423</v>
      </c>
      <c r="S80" s="56">
        <f>Q80*R84</f>
        <v>0.3226545496200695</v>
      </c>
    </row>
    <row r="81" spans="15:19" ht="12.75">
      <c r="O81" s="28" t="s">
        <v>34</v>
      </c>
      <c r="P81" s="28">
        <f>SUM(P78:P80)</f>
        <v>26189</v>
      </c>
      <c r="Q81" s="59">
        <f>SUM(Q78:Q80)</f>
        <v>1</v>
      </c>
      <c r="R81" s="60">
        <f>Q81*$R$83</f>
        <v>390</v>
      </c>
      <c r="S81" s="28">
        <f>SUM(S78:S80)</f>
        <v>5</v>
      </c>
    </row>
    <row r="83" spans="15:18" ht="12.75">
      <c r="O83" s="28" t="s">
        <v>35</v>
      </c>
      <c r="P83" s="28"/>
      <c r="Q83" s="28"/>
      <c r="R83" s="61">
        <v>390</v>
      </c>
    </row>
    <row r="84" spans="15:18" ht="12.75">
      <c r="O84" s="28" t="s">
        <v>36</v>
      </c>
      <c r="P84" s="15"/>
      <c r="Q84" s="15"/>
      <c r="R84" s="62">
        <v>5</v>
      </c>
    </row>
  </sheetData>
  <sheetProtection/>
  <mergeCells count="8">
    <mergeCell ref="O2:S2"/>
    <mergeCell ref="N9:R9"/>
    <mergeCell ref="O11:S11"/>
    <mergeCell ref="P32:Q32"/>
    <mergeCell ref="O61:S61"/>
    <mergeCell ref="A4:O4"/>
    <mergeCell ref="A5:O5"/>
    <mergeCell ref="A6:O6"/>
  </mergeCells>
  <printOptions horizontalCentered="1"/>
  <pageMargins left="0" right="0" top="0.5" bottom="0.5" header="0" footer="0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S84"/>
  <sheetViews>
    <sheetView tabSelected="1" zoomScalePageLayoutView="0" workbookViewId="0" topLeftCell="A1">
      <pane ySplit="12" topLeftCell="A31" activePane="bottomLeft" state="frozen"/>
      <selection pane="topLeft" activeCell="I19" sqref="I19"/>
      <selection pane="bottomLeft" activeCell="A11" sqref="A11"/>
    </sheetView>
  </sheetViews>
  <sheetFormatPr defaultColWidth="9.140625" defaultRowHeight="12.75"/>
  <cols>
    <col min="1" max="1" width="3.7109375" style="0" customWidth="1"/>
    <col min="2" max="2" width="32.28125" style="0" customWidth="1"/>
    <col min="3" max="3" width="0.2890625" style="0" customWidth="1"/>
    <col min="4" max="5" width="0.13671875" style="1" customWidth="1"/>
    <col min="6" max="6" width="12.7109375" style="0" customWidth="1"/>
    <col min="7" max="7" width="0.42578125" style="0" customWidth="1"/>
    <col min="8" max="8" width="12.421875" style="1" customWidth="1"/>
    <col min="9" max="9" width="0.42578125" style="0" customWidth="1"/>
    <col min="10" max="10" width="12.7109375" style="0" customWidth="1"/>
    <col min="11" max="11" width="0.2890625" style="0" customWidth="1"/>
    <col min="12" max="12" width="14.7109375" style="0" customWidth="1"/>
    <col min="13" max="13" width="0.2890625" style="0" customWidth="1"/>
    <col min="14" max="14" width="15.28125" style="0" customWidth="1"/>
    <col min="15" max="15" width="10.00390625" style="0" bestFit="1" customWidth="1"/>
    <col min="16" max="16" width="12.7109375" style="0" customWidth="1"/>
    <col min="17" max="17" width="11.7109375" style="0" bestFit="1" customWidth="1"/>
    <col min="18" max="18" width="14.421875" style="0" bestFit="1" customWidth="1"/>
    <col min="19" max="19" width="10.7109375" style="0" bestFit="1" customWidth="1"/>
    <col min="20" max="20" width="2.28125" style="0" customWidth="1"/>
  </cols>
  <sheetData>
    <row r="2" spans="12:19" ht="12.75">
      <c r="L2" s="2" t="s">
        <v>3</v>
      </c>
      <c r="M2" s="2"/>
      <c r="N2" s="95" t="s">
        <v>47</v>
      </c>
      <c r="O2" s="83"/>
      <c r="P2" s="84"/>
      <c r="Q2" s="84"/>
      <c r="R2" s="84"/>
      <c r="S2" s="84"/>
    </row>
    <row r="4" spans="1:15" ht="12.75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12.75">
      <c r="A5" s="89" t="s">
        <v>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12.75">
      <c r="A6" s="89" t="s">
        <v>46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ht="12.75">
      <c r="F7" t="s">
        <v>3</v>
      </c>
    </row>
    <row r="8" spans="2:6" ht="12.75">
      <c r="B8" s="4"/>
      <c r="C8" s="4"/>
      <c r="D8" s="5"/>
      <c r="E8" s="5"/>
      <c r="F8" t="s">
        <v>3</v>
      </c>
    </row>
    <row r="9" spans="14:18" ht="12.75">
      <c r="N9" s="85"/>
      <c r="O9" s="86"/>
      <c r="P9" s="86"/>
      <c r="Q9" s="86"/>
      <c r="R9" s="86"/>
    </row>
    <row r="10" ht="13.5" thickBot="1"/>
    <row r="11" spans="2:19" ht="13.5" thickBot="1">
      <c r="B11" s="6"/>
      <c r="C11" s="7"/>
      <c r="D11" s="7"/>
      <c r="E11" s="7"/>
      <c r="F11" s="68" t="s">
        <v>4</v>
      </c>
      <c r="G11" s="64"/>
      <c r="H11" s="68">
        <f>F11-1</f>
        <v>-2</v>
      </c>
      <c r="I11" s="64"/>
      <c r="J11" s="68">
        <f>H11-1</f>
        <v>-3</v>
      </c>
      <c r="K11" s="7"/>
      <c r="L11" s="68">
        <f>J11-1</f>
        <v>-4</v>
      </c>
      <c r="M11" s="104"/>
      <c r="N11" s="68">
        <f>L11-1</f>
        <v>-5</v>
      </c>
      <c r="O11" s="85"/>
      <c r="P11" s="86"/>
      <c r="Q11" s="86"/>
      <c r="R11" s="86"/>
      <c r="S11" s="86"/>
    </row>
    <row r="12" spans="2:19" s="96" customFormat="1" ht="53.25" thickBot="1">
      <c r="B12" s="97"/>
      <c r="C12" s="98"/>
      <c r="D12" s="98"/>
      <c r="E12" s="98"/>
      <c r="F12" s="99" t="s">
        <v>41</v>
      </c>
      <c r="G12" s="100"/>
      <c r="H12" s="101" t="s">
        <v>42</v>
      </c>
      <c r="I12" s="100"/>
      <c r="J12" s="99" t="s">
        <v>43</v>
      </c>
      <c r="K12" s="98"/>
      <c r="L12" s="99" t="s">
        <v>44</v>
      </c>
      <c r="M12" s="105"/>
      <c r="N12" s="102" t="s">
        <v>45</v>
      </c>
      <c r="O12" s="103"/>
      <c r="P12" s="103"/>
      <c r="Q12" s="103"/>
      <c r="R12" s="103"/>
      <c r="S12" s="103"/>
    </row>
    <row r="13" spans="2:19" ht="12.75">
      <c r="B13" s="10" t="s">
        <v>5</v>
      </c>
      <c r="C13" s="11"/>
      <c r="D13" s="11"/>
      <c r="E13" s="11"/>
      <c r="F13" s="69" t="s">
        <v>3</v>
      </c>
      <c r="G13" s="70"/>
      <c r="H13" s="90"/>
      <c r="I13" s="70"/>
      <c r="J13" s="71" t="s">
        <v>3</v>
      </c>
      <c r="K13" s="7"/>
      <c r="L13" s="72" t="s">
        <v>3</v>
      </c>
      <c r="M13" s="106"/>
      <c r="N13" s="72" t="s">
        <v>3</v>
      </c>
      <c r="O13" s="14"/>
      <c r="P13" s="15"/>
      <c r="Q13" s="16"/>
      <c r="R13" s="15"/>
      <c r="S13" s="17"/>
    </row>
    <row r="14" spans="2:19" ht="12.75">
      <c r="B14" s="81" t="s">
        <v>6</v>
      </c>
      <c r="C14" s="11"/>
      <c r="D14" s="11"/>
      <c r="E14" s="11"/>
      <c r="F14" s="73"/>
      <c r="G14" s="65"/>
      <c r="H14" s="91"/>
      <c r="I14" s="65"/>
      <c r="J14" s="12"/>
      <c r="K14" s="11"/>
      <c r="L14" s="18"/>
      <c r="M14" s="107"/>
      <c r="N14" s="18"/>
      <c r="O14" s="14"/>
      <c r="P14" s="15"/>
      <c r="Q14" s="16"/>
      <c r="R14" s="15"/>
      <c r="S14" s="17"/>
    </row>
    <row r="15" spans="2:19" ht="12.75">
      <c r="B15" s="10" t="s">
        <v>7</v>
      </c>
      <c r="C15" s="11"/>
      <c r="D15" s="11"/>
      <c r="E15" s="11"/>
      <c r="F15" s="24"/>
      <c r="G15" s="65"/>
      <c r="H15" s="91"/>
      <c r="I15" s="65"/>
      <c r="J15" s="12"/>
      <c r="K15" s="11"/>
      <c r="L15" s="13" t="s">
        <v>3</v>
      </c>
      <c r="M15" s="108"/>
      <c r="N15" s="13" t="s">
        <v>3</v>
      </c>
      <c r="O15" s="14"/>
      <c r="P15" s="15"/>
      <c r="Q15" s="16"/>
      <c r="R15" s="15"/>
      <c r="S15" s="17"/>
    </row>
    <row r="16" spans="2:19" ht="12.75">
      <c r="B16" s="10" t="s">
        <v>8</v>
      </c>
      <c r="C16" s="11"/>
      <c r="D16" s="11"/>
      <c r="E16" s="11"/>
      <c r="F16" s="24"/>
      <c r="G16" s="65"/>
      <c r="H16" s="91"/>
      <c r="I16" s="65"/>
      <c r="J16" s="12"/>
      <c r="K16" s="11"/>
      <c r="L16" s="13"/>
      <c r="M16" s="108"/>
      <c r="N16" s="13"/>
      <c r="O16" s="14"/>
      <c r="P16" s="15"/>
      <c r="Q16" s="16"/>
      <c r="R16" s="15"/>
      <c r="S16" s="17"/>
    </row>
    <row r="17" spans="2:19" ht="12.75">
      <c r="B17" s="10" t="s">
        <v>9</v>
      </c>
      <c r="C17" s="11"/>
      <c r="D17" s="11"/>
      <c r="E17" s="11"/>
      <c r="F17" s="24"/>
      <c r="G17" s="65"/>
      <c r="H17" s="91"/>
      <c r="I17" s="65"/>
      <c r="J17" s="19"/>
      <c r="K17" s="20"/>
      <c r="L17" s="21"/>
      <c r="M17" s="109"/>
      <c r="N17" s="21"/>
      <c r="O17" s="14"/>
      <c r="P17" s="15"/>
      <c r="Q17" s="16"/>
      <c r="R17" s="15"/>
      <c r="S17" s="17"/>
    </row>
    <row r="18" spans="2:19" ht="26.25">
      <c r="B18" s="22" t="s">
        <v>10</v>
      </c>
      <c r="C18" s="11"/>
      <c r="D18" s="11"/>
      <c r="E18" s="11"/>
      <c r="F18" s="24"/>
      <c r="G18" s="65"/>
      <c r="H18" s="91"/>
      <c r="I18" s="65"/>
      <c r="J18" s="19"/>
      <c r="K18" s="20"/>
      <c r="L18" s="21"/>
      <c r="M18" s="109"/>
      <c r="N18" s="21"/>
      <c r="O18" s="14"/>
      <c r="P18" s="15"/>
      <c r="Q18" s="16"/>
      <c r="R18" s="15"/>
      <c r="S18" s="17"/>
    </row>
    <row r="19" spans="2:19" ht="12.75">
      <c r="B19" s="22"/>
      <c r="C19" s="11"/>
      <c r="D19" s="11"/>
      <c r="E19" s="11"/>
      <c r="F19" s="24"/>
      <c r="G19" s="65"/>
      <c r="H19" s="91"/>
      <c r="I19" s="65"/>
      <c r="J19" s="19"/>
      <c r="K19" s="20"/>
      <c r="L19" s="21"/>
      <c r="M19" s="109"/>
      <c r="N19" s="21"/>
      <c r="O19" s="14"/>
      <c r="P19" s="15"/>
      <c r="Q19" s="16"/>
      <c r="R19" s="15"/>
      <c r="S19" s="17"/>
    </row>
    <row r="20" spans="2:19" ht="12.75">
      <c r="B20" s="81" t="s">
        <v>11</v>
      </c>
      <c r="C20" s="11"/>
      <c r="D20" s="11"/>
      <c r="E20" s="11"/>
      <c r="F20" s="24"/>
      <c r="G20" s="65"/>
      <c r="H20" s="91"/>
      <c r="I20" s="65"/>
      <c r="J20" s="19"/>
      <c r="K20" s="20"/>
      <c r="L20" s="23"/>
      <c r="M20" s="110"/>
      <c r="N20" s="23"/>
      <c r="O20" s="14"/>
      <c r="P20" s="15"/>
      <c r="Q20" s="16"/>
      <c r="R20" s="15"/>
      <c r="S20" s="17"/>
    </row>
    <row r="21" spans="2:19" ht="12.75">
      <c r="B21" s="10" t="s">
        <v>12</v>
      </c>
      <c r="C21" s="11"/>
      <c r="D21" s="11"/>
      <c r="E21" s="11"/>
      <c r="F21" s="24"/>
      <c r="G21" s="65"/>
      <c r="H21" s="91"/>
      <c r="I21" s="65"/>
      <c r="J21" s="19"/>
      <c r="K21" s="20"/>
      <c r="L21" s="21"/>
      <c r="M21" s="109"/>
      <c r="N21" s="21"/>
      <c r="O21" s="14"/>
      <c r="P21" s="15"/>
      <c r="Q21" s="16"/>
      <c r="R21" s="15"/>
      <c r="S21" s="17"/>
    </row>
    <row r="22" spans="2:14" ht="12.75">
      <c r="B22" s="10" t="s">
        <v>13</v>
      </c>
      <c r="C22" s="11"/>
      <c r="D22" s="11"/>
      <c r="E22" s="11"/>
      <c r="F22" s="24"/>
      <c r="G22" s="65"/>
      <c r="H22" s="91"/>
      <c r="I22" s="65"/>
      <c r="J22" s="19"/>
      <c r="K22" s="20"/>
      <c r="L22" s="21"/>
      <c r="M22" s="109"/>
      <c r="N22" s="21"/>
    </row>
    <row r="23" spans="2:14" ht="12.75">
      <c r="B23" s="10" t="s">
        <v>14</v>
      </c>
      <c r="C23" s="11"/>
      <c r="D23" s="11"/>
      <c r="E23" s="11"/>
      <c r="F23" s="24"/>
      <c r="G23" s="65"/>
      <c r="H23" s="91"/>
      <c r="I23" s="65"/>
      <c r="J23" s="19"/>
      <c r="K23" s="20"/>
      <c r="L23" s="21"/>
      <c r="M23" s="109"/>
      <c r="N23" s="21"/>
    </row>
    <row r="24" spans="2:14" ht="12.75">
      <c r="B24" s="22" t="s">
        <v>15</v>
      </c>
      <c r="C24" s="11"/>
      <c r="D24" s="11"/>
      <c r="E24" s="11"/>
      <c r="F24" s="24"/>
      <c r="G24" s="65"/>
      <c r="H24" s="91"/>
      <c r="I24" s="65"/>
      <c r="J24" s="19"/>
      <c r="K24" s="20"/>
      <c r="L24" s="25"/>
      <c r="M24" s="111"/>
      <c r="N24" s="21"/>
    </row>
    <row r="25" spans="2:14" ht="12.75">
      <c r="B25" s="22" t="s">
        <v>16</v>
      </c>
      <c r="C25" s="11"/>
      <c r="D25" s="11"/>
      <c r="E25" s="11"/>
      <c r="F25" s="24"/>
      <c r="G25" s="65"/>
      <c r="H25" s="91"/>
      <c r="I25" s="65"/>
      <c r="J25" s="19"/>
      <c r="K25" s="20"/>
      <c r="L25" s="25"/>
      <c r="M25" s="111"/>
      <c r="N25" s="21"/>
    </row>
    <row r="26" spans="2:14" ht="6" customHeight="1">
      <c r="B26" s="22"/>
      <c r="C26" s="11"/>
      <c r="D26" s="11"/>
      <c r="E26" s="11"/>
      <c r="F26" s="24"/>
      <c r="G26" s="65"/>
      <c r="H26" s="91"/>
      <c r="I26" s="65"/>
      <c r="J26" s="19"/>
      <c r="K26" s="20"/>
      <c r="L26" s="21"/>
      <c r="M26" s="109"/>
      <c r="N26" s="21"/>
    </row>
    <row r="27" spans="2:19" ht="23.25">
      <c r="B27" s="26" t="s">
        <v>38</v>
      </c>
      <c r="C27" s="11"/>
      <c r="D27" s="11"/>
      <c r="E27" s="11"/>
      <c r="F27" s="74"/>
      <c r="G27" s="66"/>
      <c r="H27" s="92"/>
      <c r="I27" s="66"/>
      <c r="J27" s="27"/>
      <c r="K27" s="20"/>
      <c r="L27" s="21" t="s">
        <v>3</v>
      </c>
      <c r="M27" s="109"/>
      <c r="N27" s="21" t="s">
        <v>3</v>
      </c>
      <c r="O27" s="3"/>
      <c r="P27" s="28"/>
      <c r="Q27" s="29"/>
      <c r="R27" s="28"/>
      <c r="S27" s="30"/>
    </row>
    <row r="28" spans="2:19" ht="6" customHeight="1">
      <c r="B28" s="26"/>
      <c r="C28" s="11"/>
      <c r="D28" s="11"/>
      <c r="E28" s="11"/>
      <c r="F28" s="24"/>
      <c r="G28" s="65"/>
      <c r="H28" s="91"/>
      <c r="I28" s="65"/>
      <c r="J28" s="19"/>
      <c r="K28" s="31"/>
      <c r="L28" s="21"/>
      <c r="M28" s="109"/>
      <c r="N28" s="21"/>
      <c r="O28" s="3"/>
      <c r="P28" s="28"/>
      <c r="Q28" s="29"/>
      <c r="R28" s="28"/>
      <c r="S28" s="30"/>
    </row>
    <row r="29" spans="2:17" ht="23.25">
      <c r="B29" s="26" t="s">
        <v>17</v>
      </c>
      <c r="C29" s="11"/>
      <c r="D29" s="11"/>
      <c r="E29" s="11"/>
      <c r="F29" s="75"/>
      <c r="G29" s="66"/>
      <c r="H29" s="92"/>
      <c r="I29" s="66"/>
      <c r="J29" s="32"/>
      <c r="K29" s="33"/>
      <c r="L29" s="34" t="s">
        <v>3</v>
      </c>
      <c r="M29" s="109"/>
      <c r="N29" s="34" t="s">
        <v>3</v>
      </c>
      <c r="P29" s="35"/>
      <c r="Q29" s="8"/>
    </row>
    <row r="30" spans="2:14" ht="6" customHeight="1">
      <c r="B30" s="26"/>
      <c r="C30" s="11"/>
      <c r="D30" s="11"/>
      <c r="E30" s="11"/>
      <c r="F30" s="75"/>
      <c r="G30" s="66"/>
      <c r="H30" s="92"/>
      <c r="I30" s="66"/>
      <c r="J30" s="36"/>
      <c r="K30" s="31"/>
      <c r="L30" s="34"/>
      <c r="M30" s="109"/>
      <c r="N30" s="34"/>
    </row>
    <row r="31" spans="2:14" ht="35.25" customHeight="1" thickBot="1">
      <c r="B31" s="26" t="s">
        <v>19</v>
      </c>
      <c r="C31" s="11"/>
      <c r="D31" s="11"/>
      <c r="E31" s="11"/>
      <c r="F31" s="76"/>
      <c r="G31" s="77"/>
      <c r="H31" s="93"/>
      <c r="I31" s="77"/>
      <c r="J31" s="78"/>
      <c r="K31" s="79"/>
      <c r="L31" s="80"/>
      <c r="M31" s="112"/>
      <c r="N31" s="80"/>
    </row>
    <row r="32" spans="2:18" ht="32.25" customHeight="1" thickBot="1">
      <c r="B32" s="38" t="s">
        <v>40</v>
      </c>
      <c r="C32" s="39"/>
      <c r="D32" s="39"/>
      <c r="E32" s="39"/>
      <c r="F32" s="40" t="s">
        <v>3</v>
      </c>
      <c r="G32" s="67"/>
      <c r="H32" s="94"/>
      <c r="I32" s="67"/>
      <c r="J32" s="40" t="s">
        <v>3</v>
      </c>
      <c r="K32" s="39"/>
      <c r="L32" s="41" t="s">
        <v>3</v>
      </c>
      <c r="M32" s="112"/>
      <c r="N32" s="41" t="s">
        <v>3</v>
      </c>
      <c r="P32" s="87"/>
      <c r="Q32" s="88"/>
      <c r="R32" s="8"/>
    </row>
    <row r="33" spans="2:18" ht="12.75">
      <c r="B33" s="9"/>
      <c r="C33" s="9"/>
      <c r="D33" s="42"/>
      <c r="E33" s="42"/>
      <c r="F33" s="9"/>
      <c r="G33" s="9"/>
      <c r="H33" s="42"/>
      <c r="I33" s="9"/>
      <c r="J33" s="9"/>
      <c r="K33" s="9"/>
      <c r="L33" s="43"/>
      <c r="M33" s="43"/>
      <c r="N33" s="43"/>
      <c r="O33" s="3"/>
      <c r="P33" s="44"/>
      <c r="Q33" s="44"/>
      <c r="R33" s="45"/>
    </row>
    <row r="34" spans="2:15" ht="12.75">
      <c r="B34" s="46"/>
      <c r="C34" s="46"/>
      <c r="D34" s="43"/>
      <c r="E34" s="43"/>
      <c r="F34" s="46"/>
      <c r="G34" s="46"/>
      <c r="H34" s="43"/>
      <c r="I34" s="46"/>
      <c r="J34" s="46"/>
      <c r="K34" s="46"/>
      <c r="L34" s="47"/>
      <c r="M34" s="47"/>
      <c r="N34" s="47"/>
      <c r="O34" s="48"/>
    </row>
    <row r="35" spans="2:18" ht="12.75">
      <c r="B35" s="46"/>
      <c r="C35" s="46"/>
      <c r="D35" s="43"/>
      <c r="E35" s="43"/>
      <c r="F35" s="46"/>
      <c r="G35" s="46"/>
      <c r="H35" s="43"/>
      <c r="I35" s="46"/>
      <c r="J35" s="46"/>
      <c r="K35" s="46"/>
      <c r="L35" s="46"/>
      <c r="M35" s="46"/>
      <c r="N35" s="46"/>
      <c r="P35" s="15"/>
      <c r="Q35" s="16"/>
      <c r="R35" s="49"/>
    </row>
    <row r="36" ht="12.75">
      <c r="R36" s="49"/>
    </row>
    <row r="37" spans="1:18" ht="12.75">
      <c r="A37" t="s">
        <v>18</v>
      </c>
      <c r="B37" s="37" t="s">
        <v>22</v>
      </c>
      <c r="R37" s="49"/>
    </row>
    <row r="38" spans="1:18" ht="12.75">
      <c r="A38" s="37" t="s">
        <v>20</v>
      </c>
      <c r="B38" s="37" t="s">
        <v>23</v>
      </c>
      <c r="R38" s="49"/>
    </row>
    <row r="39" spans="1:18" ht="12.75">
      <c r="A39" s="37" t="s">
        <v>21</v>
      </c>
      <c r="B39" t="s">
        <v>24</v>
      </c>
      <c r="R39" s="50"/>
    </row>
    <row r="40" spans="1:14" ht="12.75">
      <c r="A40" s="82" t="s">
        <v>3</v>
      </c>
      <c r="B40" s="51" t="s">
        <v>3</v>
      </c>
      <c r="L40" s="15"/>
      <c r="M40" s="15"/>
      <c r="N40" s="15"/>
    </row>
    <row r="41" spans="12:18" ht="12.75">
      <c r="L41" s="16"/>
      <c r="M41" s="16"/>
      <c r="N41" s="16"/>
      <c r="R41" s="49"/>
    </row>
    <row r="42" ht="12.75">
      <c r="R42" s="49"/>
    </row>
    <row r="44" spans="2:18" ht="12.75">
      <c r="B44" s="48"/>
      <c r="R44" s="50"/>
    </row>
    <row r="47" spans="18:19" ht="12.75">
      <c r="R47" s="52"/>
      <c r="S47" s="3"/>
    </row>
    <row r="50" spans="17:18" ht="12.75">
      <c r="Q50" s="37"/>
      <c r="R50" s="49"/>
    </row>
    <row r="51" spans="2:18" ht="12.75">
      <c r="B51" s="48"/>
      <c r="Q51" s="53"/>
      <c r="R51" s="49"/>
    </row>
    <row r="53" ht="12.75">
      <c r="R53" s="53"/>
    </row>
    <row r="61" spans="15:19" ht="12.75">
      <c r="O61" s="85" t="s">
        <v>25</v>
      </c>
      <c r="P61" s="86"/>
      <c r="Q61" s="86"/>
      <c r="R61" s="86"/>
      <c r="S61" s="86"/>
    </row>
    <row r="62" ht="12.75">
      <c r="Q62" t="e">
        <f>#REF!</f>
        <v>#REF!</v>
      </c>
    </row>
    <row r="64" spans="15:19" ht="52.5">
      <c r="O64" s="8" t="s">
        <v>26</v>
      </c>
      <c r="P64" s="8" t="s">
        <v>27</v>
      </c>
      <c r="Q64" s="8" t="s">
        <v>28</v>
      </c>
      <c r="R64" s="8" t="s">
        <v>29</v>
      </c>
      <c r="S64" s="8" t="s">
        <v>30</v>
      </c>
    </row>
    <row r="66" spans="15:19" ht="12.75">
      <c r="O66" s="15" t="s">
        <v>31</v>
      </c>
      <c r="P66" s="15">
        <v>0</v>
      </c>
      <c r="Q66" s="54">
        <f>P66/$P$69</f>
        <v>0</v>
      </c>
      <c r="R66" s="55">
        <f>Q66*$R$72</f>
        <v>0</v>
      </c>
      <c r="S66" s="15">
        <f>Q66*$R$73</f>
        <v>0</v>
      </c>
    </row>
    <row r="67" spans="15:19" ht="12.75">
      <c r="O67" s="56" t="s">
        <v>32</v>
      </c>
      <c r="P67" s="56">
        <f>56+117</f>
        <v>173</v>
      </c>
      <c r="Q67" s="57">
        <f>P67/$P$69</f>
        <v>0.5728476821192053</v>
      </c>
      <c r="R67" s="58">
        <f>Q67*$R$72</f>
        <v>12129.476821192055</v>
      </c>
      <c r="S67" s="56">
        <f>Q67*$R$73</f>
        <v>173</v>
      </c>
    </row>
    <row r="68" spans="15:19" ht="12.75">
      <c r="O68" s="56" t="s">
        <v>33</v>
      </c>
      <c r="P68" s="56">
        <f>78+51</f>
        <v>129</v>
      </c>
      <c r="Q68" s="57">
        <f>P68/$P$69</f>
        <v>0.4271523178807947</v>
      </c>
      <c r="R68" s="58">
        <f>Q68*$R$72</f>
        <v>9044.523178807947</v>
      </c>
      <c r="S68" s="56">
        <f>Q68*$R$73</f>
        <v>129</v>
      </c>
    </row>
    <row r="69" spans="15:19" ht="12.75">
      <c r="O69" s="28" t="s">
        <v>34</v>
      </c>
      <c r="P69" s="28">
        <f>SUM(P66:P68)</f>
        <v>302</v>
      </c>
      <c r="Q69" s="59">
        <f>SUM(Q66:Q68)</f>
        <v>1</v>
      </c>
      <c r="R69" s="60">
        <f>Q69*$R$72</f>
        <v>21174</v>
      </c>
      <c r="S69" s="28">
        <f>SUM(S66:S68)</f>
        <v>302</v>
      </c>
    </row>
    <row r="70" spans="15:19" ht="12.75">
      <c r="O70" s="28"/>
      <c r="P70" s="28"/>
      <c r="Q70" s="28"/>
      <c r="R70" s="48"/>
      <c r="S70" s="15"/>
    </row>
    <row r="71" spans="15:19" ht="12.75">
      <c r="O71" s="28"/>
      <c r="P71" s="28"/>
      <c r="Q71" s="28"/>
      <c r="R71" s="48"/>
      <c r="S71" s="15"/>
    </row>
    <row r="72" spans="15:19" ht="12.75">
      <c r="O72" s="28" t="s">
        <v>35</v>
      </c>
      <c r="P72" s="28"/>
      <c r="Q72" s="28"/>
      <c r="R72" s="61">
        <v>21174</v>
      </c>
      <c r="S72" s="15"/>
    </row>
    <row r="73" spans="15:19" ht="12.75">
      <c r="O73" s="28" t="s">
        <v>36</v>
      </c>
      <c r="P73" s="15"/>
      <c r="Q73" s="15"/>
      <c r="R73" s="62">
        <f>P69</f>
        <v>302</v>
      </c>
      <c r="S73" s="15"/>
    </row>
    <row r="74" spans="15:19" ht="12.75">
      <c r="O74" s="15"/>
      <c r="P74" s="15"/>
      <c r="Q74" s="15"/>
      <c r="R74" s="63" t="s">
        <v>3</v>
      </c>
      <c r="S74" s="15"/>
    </row>
    <row r="77" ht="12.75">
      <c r="O77" t="s">
        <v>37</v>
      </c>
    </row>
    <row r="78" spans="15:19" ht="12.75">
      <c r="O78" s="15" t="s">
        <v>31</v>
      </c>
      <c r="P78" s="15">
        <f>7924+12095</f>
        <v>20019</v>
      </c>
      <c r="Q78" s="54">
        <f>P78/$P$81</f>
        <v>0.7644049028217954</v>
      </c>
      <c r="R78" s="55">
        <f>Q78*$R$83</f>
        <v>298.11791210050023</v>
      </c>
      <c r="S78" s="15">
        <f>Q78*R84</f>
        <v>3.822024514108977</v>
      </c>
    </row>
    <row r="79" spans="15:19" ht="12.75">
      <c r="O79" s="56" t="s">
        <v>32</v>
      </c>
      <c r="P79" s="15">
        <f>2067+2413</f>
        <v>4480</v>
      </c>
      <c r="Q79" s="57">
        <f>P79/$P$81</f>
        <v>0.1710641872541907</v>
      </c>
      <c r="R79" s="58">
        <f>Q79*$R$83</f>
        <v>66.71503302913437</v>
      </c>
      <c r="S79" s="56">
        <f>Q79*R84</f>
        <v>0.8553209362709535</v>
      </c>
    </row>
    <row r="80" spans="15:19" ht="12.75">
      <c r="O80" s="56" t="s">
        <v>33</v>
      </c>
      <c r="P80" s="15">
        <f>944+746</f>
        <v>1690</v>
      </c>
      <c r="Q80" s="57">
        <f>P80/$P$81</f>
        <v>0.0645309099240139</v>
      </c>
      <c r="R80" s="58">
        <f>Q80*$R$81</f>
        <v>25.167054870365423</v>
      </c>
      <c r="S80" s="56">
        <f>Q80*R84</f>
        <v>0.3226545496200695</v>
      </c>
    </row>
    <row r="81" spans="15:19" ht="12.75">
      <c r="O81" s="28" t="s">
        <v>34</v>
      </c>
      <c r="P81" s="28">
        <f>SUM(P78:P80)</f>
        <v>26189</v>
      </c>
      <c r="Q81" s="59">
        <f>SUM(Q78:Q80)</f>
        <v>1</v>
      </c>
      <c r="R81" s="60">
        <f>Q81*$R$83</f>
        <v>390</v>
      </c>
      <c r="S81" s="28">
        <f>SUM(S78:S80)</f>
        <v>5</v>
      </c>
    </row>
    <row r="83" spans="15:18" ht="12.75">
      <c r="O83" s="28" t="s">
        <v>35</v>
      </c>
      <c r="P83" s="28"/>
      <c r="Q83" s="28"/>
      <c r="R83" s="61">
        <v>390</v>
      </c>
    </row>
    <row r="84" spans="15:18" ht="12.75">
      <c r="O84" s="28" t="s">
        <v>36</v>
      </c>
      <c r="P84" s="15"/>
      <c r="Q84" s="15"/>
      <c r="R84" s="62">
        <v>5</v>
      </c>
    </row>
  </sheetData>
  <sheetProtection/>
  <mergeCells count="8">
    <mergeCell ref="P32:Q32"/>
    <mergeCell ref="O61:S61"/>
    <mergeCell ref="O2:S2"/>
    <mergeCell ref="A4:O4"/>
    <mergeCell ref="A5:O5"/>
    <mergeCell ref="A6:O6"/>
    <mergeCell ref="N9:R9"/>
    <mergeCell ref="O11:S11"/>
  </mergeCells>
  <printOptions horizontalCentered="1"/>
  <pageMargins left="0" right="0" top="0.5" bottom="0.5" header="0" footer="0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2016-05-19T19:13:04Z</cp:lastPrinted>
  <dcterms:created xsi:type="dcterms:W3CDTF">2016-05-19T19:10:06Z</dcterms:created>
  <dcterms:modified xsi:type="dcterms:W3CDTF">2016-07-24T14:04:22Z</dcterms:modified>
  <cp:category/>
  <cp:version/>
  <cp:contentType/>
  <cp:contentStatus/>
</cp:coreProperties>
</file>