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140" windowHeight="10584" activeTab="0"/>
  </bookViews>
  <sheets>
    <sheet name="ES" sheetId="1" r:id="rId1"/>
  </sheets>
  <externalReferences>
    <externalReference r:id="rId4"/>
    <externalReference r:id="rId5"/>
    <externalReference r:id="rId6"/>
  </externalReferences>
  <definedNames>
    <definedName name="Marshall_Rate">'[2]Property Tax'!$B$2</definedName>
    <definedName name="PC_Percent">'[2]Property Tax'!$B$6</definedName>
    <definedName name="_xlnm.Print_Area" localSheetId="0">'ES'!$A$1:$AD$72</definedName>
    <definedName name="tim">#REF!</definedName>
    <definedName name="WV_List">'[2]Property Tax'!$B$4</definedName>
  </definedNames>
  <calcPr fullCalcOnLoad="1"/>
</workbook>
</file>

<file path=xl/sharedStrings.xml><?xml version="1.0" encoding="utf-8"?>
<sst xmlns="http://schemas.openxmlformats.org/spreadsheetml/2006/main" count="361" uniqueCount="144">
  <si>
    <t>Kentucky Power Company</t>
  </si>
  <si>
    <t>Environmental Surcharge Pro-Ration Calculation</t>
  </si>
  <si>
    <t>For Service On or After June 22, 2015</t>
  </si>
  <si>
    <t>Cycle</t>
  </si>
  <si>
    <t>Day                                             of Week</t>
  </si>
  <si>
    <t>First Day of Billing Cycle (Day Meter is Read)</t>
  </si>
  <si>
    <t>Last Day of the Previous Billing Cycle</t>
  </si>
  <si>
    <t>Last Day of Billing Cycle (Day Before Meter is Read)</t>
  </si>
  <si>
    <t>Total              Number             of                      Billing                     Days</t>
  </si>
  <si>
    <t>Last Day                                      of                                        Old Rates</t>
  </si>
  <si>
    <t>Number               of                     Billing Days                           @                                 Old Rate</t>
  </si>
  <si>
    <t>First Day                                      of                                        New Rates</t>
  </si>
  <si>
    <t>Number               of                     Billing Days                           @                                 New Rate</t>
  </si>
  <si>
    <r>
      <rPr>
        <b/>
        <sz val="10"/>
        <rFont val="Arial"/>
        <family val="2"/>
      </rPr>
      <t>SW31A</t>
    </r>
    <r>
      <rPr>
        <sz val="10"/>
        <rFont val="Arial"/>
        <family val="2"/>
      </rPr>
      <t xml:space="preserve">     Residential August Factor (Applicable to Usage Through August 20)</t>
    </r>
  </si>
  <si>
    <r>
      <rPr>
        <b/>
        <sz val="10"/>
        <rFont val="Arial"/>
        <family val="2"/>
      </rPr>
      <t>SW31A</t>
    </r>
    <r>
      <rPr>
        <sz val="10"/>
        <rFont val="Arial"/>
        <family val="2"/>
      </rPr>
      <t xml:space="preserve">     Residential August Factors (Applicable to Usage Beginning August 21)</t>
    </r>
  </si>
  <si>
    <r>
      <rPr>
        <b/>
        <sz val="10"/>
        <rFont val="Arial"/>
        <family val="2"/>
      </rPr>
      <t>SW31A</t>
    </r>
    <r>
      <rPr>
        <sz val="10"/>
        <rFont val="Arial"/>
        <family val="2"/>
      </rPr>
      <t xml:space="preserve">    Pro Rated Factor</t>
    </r>
  </si>
  <si>
    <r>
      <rPr>
        <b/>
        <sz val="10"/>
        <rFont val="Arial"/>
        <family val="2"/>
      </rPr>
      <t>SW31B</t>
    </r>
    <r>
      <rPr>
        <sz val="10"/>
        <rFont val="Arial"/>
        <family val="2"/>
      </rPr>
      <t xml:space="preserve">          All Other Classifications August Factors (Applicable to Usage Through August 20)</t>
    </r>
  </si>
  <si>
    <r>
      <rPr>
        <b/>
        <sz val="10"/>
        <rFont val="Arial"/>
        <family val="2"/>
      </rPr>
      <t>SW31B</t>
    </r>
    <r>
      <rPr>
        <sz val="10"/>
        <rFont val="Arial"/>
        <family val="2"/>
      </rPr>
      <t xml:space="preserve">             All Other Classifications August Factors (Applicable to Usage Beginning August 21)</t>
    </r>
  </si>
  <si>
    <r>
      <rPr>
        <b/>
        <sz val="10"/>
        <rFont val="Arial"/>
        <family val="2"/>
      </rPr>
      <t>SW31B</t>
    </r>
    <r>
      <rPr>
        <sz val="10"/>
        <rFont val="Arial"/>
        <family val="2"/>
      </rPr>
      <t xml:space="preserve">          Pro Rated Factor</t>
    </r>
  </si>
  <si>
    <t>June 2015 Revenue Month</t>
  </si>
  <si>
    <t>Thursday</t>
  </si>
  <si>
    <t>April 30</t>
  </si>
  <si>
    <t>June 1</t>
  </si>
  <si>
    <t>May 31</t>
  </si>
  <si>
    <t>June 29</t>
  </si>
  <si>
    <t>June 30</t>
  </si>
  <si>
    <t>Friday</t>
  </si>
  <si>
    <t>May 1</t>
  </si>
  <si>
    <t>June 2</t>
  </si>
  <si>
    <t>Monday</t>
  </si>
  <si>
    <t>May 4</t>
  </si>
  <si>
    <t>June 3</t>
  </si>
  <si>
    <t>Tuesday</t>
  </si>
  <si>
    <t>May 5</t>
  </si>
  <si>
    <t>June 4</t>
  </si>
  <si>
    <t>Wednesday</t>
  </si>
  <si>
    <t>May 6</t>
  </si>
  <si>
    <t>June 5</t>
  </si>
  <si>
    <t>May 7</t>
  </si>
  <si>
    <t>June 8</t>
  </si>
  <si>
    <t>June 7</t>
  </si>
  <si>
    <t>May 8</t>
  </si>
  <si>
    <t>June 9</t>
  </si>
  <si>
    <t>May 11</t>
  </si>
  <si>
    <t>June 10</t>
  </si>
  <si>
    <t>May 12</t>
  </si>
  <si>
    <t>June 11</t>
  </si>
  <si>
    <t>May 13</t>
  </si>
  <si>
    <t>June 12</t>
  </si>
  <si>
    <t>May 14</t>
  </si>
  <si>
    <t>June 15</t>
  </si>
  <si>
    <t>June 14</t>
  </si>
  <si>
    <t>May 15</t>
  </si>
  <si>
    <t>June 16</t>
  </si>
  <si>
    <t>May 18</t>
  </si>
  <si>
    <t>June 17</t>
  </si>
  <si>
    <t>May 19</t>
  </si>
  <si>
    <t>June 18</t>
  </si>
  <si>
    <t>May 20</t>
  </si>
  <si>
    <t>June 19</t>
  </si>
  <si>
    <t>May 21</t>
  </si>
  <si>
    <t>June 22</t>
  </si>
  <si>
    <t>June 21</t>
  </si>
  <si>
    <t>May 22</t>
  </si>
  <si>
    <t>June 23</t>
  </si>
  <si>
    <t>May 26</t>
  </si>
  <si>
    <t>June 24</t>
  </si>
  <si>
    <t>May 27</t>
  </si>
  <si>
    <t>June 25</t>
  </si>
  <si>
    <t>May 28</t>
  </si>
  <si>
    <t>June 26</t>
  </si>
  <si>
    <t>May 29</t>
  </si>
  <si>
    <t>June 28</t>
  </si>
  <si>
    <t>August 2015 Revenue Month</t>
  </si>
  <si>
    <t>July 30</t>
  </si>
  <si>
    <t>August 20</t>
  </si>
  <si>
    <t>August 21</t>
  </si>
  <si>
    <t>July 31</t>
  </si>
  <si>
    <t>July 1</t>
  </si>
  <si>
    <t xml:space="preserve">Monday </t>
  </si>
  <si>
    <t>August 3</t>
  </si>
  <si>
    <t>July 2</t>
  </si>
  <si>
    <t>August 4</t>
  </si>
  <si>
    <t>July 6</t>
  </si>
  <si>
    <t>August 5</t>
  </si>
  <si>
    <t>July 7</t>
  </si>
  <si>
    <t>August 6</t>
  </si>
  <si>
    <t>July 8</t>
  </si>
  <si>
    <t>August 7</t>
  </si>
  <si>
    <t>July 9</t>
  </si>
  <si>
    <t>August 10</t>
  </si>
  <si>
    <t>July 10</t>
  </si>
  <si>
    <t>August 11</t>
  </si>
  <si>
    <t>July 13</t>
  </si>
  <si>
    <t>August 12</t>
  </si>
  <si>
    <t>July 14</t>
  </si>
  <si>
    <t>August 13</t>
  </si>
  <si>
    <t>July 15</t>
  </si>
  <si>
    <t>August 14</t>
  </si>
  <si>
    <t>July 16</t>
  </si>
  <si>
    <t>August 17</t>
  </si>
  <si>
    <t>July 17</t>
  </si>
  <si>
    <t>August 18</t>
  </si>
  <si>
    <t>July 20</t>
  </si>
  <si>
    <t>August 19</t>
  </si>
  <si>
    <t>July 21</t>
  </si>
  <si>
    <t>July 22</t>
  </si>
  <si>
    <t>July 23</t>
  </si>
  <si>
    <t>August 24</t>
  </si>
  <si>
    <t>July 24</t>
  </si>
  <si>
    <t>August 25</t>
  </si>
  <si>
    <t>July 27</t>
  </si>
  <si>
    <t>August 26</t>
  </si>
  <si>
    <t>July 28</t>
  </si>
  <si>
    <t>August 27</t>
  </si>
  <si>
    <t>July 29</t>
  </si>
  <si>
    <t>September 2015 Revenue Month</t>
  </si>
  <si>
    <t>August 28</t>
  </si>
  <si>
    <t>August 31</t>
  </si>
  <si>
    <t>September 1</t>
  </si>
  <si>
    <t>September 2</t>
  </si>
  <si>
    <t>September 3</t>
  </si>
  <si>
    <t xml:space="preserve">August 5 </t>
  </si>
  <si>
    <t>September 4</t>
  </si>
  <si>
    <t>September 8</t>
  </si>
  <si>
    <t xml:space="preserve">August 7 </t>
  </si>
  <si>
    <t>September 9</t>
  </si>
  <si>
    <t>September 10</t>
  </si>
  <si>
    <t>September 11</t>
  </si>
  <si>
    <t xml:space="preserve">August 12 </t>
  </si>
  <si>
    <t>September 14</t>
  </si>
  <si>
    <t>September 15</t>
  </si>
  <si>
    <t>September 16</t>
  </si>
  <si>
    <t>September 17</t>
  </si>
  <si>
    <t>September 18</t>
  </si>
  <si>
    <t>September 21</t>
  </si>
  <si>
    <t>September 22</t>
  </si>
  <si>
    <t>September 23</t>
  </si>
  <si>
    <t>September 24</t>
  </si>
  <si>
    <t>September 25</t>
  </si>
  <si>
    <t>September 28</t>
  </si>
  <si>
    <t xml:space="preserve"> </t>
  </si>
  <si>
    <t>June and July factors are computed following the normal monthly implementation process on a bills rendered basis.  See Column (13) for factor actually used for customer billing.</t>
  </si>
  <si>
    <t>Actual Billing Factors reflect proration between new rates and pre-June 30 rates based upon billing days in each period.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</si>
</sst>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000"/>
    <numFmt numFmtId="166" formatCode="[$-409]d\-mmm;@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9">
      <alignment horizontal="center"/>
      <protection/>
    </xf>
    <xf numFmtId="0" fontId="22" fillId="0" borderId="9">
      <alignment horizontal="center"/>
      <protection/>
    </xf>
    <xf numFmtId="0" fontId="22" fillId="0" borderId="9">
      <alignment horizontal="center"/>
      <protection/>
    </xf>
    <xf numFmtId="0" fontId="22" fillId="0" borderId="9">
      <alignment horizontal="center"/>
      <protection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33" borderId="0" applyNumberFormat="0" applyFont="0" applyBorder="0" applyAlignment="0" applyProtection="0"/>
    <xf numFmtId="0" fontId="21" fillId="33" borderId="0" applyNumberFormat="0" applyFont="0" applyBorder="0" applyAlignment="0" applyProtection="0"/>
    <xf numFmtId="0" fontId="21" fillId="33" borderId="0" applyNumberFormat="0" applyFont="0" applyBorder="0" applyAlignment="0" applyProtection="0"/>
    <xf numFmtId="0" fontId="21" fillId="33" borderId="0" applyNumberFormat="0" applyFont="0" applyBorder="0" applyAlignment="0" applyProtection="0"/>
    <xf numFmtId="0" fontId="21" fillId="33" borderId="0" applyNumberFormat="0" applyFont="0" applyBorder="0" applyAlignment="0" applyProtection="0"/>
    <xf numFmtId="0" fontId="21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18" fillId="0" borderId="0" xfId="0" applyNumberFormat="1" applyFont="1" applyAlignment="1">
      <alignment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 wrapText="1"/>
    </xf>
    <xf numFmtId="164" fontId="18" fillId="0" borderId="0" xfId="0" applyNumberFormat="1" applyFont="1" applyFill="1" applyAlignment="1">
      <alignment horizontal="center" wrapText="1"/>
    </xf>
    <xf numFmtId="16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right" wrapText="1"/>
    </xf>
    <xf numFmtId="49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 textRotation="90"/>
    </xf>
    <xf numFmtId="0" fontId="0" fillId="0" borderId="12" xfId="0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right" wrapText="1"/>
    </xf>
    <xf numFmtId="166" fontId="0" fillId="0" borderId="0" xfId="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37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40" fillId="34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Border="1" applyAlignment="1">
      <alignment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49" fontId="0" fillId="6" borderId="0" xfId="0" applyNumberFormat="1" applyFont="1" applyFill="1" applyBorder="1" applyAlignment="1">
      <alignment horizontal="right" wrapText="1"/>
    </xf>
    <xf numFmtId="166" fontId="0" fillId="6" borderId="0" xfId="0" applyNumberFormat="1" applyFont="1" applyFill="1" applyBorder="1" applyAlignment="1">
      <alignment horizontal="right" wrapText="1"/>
    </xf>
    <xf numFmtId="37" fontId="0" fillId="6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/>
    </xf>
    <xf numFmtId="49" fontId="40" fillId="6" borderId="0" xfId="0" applyNumberFormat="1" applyFont="1" applyFill="1" applyAlignment="1">
      <alignment horizontal="center"/>
    </xf>
    <xf numFmtId="0" fontId="0" fillId="6" borderId="0" xfId="0" applyFill="1" applyAlignment="1">
      <alignment/>
    </xf>
    <xf numFmtId="165" fontId="0" fillId="6" borderId="0" xfId="0" applyNumberFormat="1" applyFill="1" applyAlignment="1">
      <alignment/>
    </xf>
    <xf numFmtId="165" fontId="0" fillId="6" borderId="0" xfId="0" applyNumberFormat="1" applyFill="1" applyBorder="1" applyAlignment="1">
      <alignment/>
    </xf>
    <xf numFmtId="165" fontId="0" fillId="6" borderId="11" xfId="0" applyNumberFormat="1" applyFill="1" applyBorder="1" applyAlignment="1">
      <alignment/>
    </xf>
    <xf numFmtId="0" fontId="0" fillId="6" borderId="12" xfId="0" applyFont="1" applyFill="1" applyBorder="1" applyAlignment="1" quotePrefix="1">
      <alignment horizontal="center"/>
    </xf>
    <xf numFmtId="0" fontId="0" fillId="6" borderId="12" xfId="0" applyFont="1" applyFill="1" applyBorder="1" applyAlignment="1">
      <alignment/>
    </xf>
    <xf numFmtId="49" fontId="0" fillId="6" borderId="12" xfId="0" applyNumberFormat="1" applyFont="1" applyFill="1" applyBorder="1" applyAlignment="1">
      <alignment horizontal="right" wrapText="1"/>
    </xf>
    <xf numFmtId="166" fontId="0" fillId="6" borderId="12" xfId="0" applyNumberFormat="1" applyFont="1" applyFill="1" applyBorder="1" applyAlignment="1">
      <alignment horizontal="right" wrapText="1"/>
    </xf>
    <xf numFmtId="37" fontId="0" fillId="6" borderId="12" xfId="0" applyNumberFormat="1" applyFont="1" applyFill="1" applyBorder="1" applyAlignment="1">
      <alignment horizontal="center"/>
    </xf>
    <xf numFmtId="0" fontId="0" fillId="6" borderId="12" xfId="0" applyFill="1" applyBorder="1" applyAlignment="1">
      <alignment/>
    </xf>
    <xf numFmtId="0" fontId="0" fillId="6" borderId="12" xfId="0" applyFont="1" applyFill="1" applyBorder="1" applyAlignment="1">
      <alignment/>
    </xf>
    <xf numFmtId="49" fontId="40" fillId="6" borderId="12" xfId="0" applyNumberFormat="1" applyFont="1" applyFill="1" applyBorder="1" applyAlignment="1">
      <alignment horizontal="center"/>
    </xf>
    <xf numFmtId="165" fontId="0" fillId="6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7" fontId="0" fillId="0" borderId="12" xfId="0" applyNumberFormat="1" applyBorder="1" applyAlignment="1">
      <alignment/>
    </xf>
    <xf numFmtId="165" fontId="0" fillId="4" borderId="12" xfId="0" applyNumberFormat="1" applyFill="1" applyBorder="1" applyAlignment="1">
      <alignment/>
    </xf>
    <xf numFmtId="37" fontId="0" fillId="4" borderId="0" xfId="0" applyNumberFormat="1" applyFont="1" applyFill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 wrapText="1"/>
    </xf>
    <xf numFmtId="166" fontId="0" fillId="0" borderId="11" xfId="0" applyNumberFormat="1" applyFont="1" applyBorder="1" applyAlignment="1">
      <alignment horizontal="right" wrapText="1"/>
    </xf>
    <xf numFmtId="37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right" wrapText="1"/>
    </xf>
    <xf numFmtId="37" fontId="0" fillId="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40" fillId="0" borderId="11" xfId="0" applyNumberFormat="1" applyFont="1" applyBorder="1" applyAlignment="1">
      <alignment horizontal="center"/>
    </xf>
    <xf numFmtId="165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0" xfId="0" applyFont="1" applyAlignment="1" quotePrefix="1">
      <alignment/>
    </xf>
    <xf numFmtId="0" fontId="0" fillId="0" borderId="0" xfId="0" applyFont="1" applyAlignment="1">
      <alignment/>
    </xf>
  </cellXfs>
  <cellStyles count="6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3" xfId="58"/>
    <cellStyle name="Comma 10 6" xfId="59"/>
    <cellStyle name="Comma 10 6 2" xfId="60"/>
    <cellStyle name="Comma 10 6 3" xfId="61"/>
    <cellStyle name="Comma 10 6 3 2" xfId="62"/>
    <cellStyle name="Comma 10 7" xfId="63"/>
    <cellStyle name="Comma 10 8" xfId="64"/>
    <cellStyle name="Comma 10 8 2" xfId="65"/>
    <cellStyle name="Comma 11" xfId="66"/>
    <cellStyle name="Comma 11 10" xfId="67"/>
    <cellStyle name="Comma 11 11" xfId="68"/>
    <cellStyle name="Comma 11 11 2" xfId="69"/>
    <cellStyle name="Comma 11 11 2 2" xfId="70"/>
    <cellStyle name="Comma 11 11 2 3" xfId="71"/>
    <cellStyle name="Comma 11 11 2 3 2" xfId="72"/>
    <cellStyle name="Comma 11 12" xfId="73"/>
    <cellStyle name="Comma 11 13" xfId="74"/>
    <cellStyle name="Comma 11 13 2" xfId="75"/>
    <cellStyle name="Comma 11 13 2 2" xfId="76"/>
    <cellStyle name="Comma 11 13 2 3" xfId="77"/>
    <cellStyle name="Comma 11 13 2 3 2" xfId="78"/>
    <cellStyle name="Comma 11 2" xfId="79"/>
    <cellStyle name="Comma 11 3" xfId="80"/>
    <cellStyle name="Comma 11 4" xfId="81"/>
    <cellStyle name="Comma 11 5" xfId="82"/>
    <cellStyle name="Comma 11 6" xfId="83"/>
    <cellStyle name="Comma 11 7" xfId="84"/>
    <cellStyle name="Comma 11 7 2" xfId="85"/>
    <cellStyle name="Comma 11 7 2 2" xfId="86"/>
    <cellStyle name="Comma 11 7 2 3" xfId="87"/>
    <cellStyle name="Comma 11 8" xfId="88"/>
    <cellStyle name="Comma 11 9" xfId="89"/>
    <cellStyle name="Comma 12" xfId="90"/>
    <cellStyle name="Comma 12 10" xfId="91"/>
    <cellStyle name="Comma 12 10 2" xfId="92"/>
    <cellStyle name="Comma 12 10 2 2" xfId="93"/>
    <cellStyle name="Comma 12 10 2 3" xfId="94"/>
    <cellStyle name="Comma 12 10 2 3 2" xfId="95"/>
    <cellStyle name="Comma 12 11" xfId="96"/>
    <cellStyle name="Comma 12 12" xfId="97"/>
    <cellStyle name="Comma 12 12 2" xfId="98"/>
    <cellStyle name="Comma 12 12 2 2" xfId="99"/>
    <cellStyle name="Comma 12 12 2 3" xfId="100"/>
    <cellStyle name="Comma 12 12 2 3 2" xfId="101"/>
    <cellStyle name="Comma 12 2" xfId="102"/>
    <cellStyle name="Comma 12 3" xfId="103"/>
    <cellStyle name="Comma 12 4" xfId="104"/>
    <cellStyle name="Comma 12 5" xfId="105"/>
    <cellStyle name="Comma 12 6" xfId="106"/>
    <cellStyle name="Comma 12 6 2" xfId="107"/>
    <cellStyle name="Comma 12 6 2 2" xfId="108"/>
    <cellStyle name="Comma 12 6 2 3" xfId="109"/>
    <cellStyle name="Comma 12 7" xfId="110"/>
    <cellStyle name="Comma 12 8" xfId="111"/>
    <cellStyle name="Comma 12 9" xfId="112"/>
    <cellStyle name="Comma 13" xfId="113"/>
    <cellStyle name="Comma 13 2" xfId="114"/>
    <cellStyle name="Comma 13 3" xfId="115"/>
    <cellStyle name="Comma 13 4" xfId="116"/>
    <cellStyle name="Comma 13 5" xfId="117"/>
    <cellStyle name="Comma 13 6" xfId="118"/>
    <cellStyle name="Comma 14" xfId="119"/>
    <cellStyle name="Comma 14 2" xfId="120"/>
    <cellStyle name="Comma 14 3" xfId="121"/>
    <cellStyle name="Comma 14 4" xfId="122"/>
    <cellStyle name="Comma 14 5" xfId="123"/>
    <cellStyle name="Comma 15" xfId="124"/>
    <cellStyle name="Comma 15 2" xfId="125"/>
    <cellStyle name="Comma 15 3" xfId="126"/>
    <cellStyle name="Comma 15 4" xfId="127"/>
    <cellStyle name="Comma 15 5" xfId="128"/>
    <cellStyle name="Comma 16" xfId="129"/>
    <cellStyle name="Comma 16 2" xfId="130"/>
    <cellStyle name="Comma 16 3" xfId="131"/>
    <cellStyle name="Comma 16 3 2" xfId="132"/>
    <cellStyle name="Comma 16 3 3" xfId="133"/>
    <cellStyle name="Comma 16 3 3 2" xfId="134"/>
    <cellStyle name="Comma 17" xfId="135"/>
    <cellStyle name="Comma 17 2" xfId="136"/>
    <cellStyle name="Comma 17 3" xfId="137"/>
    <cellStyle name="Comma 17 3 2" xfId="138"/>
    <cellStyle name="Comma 18" xfId="139"/>
    <cellStyle name="Comma 18 2" xfId="140"/>
    <cellStyle name="Comma 18 3" xfId="141"/>
    <cellStyle name="Comma 18 3 2" xfId="142"/>
    <cellStyle name="Comma 19" xfId="143"/>
    <cellStyle name="Comma 19 2" xfId="144"/>
    <cellStyle name="Comma 19 3" xfId="145"/>
    <cellStyle name="Comma 19 3 2" xfId="146"/>
    <cellStyle name="Comma 2" xfId="147"/>
    <cellStyle name="Comma 2 2" xfId="148"/>
    <cellStyle name="Comma 2 2 2" xfId="149"/>
    <cellStyle name="Comma 2 2 3" xfId="150"/>
    <cellStyle name="Comma 2 2 4" xfId="151"/>
    <cellStyle name="Comma 2 2 5" xfId="152"/>
    <cellStyle name="Comma 2 3" xfId="153"/>
    <cellStyle name="Comma 2 3 2" xfId="154"/>
    <cellStyle name="Comma 2 3 3" xfId="155"/>
    <cellStyle name="Comma 2 3 4" xfId="156"/>
    <cellStyle name="Comma 2 3 4 2" xfId="157"/>
    <cellStyle name="Comma 2 3 4 2 2" xfId="158"/>
    <cellStyle name="Comma 2 3 4 3" xfId="159"/>
    <cellStyle name="Comma 2 3 4 4" xfId="160"/>
    <cellStyle name="Comma 2 3 4 5" xfId="161"/>
    <cellStyle name="Comma 2 3 4 5 2" xfId="162"/>
    <cellStyle name="Comma 2 3 5" xfId="163"/>
    <cellStyle name="Comma 20" xfId="164"/>
    <cellStyle name="Comma 20 2" xfId="165"/>
    <cellStyle name="Comma 20 3" xfId="166"/>
    <cellStyle name="Comma 20 3 2" xfId="167"/>
    <cellStyle name="Comma 21" xfId="168"/>
    <cellStyle name="Comma 21 2" xfId="169"/>
    <cellStyle name="Comma 21 3" xfId="170"/>
    <cellStyle name="Comma 21 3 2" xfId="171"/>
    <cellStyle name="Comma 22" xfId="172"/>
    <cellStyle name="Comma 22 2" xfId="173"/>
    <cellStyle name="Comma 22 3" xfId="174"/>
    <cellStyle name="Comma 22 3 2" xfId="175"/>
    <cellStyle name="Comma 23" xfId="176"/>
    <cellStyle name="Comma 23 2" xfId="177"/>
    <cellStyle name="Comma 23 3" xfId="178"/>
    <cellStyle name="Comma 23 3 2" xfId="179"/>
    <cellStyle name="Comma 24" xfId="180"/>
    <cellStyle name="Comma 24 2" xfId="181"/>
    <cellStyle name="Comma 24 3" xfId="182"/>
    <cellStyle name="Comma 24 3 2" xfId="183"/>
    <cellStyle name="Comma 25" xfId="184"/>
    <cellStyle name="Comma 25 2" xfId="185"/>
    <cellStyle name="Comma 25 3" xfId="186"/>
    <cellStyle name="Comma 25 3 2" xfId="187"/>
    <cellStyle name="Comma 26" xfId="188"/>
    <cellStyle name="Comma 26 2" xfId="189"/>
    <cellStyle name="Comma 26 3" xfId="190"/>
    <cellStyle name="Comma 26 3 2" xfId="191"/>
    <cellStyle name="Comma 27" xfId="192"/>
    <cellStyle name="Comma 27 2" xfId="193"/>
    <cellStyle name="Comma 27 3" xfId="194"/>
    <cellStyle name="Comma 27 3 2" xfId="195"/>
    <cellStyle name="Comma 28" xfId="196"/>
    <cellStyle name="Comma 28 2" xfId="197"/>
    <cellStyle name="Comma 29" xfId="198"/>
    <cellStyle name="Comma 29 2" xfId="199"/>
    <cellStyle name="Comma 3" xfId="200"/>
    <cellStyle name="Comma 30" xfId="201"/>
    <cellStyle name="Comma 4" xfId="202"/>
    <cellStyle name="Comma 4 2" xfId="203"/>
    <cellStyle name="Comma 4 3" xfId="204"/>
    <cellStyle name="Comma 4 4" xfId="205"/>
    <cellStyle name="Comma 4 5" xfId="206"/>
    <cellStyle name="Comma 5" xfId="207"/>
    <cellStyle name="Comma 5 2" xfId="208"/>
    <cellStyle name="Comma 5 3" xfId="209"/>
    <cellStyle name="Comma 5 4" xfId="210"/>
    <cellStyle name="Comma 5 5" xfId="211"/>
    <cellStyle name="Comma 6" xfId="212"/>
    <cellStyle name="Comma 6 2" xfId="213"/>
    <cellStyle name="Comma 6 3" xfId="214"/>
    <cellStyle name="Comma 6 4" xfId="215"/>
    <cellStyle name="Comma 6 4 2" xfId="216"/>
    <cellStyle name="Comma 6 4 2 2" xfId="217"/>
    <cellStyle name="Comma 6 4 3" xfId="218"/>
    <cellStyle name="Comma 6 4 4" xfId="219"/>
    <cellStyle name="Comma 6 4 5" xfId="220"/>
    <cellStyle name="Comma 6 4 5 2" xfId="221"/>
    <cellStyle name="Comma 6 5" xfId="222"/>
    <cellStyle name="Comma 7" xfId="223"/>
    <cellStyle name="Comma 7 2" xfId="224"/>
    <cellStyle name="Comma 7 2 2" xfId="225"/>
    <cellStyle name="Comma 7 2 2 2" xfId="226"/>
    <cellStyle name="Comma 7 2 2 3" xfId="227"/>
    <cellStyle name="Comma 7 2 2 3 2" xfId="228"/>
    <cellStyle name="Comma 7 2 3" xfId="229"/>
    <cellStyle name="Comma 7 3" xfId="230"/>
    <cellStyle name="Comma 7 3 2" xfId="231"/>
    <cellStyle name="Comma 7 3 3" xfId="232"/>
    <cellStyle name="Comma 7 3 3 2" xfId="233"/>
    <cellStyle name="Comma 7 4" xfId="234"/>
    <cellStyle name="Comma 7 5" xfId="235"/>
    <cellStyle name="Comma 7 5 2" xfId="236"/>
    <cellStyle name="Comma 8" xfId="237"/>
    <cellStyle name="Comma 8 2" xfId="238"/>
    <cellStyle name="Comma 8 2 2" xfId="239"/>
    <cellStyle name="Comma 8 2 3" xfId="240"/>
    <cellStyle name="Comma 8 2 4" xfId="241"/>
    <cellStyle name="Comma 8 2 4 10" xfId="242"/>
    <cellStyle name="Comma 8 2 4 11" xfId="243"/>
    <cellStyle name="Comma 8 2 4 11 2" xfId="244"/>
    <cellStyle name="Comma 8 2 4 11 2 2" xfId="245"/>
    <cellStyle name="Comma 8 2 4 11 2 3" xfId="246"/>
    <cellStyle name="Comma 8 2 4 11 2 3 2" xfId="247"/>
    <cellStyle name="Comma 8 2 4 2" xfId="248"/>
    <cellStyle name="Comma 8 2 4 3" xfId="249"/>
    <cellStyle name="Comma 8 2 4 4" xfId="250"/>
    <cellStyle name="Comma 8 2 4 5" xfId="251"/>
    <cellStyle name="Comma 8 2 4 5 2" xfId="252"/>
    <cellStyle name="Comma 8 2 4 5 2 2" xfId="253"/>
    <cellStyle name="Comma 8 2 4 5 2 3" xfId="254"/>
    <cellStyle name="Comma 8 2 4 6" xfId="255"/>
    <cellStyle name="Comma 8 2 4 7" xfId="256"/>
    <cellStyle name="Comma 8 2 4 8" xfId="257"/>
    <cellStyle name="Comma 8 2 4 9" xfId="258"/>
    <cellStyle name="Comma 8 2 4 9 2" xfId="259"/>
    <cellStyle name="Comma 8 2 4 9 2 2" xfId="260"/>
    <cellStyle name="Comma 8 2 4 9 2 3" xfId="261"/>
    <cellStyle name="Comma 8 2 4 9 2 3 2" xfId="262"/>
    <cellStyle name="Comma 8 2 5" xfId="263"/>
    <cellStyle name="Comma 8 2 5 2" xfId="264"/>
    <cellStyle name="Comma 8 2 5 3" xfId="265"/>
    <cellStyle name="Comma 8 2 5 4" xfId="266"/>
    <cellStyle name="Comma 8 2 6" xfId="267"/>
    <cellStyle name="Comma 8 2 6 2" xfId="268"/>
    <cellStyle name="Comma 8 2 6 2 2" xfId="269"/>
    <cellStyle name="Comma 8 2 6 2 3" xfId="270"/>
    <cellStyle name="Comma 8 2 6 2 3 2" xfId="271"/>
    <cellStyle name="Comma 8 2 6 3" xfId="272"/>
    <cellStyle name="Comma 8 2 7" xfId="273"/>
    <cellStyle name="Comma 8 2 7 2" xfId="274"/>
    <cellStyle name="Comma 8 2 7 3" xfId="275"/>
    <cellStyle name="Comma 8 2 7 3 2" xfId="276"/>
    <cellStyle name="Comma 8 2 8" xfId="277"/>
    <cellStyle name="Comma 8 2 9" xfId="278"/>
    <cellStyle name="Comma 8 2 9 2" xfId="279"/>
    <cellStyle name="Comma 8 3" xfId="280"/>
    <cellStyle name="Comma 8 4" xfId="281"/>
    <cellStyle name="Comma 8 5" xfId="282"/>
    <cellStyle name="Comma 8 5 2" xfId="283"/>
    <cellStyle name="Comma 8 6" xfId="284"/>
    <cellStyle name="Comma 8 6 2" xfId="285"/>
    <cellStyle name="Comma 9" xfId="286"/>
    <cellStyle name="Comma 9 2" xfId="287"/>
    <cellStyle name="Comma 9 2 2" xfId="288"/>
    <cellStyle name="Comma 9 2 3" xfId="289"/>
    <cellStyle name="Comma 9 2 3 2" xfId="290"/>
    <cellStyle name="Comma 9 2 3 3" xfId="291"/>
    <cellStyle name="Comma 9 2 3 4" xfId="292"/>
    <cellStyle name="Comma 9 2 4" xfId="293"/>
    <cellStyle name="Comma 9 2 4 2" xfId="294"/>
    <cellStyle name="Comma 9 2 4 2 2" xfId="295"/>
    <cellStyle name="Comma 9 2 4 2 3" xfId="296"/>
    <cellStyle name="Comma 9 2 4 2 3 2" xfId="297"/>
    <cellStyle name="Comma 9 2 4 3" xfId="298"/>
    <cellStyle name="Comma 9 2 5" xfId="299"/>
    <cellStyle name="Comma 9 2 5 2" xfId="300"/>
    <cellStyle name="Comma 9 2 5 3" xfId="301"/>
    <cellStyle name="Comma 9 2 5 3 2" xfId="302"/>
    <cellStyle name="Comma 9 2 6" xfId="303"/>
    <cellStyle name="Comma 9 2 7" xfId="304"/>
    <cellStyle name="Comma 9 2 7 2" xfId="305"/>
    <cellStyle name="Comma 9 3" xfId="306"/>
    <cellStyle name="Comma 9 4" xfId="307"/>
    <cellStyle name="Comma 9 5" xfId="308"/>
    <cellStyle name="Comma 9 6" xfId="309"/>
    <cellStyle name="Comma 9 6 10" xfId="310"/>
    <cellStyle name="Comma 9 6 11" xfId="311"/>
    <cellStyle name="Comma 9 6 11 2" xfId="312"/>
    <cellStyle name="Comma 9 6 11 2 2" xfId="313"/>
    <cellStyle name="Comma 9 6 11 2 3" xfId="314"/>
    <cellStyle name="Comma 9 6 11 2 3 2" xfId="315"/>
    <cellStyle name="Comma 9 6 2" xfId="316"/>
    <cellStyle name="Comma 9 6 3" xfId="317"/>
    <cellStyle name="Comma 9 6 4" xfId="318"/>
    <cellStyle name="Comma 9 6 5" xfId="319"/>
    <cellStyle name="Comma 9 6 5 2" xfId="320"/>
    <cellStyle name="Comma 9 6 5 2 2" xfId="321"/>
    <cellStyle name="Comma 9 6 5 2 3" xfId="322"/>
    <cellStyle name="Comma 9 6 6" xfId="323"/>
    <cellStyle name="Comma 9 6 7" xfId="324"/>
    <cellStyle name="Comma 9 6 8" xfId="325"/>
    <cellStyle name="Comma 9 6 9" xfId="326"/>
    <cellStyle name="Comma 9 6 9 2" xfId="327"/>
    <cellStyle name="Comma 9 6 9 2 2" xfId="328"/>
    <cellStyle name="Comma 9 6 9 2 3" xfId="329"/>
    <cellStyle name="Comma 9 6 9 2 3 2" xfId="330"/>
    <cellStyle name="Currency" xfId="331"/>
    <cellStyle name="Currency [0]" xfId="332"/>
    <cellStyle name="Currency 2" xfId="333"/>
    <cellStyle name="Currency 3" xfId="334"/>
    <cellStyle name="Currency 4" xfId="335"/>
    <cellStyle name="Explanatory Text" xfId="336"/>
    <cellStyle name="Good" xfId="337"/>
    <cellStyle name="Heading 1" xfId="338"/>
    <cellStyle name="Heading 2" xfId="339"/>
    <cellStyle name="Heading 3" xfId="340"/>
    <cellStyle name="Heading 4" xfId="341"/>
    <cellStyle name="Input" xfId="342"/>
    <cellStyle name="Linked Cell" xfId="343"/>
    <cellStyle name="Neutral" xfId="344"/>
    <cellStyle name="Normal 2" xfId="345"/>
    <cellStyle name="Normal 2 2" xfId="346"/>
    <cellStyle name="Normal 2 2 2" xfId="347"/>
    <cellStyle name="Normal 2 2 3" xfId="348"/>
    <cellStyle name="Normal 2 2 4" xfId="349"/>
    <cellStyle name="Normal 2 2 4 2" xfId="350"/>
    <cellStyle name="Normal 2 2 4 2 2" xfId="351"/>
    <cellStyle name="Normal 2 2 4 3" xfId="352"/>
    <cellStyle name="Normal 2 2 4 4" xfId="353"/>
    <cellStyle name="Normal 2 2 4 5" xfId="354"/>
    <cellStyle name="Normal 2 2 4 5 2" xfId="355"/>
    <cellStyle name="Normal 2 2 5" xfId="356"/>
    <cellStyle name="Normal 2 3" xfId="357"/>
    <cellStyle name="Normal 3" xfId="358"/>
    <cellStyle name="Normal 3 2" xfId="359"/>
    <cellStyle name="Normal 3 3" xfId="360"/>
    <cellStyle name="Normal 4" xfId="361"/>
    <cellStyle name="Normal 5" xfId="362"/>
    <cellStyle name="Normal 6" xfId="363"/>
    <cellStyle name="Note" xfId="364"/>
    <cellStyle name="Output" xfId="365"/>
    <cellStyle name="Percent" xfId="366"/>
    <cellStyle name="Percent 10" xfId="367"/>
    <cellStyle name="Percent 10 2" xfId="368"/>
    <cellStyle name="Percent 10 3" xfId="369"/>
    <cellStyle name="Percent 10 3 2" xfId="370"/>
    <cellStyle name="Percent 10 3 3" xfId="371"/>
    <cellStyle name="Percent 10 3 3 2" xfId="372"/>
    <cellStyle name="Percent 11" xfId="373"/>
    <cellStyle name="Percent 11 2" xfId="374"/>
    <cellStyle name="Percent 11 3" xfId="375"/>
    <cellStyle name="Percent 11 3 2" xfId="376"/>
    <cellStyle name="Percent 12" xfId="377"/>
    <cellStyle name="Percent 12 2" xfId="378"/>
    <cellStyle name="Percent 12 3" xfId="379"/>
    <cellStyle name="Percent 12 3 2" xfId="380"/>
    <cellStyle name="Percent 13" xfId="381"/>
    <cellStyle name="Percent 13 2" xfId="382"/>
    <cellStyle name="Percent 13 3" xfId="383"/>
    <cellStyle name="Percent 13 3 2" xfId="384"/>
    <cellStyle name="Percent 14" xfId="385"/>
    <cellStyle name="Percent 14 2" xfId="386"/>
    <cellStyle name="Percent 14 3" xfId="387"/>
    <cellStyle name="Percent 14 3 2" xfId="388"/>
    <cellStyle name="Percent 15" xfId="389"/>
    <cellStyle name="Percent 15 2" xfId="390"/>
    <cellStyle name="Percent 15 3" xfId="391"/>
    <cellStyle name="Percent 15 3 2" xfId="392"/>
    <cellStyle name="Percent 16" xfId="393"/>
    <cellStyle name="Percent 16 2" xfId="394"/>
    <cellStyle name="Percent 16 3" xfId="395"/>
    <cellStyle name="Percent 16 3 2" xfId="396"/>
    <cellStyle name="Percent 17" xfId="397"/>
    <cellStyle name="Percent 17 2" xfId="398"/>
    <cellStyle name="Percent 17 3" xfId="399"/>
    <cellStyle name="Percent 17 3 2" xfId="400"/>
    <cellStyle name="Percent 18" xfId="401"/>
    <cellStyle name="Percent 18 2" xfId="402"/>
    <cellStyle name="Percent 18 3" xfId="403"/>
    <cellStyle name="Percent 18 3 2" xfId="404"/>
    <cellStyle name="Percent 19" xfId="405"/>
    <cellStyle name="Percent 19 2" xfId="406"/>
    <cellStyle name="Percent 19 3" xfId="407"/>
    <cellStyle name="Percent 19 3 2" xfId="408"/>
    <cellStyle name="Percent 2" xfId="409"/>
    <cellStyle name="Percent 2 2" xfId="410"/>
    <cellStyle name="Percent 2 2 2" xfId="411"/>
    <cellStyle name="Percent 2 2 2 2" xfId="412"/>
    <cellStyle name="Percent 2 2 2 3" xfId="413"/>
    <cellStyle name="Percent 2 2 2 3 2" xfId="414"/>
    <cellStyle name="Percent 2 2 2 3 3" xfId="415"/>
    <cellStyle name="Percent 2 2 2 3 3 2" xfId="416"/>
    <cellStyle name="Percent 2 2 2 3 3 3" xfId="417"/>
    <cellStyle name="Percent 2 2 2 3 3 4" xfId="418"/>
    <cellStyle name="Percent 2 2 2 3 4" xfId="419"/>
    <cellStyle name="Percent 2 2 2 3 4 2" xfId="420"/>
    <cellStyle name="Percent 2 2 2 3 4 2 2" xfId="421"/>
    <cellStyle name="Percent 2 2 2 3 4 2 3" xfId="422"/>
    <cellStyle name="Percent 2 2 2 3 4 2 3 2" xfId="423"/>
    <cellStyle name="Percent 2 2 2 3 4 3" xfId="424"/>
    <cellStyle name="Percent 2 2 2 3 5" xfId="425"/>
    <cellStyle name="Percent 2 2 2 3 5 2" xfId="426"/>
    <cellStyle name="Percent 2 2 2 3 5 3" xfId="427"/>
    <cellStyle name="Percent 2 2 2 3 5 3 2" xfId="428"/>
    <cellStyle name="Percent 2 2 2 3 6" xfId="429"/>
    <cellStyle name="Percent 2 2 2 3 7" xfId="430"/>
    <cellStyle name="Percent 2 2 2 3 7 2" xfId="431"/>
    <cellStyle name="Percent 2 2 2 4" xfId="432"/>
    <cellStyle name="Percent 2 2 2 4 2" xfId="433"/>
    <cellStyle name="Percent 2 2 2 4 2 2" xfId="434"/>
    <cellStyle name="Percent 2 2 2 4 2 3" xfId="435"/>
    <cellStyle name="Percent 2 2 2 4 2 3 2" xfId="436"/>
    <cellStyle name="Percent 2 2 2 4 3" xfId="437"/>
    <cellStyle name="Percent 2 2 2 5" xfId="438"/>
    <cellStyle name="Percent 2 2 2 5 2" xfId="439"/>
    <cellStyle name="Percent 2 2 2 5 3" xfId="440"/>
    <cellStyle name="Percent 2 2 2 5 3 2" xfId="441"/>
    <cellStyle name="Percent 2 2 2 6" xfId="442"/>
    <cellStyle name="Percent 2 2 2 6 2" xfId="443"/>
    <cellStyle name="Percent 2 2 3" xfId="444"/>
    <cellStyle name="Percent 2 2 3 2" xfId="445"/>
    <cellStyle name="Percent 2 2 3 3" xfId="446"/>
    <cellStyle name="Percent 2 2 3 4" xfId="447"/>
    <cellStyle name="Percent 2 3" xfId="448"/>
    <cellStyle name="Percent 2 4" xfId="449"/>
    <cellStyle name="Percent 2 4 10" xfId="450"/>
    <cellStyle name="Percent 2 4 11" xfId="451"/>
    <cellStyle name="Percent 2 4 11 2" xfId="452"/>
    <cellStyle name="Percent 2 4 11 2 2" xfId="453"/>
    <cellStyle name="Percent 2 4 11 2 3" xfId="454"/>
    <cellStyle name="Percent 2 4 11 2 3 2" xfId="455"/>
    <cellStyle name="Percent 2 4 2" xfId="456"/>
    <cellStyle name="Percent 2 4 3" xfId="457"/>
    <cellStyle name="Percent 2 4 4" xfId="458"/>
    <cellStyle name="Percent 2 4 5" xfId="459"/>
    <cellStyle name="Percent 2 4 5 2" xfId="460"/>
    <cellStyle name="Percent 2 4 5 2 2" xfId="461"/>
    <cellStyle name="Percent 2 4 5 2 3" xfId="462"/>
    <cellStyle name="Percent 2 4 6" xfId="463"/>
    <cellStyle name="Percent 2 4 7" xfId="464"/>
    <cellStyle name="Percent 2 4 8" xfId="465"/>
    <cellStyle name="Percent 2 4 9" xfId="466"/>
    <cellStyle name="Percent 2 4 9 2" xfId="467"/>
    <cellStyle name="Percent 2 4 9 2 2" xfId="468"/>
    <cellStyle name="Percent 2 4 9 2 3" xfId="469"/>
    <cellStyle name="Percent 2 4 9 2 3 2" xfId="470"/>
    <cellStyle name="Percent 20" xfId="471"/>
    <cellStyle name="Percent 20 2" xfId="472"/>
    <cellStyle name="Percent 20 3" xfId="473"/>
    <cellStyle name="Percent 20 3 2" xfId="474"/>
    <cellStyle name="Percent 21" xfId="475"/>
    <cellStyle name="Percent 21 2" xfId="476"/>
    <cellStyle name="Percent 21 3" xfId="477"/>
    <cellStyle name="Percent 21 3 2" xfId="478"/>
    <cellStyle name="Percent 22" xfId="479"/>
    <cellStyle name="Percent 22 2" xfId="480"/>
    <cellStyle name="Percent 23" xfId="481"/>
    <cellStyle name="Percent 23 2" xfId="482"/>
    <cellStyle name="Percent 24" xfId="483"/>
    <cellStyle name="Percent 3" xfId="484"/>
    <cellStyle name="Percent 3 2" xfId="485"/>
    <cellStyle name="Percent 3 2 2" xfId="486"/>
    <cellStyle name="Percent 3 2 3" xfId="487"/>
    <cellStyle name="Percent 3 2 3 2" xfId="488"/>
    <cellStyle name="Percent 3 2 3 3" xfId="489"/>
    <cellStyle name="Percent 3 2 3 4" xfId="490"/>
    <cellStyle name="Percent 3 2 4" xfId="491"/>
    <cellStyle name="Percent 3 2 4 2" xfId="492"/>
    <cellStyle name="Percent 3 2 4 2 2" xfId="493"/>
    <cellStyle name="Percent 3 2 4 2 3" xfId="494"/>
    <cellStyle name="Percent 3 2 4 2 3 2" xfId="495"/>
    <cellStyle name="Percent 3 2 4 3" xfId="496"/>
    <cellStyle name="Percent 3 2 5" xfId="497"/>
    <cellStyle name="Percent 3 2 5 2" xfId="498"/>
    <cellStyle name="Percent 3 2 5 3" xfId="499"/>
    <cellStyle name="Percent 3 2 5 3 2" xfId="500"/>
    <cellStyle name="Percent 3 2 6" xfId="501"/>
    <cellStyle name="Percent 3 2 7" xfId="502"/>
    <cellStyle name="Percent 3 2 7 2" xfId="503"/>
    <cellStyle name="Percent 3 3" xfId="504"/>
    <cellStyle name="Percent 3 4" xfId="505"/>
    <cellStyle name="Percent 3 5" xfId="506"/>
    <cellStyle name="Percent 3 5 2" xfId="507"/>
    <cellStyle name="Percent 3 5 3" xfId="508"/>
    <cellStyle name="Percent 3 5 4" xfId="509"/>
    <cellStyle name="Percent 4" xfId="510"/>
    <cellStyle name="Percent 4 2" xfId="511"/>
    <cellStyle name="Percent 4 3" xfId="512"/>
    <cellStyle name="Percent 4 3 2" xfId="513"/>
    <cellStyle name="Percent 4 3 3" xfId="514"/>
    <cellStyle name="Percent 4 3 4" xfId="515"/>
    <cellStyle name="Percent 4 4" xfId="516"/>
    <cellStyle name="Percent 4 4 2" xfId="517"/>
    <cellStyle name="Percent 4 4 2 2" xfId="518"/>
    <cellStyle name="Percent 4 4 2 3" xfId="519"/>
    <cellStyle name="Percent 4 4 2 3 2" xfId="520"/>
    <cellStyle name="Percent 4 4 3" xfId="521"/>
    <cellStyle name="Percent 4 5" xfId="522"/>
    <cellStyle name="Percent 4 5 2" xfId="523"/>
    <cellStyle name="Percent 4 5 3" xfId="524"/>
    <cellStyle name="Percent 4 5 3 2" xfId="525"/>
    <cellStyle name="Percent 4 6" xfId="526"/>
    <cellStyle name="Percent 4 7" xfId="527"/>
    <cellStyle name="Percent 4 7 2" xfId="528"/>
    <cellStyle name="Percent 5" xfId="529"/>
    <cellStyle name="Percent 5 2" xfId="530"/>
    <cellStyle name="Percent 5 3" xfId="531"/>
    <cellStyle name="Percent 5 3 2" xfId="532"/>
    <cellStyle name="Percent 5 3 3" xfId="533"/>
    <cellStyle name="Percent 5 4" xfId="534"/>
    <cellStyle name="Percent 5 4 2" xfId="535"/>
    <cellStyle name="Percent 5 4 3" xfId="536"/>
    <cellStyle name="Percent 5 4 4" xfId="537"/>
    <cellStyle name="Percent 5 5" xfId="538"/>
    <cellStyle name="Percent 5 5 2" xfId="539"/>
    <cellStyle name="Percent 5 5 2 2" xfId="540"/>
    <cellStyle name="Percent 5 5 2 3" xfId="541"/>
    <cellStyle name="Percent 5 5 2 3 2" xfId="542"/>
    <cellStyle name="Percent 5 5 3" xfId="543"/>
    <cellStyle name="Percent 5 6" xfId="544"/>
    <cellStyle name="Percent 5 6 2" xfId="545"/>
    <cellStyle name="Percent 5 6 3" xfId="546"/>
    <cellStyle name="Percent 5 6 3 2" xfId="547"/>
    <cellStyle name="Percent 5 7" xfId="548"/>
    <cellStyle name="Percent 5 8" xfId="549"/>
    <cellStyle name="Percent 5 8 2" xfId="550"/>
    <cellStyle name="Percent 6" xfId="551"/>
    <cellStyle name="Percent 6 10" xfId="552"/>
    <cellStyle name="Percent 6 11" xfId="553"/>
    <cellStyle name="Percent 6 11 2" xfId="554"/>
    <cellStyle name="Percent 6 11 2 2" xfId="555"/>
    <cellStyle name="Percent 6 11 2 3" xfId="556"/>
    <cellStyle name="Percent 6 11 2 3 2" xfId="557"/>
    <cellStyle name="Percent 6 12" xfId="558"/>
    <cellStyle name="Percent 6 13" xfId="559"/>
    <cellStyle name="Percent 6 13 2" xfId="560"/>
    <cellStyle name="Percent 6 13 2 2" xfId="561"/>
    <cellStyle name="Percent 6 13 2 3" xfId="562"/>
    <cellStyle name="Percent 6 13 2 3 2" xfId="563"/>
    <cellStyle name="Percent 6 14" xfId="564"/>
    <cellStyle name="Percent 6 14 2" xfId="565"/>
    <cellStyle name="Percent 6 15" xfId="566"/>
    <cellStyle name="Percent 6 16" xfId="567"/>
    <cellStyle name="Percent 6 16 2" xfId="568"/>
    <cellStyle name="Percent 6 2" xfId="569"/>
    <cellStyle name="Percent 6 3" xfId="570"/>
    <cellStyle name="Percent 6 4" xfId="571"/>
    <cellStyle name="Percent 6 5" xfId="572"/>
    <cellStyle name="Percent 6 6" xfId="573"/>
    <cellStyle name="Percent 6 7" xfId="574"/>
    <cellStyle name="Percent 6 7 2" xfId="575"/>
    <cellStyle name="Percent 6 7 2 2" xfId="576"/>
    <cellStyle name="Percent 6 7 2 3" xfId="577"/>
    <cellStyle name="Percent 6 8" xfId="578"/>
    <cellStyle name="Percent 6 9" xfId="579"/>
    <cellStyle name="Percent 7" xfId="580"/>
    <cellStyle name="Percent 7 10" xfId="581"/>
    <cellStyle name="Percent 7 11" xfId="582"/>
    <cellStyle name="Percent 7 11 2" xfId="583"/>
    <cellStyle name="Percent 7 11 2 2" xfId="584"/>
    <cellStyle name="Percent 7 11 2 3" xfId="585"/>
    <cellStyle name="Percent 7 11 2 3 2" xfId="586"/>
    <cellStyle name="Percent 7 12" xfId="587"/>
    <cellStyle name="Percent 7 12 2" xfId="588"/>
    <cellStyle name="Percent 7 13" xfId="589"/>
    <cellStyle name="Percent 7 14" xfId="590"/>
    <cellStyle name="Percent 7 14 2" xfId="591"/>
    <cellStyle name="Percent 7 2" xfId="592"/>
    <cellStyle name="Percent 7 3" xfId="593"/>
    <cellStyle name="Percent 7 4" xfId="594"/>
    <cellStyle name="Percent 7 5" xfId="595"/>
    <cellStyle name="Percent 7 5 2" xfId="596"/>
    <cellStyle name="Percent 7 5 2 2" xfId="597"/>
    <cellStyle name="Percent 7 5 2 3" xfId="598"/>
    <cellStyle name="Percent 7 5 2 4" xfId="599"/>
    <cellStyle name="Percent 7 6" xfId="600"/>
    <cellStyle name="Percent 7 7" xfId="601"/>
    <cellStyle name="Percent 7 8" xfId="602"/>
    <cellStyle name="Percent 7 9" xfId="603"/>
    <cellStyle name="Percent 7 9 2" xfId="604"/>
    <cellStyle name="Percent 7 9 2 2" xfId="605"/>
    <cellStyle name="Percent 7 9 2 3" xfId="606"/>
    <cellStyle name="Percent 7 9 2 3 2" xfId="607"/>
    <cellStyle name="Percent 8" xfId="608"/>
    <cellStyle name="Percent 8 2" xfId="609"/>
    <cellStyle name="Percent 8 3" xfId="610"/>
    <cellStyle name="Percent 8 4" xfId="611"/>
    <cellStyle name="Percent 8 5" xfId="612"/>
    <cellStyle name="Percent 9" xfId="613"/>
    <cellStyle name="Percent 9 2" xfId="614"/>
    <cellStyle name="Percent 9 3" xfId="615"/>
    <cellStyle name="Percent 9 4" xfId="616"/>
    <cellStyle name="Percent 9 5" xfId="617"/>
    <cellStyle name="PSChar" xfId="618"/>
    <cellStyle name="PSChar 2" xfId="619"/>
    <cellStyle name="PSChar 2 2" xfId="620"/>
    <cellStyle name="PSChar 2 2 2" xfId="621"/>
    <cellStyle name="PSChar 3" xfId="622"/>
    <cellStyle name="PSChar 3 2" xfId="623"/>
    <cellStyle name="PSChar 4" xfId="624"/>
    <cellStyle name="PSChar 5" xfId="625"/>
    <cellStyle name="PSDate" xfId="626"/>
    <cellStyle name="PSDate 2" xfId="627"/>
    <cellStyle name="PSDate 2 2" xfId="628"/>
    <cellStyle name="PSDate 3" xfId="629"/>
    <cellStyle name="PSDate 4" xfId="630"/>
    <cellStyle name="PSDate 5" xfId="631"/>
    <cellStyle name="PSDec" xfId="632"/>
    <cellStyle name="PSDec 2" xfId="633"/>
    <cellStyle name="PSDec 2 2" xfId="634"/>
    <cellStyle name="PSDec 2 2 2" xfId="635"/>
    <cellStyle name="PSDec 3" xfId="636"/>
    <cellStyle name="PSDec 3 2" xfId="637"/>
    <cellStyle name="PSDec 4" xfId="638"/>
    <cellStyle name="PSDec 5" xfId="639"/>
    <cellStyle name="PSHeading" xfId="640"/>
    <cellStyle name="PSHeading 2" xfId="641"/>
    <cellStyle name="PSHeading 2 2" xfId="642"/>
    <cellStyle name="PSHeading 3" xfId="643"/>
    <cellStyle name="PSInt" xfId="644"/>
    <cellStyle name="PSInt 2" xfId="645"/>
    <cellStyle name="PSInt 2 2" xfId="646"/>
    <cellStyle name="PSInt 2 2 2" xfId="647"/>
    <cellStyle name="PSInt 3" xfId="648"/>
    <cellStyle name="PSInt 3 2" xfId="649"/>
    <cellStyle name="PSInt 4" xfId="650"/>
    <cellStyle name="PSInt 5" xfId="651"/>
    <cellStyle name="PSSpacer" xfId="652"/>
    <cellStyle name="PSSpacer 2" xfId="653"/>
    <cellStyle name="PSSpacer 2 2" xfId="654"/>
    <cellStyle name="PSSpacer 3" xfId="655"/>
    <cellStyle name="PSSpacer 4" xfId="656"/>
    <cellStyle name="PSSpacer 5" xfId="657"/>
    <cellStyle name="Title" xfId="658"/>
    <cellStyle name="Total" xfId="659"/>
    <cellStyle name="Warning Text" xfId="6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Amy%20Elliott\FAC\FAC%202015\Surcharge%20Factors\September%202015%20Surcharge%20Factors,%20Including%20ES%20and%20SS%20Pro-R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Amy%20Elliott\ATR%20&amp;%20PPA\ATR%20Monthly%20Filings\ATR-filed%20in%20December%20for%20January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Summary--1"/>
      <sheetName val="Mitchell Summary--1"/>
      <sheetName val="Ky 2015 Surcharges"/>
      <sheetName val="ES"/>
      <sheetName val="SS--75%, Page 1"/>
      <sheetName val="SS-75%, Page 2"/>
      <sheetName val="SS-60%, Page 1"/>
      <sheetName val="SS 60%, Page 2"/>
      <sheetName val="SS"/>
      <sheetName val="SS_2014-00396"/>
      <sheetName val="SS_2009-0045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8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75"/>
  <sheetViews>
    <sheetView tabSelected="1" zoomScalePageLayoutView="0" workbookViewId="0" topLeftCell="H1">
      <pane ySplit="7" topLeftCell="A49" activePane="bottomLeft" state="frozen"/>
      <selection pane="topLeft" activeCell="A1" sqref="A1"/>
      <selection pane="bottomLeft" activeCell="AD50" sqref="AD50"/>
    </sheetView>
  </sheetViews>
  <sheetFormatPr defaultColWidth="9.140625" defaultRowHeight="12.75"/>
  <cols>
    <col min="1" max="1" width="3.28125" style="0" bestFit="1" customWidth="1"/>
    <col min="2" max="2" width="7.28125" style="0" customWidth="1"/>
    <col min="3" max="3" width="10.8515625" style="0" bestFit="1" customWidth="1"/>
    <col min="4" max="4" width="2.28125" style="0" customWidth="1"/>
    <col min="5" max="5" width="15.421875" style="0" customWidth="1"/>
    <col min="6" max="6" width="2.28125" style="0" customWidth="1"/>
    <col min="7" max="7" width="15.7109375" style="1" customWidth="1"/>
    <col min="8" max="8" width="2.28125" style="0" customWidth="1"/>
    <col min="9" max="9" width="13.28125" style="0" bestFit="1" customWidth="1"/>
    <col min="10" max="10" width="2.28125" style="0" customWidth="1"/>
    <col min="11" max="11" width="7.8515625" style="2" bestFit="1" customWidth="1"/>
    <col min="12" max="12" width="2.28125" style="0" customWidth="1"/>
    <col min="13" max="13" width="9.421875" style="0" bestFit="1" customWidth="1"/>
    <col min="14" max="14" width="2.28125" style="0" customWidth="1"/>
    <col min="15" max="15" width="8.28125" style="2" bestFit="1" customWidth="1"/>
    <col min="16" max="16" width="2.28125" style="0" customWidth="1"/>
    <col min="17" max="17" width="9.421875" style="0" bestFit="1" customWidth="1"/>
    <col min="18" max="18" width="2.28125" style="0" customWidth="1"/>
    <col min="19" max="19" width="8.8515625" style="2" customWidth="1"/>
    <col min="20" max="20" width="2.28125" style="0" customWidth="1"/>
    <col min="21" max="21" width="12.8515625" style="0" customWidth="1"/>
    <col min="22" max="22" width="2.28125" style="0" customWidth="1"/>
    <col min="23" max="23" width="12.8515625" style="0" customWidth="1"/>
    <col min="24" max="24" width="2.28125" style="0" customWidth="1"/>
    <col min="25" max="25" width="12.140625" style="0" customWidth="1"/>
    <col min="26" max="26" width="12.8515625" style="0" customWidth="1"/>
    <col min="27" max="27" width="2.28125" style="0" customWidth="1"/>
    <col min="28" max="28" width="12.8515625" style="0" customWidth="1"/>
    <col min="29" max="29" width="2.28125" style="0" customWidth="1"/>
    <col min="30" max="30" width="12.140625" style="0" customWidth="1"/>
    <col min="31" max="31" width="8.8515625" style="4" customWidth="1"/>
    <col min="32" max="32" width="10.00390625" style="4" customWidth="1"/>
    <col min="33" max="33" width="12.7109375" style="4" customWidth="1"/>
    <col min="34" max="34" width="15.28125" style="4" customWidth="1"/>
    <col min="35" max="160" width="8.8515625" style="4" customWidth="1"/>
    <col min="161" max="16384" width="8.8515625" style="1" customWidth="1"/>
  </cols>
  <sheetData>
    <row r="1" ht="12.75">
      <c r="S1" s="3"/>
    </row>
    <row r="2" spans="1:25" ht="12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6" spans="2:34" ht="118.5">
      <c r="B6" s="2" t="s">
        <v>3</v>
      </c>
      <c r="C6" s="7" t="s">
        <v>4</v>
      </c>
      <c r="D6" s="7"/>
      <c r="E6" s="8" t="s">
        <v>5</v>
      </c>
      <c r="F6" s="7"/>
      <c r="G6" s="9" t="s">
        <v>6</v>
      </c>
      <c r="H6" s="7"/>
      <c r="I6" s="8" t="s">
        <v>7</v>
      </c>
      <c r="J6" s="7"/>
      <c r="K6" s="7" t="s">
        <v>8</v>
      </c>
      <c r="L6" s="7"/>
      <c r="M6" s="8" t="s">
        <v>9</v>
      </c>
      <c r="O6" s="7" t="s">
        <v>10</v>
      </c>
      <c r="Q6" s="8" t="s">
        <v>11</v>
      </c>
      <c r="S6" s="7" t="s">
        <v>12</v>
      </c>
      <c r="U6" s="10" t="s">
        <v>13</v>
      </c>
      <c r="V6" s="10"/>
      <c r="W6" s="10" t="s">
        <v>14</v>
      </c>
      <c r="X6" s="10"/>
      <c r="Y6" s="10" t="s">
        <v>15</v>
      </c>
      <c r="Z6" s="10" t="s">
        <v>16</v>
      </c>
      <c r="AA6" s="10"/>
      <c r="AB6" s="10" t="s">
        <v>17</v>
      </c>
      <c r="AC6" s="10"/>
      <c r="AD6" s="10" t="s">
        <v>18</v>
      </c>
      <c r="AF6" s="11"/>
      <c r="AG6" s="11"/>
      <c r="AH6" s="11"/>
    </row>
    <row r="7" spans="1:160" s="17" customFormat="1" ht="12.75">
      <c r="A7" s="12"/>
      <c r="B7" s="13">
        <v>-1</v>
      </c>
      <c r="C7" s="14">
        <f>B7-1</f>
        <v>-2</v>
      </c>
      <c r="D7" s="14"/>
      <c r="E7" s="14">
        <f>C7-1</f>
        <v>-3</v>
      </c>
      <c r="F7" s="14"/>
      <c r="G7" s="15">
        <f>E7-1</f>
        <v>-4</v>
      </c>
      <c r="H7" s="14"/>
      <c r="I7" s="14">
        <f>G7-1</f>
        <v>-5</v>
      </c>
      <c r="J7" s="14"/>
      <c r="K7" s="14">
        <f>I7-1</f>
        <v>-6</v>
      </c>
      <c r="L7" s="14"/>
      <c r="M7" s="14">
        <f>K7-1</f>
        <v>-7</v>
      </c>
      <c r="N7" s="12"/>
      <c r="O7" s="15">
        <f>M7-1</f>
        <v>-8</v>
      </c>
      <c r="P7" s="12"/>
      <c r="Q7" s="14">
        <f>O7-1</f>
        <v>-9</v>
      </c>
      <c r="R7" s="12"/>
      <c r="S7" s="14">
        <f>Q7-1</f>
        <v>-10</v>
      </c>
      <c r="T7" s="12"/>
      <c r="U7" s="14">
        <f>S7-1</f>
        <v>-11</v>
      </c>
      <c r="V7" s="14"/>
      <c r="W7" s="14">
        <f>U7-1</f>
        <v>-12</v>
      </c>
      <c r="X7" s="14"/>
      <c r="Y7" s="14">
        <f>W7-1</f>
        <v>-13</v>
      </c>
      <c r="Z7" s="14">
        <f>Y7-1</f>
        <v>-14</v>
      </c>
      <c r="AA7" s="14"/>
      <c r="AB7" s="14">
        <f>Z7-1</f>
        <v>-15</v>
      </c>
      <c r="AC7" s="14"/>
      <c r="AD7" s="14">
        <f>AB7-1</f>
        <v>-16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</row>
    <row r="8" spans="1:30" ht="12.75" hidden="1">
      <c r="A8" s="18" t="s">
        <v>19</v>
      </c>
      <c r="B8" s="19">
        <v>1</v>
      </c>
      <c r="C8" s="20" t="s">
        <v>20</v>
      </c>
      <c r="D8" s="20"/>
      <c r="E8" s="21" t="s">
        <v>21</v>
      </c>
      <c r="F8" s="20"/>
      <c r="G8" s="22" t="s">
        <v>22</v>
      </c>
      <c r="H8" s="20"/>
      <c r="I8" s="21" t="s">
        <v>23</v>
      </c>
      <c r="J8" s="20"/>
      <c r="K8" s="23">
        <f>+I8-E8+1</f>
        <v>32</v>
      </c>
      <c r="L8" s="20"/>
      <c r="M8" s="24" t="s">
        <v>24</v>
      </c>
      <c r="N8" s="25"/>
      <c r="O8" s="26">
        <f>MIN(MAX(M8-E8+1,0),K8)</f>
        <v>32</v>
      </c>
      <c r="P8" s="25"/>
      <c r="Q8" s="24" t="s">
        <v>25</v>
      </c>
      <c r="R8" s="25"/>
      <c r="S8" s="26">
        <f aca="true" t="shared" si="0" ref="S8:S28">MAX(MIN(G8-Q8,K8),0)</f>
        <v>0</v>
      </c>
      <c r="U8" s="27">
        <v>0</v>
      </c>
      <c r="V8" s="27"/>
      <c r="W8" s="27"/>
      <c r="X8" s="27"/>
      <c r="Y8" s="27">
        <f>ROUND((U8*O8+W8*S8)/K8,7)</f>
        <v>0</v>
      </c>
      <c r="Z8" s="27">
        <v>0</v>
      </c>
      <c r="AA8" s="27"/>
      <c r="AB8" s="27"/>
      <c r="AC8" s="27"/>
      <c r="AD8" s="27" t="e">
        <f aca="true" t="shared" si="1" ref="AD8:AD28">ROUND((Z8*T8+AB8*X8)/P8,7)</f>
        <v>#DIV/0!</v>
      </c>
    </row>
    <row r="9" spans="1:30" ht="12.75" hidden="1">
      <c r="A9" s="28"/>
      <c r="B9" s="29">
        <f>+B8+1</f>
        <v>2</v>
      </c>
      <c r="C9" s="20" t="s">
        <v>26</v>
      </c>
      <c r="D9" s="20"/>
      <c r="E9" s="21" t="s">
        <v>27</v>
      </c>
      <c r="F9" s="20"/>
      <c r="G9" s="22" t="s">
        <v>28</v>
      </c>
      <c r="H9" s="20"/>
      <c r="I9" s="21" t="s">
        <v>22</v>
      </c>
      <c r="J9" s="20"/>
      <c r="K9" s="23">
        <f aca="true" t="shared" si="2" ref="K9:K28">+I9-E9+1</f>
        <v>32</v>
      </c>
      <c r="L9" s="20"/>
      <c r="M9" s="24" t="s">
        <v>24</v>
      </c>
      <c r="N9" s="25"/>
      <c r="O9" s="26">
        <f aca="true" t="shared" si="3" ref="O9:O28">MIN(MAX(M9-E9+1,0),K9)</f>
        <v>32</v>
      </c>
      <c r="P9" s="25"/>
      <c r="Q9" s="24" t="s">
        <v>25</v>
      </c>
      <c r="R9" s="25"/>
      <c r="S9" s="26">
        <f t="shared" si="0"/>
        <v>0</v>
      </c>
      <c r="U9" s="27">
        <v>0</v>
      </c>
      <c r="V9" s="27"/>
      <c r="W9" s="27"/>
      <c r="X9" s="27"/>
      <c r="Y9" s="27">
        <f aca="true" t="shared" si="4" ref="Y9:Y70">ROUND((U9*O9+W9*S9)/K9,7)</f>
        <v>0</v>
      </c>
      <c r="Z9" s="27">
        <v>0</v>
      </c>
      <c r="AA9" s="27"/>
      <c r="AB9" s="27"/>
      <c r="AC9" s="27"/>
      <c r="AD9" s="27" t="e">
        <f t="shared" si="1"/>
        <v>#DIV/0!</v>
      </c>
    </row>
    <row r="10" spans="1:30" ht="12.75" hidden="1">
      <c r="A10" s="28"/>
      <c r="B10" s="29">
        <f aca="true" t="shared" si="5" ref="B10:B28">+B9+1</f>
        <v>3</v>
      </c>
      <c r="C10" s="20" t="s">
        <v>29</v>
      </c>
      <c r="D10" s="20"/>
      <c r="E10" s="21" t="s">
        <v>30</v>
      </c>
      <c r="F10" s="20"/>
      <c r="G10" s="22" t="s">
        <v>31</v>
      </c>
      <c r="H10" s="20"/>
      <c r="I10" s="21" t="s">
        <v>28</v>
      </c>
      <c r="J10" s="20"/>
      <c r="K10" s="23">
        <f t="shared" si="2"/>
        <v>30</v>
      </c>
      <c r="L10" s="20"/>
      <c r="M10" s="24" t="s">
        <v>24</v>
      </c>
      <c r="N10" s="25"/>
      <c r="O10" s="26">
        <f t="shared" si="3"/>
        <v>30</v>
      </c>
      <c r="P10" s="25"/>
      <c r="Q10" s="24" t="s">
        <v>25</v>
      </c>
      <c r="R10" s="25"/>
      <c r="S10" s="26">
        <f t="shared" si="0"/>
        <v>0</v>
      </c>
      <c r="U10" s="27">
        <v>0</v>
      </c>
      <c r="V10" s="27"/>
      <c r="W10" s="27"/>
      <c r="X10" s="27"/>
      <c r="Y10" s="27">
        <f t="shared" si="4"/>
        <v>0</v>
      </c>
      <c r="Z10" s="27">
        <v>0</v>
      </c>
      <c r="AA10" s="27"/>
      <c r="AB10" s="27"/>
      <c r="AC10" s="27"/>
      <c r="AD10" s="27" t="e">
        <f t="shared" si="1"/>
        <v>#DIV/0!</v>
      </c>
    </row>
    <row r="11" spans="1:30" ht="12.75" hidden="1">
      <c r="A11" s="28"/>
      <c r="B11" s="29">
        <f t="shared" si="5"/>
        <v>4</v>
      </c>
      <c r="C11" s="20" t="s">
        <v>32</v>
      </c>
      <c r="D11" s="20"/>
      <c r="E11" s="21" t="s">
        <v>33</v>
      </c>
      <c r="F11" s="20"/>
      <c r="G11" s="22" t="s">
        <v>34</v>
      </c>
      <c r="H11" s="20"/>
      <c r="I11" s="21" t="s">
        <v>31</v>
      </c>
      <c r="J11" s="20"/>
      <c r="K11" s="23">
        <f t="shared" si="2"/>
        <v>30</v>
      </c>
      <c r="L11" s="20"/>
      <c r="M11" s="24" t="s">
        <v>24</v>
      </c>
      <c r="N11" s="25"/>
      <c r="O11" s="26">
        <f t="shared" si="3"/>
        <v>30</v>
      </c>
      <c r="P11" s="25"/>
      <c r="Q11" s="24" t="s">
        <v>25</v>
      </c>
      <c r="R11" s="25"/>
      <c r="S11" s="26">
        <f t="shared" si="0"/>
        <v>0</v>
      </c>
      <c r="U11" s="27">
        <v>0</v>
      </c>
      <c r="V11" s="27"/>
      <c r="W11" s="27"/>
      <c r="X11" s="27"/>
      <c r="Y11" s="27">
        <f t="shared" si="4"/>
        <v>0</v>
      </c>
      <c r="Z11" s="27">
        <v>0</v>
      </c>
      <c r="AA11" s="27"/>
      <c r="AB11" s="27"/>
      <c r="AC11" s="27"/>
      <c r="AD11" s="27" t="e">
        <f t="shared" si="1"/>
        <v>#DIV/0!</v>
      </c>
    </row>
    <row r="12" spans="1:30" ht="12.75" hidden="1">
      <c r="A12" s="28"/>
      <c r="B12" s="29">
        <f t="shared" si="5"/>
        <v>5</v>
      </c>
      <c r="C12" s="20" t="s">
        <v>35</v>
      </c>
      <c r="D12" s="20"/>
      <c r="E12" s="21" t="s">
        <v>36</v>
      </c>
      <c r="F12" s="20"/>
      <c r="G12" s="22" t="s">
        <v>37</v>
      </c>
      <c r="H12" s="20"/>
      <c r="I12" s="21" t="s">
        <v>34</v>
      </c>
      <c r="J12" s="20"/>
      <c r="K12" s="23">
        <f t="shared" si="2"/>
        <v>30</v>
      </c>
      <c r="L12" s="20"/>
      <c r="M12" s="24" t="s">
        <v>24</v>
      </c>
      <c r="N12" s="25"/>
      <c r="O12" s="26">
        <f t="shared" si="3"/>
        <v>30</v>
      </c>
      <c r="P12" s="25"/>
      <c r="Q12" s="24" t="s">
        <v>25</v>
      </c>
      <c r="R12" s="25"/>
      <c r="S12" s="26">
        <f t="shared" si="0"/>
        <v>0</v>
      </c>
      <c r="U12" s="27">
        <v>0</v>
      </c>
      <c r="V12" s="27"/>
      <c r="W12" s="27"/>
      <c r="X12" s="27"/>
      <c r="Y12" s="27">
        <f t="shared" si="4"/>
        <v>0</v>
      </c>
      <c r="Z12" s="27">
        <v>0</v>
      </c>
      <c r="AA12" s="27"/>
      <c r="AB12" s="27"/>
      <c r="AC12" s="27"/>
      <c r="AD12" s="27" t="e">
        <f t="shared" si="1"/>
        <v>#DIV/0!</v>
      </c>
    </row>
    <row r="13" spans="1:30" ht="12.75" hidden="1">
      <c r="A13" s="28"/>
      <c r="B13" s="29">
        <f t="shared" si="5"/>
        <v>6</v>
      </c>
      <c r="C13" s="20" t="s">
        <v>20</v>
      </c>
      <c r="D13" s="20"/>
      <c r="E13" s="21" t="s">
        <v>38</v>
      </c>
      <c r="F13" s="20"/>
      <c r="G13" s="22" t="s">
        <v>39</v>
      </c>
      <c r="H13" s="20"/>
      <c r="I13" s="21" t="s">
        <v>40</v>
      </c>
      <c r="J13" s="20"/>
      <c r="K13" s="23">
        <f t="shared" si="2"/>
        <v>32</v>
      </c>
      <c r="L13" s="20"/>
      <c r="M13" s="24" t="s">
        <v>24</v>
      </c>
      <c r="N13" s="25"/>
      <c r="O13" s="26">
        <f t="shared" si="3"/>
        <v>32</v>
      </c>
      <c r="P13" s="25"/>
      <c r="Q13" s="24" t="s">
        <v>25</v>
      </c>
      <c r="R13" s="25"/>
      <c r="S13" s="26">
        <f t="shared" si="0"/>
        <v>0</v>
      </c>
      <c r="U13" s="27">
        <v>0</v>
      </c>
      <c r="V13" s="27"/>
      <c r="W13" s="27"/>
      <c r="X13" s="27"/>
      <c r="Y13" s="27">
        <f t="shared" si="4"/>
        <v>0</v>
      </c>
      <c r="Z13" s="27">
        <v>0</v>
      </c>
      <c r="AA13" s="27"/>
      <c r="AB13" s="27"/>
      <c r="AC13" s="27"/>
      <c r="AD13" s="27" t="e">
        <f t="shared" si="1"/>
        <v>#DIV/0!</v>
      </c>
    </row>
    <row r="14" spans="1:30" ht="12.75" hidden="1">
      <c r="A14" s="28"/>
      <c r="B14" s="29">
        <f t="shared" si="5"/>
        <v>7</v>
      </c>
      <c r="C14" s="20" t="s">
        <v>26</v>
      </c>
      <c r="D14" s="20"/>
      <c r="E14" s="21" t="s">
        <v>41</v>
      </c>
      <c r="F14" s="20"/>
      <c r="G14" s="22" t="s">
        <v>42</v>
      </c>
      <c r="H14" s="20"/>
      <c r="I14" s="21" t="s">
        <v>39</v>
      </c>
      <c r="J14" s="20"/>
      <c r="K14" s="23">
        <f t="shared" si="2"/>
        <v>32</v>
      </c>
      <c r="L14" s="20"/>
      <c r="M14" s="24" t="s">
        <v>24</v>
      </c>
      <c r="N14" s="25"/>
      <c r="O14" s="26">
        <f t="shared" si="3"/>
        <v>32</v>
      </c>
      <c r="P14" s="25"/>
      <c r="Q14" s="24" t="s">
        <v>25</v>
      </c>
      <c r="R14" s="25"/>
      <c r="S14" s="26">
        <f t="shared" si="0"/>
        <v>0</v>
      </c>
      <c r="U14" s="27">
        <v>0</v>
      </c>
      <c r="V14" s="27"/>
      <c r="W14" s="27"/>
      <c r="X14" s="27"/>
      <c r="Y14" s="27">
        <f t="shared" si="4"/>
        <v>0</v>
      </c>
      <c r="Z14" s="27">
        <v>0</v>
      </c>
      <c r="AA14" s="27"/>
      <c r="AB14" s="27"/>
      <c r="AC14" s="27"/>
      <c r="AD14" s="27" t="e">
        <f t="shared" si="1"/>
        <v>#DIV/0!</v>
      </c>
    </row>
    <row r="15" spans="1:30" ht="12.75" hidden="1">
      <c r="A15" s="28"/>
      <c r="B15" s="29">
        <f t="shared" si="5"/>
        <v>8</v>
      </c>
      <c r="C15" s="20" t="s">
        <v>29</v>
      </c>
      <c r="D15" s="20"/>
      <c r="E15" s="21" t="s">
        <v>43</v>
      </c>
      <c r="F15" s="20"/>
      <c r="G15" s="22" t="s">
        <v>44</v>
      </c>
      <c r="H15" s="20"/>
      <c r="I15" s="21" t="s">
        <v>42</v>
      </c>
      <c r="J15" s="20"/>
      <c r="K15" s="23">
        <f t="shared" si="2"/>
        <v>30</v>
      </c>
      <c r="L15" s="20"/>
      <c r="M15" s="24" t="s">
        <v>24</v>
      </c>
      <c r="N15" s="25"/>
      <c r="O15" s="26">
        <f t="shared" si="3"/>
        <v>30</v>
      </c>
      <c r="P15" s="25"/>
      <c r="Q15" s="24" t="s">
        <v>25</v>
      </c>
      <c r="R15" s="25"/>
      <c r="S15" s="26">
        <f t="shared" si="0"/>
        <v>0</v>
      </c>
      <c r="U15" s="27">
        <v>0</v>
      </c>
      <c r="V15" s="27"/>
      <c r="W15" s="27"/>
      <c r="X15" s="27"/>
      <c r="Y15" s="27">
        <f t="shared" si="4"/>
        <v>0</v>
      </c>
      <c r="Z15" s="27">
        <v>0</v>
      </c>
      <c r="AA15" s="27"/>
      <c r="AB15" s="27"/>
      <c r="AC15" s="27"/>
      <c r="AD15" s="27" t="e">
        <f t="shared" si="1"/>
        <v>#DIV/0!</v>
      </c>
    </row>
    <row r="16" spans="1:30" ht="12.75" hidden="1">
      <c r="A16" s="28"/>
      <c r="B16" s="29">
        <f t="shared" si="5"/>
        <v>9</v>
      </c>
      <c r="C16" s="20" t="s">
        <v>32</v>
      </c>
      <c r="D16" s="20"/>
      <c r="E16" s="21" t="s">
        <v>45</v>
      </c>
      <c r="F16" s="20"/>
      <c r="G16" s="22" t="s">
        <v>46</v>
      </c>
      <c r="H16" s="20"/>
      <c r="I16" s="21" t="s">
        <v>44</v>
      </c>
      <c r="J16" s="20"/>
      <c r="K16" s="23">
        <f t="shared" si="2"/>
        <v>30</v>
      </c>
      <c r="L16" s="20"/>
      <c r="M16" s="24" t="s">
        <v>24</v>
      </c>
      <c r="N16" s="25"/>
      <c r="O16" s="26">
        <f t="shared" si="3"/>
        <v>30</v>
      </c>
      <c r="P16" s="25"/>
      <c r="Q16" s="24" t="s">
        <v>25</v>
      </c>
      <c r="R16" s="25"/>
      <c r="S16" s="26">
        <f t="shared" si="0"/>
        <v>0</v>
      </c>
      <c r="U16" s="27">
        <v>0</v>
      </c>
      <c r="V16" s="27"/>
      <c r="W16" s="27"/>
      <c r="X16" s="27"/>
      <c r="Y16" s="27">
        <f t="shared" si="4"/>
        <v>0</v>
      </c>
      <c r="Z16" s="27">
        <v>0</v>
      </c>
      <c r="AA16" s="27"/>
      <c r="AB16" s="27"/>
      <c r="AC16" s="27"/>
      <c r="AD16" s="27" t="e">
        <f t="shared" si="1"/>
        <v>#DIV/0!</v>
      </c>
    </row>
    <row r="17" spans="1:30" ht="12.75" hidden="1">
      <c r="A17" s="28"/>
      <c r="B17" s="29">
        <f t="shared" si="5"/>
        <v>10</v>
      </c>
      <c r="C17" s="20" t="s">
        <v>35</v>
      </c>
      <c r="D17" s="20"/>
      <c r="E17" s="21" t="s">
        <v>47</v>
      </c>
      <c r="F17" s="20"/>
      <c r="G17" s="22" t="s">
        <v>48</v>
      </c>
      <c r="H17" s="20"/>
      <c r="I17" s="21" t="s">
        <v>46</v>
      </c>
      <c r="J17" s="20"/>
      <c r="K17" s="23">
        <f t="shared" si="2"/>
        <v>30</v>
      </c>
      <c r="L17" s="20"/>
      <c r="M17" s="24" t="s">
        <v>24</v>
      </c>
      <c r="N17" s="25"/>
      <c r="O17" s="26">
        <f t="shared" si="3"/>
        <v>30</v>
      </c>
      <c r="P17" s="25"/>
      <c r="Q17" s="24" t="s">
        <v>25</v>
      </c>
      <c r="R17" s="25"/>
      <c r="S17" s="26">
        <f t="shared" si="0"/>
        <v>0</v>
      </c>
      <c r="U17" s="27">
        <v>0</v>
      </c>
      <c r="V17" s="27"/>
      <c r="W17" s="27"/>
      <c r="X17" s="27"/>
      <c r="Y17" s="27">
        <f t="shared" si="4"/>
        <v>0</v>
      </c>
      <c r="Z17" s="27">
        <v>0</v>
      </c>
      <c r="AA17" s="27"/>
      <c r="AB17" s="27"/>
      <c r="AC17" s="27"/>
      <c r="AD17" s="27" t="e">
        <f t="shared" si="1"/>
        <v>#DIV/0!</v>
      </c>
    </row>
    <row r="18" spans="1:30" ht="12.75" hidden="1">
      <c r="A18" s="28"/>
      <c r="B18" s="29">
        <f t="shared" si="5"/>
        <v>11</v>
      </c>
      <c r="C18" s="20" t="s">
        <v>20</v>
      </c>
      <c r="D18" s="20"/>
      <c r="E18" s="21" t="s">
        <v>49</v>
      </c>
      <c r="F18" s="20"/>
      <c r="G18" s="22" t="s">
        <v>50</v>
      </c>
      <c r="H18" s="20"/>
      <c r="I18" s="21" t="s">
        <v>51</v>
      </c>
      <c r="J18" s="20"/>
      <c r="K18" s="23">
        <f t="shared" si="2"/>
        <v>32</v>
      </c>
      <c r="L18" s="20"/>
      <c r="M18" s="24" t="s">
        <v>24</v>
      </c>
      <c r="N18" s="25"/>
      <c r="O18" s="26">
        <f t="shared" si="3"/>
        <v>32</v>
      </c>
      <c r="P18" s="25"/>
      <c r="Q18" s="24" t="s">
        <v>25</v>
      </c>
      <c r="R18" s="25"/>
      <c r="S18" s="26">
        <f t="shared" si="0"/>
        <v>0</v>
      </c>
      <c r="U18" s="27">
        <v>0</v>
      </c>
      <c r="V18" s="27"/>
      <c r="W18" s="27"/>
      <c r="X18" s="27"/>
      <c r="Y18" s="27">
        <f t="shared" si="4"/>
        <v>0</v>
      </c>
      <c r="Z18" s="27">
        <v>0</v>
      </c>
      <c r="AA18" s="27"/>
      <c r="AB18" s="27"/>
      <c r="AC18" s="27"/>
      <c r="AD18" s="27" t="e">
        <f t="shared" si="1"/>
        <v>#DIV/0!</v>
      </c>
    </row>
    <row r="19" spans="1:30" ht="12.75" hidden="1">
      <c r="A19" s="28"/>
      <c r="B19" s="29">
        <f t="shared" si="5"/>
        <v>12</v>
      </c>
      <c r="C19" s="20" t="s">
        <v>26</v>
      </c>
      <c r="D19" s="20"/>
      <c r="E19" s="21" t="s">
        <v>52</v>
      </c>
      <c r="F19" s="20"/>
      <c r="G19" s="22" t="s">
        <v>53</v>
      </c>
      <c r="H19" s="20"/>
      <c r="I19" s="21" t="s">
        <v>50</v>
      </c>
      <c r="J19" s="20"/>
      <c r="K19" s="23">
        <f t="shared" si="2"/>
        <v>32</v>
      </c>
      <c r="L19" s="20"/>
      <c r="M19" s="24" t="s">
        <v>24</v>
      </c>
      <c r="N19" s="25"/>
      <c r="O19" s="26">
        <f t="shared" si="3"/>
        <v>32</v>
      </c>
      <c r="P19" s="25"/>
      <c r="Q19" s="24" t="s">
        <v>25</v>
      </c>
      <c r="R19" s="25"/>
      <c r="S19" s="26">
        <f t="shared" si="0"/>
        <v>0</v>
      </c>
      <c r="U19" s="27">
        <v>0</v>
      </c>
      <c r="V19" s="27"/>
      <c r="W19" s="27"/>
      <c r="X19" s="27"/>
      <c r="Y19" s="27">
        <f t="shared" si="4"/>
        <v>0</v>
      </c>
      <c r="Z19" s="27">
        <v>0</v>
      </c>
      <c r="AA19" s="27"/>
      <c r="AB19" s="27"/>
      <c r="AC19" s="27"/>
      <c r="AD19" s="27" t="e">
        <f t="shared" si="1"/>
        <v>#DIV/0!</v>
      </c>
    </row>
    <row r="20" spans="1:30" ht="12.75" hidden="1">
      <c r="A20" s="28"/>
      <c r="B20" s="29">
        <f t="shared" si="5"/>
        <v>13</v>
      </c>
      <c r="C20" s="20" t="s">
        <v>29</v>
      </c>
      <c r="D20" s="20"/>
      <c r="E20" s="21" t="s">
        <v>54</v>
      </c>
      <c r="F20" s="20"/>
      <c r="G20" s="22" t="s">
        <v>55</v>
      </c>
      <c r="H20" s="20"/>
      <c r="I20" s="21" t="s">
        <v>53</v>
      </c>
      <c r="J20" s="20"/>
      <c r="K20" s="23">
        <f t="shared" si="2"/>
        <v>30</v>
      </c>
      <c r="L20" s="20"/>
      <c r="M20" s="24" t="s">
        <v>24</v>
      </c>
      <c r="N20" s="25"/>
      <c r="O20" s="26">
        <f t="shared" si="3"/>
        <v>30</v>
      </c>
      <c r="P20" s="25"/>
      <c r="Q20" s="24" t="s">
        <v>25</v>
      </c>
      <c r="R20" s="25"/>
      <c r="S20" s="26">
        <f t="shared" si="0"/>
        <v>0</v>
      </c>
      <c r="U20" s="27">
        <v>0</v>
      </c>
      <c r="V20" s="27"/>
      <c r="W20" s="27"/>
      <c r="X20" s="27"/>
      <c r="Y20" s="27">
        <f t="shared" si="4"/>
        <v>0</v>
      </c>
      <c r="Z20" s="27">
        <v>0</v>
      </c>
      <c r="AA20" s="27"/>
      <c r="AB20" s="27"/>
      <c r="AC20" s="27"/>
      <c r="AD20" s="27" t="e">
        <f t="shared" si="1"/>
        <v>#DIV/0!</v>
      </c>
    </row>
    <row r="21" spans="1:30" ht="12.75" hidden="1">
      <c r="A21" s="28"/>
      <c r="B21" s="29">
        <f t="shared" si="5"/>
        <v>14</v>
      </c>
      <c r="C21" s="20" t="s">
        <v>32</v>
      </c>
      <c r="D21" s="20"/>
      <c r="E21" s="21" t="s">
        <v>56</v>
      </c>
      <c r="F21" s="20"/>
      <c r="G21" s="22" t="s">
        <v>57</v>
      </c>
      <c r="H21" s="20"/>
      <c r="I21" s="21" t="s">
        <v>55</v>
      </c>
      <c r="J21" s="20"/>
      <c r="K21" s="23">
        <f t="shared" si="2"/>
        <v>30</v>
      </c>
      <c r="L21" s="20"/>
      <c r="M21" s="24" t="s">
        <v>24</v>
      </c>
      <c r="N21" s="25"/>
      <c r="O21" s="26">
        <f t="shared" si="3"/>
        <v>30</v>
      </c>
      <c r="P21" s="25"/>
      <c r="Q21" s="24" t="s">
        <v>25</v>
      </c>
      <c r="R21" s="25"/>
      <c r="S21" s="26">
        <f t="shared" si="0"/>
        <v>0</v>
      </c>
      <c r="U21" s="27">
        <v>0</v>
      </c>
      <c r="V21" s="27"/>
      <c r="W21" s="27"/>
      <c r="X21" s="27"/>
      <c r="Y21" s="27">
        <f t="shared" si="4"/>
        <v>0</v>
      </c>
      <c r="Z21" s="27">
        <v>0</v>
      </c>
      <c r="AA21" s="27"/>
      <c r="AB21" s="27"/>
      <c r="AC21" s="27"/>
      <c r="AD21" s="27" t="e">
        <f t="shared" si="1"/>
        <v>#DIV/0!</v>
      </c>
    </row>
    <row r="22" spans="1:30" ht="12.75" hidden="1">
      <c r="A22" s="28"/>
      <c r="B22" s="29">
        <f t="shared" si="5"/>
        <v>15</v>
      </c>
      <c r="C22" s="20" t="s">
        <v>35</v>
      </c>
      <c r="D22" s="20"/>
      <c r="E22" s="21" t="s">
        <v>58</v>
      </c>
      <c r="F22" s="20"/>
      <c r="G22" s="22" t="s">
        <v>59</v>
      </c>
      <c r="H22" s="20"/>
      <c r="I22" s="21" t="s">
        <v>57</v>
      </c>
      <c r="J22" s="20"/>
      <c r="K22" s="23">
        <f t="shared" si="2"/>
        <v>30</v>
      </c>
      <c r="L22" s="20"/>
      <c r="M22" s="24" t="s">
        <v>24</v>
      </c>
      <c r="N22" s="25"/>
      <c r="O22" s="26">
        <f t="shared" si="3"/>
        <v>30</v>
      </c>
      <c r="P22" s="25"/>
      <c r="Q22" s="24" t="s">
        <v>25</v>
      </c>
      <c r="R22" s="25"/>
      <c r="S22" s="26">
        <f t="shared" si="0"/>
        <v>0</v>
      </c>
      <c r="U22" s="27">
        <v>0</v>
      </c>
      <c r="V22" s="27"/>
      <c r="W22" s="27"/>
      <c r="X22" s="27"/>
      <c r="Y22" s="27">
        <f t="shared" si="4"/>
        <v>0</v>
      </c>
      <c r="Z22" s="27">
        <v>0</v>
      </c>
      <c r="AA22" s="27"/>
      <c r="AB22" s="27"/>
      <c r="AC22" s="27"/>
      <c r="AD22" s="27" t="e">
        <f t="shared" si="1"/>
        <v>#DIV/0!</v>
      </c>
    </row>
    <row r="23" spans="1:30" ht="12.75" hidden="1">
      <c r="A23" s="28"/>
      <c r="B23" s="29">
        <f t="shared" si="5"/>
        <v>16</v>
      </c>
      <c r="C23" s="20" t="s">
        <v>20</v>
      </c>
      <c r="D23" s="20"/>
      <c r="E23" s="21" t="s">
        <v>60</v>
      </c>
      <c r="F23" s="20"/>
      <c r="G23" s="22" t="s">
        <v>61</v>
      </c>
      <c r="H23" s="20"/>
      <c r="I23" s="21" t="s">
        <v>62</v>
      </c>
      <c r="J23" s="20"/>
      <c r="K23" s="23">
        <f t="shared" si="2"/>
        <v>32</v>
      </c>
      <c r="L23" s="20"/>
      <c r="M23" s="24" t="s">
        <v>24</v>
      </c>
      <c r="N23" s="25"/>
      <c r="O23" s="26">
        <f t="shared" si="3"/>
        <v>32</v>
      </c>
      <c r="P23" s="25"/>
      <c r="Q23" s="24" t="s">
        <v>25</v>
      </c>
      <c r="R23" s="25"/>
      <c r="S23" s="26">
        <f t="shared" si="0"/>
        <v>0</v>
      </c>
      <c r="U23" s="27">
        <v>0</v>
      </c>
      <c r="V23" s="27"/>
      <c r="W23" s="27"/>
      <c r="X23" s="27"/>
      <c r="Y23" s="27">
        <f t="shared" si="4"/>
        <v>0</v>
      </c>
      <c r="Z23" s="27">
        <v>0</v>
      </c>
      <c r="AA23" s="27"/>
      <c r="AB23" s="27"/>
      <c r="AC23" s="27"/>
      <c r="AD23" s="27" t="e">
        <f t="shared" si="1"/>
        <v>#DIV/0!</v>
      </c>
    </row>
    <row r="24" spans="1:30" ht="12.75" hidden="1">
      <c r="A24" s="28"/>
      <c r="B24" s="29">
        <f t="shared" si="5"/>
        <v>17</v>
      </c>
      <c r="C24" s="20" t="s">
        <v>26</v>
      </c>
      <c r="D24" s="20"/>
      <c r="E24" s="21" t="s">
        <v>63</v>
      </c>
      <c r="F24" s="20"/>
      <c r="G24" s="22" t="s">
        <v>64</v>
      </c>
      <c r="H24" s="20"/>
      <c r="I24" s="21" t="s">
        <v>61</v>
      </c>
      <c r="J24" s="20"/>
      <c r="K24" s="23">
        <f t="shared" si="2"/>
        <v>32</v>
      </c>
      <c r="L24" s="20"/>
      <c r="M24" s="24" t="s">
        <v>24</v>
      </c>
      <c r="N24" s="25"/>
      <c r="O24" s="26">
        <f t="shared" si="3"/>
        <v>32</v>
      </c>
      <c r="P24" s="25"/>
      <c r="Q24" s="24" t="s">
        <v>25</v>
      </c>
      <c r="R24" s="25"/>
      <c r="S24" s="26">
        <f t="shared" si="0"/>
        <v>0</v>
      </c>
      <c r="U24" s="27">
        <v>0</v>
      </c>
      <c r="V24" s="27"/>
      <c r="W24" s="27">
        <v>0</v>
      </c>
      <c r="X24" s="27"/>
      <c r="Y24" s="27">
        <f t="shared" si="4"/>
        <v>0</v>
      </c>
      <c r="Z24" s="27">
        <v>0</v>
      </c>
      <c r="AA24" s="27"/>
      <c r="AB24" s="27">
        <v>0</v>
      </c>
      <c r="AC24" s="27"/>
      <c r="AD24" s="27" t="e">
        <f t="shared" si="1"/>
        <v>#DIV/0!</v>
      </c>
    </row>
    <row r="25" spans="1:30" ht="12.75" hidden="1">
      <c r="A25" s="28"/>
      <c r="B25" s="29">
        <f t="shared" si="5"/>
        <v>18</v>
      </c>
      <c r="C25" s="20" t="s">
        <v>32</v>
      </c>
      <c r="D25" s="20"/>
      <c r="E25" s="21" t="s">
        <v>65</v>
      </c>
      <c r="F25" s="20"/>
      <c r="G25" s="22" t="s">
        <v>66</v>
      </c>
      <c r="H25" s="20"/>
      <c r="I25" s="21" t="s">
        <v>64</v>
      </c>
      <c r="J25" s="20"/>
      <c r="K25" s="23">
        <f t="shared" si="2"/>
        <v>29</v>
      </c>
      <c r="L25" s="20"/>
      <c r="M25" s="24" t="s">
        <v>24</v>
      </c>
      <c r="N25" s="25"/>
      <c r="O25" s="26">
        <f t="shared" si="3"/>
        <v>29</v>
      </c>
      <c r="P25" s="25"/>
      <c r="Q25" s="24" t="s">
        <v>25</v>
      </c>
      <c r="R25" s="25"/>
      <c r="S25" s="26">
        <f t="shared" si="0"/>
        <v>0</v>
      </c>
      <c r="U25" s="27">
        <v>0</v>
      </c>
      <c r="V25" s="27"/>
      <c r="W25" s="27">
        <v>0</v>
      </c>
      <c r="X25" s="27"/>
      <c r="Y25" s="27">
        <f t="shared" si="4"/>
        <v>0</v>
      </c>
      <c r="Z25" s="27">
        <v>0</v>
      </c>
      <c r="AA25" s="27"/>
      <c r="AB25" s="27">
        <v>0</v>
      </c>
      <c r="AC25" s="27"/>
      <c r="AD25" s="27" t="e">
        <f t="shared" si="1"/>
        <v>#DIV/0!</v>
      </c>
    </row>
    <row r="26" spans="1:30" ht="12.75" hidden="1">
      <c r="A26" s="28"/>
      <c r="B26" s="29">
        <f t="shared" si="5"/>
        <v>19</v>
      </c>
      <c r="C26" s="20" t="s">
        <v>35</v>
      </c>
      <c r="D26" s="20"/>
      <c r="E26" s="21" t="s">
        <v>67</v>
      </c>
      <c r="F26" s="20"/>
      <c r="G26" s="22" t="s">
        <v>68</v>
      </c>
      <c r="H26" s="20"/>
      <c r="I26" s="21" t="s">
        <v>66</v>
      </c>
      <c r="J26" s="20"/>
      <c r="K26" s="23">
        <f t="shared" si="2"/>
        <v>29</v>
      </c>
      <c r="L26" s="20"/>
      <c r="M26" s="24" t="s">
        <v>24</v>
      </c>
      <c r="N26" s="25"/>
      <c r="O26" s="26">
        <f t="shared" si="3"/>
        <v>29</v>
      </c>
      <c r="P26" s="25"/>
      <c r="Q26" s="24" t="s">
        <v>25</v>
      </c>
      <c r="R26" s="25"/>
      <c r="S26" s="26">
        <f t="shared" si="0"/>
        <v>0</v>
      </c>
      <c r="U26" s="27">
        <v>0</v>
      </c>
      <c r="V26" s="27"/>
      <c r="W26" s="27">
        <v>0</v>
      </c>
      <c r="X26" s="27"/>
      <c r="Y26" s="27">
        <f t="shared" si="4"/>
        <v>0</v>
      </c>
      <c r="Z26" s="27">
        <v>0</v>
      </c>
      <c r="AA26" s="27"/>
      <c r="AB26" s="27">
        <v>0</v>
      </c>
      <c r="AC26" s="27"/>
      <c r="AD26" s="27" t="e">
        <f t="shared" si="1"/>
        <v>#DIV/0!</v>
      </c>
    </row>
    <row r="27" spans="1:30" ht="12.75" hidden="1">
      <c r="A27" s="28"/>
      <c r="B27" s="29">
        <f t="shared" si="5"/>
        <v>20</v>
      </c>
      <c r="C27" s="20" t="s">
        <v>20</v>
      </c>
      <c r="D27" s="20"/>
      <c r="E27" s="21" t="s">
        <v>69</v>
      </c>
      <c r="F27" s="20"/>
      <c r="G27" s="22" t="s">
        <v>70</v>
      </c>
      <c r="H27" s="20"/>
      <c r="I27" s="21" t="s">
        <v>68</v>
      </c>
      <c r="J27" s="20"/>
      <c r="K27" s="23">
        <f t="shared" si="2"/>
        <v>29</v>
      </c>
      <c r="L27" s="20"/>
      <c r="M27" s="24" t="s">
        <v>24</v>
      </c>
      <c r="N27" s="25"/>
      <c r="O27" s="26">
        <f t="shared" si="3"/>
        <v>29</v>
      </c>
      <c r="P27" s="25"/>
      <c r="Q27" s="24" t="s">
        <v>25</v>
      </c>
      <c r="R27" s="25"/>
      <c r="S27" s="26">
        <f t="shared" si="0"/>
        <v>0</v>
      </c>
      <c r="U27" s="27">
        <v>0</v>
      </c>
      <c r="V27" s="27"/>
      <c r="W27" s="27">
        <v>0</v>
      </c>
      <c r="X27" s="27"/>
      <c r="Y27" s="27">
        <f t="shared" si="4"/>
        <v>0</v>
      </c>
      <c r="Z27" s="27">
        <v>0</v>
      </c>
      <c r="AA27" s="27"/>
      <c r="AB27" s="27">
        <v>0</v>
      </c>
      <c r="AC27" s="27"/>
      <c r="AD27" s="27" t="e">
        <f t="shared" si="1"/>
        <v>#DIV/0!</v>
      </c>
    </row>
    <row r="28" spans="1:30" ht="12.75" hidden="1">
      <c r="A28" s="30"/>
      <c r="B28" s="31">
        <f t="shared" si="5"/>
        <v>21</v>
      </c>
      <c r="C28" s="32" t="s">
        <v>26</v>
      </c>
      <c r="D28" s="32"/>
      <c r="E28" s="33" t="s">
        <v>71</v>
      </c>
      <c r="F28" s="32"/>
      <c r="G28" s="34" t="s">
        <v>24</v>
      </c>
      <c r="H28" s="32"/>
      <c r="I28" s="21" t="s">
        <v>72</v>
      </c>
      <c r="J28" s="32"/>
      <c r="K28" s="23">
        <f t="shared" si="2"/>
        <v>31</v>
      </c>
      <c r="L28" s="32"/>
      <c r="M28" s="24" t="s">
        <v>24</v>
      </c>
      <c r="N28" s="35"/>
      <c r="O28" s="26">
        <f t="shared" si="3"/>
        <v>31</v>
      </c>
      <c r="P28" s="35"/>
      <c r="Q28" s="24" t="s">
        <v>25</v>
      </c>
      <c r="R28" s="25"/>
      <c r="S28" s="26">
        <f t="shared" si="0"/>
        <v>0</v>
      </c>
      <c r="T28" s="35"/>
      <c r="U28" s="36">
        <v>0</v>
      </c>
      <c r="V28" s="36"/>
      <c r="W28" s="36">
        <v>0</v>
      </c>
      <c r="X28" s="36"/>
      <c r="Y28" s="36">
        <f t="shared" si="4"/>
        <v>0</v>
      </c>
      <c r="Z28" s="36">
        <v>0</v>
      </c>
      <c r="AA28" s="36"/>
      <c r="AB28" s="36">
        <v>0</v>
      </c>
      <c r="AC28" s="36"/>
      <c r="AD28" s="36" t="e">
        <f t="shared" si="1"/>
        <v>#DIV/0!</v>
      </c>
    </row>
    <row r="29" spans="1:30" ht="14.25">
      <c r="A29" s="37" t="s">
        <v>73</v>
      </c>
      <c r="B29" s="38">
        <v>1</v>
      </c>
      <c r="C29" s="39" t="s">
        <v>20</v>
      </c>
      <c r="D29" s="40"/>
      <c r="E29" s="41" t="s">
        <v>74</v>
      </c>
      <c r="F29" s="40"/>
      <c r="G29" s="42" t="s">
        <v>25</v>
      </c>
      <c r="H29" s="40"/>
      <c r="I29" s="43">
        <f>E29-1</f>
        <v>42580</v>
      </c>
      <c r="J29" s="40"/>
      <c r="K29" s="23">
        <f>E29-G29</f>
        <v>30</v>
      </c>
      <c r="L29" s="40"/>
      <c r="M29" s="24" t="s">
        <v>75</v>
      </c>
      <c r="N29" s="44"/>
      <c r="O29" s="45">
        <f>K29-S29</f>
        <v>30</v>
      </c>
      <c r="P29" s="44"/>
      <c r="Q29" s="24" t="s">
        <v>76</v>
      </c>
      <c r="R29" s="46"/>
      <c r="S29" s="47">
        <f>MAX(MIN(E29-Q29+1,K29),0)</f>
        <v>0</v>
      </c>
      <c r="U29" s="27">
        <v>-0.055833</v>
      </c>
      <c r="V29" s="27"/>
      <c r="W29" s="27">
        <v>0.121758</v>
      </c>
      <c r="X29" s="27"/>
      <c r="Y29" s="27">
        <f t="shared" si="4"/>
        <v>-0.055833</v>
      </c>
      <c r="Z29" s="27">
        <v>-0.07866</v>
      </c>
      <c r="AA29" s="27"/>
      <c r="AB29" s="27">
        <v>0.171539</v>
      </c>
      <c r="AC29" s="27"/>
      <c r="AD29" s="27">
        <f>ROUND((Z29*O29+AB29*S29)/K29,7)</f>
        <v>-0.07866</v>
      </c>
    </row>
    <row r="30" spans="1:30" ht="14.25">
      <c r="A30" s="28"/>
      <c r="B30" s="29">
        <f>+B29+1</f>
        <v>2</v>
      </c>
      <c r="C30" s="46" t="s">
        <v>26</v>
      </c>
      <c r="D30" s="20"/>
      <c r="E30" s="24" t="s">
        <v>77</v>
      </c>
      <c r="F30" s="20"/>
      <c r="G30" s="48" t="s">
        <v>78</v>
      </c>
      <c r="H30" s="20"/>
      <c r="I30" s="43">
        <f aca="true" t="shared" si="6" ref="I30:I49">E30-1</f>
        <v>42581</v>
      </c>
      <c r="J30" s="20"/>
      <c r="K30" s="23">
        <f aca="true" t="shared" si="7" ref="K30:K70">E30-G30</f>
        <v>30</v>
      </c>
      <c r="L30" s="20"/>
      <c r="M30" s="24" t="s">
        <v>75</v>
      </c>
      <c r="N30" s="25"/>
      <c r="O30" s="45">
        <f aca="true" t="shared" si="8" ref="O30:O44">K30-S30</f>
        <v>30</v>
      </c>
      <c r="P30" s="25"/>
      <c r="Q30" s="24" t="s">
        <v>76</v>
      </c>
      <c r="R30" s="46"/>
      <c r="S30" s="47">
        <f aca="true" t="shared" si="9" ref="S30:S70">MAX(MIN(E30-Q30+1,K30),0)</f>
        <v>0</v>
      </c>
      <c r="U30" s="27">
        <v>-0.055833</v>
      </c>
      <c r="V30" s="27"/>
      <c r="W30" s="27">
        <v>0.121758</v>
      </c>
      <c r="X30" s="27"/>
      <c r="Y30" s="27">
        <f t="shared" si="4"/>
        <v>-0.055833</v>
      </c>
      <c r="Z30" s="27">
        <v>-0.07866</v>
      </c>
      <c r="AA30" s="27"/>
      <c r="AB30" s="27">
        <v>0.171539</v>
      </c>
      <c r="AC30" s="27"/>
      <c r="AD30" s="27">
        <f aca="true" t="shared" si="10" ref="AD30:AD70">ROUND((Z30*O30+AB30*S30)/K30,7)</f>
        <v>-0.07866</v>
      </c>
    </row>
    <row r="31" spans="1:30" ht="15.75" customHeight="1">
      <c r="A31" s="28"/>
      <c r="B31" s="29">
        <f aca="true" t="shared" si="11" ref="B31:B49">+B30+1</f>
        <v>3</v>
      </c>
      <c r="C31" s="46" t="s">
        <v>79</v>
      </c>
      <c r="D31" s="20"/>
      <c r="E31" s="24" t="s">
        <v>80</v>
      </c>
      <c r="F31" s="20"/>
      <c r="G31" s="48" t="s">
        <v>81</v>
      </c>
      <c r="H31" s="20"/>
      <c r="I31" s="43">
        <f t="shared" si="6"/>
        <v>42584</v>
      </c>
      <c r="J31" s="20"/>
      <c r="K31" s="23">
        <f t="shared" si="7"/>
        <v>32</v>
      </c>
      <c r="L31" s="20"/>
      <c r="M31" s="24" t="s">
        <v>75</v>
      </c>
      <c r="N31" s="25"/>
      <c r="O31" s="45">
        <f t="shared" si="8"/>
        <v>32</v>
      </c>
      <c r="P31" s="25"/>
      <c r="Q31" s="24" t="s">
        <v>76</v>
      </c>
      <c r="R31" s="46"/>
      <c r="S31" s="47">
        <f t="shared" si="9"/>
        <v>0</v>
      </c>
      <c r="U31" s="27">
        <v>-0.055833</v>
      </c>
      <c r="V31" s="27"/>
      <c r="W31" s="27">
        <v>0.121758</v>
      </c>
      <c r="X31" s="27"/>
      <c r="Y31" s="27">
        <f t="shared" si="4"/>
        <v>-0.055833</v>
      </c>
      <c r="Z31" s="27">
        <v>-0.07866</v>
      </c>
      <c r="AA31" s="27"/>
      <c r="AB31" s="27">
        <v>0.171539</v>
      </c>
      <c r="AC31" s="27"/>
      <c r="AD31" s="27">
        <f t="shared" si="10"/>
        <v>-0.07866</v>
      </c>
    </row>
    <row r="32" spans="1:30" ht="14.25">
      <c r="A32" s="28"/>
      <c r="B32" s="29">
        <f t="shared" si="11"/>
        <v>4</v>
      </c>
      <c r="C32" s="46" t="s">
        <v>32</v>
      </c>
      <c r="D32" s="20"/>
      <c r="E32" s="24" t="s">
        <v>82</v>
      </c>
      <c r="F32" s="20"/>
      <c r="G32" s="48" t="s">
        <v>83</v>
      </c>
      <c r="H32" s="20"/>
      <c r="I32" s="43">
        <f t="shared" si="6"/>
        <v>42585</v>
      </c>
      <c r="J32" s="20"/>
      <c r="K32" s="23">
        <f t="shared" si="7"/>
        <v>29</v>
      </c>
      <c r="L32" s="20"/>
      <c r="M32" s="24" t="s">
        <v>75</v>
      </c>
      <c r="N32" s="25"/>
      <c r="O32" s="45">
        <f t="shared" si="8"/>
        <v>29</v>
      </c>
      <c r="P32" s="25"/>
      <c r="Q32" s="24" t="s">
        <v>76</v>
      </c>
      <c r="R32" s="46"/>
      <c r="S32" s="47">
        <f t="shared" si="9"/>
        <v>0</v>
      </c>
      <c r="U32" s="27">
        <v>-0.055833</v>
      </c>
      <c r="V32" s="27"/>
      <c r="W32" s="27">
        <v>0.121758</v>
      </c>
      <c r="X32" s="27"/>
      <c r="Y32" s="27">
        <f t="shared" si="4"/>
        <v>-0.055833</v>
      </c>
      <c r="Z32" s="27">
        <v>-0.07866</v>
      </c>
      <c r="AA32" s="27"/>
      <c r="AB32" s="27">
        <v>0.171539</v>
      </c>
      <c r="AC32" s="27"/>
      <c r="AD32" s="27">
        <f t="shared" si="10"/>
        <v>-0.07866</v>
      </c>
    </row>
    <row r="33" spans="1:30" ht="14.25">
      <c r="A33" s="28"/>
      <c r="B33" s="29">
        <f t="shared" si="11"/>
        <v>5</v>
      </c>
      <c r="C33" s="46" t="s">
        <v>35</v>
      </c>
      <c r="D33" s="20"/>
      <c r="E33" s="24" t="s">
        <v>84</v>
      </c>
      <c r="F33" s="20"/>
      <c r="G33" s="48" t="s">
        <v>85</v>
      </c>
      <c r="H33" s="20"/>
      <c r="I33" s="43">
        <f t="shared" si="6"/>
        <v>42586</v>
      </c>
      <c r="J33" s="20"/>
      <c r="K33" s="23">
        <f t="shared" si="7"/>
        <v>29</v>
      </c>
      <c r="L33" s="20"/>
      <c r="M33" s="24" t="s">
        <v>75</v>
      </c>
      <c r="N33" s="25"/>
      <c r="O33" s="45">
        <f t="shared" si="8"/>
        <v>29</v>
      </c>
      <c r="P33" s="25"/>
      <c r="Q33" s="24" t="s">
        <v>76</v>
      </c>
      <c r="R33" s="46"/>
      <c r="S33" s="47">
        <f t="shared" si="9"/>
        <v>0</v>
      </c>
      <c r="U33" s="27">
        <v>-0.055833</v>
      </c>
      <c r="V33" s="27"/>
      <c r="W33" s="27">
        <v>0.121758</v>
      </c>
      <c r="X33" s="27"/>
      <c r="Y33" s="27">
        <f t="shared" si="4"/>
        <v>-0.055833</v>
      </c>
      <c r="Z33" s="27">
        <v>-0.07866</v>
      </c>
      <c r="AA33" s="27"/>
      <c r="AB33" s="27">
        <v>0.171539</v>
      </c>
      <c r="AC33" s="27"/>
      <c r="AD33" s="27">
        <f t="shared" si="10"/>
        <v>-0.07866</v>
      </c>
    </row>
    <row r="34" spans="1:30" ht="14.25">
      <c r="A34" s="28"/>
      <c r="B34" s="29">
        <f t="shared" si="11"/>
        <v>6</v>
      </c>
      <c r="C34" s="46" t="s">
        <v>20</v>
      </c>
      <c r="D34" s="20"/>
      <c r="E34" s="24" t="s">
        <v>86</v>
      </c>
      <c r="F34" s="20"/>
      <c r="G34" s="48" t="s">
        <v>87</v>
      </c>
      <c r="H34" s="20"/>
      <c r="I34" s="43">
        <f t="shared" si="6"/>
        <v>42587</v>
      </c>
      <c r="J34" s="20"/>
      <c r="K34" s="23">
        <f t="shared" si="7"/>
        <v>29</v>
      </c>
      <c r="L34" s="20"/>
      <c r="M34" s="24" t="s">
        <v>75</v>
      </c>
      <c r="N34" s="25"/>
      <c r="O34" s="45">
        <f t="shared" si="8"/>
        <v>29</v>
      </c>
      <c r="P34" s="25"/>
      <c r="Q34" s="24" t="s">
        <v>76</v>
      </c>
      <c r="R34" s="46"/>
      <c r="S34" s="47">
        <f t="shared" si="9"/>
        <v>0</v>
      </c>
      <c r="U34" s="27">
        <v>-0.055833</v>
      </c>
      <c r="V34" s="27"/>
      <c r="W34" s="27">
        <v>0.121758</v>
      </c>
      <c r="X34" s="27"/>
      <c r="Y34" s="27">
        <f t="shared" si="4"/>
        <v>-0.055833</v>
      </c>
      <c r="Z34" s="27">
        <v>-0.07866</v>
      </c>
      <c r="AA34" s="27"/>
      <c r="AB34" s="27">
        <v>0.171539</v>
      </c>
      <c r="AC34" s="27"/>
      <c r="AD34" s="27">
        <f t="shared" si="10"/>
        <v>-0.07866</v>
      </c>
    </row>
    <row r="35" spans="1:30" ht="14.25">
      <c r="A35" s="28"/>
      <c r="B35" s="29">
        <f t="shared" si="11"/>
        <v>7</v>
      </c>
      <c r="C35" s="46" t="s">
        <v>26</v>
      </c>
      <c r="D35" s="20"/>
      <c r="E35" s="24" t="s">
        <v>88</v>
      </c>
      <c r="F35" s="20"/>
      <c r="G35" s="48" t="s">
        <v>89</v>
      </c>
      <c r="H35" s="20"/>
      <c r="I35" s="43">
        <f t="shared" si="6"/>
        <v>42588</v>
      </c>
      <c r="J35" s="20"/>
      <c r="K35" s="23">
        <f t="shared" si="7"/>
        <v>29</v>
      </c>
      <c r="L35" s="20"/>
      <c r="M35" s="24" t="s">
        <v>75</v>
      </c>
      <c r="N35" s="25"/>
      <c r="O35" s="45">
        <f t="shared" si="8"/>
        <v>29</v>
      </c>
      <c r="P35" s="25"/>
      <c r="Q35" s="24" t="s">
        <v>76</v>
      </c>
      <c r="R35" s="46"/>
      <c r="S35" s="47">
        <f t="shared" si="9"/>
        <v>0</v>
      </c>
      <c r="U35" s="27">
        <v>-0.055833</v>
      </c>
      <c r="V35" s="27"/>
      <c r="W35" s="27">
        <v>0.121758</v>
      </c>
      <c r="X35" s="27"/>
      <c r="Y35" s="27">
        <f t="shared" si="4"/>
        <v>-0.055833</v>
      </c>
      <c r="Z35" s="27">
        <v>-0.07866</v>
      </c>
      <c r="AA35" s="27"/>
      <c r="AB35" s="27">
        <v>0.171539</v>
      </c>
      <c r="AC35" s="27"/>
      <c r="AD35" s="27">
        <f t="shared" si="10"/>
        <v>-0.07866</v>
      </c>
    </row>
    <row r="36" spans="1:30" ht="14.25">
      <c r="A36" s="28"/>
      <c r="B36" s="29">
        <f t="shared" si="11"/>
        <v>8</v>
      </c>
      <c r="C36" s="46" t="s">
        <v>29</v>
      </c>
      <c r="D36" s="20"/>
      <c r="E36" s="24" t="s">
        <v>90</v>
      </c>
      <c r="F36" s="20"/>
      <c r="G36" s="48" t="s">
        <v>91</v>
      </c>
      <c r="H36" s="20"/>
      <c r="I36" s="43">
        <f t="shared" si="6"/>
        <v>42591</v>
      </c>
      <c r="J36" s="20"/>
      <c r="K36" s="23">
        <f t="shared" si="7"/>
        <v>31</v>
      </c>
      <c r="L36" s="20"/>
      <c r="M36" s="24" t="s">
        <v>75</v>
      </c>
      <c r="N36" s="25"/>
      <c r="O36" s="45">
        <f t="shared" si="8"/>
        <v>31</v>
      </c>
      <c r="P36" s="25"/>
      <c r="Q36" s="24" t="s">
        <v>76</v>
      </c>
      <c r="R36" s="46"/>
      <c r="S36" s="47">
        <f t="shared" si="9"/>
        <v>0</v>
      </c>
      <c r="U36" s="27">
        <v>-0.055833</v>
      </c>
      <c r="V36" s="27"/>
      <c r="W36" s="27">
        <v>0.121758</v>
      </c>
      <c r="X36" s="27"/>
      <c r="Y36" s="27">
        <f t="shared" si="4"/>
        <v>-0.055833</v>
      </c>
      <c r="Z36" s="27">
        <v>-0.07866</v>
      </c>
      <c r="AA36" s="27"/>
      <c r="AB36" s="27">
        <v>0.171539</v>
      </c>
      <c r="AC36" s="27"/>
      <c r="AD36" s="27">
        <f t="shared" si="10"/>
        <v>-0.07866</v>
      </c>
    </row>
    <row r="37" spans="1:30" ht="14.25">
      <c r="A37" s="28"/>
      <c r="B37" s="29">
        <f t="shared" si="11"/>
        <v>9</v>
      </c>
      <c r="C37" s="46" t="s">
        <v>32</v>
      </c>
      <c r="D37" s="20"/>
      <c r="E37" s="24" t="s">
        <v>92</v>
      </c>
      <c r="F37" s="20"/>
      <c r="G37" s="48" t="s">
        <v>93</v>
      </c>
      <c r="H37" s="20"/>
      <c r="I37" s="43">
        <f t="shared" si="6"/>
        <v>42592</v>
      </c>
      <c r="J37" s="20"/>
      <c r="K37" s="23">
        <f t="shared" si="7"/>
        <v>29</v>
      </c>
      <c r="L37" s="20"/>
      <c r="M37" s="24" t="s">
        <v>75</v>
      </c>
      <c r="N37" s="25"/>
      <c r="O37" s="45">
        <f t="shared" si="8"/>
        <v>29</v>
      </c>
      <c r="P37" s="25"/>
      <c r="Q37" s="24" t="s">
        <v>76</v>
      </c>
      <c r="R37" s="46"/>
      <c r="S37" s="47">
        <f t="shared" si="9"/>
        <v>0</v>
      </c>
      <c r="U37" s="27">
        <v>-0.055833</v>
      </c>
      <c r="V37" s="27"/>
      <c r="W37" s="27">
        <v>0.121758</v>
      </c>
      <c r="X37" s="27"/>
      <c r="Y37" s="27">
        <f t="shared" si="4"/>
        <v>-0.055833</v>
      </c>
      <c r="Z37" s="27">
        <v>-0.07866</v>
      </c>
      <c r="AA37" s="27"/>
      <c r="AB37" s="27">
        <v>0.171539</v>
      </c>
      <c r="AC37" s="27"/>
      <c r="AD37" s="27">
        <f t="shared" si="10"/>
        <v>-0.07866</v>
      </c>
    </row>
    <row r="38" spans="1:30" ht="14.25">
      <c r="A38" s="28"/>
      <c r="B38" s="29">
        <f t="shared" si="11"/>
        <v>10</v>
      </c>
      <c r="C38" s="46" t="s">
        <v>35</v>
      </c>
      <c r="D38" s="20"/>
      <c r="E38" s="24" t="s">
        <v>94</v>
      </c>
      <c r="F38" s="20"/>
      <c r="G38" s="48" t="s">
        <v>95</v>
      </c>
      <c r="H38" s="20"/>
      <c r="I38" s="43">
        <f t="shared" si="6"/>
        <v>42593</v>
      </c>
      <c r="J38" s="20"/>
      <c r="K38" s="23">
        <f t="shared" si="7"/>
        <v>29</v>
      </c>
      <c r="L38" s="20"/>
      <c r="M38" s="24" t="s">
        <v>75</v>
      </c>
      <c r="N38" s="25"/>
      <c r="O38" s="45">
        <f t="shared" si="8"/>
        <v>29</v>
      </c>
      <c r="P38" s="25"/>
      <c r="Q38" s="24" t="s">
        <v>76</v>
      </c>
      <c r="R38" s="46"/>
      <c r="S38" s="47">
        <f t="shared" si="9"/>
        <v>0</v>
      </c>
      <c r="U38" s="27">
        <v>-0.055833</v>
      </c>
      <c r="V38" s="27"/>
      <c r="W38" s="27">
        <v>0.121758</v>
      </c>
      <c r="X38" s="27"/>
      <c r="Y38" s="27">
        <f t="shared" si="4"/>
        <v>-0.055833</v>
      </c>
      <c r="Z38" s="27">
        <v>-0.07866</v>
      </c>
      <c r="AA38" s="27"/>
      <c r="AB38" s="27">
        <v>0.171539</v>
      </c>
      <c r="AC38" s="27"/>
      <c r="AD38" s="27">
        <f t="shared" si="10"/>
        <v>-0.07866</v>
      </c>
    </row>
    <row r="39" spans="1:30" ht="14.25">
      <c r="A39" s="28"/>
      <c r="B39" s="29">
        <f t="shared" si="11"/>
        <v>11</v>
      </c>
      <c r="C39" s="46" t="s">
        <v>20</v>
      </c>
      <c r="D39" s="20"/>
      <c r="E39" s="24" t="s">
        <v>96</v>
      </c>
      <c r="F39" s="20"/>
      <c r="G39" s="48" t="s">
        <v>97</v>
      </c>
      <c r="H39" s="20"/>
      <c r="I39" s="43">
        <f t="shared" si="6"/>
        <v>42594</v>
      </c>
      <c r="J39" s="20"/>
      <c r="K39" s="23">
        <f t="shared" si="7"/>
        <v>29</v>
      </c>
      <c r="L39" s="20"/>
      <c r="M39" s="24" t="s">
        <v>75</v>
      </c>
      <c r="N39" s="25"/>
      <c r="O39" s="45">
        <f t="shared" si="8"/>
        <v>29</v>
      </c>
      <c r="P39" s="25"/>
      <c r="Q39" s="24" t="s">
        <v>76</v>
      </c>
      <c r="R39" s="46"/>
      <c r="S39" s="47">
        <f t="shared" si="9"/>
        <v>0</v>
      </c>
      <c r="U39" s="27">
        <v>-0.055833</v>
      </c>
      <c r="V39" s="27"/>
      <c r="W39" s="27">
        <v>0.121758</v>
      </c>
      <c r="X39" s="27"/>
      <c r="Y39" s="27">
        <f t="shared" si="4"/>
        <v>-0.055833</v>
      </c>
      <c r="Z39" s="27">
        <v>-0.07866</v>
      </c>
      <c r="AA39" s="27"/>
      <c r="AB39" s="27">
        <v>0.171539</v>
      </c>
      <c r="AC39" s="27"/>
      <c r="AD39" s="27">
        <f t="shared" si="10"/>
        <v>-0.07866</v>
      </c>
    </row>
    <row r="40" spans="1:30" ht="14.25">
      <c r="A40" s="28"/>
      <c r="B40" s="29">
        <f t="shared" si="11"/>
        <v>12</v>
      </c>
      <c r="C40" s="46" t="s">
        <v>26</v>
      </c>
      <c r="D40" s="20"/>
      <c r="E40" s="24" t="s">
        <v>98</v>
      </c>
      <c r="F40" s="20"/>
      <c r="G40" s="48" t="s">
        <v>99</v>
      </c>
      <c r="H40" s="20"/>
      <c r="I40" s="43">
        <f t="shared" si="6"/>
        <v>42595</v>
      </c>
      <c r="J40" s="20"/>
      <c r="K40" s="23">
        <f t="shared" si="7"/>
        <v>29</v>
      </c>
      <c r="L40" s="20"/>
      <c r="M40" s="24" t="s">
        <v>75</v>
      </c>
      <c r="N40" s="25"/>
      <c r="O40" s="45">
        <f t="shared" si="8"/>
        <v>29</v>
      </c>
      <c r="P40" s="25"/>
      <c r="Q40" s="24" t="s">
        <v>76</v>
      </c>
      <c r="R40" s="46"/>
      <c r="S40" s="47">
        <f t="shared" si="9"/>
        <v>0</v>
      </c>
      <c r="U40" s="27">
        <v>-0.055833</v>
      </c>
      <c r="V40" s="27"/>
      <c r="W40" s="27">
        <v>0.121758</v>
      </c>
      <c r="X40" s="27"/>
      <c r="Y40" s="27">
        <f t="shared" si="4"/>
        <v>-0.055833</v>
      </c>
      <c r="Z40" s="27">
        <v>-0.07866</v>
      </c>
      <c r="AA40" s="27"/>
      <c r="AB40" s="27">
        <v>0.171539</v>
      </c>
      <c r="AC40" s="27"/>
      <c r="AD40" s="27">
        <f t="shared" si="10"/>
        <v>-0.07866</v>
      </c>
    </row>
    <row r="41" spans="1:30" ht="14.25">
      <c r="A41" s="28"/>
      <c r="B41" s="29">
        <f t="shared" si="11"/>
        <v>13</v>
      </c>
      <c r="C41" s="46" t="s">
        <v>29</v>
      </c>
      <c r="D41" s="20"/>
      <c r="E41" s="24" t="s">
        <v>100</v>
      </c>
      <c r="F41" s="20"/>
      <c r="G41" s="48" t="s">
        <v>101</v>
      </c>
      <c r="H41" s="20"/>
      <c r="I41" s="43">
        <f t="shared" si="6"/>
        <v>42598</v>
      </c>
      <c r="J41" s="20"/>
      <c r="K41" s="23">
        <f t="shared" si="7"/>
        <v>31</v>
      </c>
      <c r="L41" s="20"/>
      <c r="M41" s="24" t="s">
        <v>75</v>
      </c>
      <c r="N41" s="25"/>
      <c r="O41" s="45">
        <f t="shared" si="8"/>
        <v>31</v>
      </c>
      <c r="P41" s="25"/>
      <c r="Q41" s="24" t="s">
        <v>76</v>
      </c>
      <c r="R41" s="46"/>
      <c r="S41" s="47">
        <f t="shared" si="9"/>
        <v>0</v>
      </c>
      <c r="U41" s="27">
        <v>-0.055833</v>
      </c>
      <c r="V41" s="27"/>
      <c r="W41" s="27">
        <v>0.121758</v>
      </c>
      <c r="X41" s="27"/>
      <c r="Y41" s="27">
        <f t="shared" si="4"/>
        <v>-0.055833</v>
      </c>
      <c r="Z41" s="27">
        <v>-0.07866</v>
      </c>
      <c r="AA41" s="27"/>
      <c r="AB41" s="27">
        <v>0.171539</v>
      </c>
      <c r="AC41" s="27"/>
      <c r="AD41" s="27">
        <f t="shared" si="10"/>
        <v>-0.07866</v>
      </c>
    </row>
    <row r="42" spans="1:30" ht="14.25">
      <c r="A42" s="28"/>
      <c r="B42" s="29">
        <f t="shared" si="11"/>
        <v>14</v>
      </c>
      <c r="C42" s="46" t="s">
        <v>32</v>
      </c>
      <c r="D42" s="20"/>
      <c r="E42" s="24" t="s">
        <v>102</v>
      </c>
      <c r="F42" s="20"/>
      <c r="G42" s="48" t="s">
        <v>103</v>
      </c>
      <c r="H42" s="20"/>
      <c r="I42" s="43">
        <f t="shared" si="6"/>
        <v>42599</v>
      </c>
      <c r="J42" s="20"/>
      <c r="K42" s="23">
        <f t="shared" si="7"/>
        <v>29</v>
      </c>
      <c r="L42" s="20"/>
      <c r="M42" s="24" t="s">
        <v>75</v>
      </c>
      <c r="N42" s="25"/>
      <c r="O42" s="45">
        <f t="shared" si="8"/>
        <v>29</v>
      </c>
      <c r="P42" s="25"/>
      <c r="Q42" s="24" t="s">
        <v>76</v>
      </c>
      <c r="R42" s="46"/>
      <c r="S42" s="47">
        <f t="shared" si="9"/>
        <v>0</v>
      </c>
      <c r="U42" s="27">
        <v>-0.055833</v>
      </c>
      <c r="V42" s="27"/>
      <c r="W42" s="27">
        <v>0.121758</v>
      </c>
      <c r="X42" s="27"/>
      <c r="Y42" s="27">
        <f t="shared" si="4"/>
        <v>-0.055833</v>
      </c>
      <c r="Z42" s="27">
        <v>-0.07866</v>
      </c>
      <c r="AA42" s="27"/>
      <c r="AB42" s="27">
        <v>0.171539</v>
      </c>
      <c r="AC42" s="27"/>
      <c r="AD42" s="27">
        <f t="shared" si="10"/>
        <v>-0.07866</v>
      </c>
    </row>
    <row r="43" spans="1:30" ht="14.25">
      <c r="A43" s="28"/>
      <c r="B43" s="29">
        <f t="shared" si="11"/>
        <v>15</v>
      </c>
      <c r="C43" s="46" t="s">
        <v>35</v>
      </c>
      <c r="D43" s="20"/>
      <c r="E43" s="24" t="s">
        <v>104</v>
      </c>
      <c r="F43" s="20"/>
      <c r="G43" s="48" t="s">
        <v>105</v>
      </c>
      <c r="H43" s="20"/>
      <c r="I43" s="43">
        <f t="shared" si="6"/>
        <v>42600</v>
      </c>
      <c r="J43" s="20"/>
      <c r="K43" s="23">
        <f t="shared" si="7"/>
        <v>29</v>
      </c>
      <c r="L43" s="20"/>
      <c r="M43" s="24" t="s">
        <v>75</v>
      </c>
      <c r="N43" s="25"/>
      <c r="O43" s="45">
        <f t="shared" si="8"/>
        <v>29</v>
      </c>
      <c r="P43" s="25"/>
      <c r="Q43" s="24" t="s">
        <v>76</v>
      </c>
      <c r="R43" s="46"/>
      <c r="S43" s="47">
        <f t="shared" si="9"/>
        <v>0</v>
      </c>
      <c r="U43" s="27">
        <v>-0.055833</v>
      </c>
      <c r="V43" s="27"/>
      <c r="W43" s="49">
        <v>0.121758</v>
      </c>
      <c r="X43" s="27"/>
      <c r="Y43" s="27">
        <f t="shared" si="4"/>
        <v>-0.055833</v>
      </c>
      <c r="Z43" s="27">
        <v>-0.07866</v>
      </c>
      <c r="AA43" s="27"/>
      <c r="AB43" s="27">
        <v>0.171539</v>
      </c>
      <c r="AC43" s="27"/>
      <c r="AD43" s="27">
        <f t="shared" si="10"/>
        <v>-0.07866</v>
      </c>
    </row>
    <row r="44" spans="1:30" ht="14.25">
      <c r="A44" s="28"/>
      <c r="B44" s="29">
        <f t="shared" si="11"/>
        <v>16</v>
      </c>
      <c r="C44" s="46" t="s">
        <v>20</v>
      </c>
      <c r="D44" s="20"/>
      <c r="E44" s="24" t="s">
        <v>75</v>
      </c>
      <c r="F44" s="20"/>
      <c r="G44" s="48" t="s">
        <v>106</v>
      </c>
      <c r="H44" s="20"/>
      <c r="I44" s="43">
        <f t="shared" si="6"/>
        <v>42601</v>
      </c>
      <c r="J44" s="20"/>
      <c r="K44" s="23">
        <f t="shared" si="7"/>
        <v>29</v>
      </c>
      <c r="L44" s="20"/>
      <c r="M44" s="24" t="s">
        <v>75</v>
      </c>
      <c r="N44" s="25"/>
      <c r="O44" s="45">
        <f t="shared" si="8"/>
        <v>29</v>
      </c>
      <c r="P44" s="25"/>
      <c r="Q44" s="24" t="s">
        <v>76</v>
      </c>
      <c r="R44" s="46"/>
      <c r="S44" s="47">
        <f t="shared" si="9"/>
        <v>0</v>
      </c>
      <c r="U44" s="27">
        <v>-0.055833</v>
      </c>
      <c r="V44" s="27"/>
      <c r="W44" s="49">
        <v>0.121758</v>
      </c>
      <c r="X44" s="27"/>
      <c r="Y44" s="27">
        <f t="shared" si="4"/>
        <v>-0.055833</v>
      </c>
      <c r="Z44" s="27">
        <v>-0.07866</v>
      </c>
      <c r="AA44" s="27"/>
      <c r="AB44" s="27">
        <v>0.171539</v>
      </c>
      <c r="AC44" s="27"/>
      <c r="AD44" s="27">
        <f t="shared" si="10"/>
        <v>-0.07866</v>
      </c>
    </row>
    <row r="45" spans="1:30" ht="14.25">
      <c r="A45" s="28"/>
      <c r="B45" s="50">
        <f t="shared" si="11"/>
        <v>17</v>
      </c>
      <c r="C45" s="51" t="s">
        <v>26</v>
      </c>
      <c r="D45" s="52"/>
      <c r="E45" s="53" t="s">
        <v>76</v>
      </c>
      <c r="F45" s="52"/>
      <c r="G45" s="53" t="s">
        <v>107</v>
      </c>
      <c r="H45" s="52"/>
      <c r="I45" s="54">
        <f t="shared" si="6"/>
        <v>42602</v>
      </c>
      <c r="J45" s="52"/>
      <c r="K45" s="55">
        <f t="shared" si="7"/>
        <v>29</v>
      </c>
      <c r="L45" s="52"/>
      <c r="M45" s="53" t="s">
        <v>75</v>
      </c>
      <c r="N45" s="56"/>
      <c r="O45" s="55">
        <f>K45-S45</f>
        <v>28</v>
      </c>
      <c r="P45" s="56"/>
      <c r="Q45" s="53" t="s">
        <v>76</v>
      </c>
      <c r="R45" s="51"/>
      <c r="S45" s="57">
        <f t="shared" si="9"/>
        <v>1</v>
      </c>
      <c r="T45" s="58"/>
      <c r="U45" s="59">
        <v>-0.055833</v>
      </c>
      <c r="V45" s="59"/>
      <c r="W45" s="60">
        <v>0.121758</v>
      </c>
      <c r="X45" s="59"/>
      <c r="Y45" s="59">
        <f t="shared" si="4"/>
        <v>-0.0497092</v>
      </c>
      <c r="Z45" s="59">
        <v>-0.07866</v>
      </c>
      <c r="AA45" s="59"/>
      <c r="AB45" s="59">
        <v>0.171539</v>
      </c>
      <c r="AC45" s="59"/>
      <c r="AD45" s="59">
        <f t="shared" si="10"/>
        <v>-0.0700324</v>
      </c>
    </row>
    <row r="46" spans="1:30" ht="14.25">
      <c r="A46" s="28"/>
      <c r="B46" s="50">
        <f t="shared" si="11"/>
        <v>18</v>
      </c>
      <c r="C46" s="51" t="s">
        <v>29</v>
      </c>
      <c r="D46" s="52"/>
      <c r="E46" s="53" t="s">
        <v>108</v>
      </c>
      <c r="F46" s="52"/>
      <c r="G46" s="53" t="s">
        <v>109</v>
      </c>
      <c r="H46" s="52"/>
      <c r="I46" s="54">
        <f t="shared" si="6"/>
        <v>42605</v>
      </c>
      <c r="J46" s="52"/>
      <c r="K46" s="55">
        <f t="shared" si="7"/>
        <v>31</v>
      </c>
      <c r="L46" s="52"/>
      <c r="M46" s="53" t="s">
        <v>75</v>
      </c>
      <c r="N46" s="56"/>
      <c r="O46" s="55">
        <f aca="true" t="shared" si="12" ref="O46:O70">K46-S46</f>
        <v>27</v>
      </c>
      <c r="P46" s="56"/>
      <c r="Q46" s="53" t="s">
        <v>76</v>
      </c>
      <c r="R46" s="51"/>
      <c r="S46" s="57">
        <f t="shared" si="9"/>
        <v>4</v>
      </c>
      <c r="T46" s="58"/>
      <c r="U46" s="59">
        <v>-0.055833</v>
      </c>
      <c r="V46" s="59"/>
      <c r="W46" s="60">
        <v>0.121758</v>
      </c>
      <c r="X46" s="59"/>
      <c r="Y46" s="59">
        <f t="shared" si="4"/>
        <v>-0.032918</v>
      </c>
      <c r="Z46" s="59">
        <v>-0.07866</v>
      </c>
      <c r="AA46" s="59"/>
      <c r="AB46" s="59">
        <v>0.171539</v>
      </c>
      <c r="AC46" s="59"/>
      <c r="AD46" s="59">
        <f t="shared" si="10"/>
        <v>-0.0463763</v>
      </c>
    </row>
    <row r="47" spans="1:30" ht="14.25">
      <c r="A47" s="28"/>
      <c r="B47" s="50">
        <f t="shared" si="11"/>
        <v>19</v>
      </c>
      <c r="C47" s="51" t="s">
        <v>32</v>
      </c>
      <c r="D47" s="52"/>
      <c r="E47" s="53" t="s">
        <v>110</v>
      </c>
      <c r="F47" s="52"/>
      <c r="G47" s="53" t="s">
        <v>111</v>
      </c>
      <c r="H47" s="52"/>
      <c r="I47" s="54">
        <f t="shared" si="6"/>
        <v>42606</v>
      </c>
      <c r="J47" s="52"/>
      <c r="K47" s="55">
        <f t="shared" si="7"/>
        <v>29</v>
      </c>
      <c r="L47" s="52"/>
      <c r="M47" s="53" t="s">
        <v>75</v>
      </c>
      <c r="N47" s="56"/>
      <c r="O47" s="55">
        <f t="shared" si="12"/>
        <v>24</v>
      </c>
      <c r="P47" s="56"/>
      <c r="Q47" s="53" t="s">
        <v>76</v>
      </c>
      <c r="R47" s="51"/>
      <c r="S47" s="57">
        <f t="shared" si="9"/>
        <v>5</v>
      </c>
      <c r="T47" s="58"/>
      <c r="U47" s="59">
        <v>-0.055833</v>
      </c>
      <c r="V47" s="59"/>
      <c r="W47" s="60">
        <v>0.121758</v>
      </c>
      <c r="X47" s="59"/>
      <c r="Y47" s="59">
        <f t="shared" si="4"/>
        <v>-0.0252139</v>
      </c>
      <c r="Z47" s="59">
        <v>-0.07866</v>
      </c>
      <c r="AA47" s="59"/>
      <c r="AB47" s="59">
        <v>0.171539</v>
      </c>
      <c r="AC47" s="59"/>
      <c r="AD47" s="59">
        <f t="shared" si="10"/>
        <v>-0.0355222</v>
      </c>
    </row>
    <row r="48" spans="1:30" ht="14.25">
      <c r="A48" s="28"/>
      <c r="B48" s="50">
        <f t="shared" si="11"/>
        <v>20</v>
      </c>
      <c r="C48" s="51" t="s">
        <v>35</v>
      </c>
      <c r="D48" s="52"/>
      <c r="E48" s="53" t="s">
        <v>112</v>
      </c>
      <c r="F48" s="52"/>
      <c r="G48" s="53" t="s">
        <v>113</v>
      </c>
      <c r="H48" s="52"/>
      <c r="I48" s="54">
        <f t="shared" si="6"/>
        <v>42607</v>
      </c>
      <c r="J48" s="52"/>
      <c r="K48" s="55">
        <f t="shared" si="7"/>
        <v>29</v>
      </c>
      <c r="L48" s="52"/>
      <c r="M48" s="53" t="s">
        <v>75</v>
      </c>
      <c r="N48" s="56"/>
      <c r="O48" s="55">
        <f t="shared" si="12"/>
        <v>23</v>
      </c>
      <c r="P48" s="56"/>
      <c r="Q48" s="53" t="s">
        <v>76</v>
      </c>
      <c r="R48" s="51"/>
      <c r="S48" s="57">
        <f t="shared" si="9"/>
        <v>6</v>
      </c>
      <c r="T48" s="58"/>
      <c r="U48" s="59">
        <v>-0.055833</v>
      </c>
      <c r="V48" s="59"/>
      <c r="W48" s="60">
        <v>0.121758</v>
      </c>
      <c r="X48" s="59"/>
      <c r="Y48" s="59">
        <f t="shared" si="4"/>
        <v>-0.01909</v>
      </c>
      <c r="Z48" s="59">
        <v>-0.07866</v>
      </c>
      <c r="AA48" s="59"/>
      <c r="AB48" s="59">
        <v>0.171539</v>
      </c>
      <c r="AC48" s="59"/>
      <c r="AD48" s="59">
        <f t="shared" si="10"/>
        <v>-0.0268947</v>
      </c>
    </row>
    <row r="49" spans="1:30" s="4" customFormat="1" ht="14.25">
      <c r="A49" s="30"/>
      <c r="B49" s="50">
        <f t="shared" si="11"/>
        <v>21</v>
      </c>
      <c r="C49" s="51" t="s">
        <v>20</v>
      </c>
      <c r="D49" s="52"/>
      <c r="E49" s="53" t="s">
        <v>114</v>
      </c>
      <c r="F49" s="52"/>
      <c r="G49" s="53" t="s">
        <v>115</v>
      </c>
      <c r="H49" s="52"/>
      <c r="I49" s="54">
        <f t="shared" si="6"/>
        <v>42608</v>
      </c>
      <c r="J49" s="52"/>
      <c r="K49" s="55">
        <f t="shared" si="7"/>
        <v>29</v>
      </c>
      <c r="L49" s="52"/>
      <c r="M49" s="53" t="s">
        <v>75</v>
      </c>
      <c r="N49" s="56"/>
      <c r="O49" s="55">
        <f t="shared" si="12"/>
        <v>22</v>
      </c>
      <c r="P49" s="56"/>
      <c r="Q49" s="53" t="s">
        <v>76</v>
      </c>
      <c r="R49" s="51"/>
      <c r="S49" s="57">
        <f t="shared" si="9"/>
        <v>7</v>
      </c>
      <c r="T49" s="56"/>
      <c r="U49" s="60">
        <v>-0.055833</v>
      </c>
      <c r="V49" s="60"/>
      <c r="W49" s="60">
        <v>0.121758</v>
      </c>
      <c r="X49" s="60"/>
      <c r="Y49" s="60">
        <f t="shared" si="4"/>
        <v>-0.0129662</v>
      </c>
      <c r="Z49" s="61">
        <v>-0.07866</v>
      </c>
      <c r="AA49" s="60"/>
      <c r="AB49" s="60">
        <v>0.171539</v>
      </c>
      <c r="AC49" s="60"/>
      <c r="AD49" s="60">
        <f t="shared" si="10"/>
        <v>-0.0182671</v>
      </c>
    </row>
    <row r="50" spans="1:34" s="71" customFormat="1" ht="14.25">
      <c r="A50" s="37" t="s">
        <v>116</v>
      </c>
      <c r="B50" s="62">
        <v>1</v>
      </c>
      <c r="C50" s="51" t="s">
        <v>26</v>
      </c>
      <c r="D50" s="63"/>
      <c r="E50" s="64" t="s">
        <v>117</v>
      </c>
      <c r="F50" s="63"/>
      <c r="G50" s="64" t="s">
        <v>74</v>
      </c>
      <c r="H50" s="63"/>
      <c r="I50" s="65">
        <f>E50-1</f>
        <v>42609</v>
      </c>
      <c r="J50" s="63"/>
      <c r="K50" s="66">
        <f t="shared" si="7"/>
        <v>29</v>
      </c>
      <c r="L50" s="63"/>
      <c r="M50" s="64" t="s">
        <v>75</v>
      </c>
      <c r="N50" s="67"/>
      <c r="O50" s="66">
        <f t="shared" si="12"/>
        <v>21</v>
      </c>
      <c r="P50" s="67"/>
      <c r="Q50" s="64" t="s">
        <v>76</v>
      </c>
      <c r="R50" s="68"/>
      <c r="S50" s="69">
        <f t="shared" si="9"/>
        <v>8</v>
      </c>
      <c r="T50" s="67"/>
      <c r="U50" s="70">
        <v>-0.08311</v>
      </c>
      <c r="V50" s="70"/>
      <c r="W50" s="70">
        <v>0.097656</v>
      </c>
      <c r="X50" s="70"/>
      <c r="Y50" s="70">
        <f t="shared" si="4"/>
        <v>-0.0332435</v>
      </c>
      <c r="Z50" s="60">
        <v>-0.101772</v>
      </c>
      <c r="AA50" s="70"/>
      <c r="AB50" s="70">
        <v>0.119583</v>
      </c>
      <c r="AC50" s="70"/>
      <c r="AD50" s="70">
        <f t="shared" si="10"/>
        <v>-0.0407086</v>
      </c>
      <c r="AG50" s="72"/>
      <c r="AH50" s="73"/>
    </row>
    <row r="51" spans="1:30" ht="14.25">
      <c r="A51" s="28"/>
      <c r="B51" s="50">
        <f>+B50+1</f>
        <v>2</v>
      </c>
      <c r="C51" s="51" t="s">
        <v>79</v>
      </c>
      <c r="D51" s="52"/>
      <c r="E51" s="53" t="s">
        <v>118</v>
      </c>
      <c r="F51" s="52"/>
      <c r="G51" s="53" t="s">
        <v>77</v>
      </c>
      <c r="H51" s="52"/>
      <c r="I51" s="54">
        <f aca="true" t="shared" si="13" ref="I51:I70">E51-1</f>
        <v>42612</v>
      </c>
      <c r="J51" s="52"/>
      <c r="K51" s="55">
        <f t="shared" si="7"/>
        <v>31</v>
      </c>
      <c r="L51" s="52"/>
      <c r="M51" s="53" t="s">
        <v>75</v>
      </c>
      <c r="N51" s="56"/>
      <c r="O51" s="55">
        <f t="shared" si="12"/>
        <v>20</v>
      </c>
      <c r="P51" s="56"/>
      <c r="Q51" s="53" t="s">
        <v>76</v>
      </c>
      <c r="R51" s="51"/>
      <c r="S51" s="57">
        <f t="shared" si="9"/>
        <v>11</v>
      </c>
      <c r="T51" s="56"/>
      <c r="U51" s="60">
        <v>-0.08311</v>
      </c>
      <c r="V51" s="60"/>
      <c r="W51" s="60">
        <v>0.097656</v>
      </c>
      <c r="X51" s="59"/>
      <c r="Y51" s="60">
        <f t="shared" si="4"/>
        <v>-0.0189672</v>
      </c>
      <c r="Z51" s="60">
        <v>-0.101772</v>
      </c>
      <c r="AA51" s="59"/>
      <c r="AB51" s="60">
        <v>0.119583</v>
      </c>
      <c r="AC51" s="60"/>
      <c r="AD51" s="59">
        <f t="shared" si="10"/>
        <v>-0.0232267</v>
      </c>
    </row>
    <row r="52" spans="1:30" ht="14.25">
      <c r="A52" s="28"/>
      <c r="B52" s="50">
        <f aca="true" t="shared" si="14" ref="B52:B70">+B51+1</f>
        <v>3</v>
      </c>
      <c r="C52" s="51" t="s">
        <v>32</v>
      </c>
      <c r="D52" s="52"/>
      <c r="E52" s="53" t="s">
        <v>119</v>
      </c>
      <c r="F52" s="52"/>
      <c r="G52" s="53" t="s">
        <v>80</v>
      </c>
      <c r="H52" s="52"/>
      <c r="I52" s="54">
        <f t="shared" si="13"/>
        <v>42613</v>
      </c>
      <c r="J52" s="52"/>
      <c r="K52" s="55">
        <f t="shared" si="7"/>
        <v>29</v>
      </c>
      <c r="L52" s="52"/>
      <c r="M52" s="53" t="s">
        <v>75</v>
      </c>
      <c r="N52" s="56"/>
      <c r="O52" s="55">
        <f t="shared" si="12"/>
        <v>17</v>
      </c>
      <c r="P52" s="56"/>
      <c r="Q52" s="53" t="s">
        <v>76</v>
      </c>
      <c r="R52" s="51"/>
      <c r="S52" s="57">
        <f t="shared" si="9"/>
        <v>12</v>
      </c>
      <c r="T52" s="56"/>
      <c r="U52" s="60">
        <v>-0.08311</v>
      </c>
      <c r="V52" s="60"/>
      <c r="W52" s="60">
        <v>0.097656</v>
      </c>
      <c r="X52" s="59"/>
      <c r="Y52" s="60">
        <f t="shared" si="4"/>
        <v>-0.0083103</v>
      </c>
      <c r="Z52" s="60">
        <v>-0.101772</v>
      </c>
      <c r="AA52" s="59"/>
      <c r="AB52" s="60">
        <v>0.119583</v>
      </c>
      <c r="AC52" s="60"/>
      <c r="AD52" s="59">
        <f t="shared" si="10"/>
        <v>-0.0101768</v>
      </c>
    </row>
    <row r="53" spans="1:30" ht="14.25">
      <c r="A53" s="28"/>
      <c r="B53" s="50">
        <f t="shared" si="14"/>
        <v>4</v>
      </c>
      <c r="C53" s="51" t="s">
        <v>35</v>
      </c>
      <c r="D53" s="52"/>
      <c r="E53" s="53" t="s">
        <v>120</v>
      </c>
      <c r="F53" s="52"/>
      <c r="G53" s="53" t="s">
        <v>82</v>
      </c>
      <c r="H53" s="52"/>
      <c r="I53" s="54">
        <f t="shared" si="13"/>
        <v>42614</v>
      </c>
      <c r="J53" s="52"/>
      <c r="K53" s="55">
        <f t="shared" si="7"/>
        <v>29</v>
      </c>
      <c r="L53" s="52"/>
      <c r="M53" s="53" t="s">
        <v>75</v>
      </c>
      <c r="N53" s="56"/>
      <c r="O53" s="55">
        <f t="shared" si="12"/>
        <v>16</v>
      </c>
      <c r="P53" s="56"/>
      <c r="Q53" s="53" t="s">
        <v>76</v>
      </c>
      <c r="R53" s="51"/>
      <c r="S53" s="57">
        <f t="shared" si="9"/>
        <v>13</v>
      </c>
      <c r="T53" s="56"/>
      <c r="U53" s="60">
        <v>-0.08311</v>
      </c>
      <c r="V53" s="60"/>
      <c r="W53" s="60">
        <v>0.097656</v>
      </c>
      <c r="X53" s="59"/>
      <c r="Y53" s="60">
        <f t="shared" si="4"/>
        <v>-0.002077</v>
      </c>
      <c r="Z53" s="60">
        <v>-0.101772</v>
      </c>
      <c r="AA53" s="59"/>
      <c r="AB53" s="60">
        <v>0.119583</v>
      </c>
      <c r="AC53" s="60"/>
      <c r="AD53" s="59">
        <f t="shared" si="10"/>
        <v>-0.0025439</v>
      </c>
    </row>
    <row r="54" spans="1:30" ht="14.25">
      <c r="A54" s="28"/>
      <c r="B54" s="50">
        <f t="shared" si="14"/>
        <v>5</v>
      </c>
      <c r="C54" s="51" t="s">
        <v>20</v>
      </c>
      <c r="D54" s="52"/>
      <c r="E54" s="53" t="s">
        <v>121</v>
      </c>
      <c r="F54" s="52"/>
      <c r="G54" s="53" t="s">
        <v>122</v>
      </c>
      <c r="H54" s="52"/>
      <c r="I54" s="54">
        <f t="shared" si="13"/>
        <v>42615</v>
      </c>
      <c r="J54" s="52"/>
      <c r="K54" s="55">
        <f t="shared" si="7"/>
        <v>29</v>
      </c>
      <c r="L54" s="52"/>
      <c r="M54" s="53" t="s">
        <v>75</v>
      </c>
      <c r="N54" s="56"/>
      <c r="O54" s="55">
        <f t="shared" si="12"/>
        <v>15</v>
      </c>
      <c r="P54" s="56"/>
      <c r="Q54" s="53" t="s">
        <v>76</v>
      </c>
      <c r="R54" s="51"/>
      <c r="S54" s="57">
        <f t="shared" si="9"/>
        <v>14</v>
      </c>
      <c r="T54" s="56"/>
      <c r="U54" s="60">
        <v>-0.08311</v>
      </c>
      <c r="V54" s="60"/>
      <c r="W54" s="60">
        <v>0.097656</v>
      </c>
      <c r="X54" s="59"/>
      <c r="Y54" s="60">
        <f t="shared" si="4"/>
        <v>0.0041563</v>
      </c>
      <c r="Z54" s="60">
        <v>-0.101772</v>
      </c>
      <c r="AA54" s="59"/>
      <c r="AB54" s="60">
        <v>0.119583</v>
      </c>
      <c r="AC54" s="60"/>
      <c r="AD54" s="59">
        <f t="shared" si="10"/>
        <v>0.005089</v>
      </c>
    </row>
    <row r="55" spans="1:30" ht="14.25">
      <c r="A55" s="28"/>
      <c r="B55" s="50">
        <f t="shared" si="14"/>
        <v>6</v>
      </c>
      <c r="C55" s="51" t="s">
        <v>26</v>
      </c>
      <c r="D55" s="52"/>
      <c r="E55" s="53" t="s">
        <v>123</v>
      </c>
      <c r="F55" s="52"/>
      <c r="G55" s="53" t="s">
        <v>86</v>
      </c>
      <c r="H55" s="52"/>
      <c r="I55" s="54">
        <f t="shared" si="13"/>
        <v>42616</v>
      </c>
      <c r="J55" s="52"/>
      <c r="K55" s="55">
        <f t="shared" si="7"/>
        <v>29</v>
      </c>
      <c r="L55" s="52"/>
      <c r="M55" s="53" t="s">
        <v>75</v>
      </c>
      <c r="N55" s="56"/>
      <c r="O55" s="55">
        <f t="shared" si="12"/>
        <v>14</v>
      </c>
      <c r="P55" s="56"/>
      <c r="Q55" s="53" t="s">
        <v>76</v>
      </c>
      <c r="R55" s="51"/>
      <c r="S55" s="57">
        <f t="shared" si="9"/>
        <v>15</v>
      </c>
      <c r="T55" s="56"/>
      <c r="U55" s="60">
        <v>-0.08311</v>
      </c>
      <c r="V55" s="60"/>
      <c r="W55" s="60">
        <v>0.097656</v>
      </c>
      <c r="X55" s="59"/>
      <c r="Y55" s="60">
        <f t="shared" si="4"/>
        <v>0.0103897</v>
      </c>
      <c r="Z55" s="60">
        <v>-0.101772</v>
      </c>
      <c r="AA55" s="59"/>
      <c r="AB55" s="60">
        <v>0.119583</v>
      </c>
      <c r="AC55" s="60"/>
      <c r="AD55" s="59">
        <f t="shared" si="10"/>
        <v>0.012722</v>
      </c>
    </row>
    <row r="56" spans="1:30" ht="14.25">
      <c r="A56" s="28"/>
      <c r="B56" s="50">
        <f t="shared" si="14"/>
        <v>7</v>
      </c>
      <c r="C56" s="51" t="s">
        <v>29</v>
      </c>
      <c r="D56" s="52"/>
      <c r="E56" s="53" t="s">
        <v>124</v>
      </c>
      <c r="F56" s="52"/>
      <c r="G56" s="53" t="s">
        <v>125</v>
      </c>
      <c r="H56" s="52"/>
      <c r="I56" s="54">
        <f t="shared" si="13"/>
        <v>42620</v>
      </c>
      <c r="J56" s="52"/>
      <c r="K56" s="55">
        <f t="shared" si="7"/>
        <v>32</v>
      </c>
      <c r="L56" s="52"/>
      <c r="M56" s="53" t="s">
        <v>75</v>
      </c>
      <c r="N56" s="56"/>
      <c r="O56" s="55">
        <f t="shared" si="12"/>
        <v>13</v>
      </c>
      <c r="P56" s="56"/>
      <c r="Q56" s="53" t="s">
        <v>76</v>
      </c>
      <c r="R56" s="51"/>
      <c r="S56" s="57">
        <f t="shared" si="9"/>
        <v>19</v>
      </c>
      <c r="T56" s="56"/>
      <c r="U56" s="60">
        <v>-0.08311</v>
      </c>
      <c r="V56" s="60"/>
      <c r="W56" s="60">
        <v>0.097656</v>
      </c>
      <c r="X56" s="59"/>
      <c r="Y56" s="60">
        <f t="shared" si="4"/>
        <v>0.0242198</v>
      </c>
      <c r="Z56" s="60">
        <v>-0.101772</v>
      </c>
      <c r="AA56" s="59"/>
      <c r="AB56" s="60">
        <v>0.119583</v>
      </c>
      <c r="AC56" s="60"/>
      <c r="AD56" s="59">
        <f t="shared" si="10"/>
        <v>0.0296575</v>
      </c>
    </row>
    <row r="57" spans="1:30" ht="14.25">
      <c r="A57" s="28"/>
      <c r="B57" s="50">
        <f t="shared" si="14"/>
        <v>8</v>
      </c>
      <c r="C57" s="51" t="s">
        <v>32</v>
      </c>
      <c r="D57" s="52"/>
      <c r="E57" s="53" t="s">
        <v>126</v>
      </c>
      <c r="F57" s="52"/>
      <c r="G57" s="53" t="s">
        <v>90</v>
      </c>
      <c r="H57" s="52"/>
      <c r="I57" s="54">
        <f t="shared" si="13"/>
        <v>42621</v>
      </c>
      <c r="J57" s="52"/>
      <c r="K57" s="55">
        <f t="shared" si="7"/>
        <v>30</v>
      </c>
      <c r="L57" s="52"/>
      <c r="M57" s="53" t="s">
        <v>75</v>
      </c>
      <c r="N57" s="56"/>
      <c r="O57" s="55">
        <f t="shared" si="12"/>
        <v>10</v>
      </c>
      <c r="P57" s="56"/>
      <c r="Q57" s="53" t="s">
        <v>76</v>
      </c>
      <c r="R57" s="51"/>
      <c r="S57" s="57">
        <f t="shared" si="9"/>
        <v>20</v>
      </c>
      <c r="T57" s="56"/>
      <c r="U57" s="60">
        <v>-0.08311</v>
      </c>
      <c r="V57" s="60"/>
      <c r="W57" s="60">
        <v>0.097656</v>
      </c>
      <c r="X57" s="59"/>
      <c r="Y57" s="60">
        <f t="shared" si="4"/>
        <v>0.0374007</v>
      </c>
      <c r="Z57" s="60">
        <v>-0.101772</v>
      </c>
      <c r="AA57" s="59"/>
      <c r="AB57" s="60">
        <v>0.119583</v>
      </c>
      <c r="AC57" s="60"/>
      <c r="AD57" s="59">
        <f t="shared" si="10"/>
        <v>0.045798</v>
      </c>
    </row>
    <row r="58" spans="1:30" ht="14.25">
      <c r="A58" s="28"/>
      <c r="B58" s="50">
        <f t="shared" si="14"/>
        <v>9</v>
      </c>
      <c r="C58" s="51" t="s">
        <v>35</v>
      </c>
      <c r="D58" s="52"/>
      <c r="E58" s="53" t="s">
        <v>127</v>
      </c>
      <c r="F58" s="52"/>
      <c r="G58" s="53" t="s">
        <v>92</v>
      </c>
      <c r="H58" s="52"/>
      <c r="I58" s="54">
        <f t="shared" si="13"/>
        <v>42622</v>
      </c>
      <c r="J58" s="52"/>
      <c r="K58" s="55">
        <f t="shared" si="7"/>
        <v>30</v>
      </c>
      <c r="L58" s="52"/>
      <c r="M58" s="53" t="s">
        <v>75</v>
      </c>
      <c r="N58" s="56"/>
      <c r="O58" s="55">
        <f t="shared" si="12"/>
        <v>9</v>
      </c>
      <c r="P58" s="56"/>
      <c r="Q58" s="53" t="s">
        <v>76</v>
      </c>
      <c r="R58" s="51"/>
      <c r="S58" s="57">
        <f t="shared" si="9"/>
        <v>21</v>
      </c>
      <c r="T58" s="56"/>
      <c r="U58" s="60">
        <v>-0.08311</v>
      </c>
      <c r="V58" s="60"/>
      <c r="W58" s="60">
        <v>0.097656</v>
      </c>
      <c r="X58" s="59"/>
      <c r="Y58" s="60">
        <f t="shared" si="4"/>
        <v>0.0434262</v>
      </c>
      <c r="Z58" s="60">
        <v>-0.101772</v>
      </c>
      <c r="AA58" s="59"/>
      <c r="AB58" s="60">
        <v>0.119583</v>
      </c>
      <c r="AC58" s="60"/>
      <c r="AD58" s="59">
        <f t="shared" si="10"/>
        <v>0.0531765</v>
      </c>
    </row>
    <row r="59" spans="1:30" ht="14.25">
      <c r="A59" s="28"/>
      <c r="B59" s="50">
        <f t="shared" si="14"/>
        <v>10</v>
      </c>
      <c r="C59" s="51" t="s">
        <v>20</v>
      </c>
      <c r="D59" s="52"/>
      <c r="E59" s="53" t="s">
        <v>128</v>
      </c>
      <c r="F59" s="52"/>
      <c r="G59" s="53" t="s">
        <v>129</v>
      </c>
      <c r="H59" s="52"/>
      <c r="I59" s="54">
        <f t="shared" si="13"/>
        <v>42623</v>
      </c>
      <c r="J59" s="52"/>
      <c r="K59" s="55">
        <f t="shared" si="7"/>
        <v>30</v>
      </c>
      <c r="L59" s="52"/>
      <c r="M59" s="53" t="s">
        <v>75</v>
      </c>
      <c r="N59" s="56"/>
      <c r="O59" s="55">
        <f t="shared" si="12"/>
        <v>8</v>
      </c>
      <c r="P59" s="56"/>
      <c r="Q59" s="53" t="s">
        <v>76</v>
      </c>
      <c r="R59" s="51"/>
      <c r="S59" s="57">
        <f t="shared" si="9"/>
        <v>22</v>
      </c>
      <c r="T59" s="56"/>
      <c r="U59" s="60">
        <v>-0.08311</v>
      </c>
      <c r="V59" s="60"/>
      <c r="W59" s="60">
        <v>0.097656</v>
      </c>
      <c r="X59" s="59"/>
      <c r="Y59" s="60">
        <f t="shared" si="4"/>
        <v>0.0494517</v>
      </c>
      <c r="Z59" s="60">
        <v>-0.101772</v>
      </c>
      <c r="AA59" s="59"/>
      <c r="AB59" s="60">
        <v>0.119583</v>
      </c>
      <c r="AC59" s="60"/>
      <c r="AD59" s="59">
        <f t="shared" si="10"/>
        <v>0.060555</v>
      </c>
    </row>
    <row r="60" spans="1:30" ht="14.25">
      <c r="A60" s="28"/>
      <c r="B60" s="50">
        <f t="shared" si="14"/>
        <v>11</v>
      </c>
      <c r="C60" s="51" t="s">
        <v>26</v>
      </c>
      <c r="D60" s="52"/>
      <c r="E60" s="53" t="s">
        <v>130</v>
      </c>
      <c r="F60" s="52"/>
      <c r="G60" s="53" t="s">
        <v>96</v>
      </c>
      <c r="H60" s="52"/>
      <c r="I60" s="54">
        <f t="shared" si="13"/>
        <v>42626</v>
      </c>
      <c r="J60" s="52"/>
      <c r="K60" s="55">
        <f t="shared" si="7"/>
        <v>32</v>
      </c>
      <c r="L60" s="52"/>
      <c r="M60" s="53" t="s">
        <v>75</v>
      </c>
      <c r="N60" s="56"/>
      <c r="O60" s="55">
        <f t="shared" si="12"/>
        <v>7</v>
      </c>
      <c r="P60" s="56"/>
      <c r="Q60" s="53" t="s">
        <v>76</v>
      </c>
      <c r="R60" s="51"/>
      <c r="S60" s="57">
        <f t="shared" si="9"/>
        <v>25</v>
      </c>
      <c r="T60" s="56"/>
      <c r="U60" s="60">
        <v>-0.08311</v>
      </c>
      <c r="V60" s="60"/>
      <c r="W60" s="60">
        <v>0.097656</v>
      </c>
      <c r="X60" s="59"/>
      <c r="Y60" s="60">
        <f t="shared" si="4"/>
        <v>0.0581134</v>
      </c>
      <c r="Z60" s="60">
        <v>-0.101772</v>
      </c>
      <c r="AA60" s="59"/>
      <c r="AB60" s="60">
        <v>0.119583</v>
      </c>
      <c r="AC60" s="60"/>
      <c r="AD60" s="59">
        <f t="shared" si="10"/>
        <v>0.0711616</v>
      </c>
    </row>
    <row r="61" spans="1:30" ht="14.25">
      <c r="A61" s="28"/>
      <c r="B61" s="50">
        <f t="shared" si="14"/>
        <v>12</v>
      </c>
      <c r="C61" s="51" t="s">
        <v>29</v>
      </c>
      <c r="D61" s="52"/>
      <c r="E61" s="53" t="s">
        <v>131</v>
      </c>
      <c r="F61" s="52"/>
      <c r="G61" s="53" t="s">
        <v>98</v>
      </c>
      <c r="H61" s="52"/>
      <c r="I61" s="54">
        <f t="shared" si="13"/>
        <v>42627</v>
      </c>
      <c r="J61" s="52"/>
      <c r="K61" s="55">
        <f t="shared" si="7"/>
        <v>32</v>
      </c>
      <c r="L61" s="52"/>
      <c r="M61" s="53" t="s">
        <v>75</v>
      </c>
      <c r="N61" s="56"/>
      <c r="O61" s="55">
        <f t="shared" si="12"/>
        <v>6</v>
      </c>
      <c r="P61" s="56"/>
      <c r="Q61" s="53" t="s">
        <v>76</v>
      </c>
      <c r="R61" s="51"/>
      <c r="S61" s="57">
        <f t="shared" si="9"/>
        <v>26</v>
      </c>
      <c r="T61" s="56"/>
      <c r="U61" s="60">
        <v>-0.08311</v>
      </c>
      <c r="V61" s="60"/>
      <c r="W61" s="60">
        <v>0.097656</v>
      </c>
      <c r="X61" s="59"/>
      <c r="Y61" s="60">
        <f t="shared" si="4"/>
        <v>0.0637624</v>
      </c>
      <c r="Z61" s="60">
        <v>-0.101772</v>
      </c>
      <c r="AA61" s="59"/>
      <c r="AB61" s="60">
        <v>0.119583</v>
      </c>
      <c r="AC61" s="60"/>
      <c r="AD61" s="59">
        <f t="shared" si="10"/>
        <v>0.0780789</v>
      </c>
    </row>
    <row r="62" spans="1:30" ht="14.25">
      <c r="A62" s="28"/>
      <c r="B62" s="50">
        <f t="shared" si="14"/>
        <v>13</v>
      </c>
      <c r="C62" s="51" t="s">
        <v>32</v>
      </c>
      <c r="D62" s="52"/>
      <c r="E62" s="53" t="s">
        <v>132</v>
      </c>
      <c r="F62" s="52"/>
      <c r="G62" s="53" t="s">
        <v>100</v>
      </c>
      <c r="H62" s="52"/>
      <c r="I62" s="54">
        <f t="shared" si="13"/>
        <v>42628</v>
      </c>
      <c r="J62" s="52"/>
      <c r="K62" s="55">
        <f t="shared" si="7"/>
        <v>30</v>
      </c>
      <c r="L62" s="52"/>
      <c r="M62" s="53" t="s">
        <v>75</v>
      </c>
      <c r="N62" s="56"/>
      <c r="O62" s="55">
        <f t="shared" si="12"/>
        <v>3</v>
      </c>
      <c r="P62" s="56"/>
      <c r="Q62" s="53" t="s">
        <v>76</v>
      </c>
      <c r="R62" s="51"/>
      <c r="S62" s="57">
        <f t="shared" si="9"/>
        <v>27</v>
      </c>
      <c r="T62" s="56"/>
      <c r="U62" s="60">
        <v>-0.08311</v>
      </c>
      <c r="V62" s="60"/>
      <c r="W62" s="60">
        <v>0.097656</v>
      </c>
      <c r="X62" s="59"/>
      <c r="Y62" s="60">
        <f t="shared" si="4"/>
        <v>0.0795794</v>
      </c>
      <c r="Z62" s="60">
        <v>-0.101772</v>
      </c>
      <c r="AA62" s="59"/>
      <c r="AB62" s="60">
        <v>0.119583</v>
      </c>
      <c r="AC62" s="60"/>
      <c r="AD62" s="59">
        <f t="shared" si="10"/>
        <v>0.0974475</v>
      </c>
    </row>
    <row r="63" spans="1:30" ht="14.25">
      <c r="A63" s="28"/>
      <c r="B63" s="50">
        <f t="shared" si="14"/>
        <v>14</v>
      </c>
      <c r="C63" s="51" t="s">
        <v>35</v>
      </c>
      <c r="D63" s="52"/>
      <c r="E63" s="53" t="s">
        <v>133</v>
      </c>
      <c r="F63" s="52"/>
      <c r="G63" s="53" t="s">
        <v>102</v>
      </c>
      <c r="H63" s="52"/>
      <c r="I63" s="54">
        <f t="shared" si="13"/>
        <v>42629</v>
      </c>
      <c r="J63" s="52"/>
      <c r="K63" s="55">
        <f t="shared" si="7"/>
        <v>30</v>
      </c>
      <c r="L63" s="52"/>
      <c r="M63" s="53" t="s">
        <v>75</v>
      </c>
      <c r="N63" s="56"/>
      <c r="O63" s="55">
        <f t="shared" si="12"/>
        <v>2</v>
      </c>
      <c r="P63" s="56"/>
      <c r="Q63" s="53" t="s">
        <v>76</v>
      </c>
      <c r="R63" s="51"/>
      <c r="S63" s="57">
        <f t="shared" si="9"/>
        <v>28</v>
      </c>
      <c r="T63" s="56"/>
      <c r="U63" s="60">
        <v>-0.08311</v>
      </c>
      <c r="V63" s="60"/>
      <c r="W63" s="60">
        <v>0.097656</v>
      </c>
      <c r="X63" s="59"/>
      <c r="Y63" s="60">
        <f t="shared" si="4"/>
        <v>0.0856049</v>
      </c>
      <c r="Z63" s="60">
        <v>-0.101772</v>
      </c>
      <c r="AA63" s="59"/>
      <c r="AB63" s="60">
        <v>0.119583</v>
      </c>
      <c r="AC63" s="60"/>
      <c r="AD63" s="59">
        <f t="shared" si="10"/>
        <v>0.104826</v>
      </c>
    </row>
    <row r="64" spans="1:30" ht="14.25">
      <c r="A64" s="28"/>
      <c r="B64" s="50">
        <f t="shared" si="14"/>
        <v>15</v>
      </c>
      <c r="C64" s="51" t="s">
        <v>20</v>
      </c>
      <c r="D64" s="52"/>
      <c r="E64" s="53" t="s">
        <v>134</v>
      </c>
      <c r="F64" s="52"/>
      <c r="G64" s="53" t="s">
        <v>104</v>
      </c>
      <c r="H64" s="52"/>
      <c r="I64" s="54">
        <f t="shared" si="13"/>
        <v>42630</v>
      </c>
      <c r="J64" s="52"/>
      <c r="K64" s="55">
        <f t="shared" si="7"/>
        <v>30</v>
      </c>
      <c r="L64" s="52"/>
      <c r="M64" s="53" t="s">
        <v>75</v>
      </c>
      <c r="N64" s="56"/>
      <c r="O64" s="55">
        <f t="shared" si="12"/>
        <v>1</v>
      </c>
      <c r="P64" s="56"/>
      <c r="Q64" s="53" t="s">
        <v>76</v>
      </c>
      <c r="R64" s="51"/>
      <c r="S64" s="57">
        <f t="shared" si="9"/>
        <v>29</v>
      </c>
      <c r="T64" s="56"/>
      <c r="U64" s="60">
        <v>-0.08311</v>
      </c>
      <c r="V64" s="60"/>
      <c r="W64" s="60">
        <v>0.097656</v>
      </c>
      <c r="X64" s="59"/>
      <c r="Y64" s="60">
        <f t="shared" si="4"/>
        <v>0.0916305</v>
      </c>
      <c r="Z64" s="60">
        <v>-0.101772</v>
      </c>
      <c r="AA64" s="59"/>
      <c r="AB64" s="60">
        <v>0.119583</v>
      </c>
      <c r="AC64" s="60"/>
      <c r="AD64" s="59">
        <f t="shared" si="10"/>
        <v>0.1122045</v>
      </c>
    </row>
    <row r="65" spans="1:30" ht="15.75" customHeight="1">
      <c r="A65" s="28"/>
      <c r="B65" s="29">
        <f t="shared" si="14"/>
        <v>16</v>
      </c>
      <c r="C65" s="46" t="s">
        <v>26</v>
      </c>
      <c r="D65" s="20"/>
      <c r="E65" s="48" t="s">
        <v>135</v>
      </c>
      <c r="F65" s="20"/>
      <c r="G65" s="48" t="s">
        <v>75</v>
      </c>
      <c r="H65" s="20"/>
      <c r="I65" s="43">
        <f t="shared" si="13"/>
        <v>42633</v>
      </c>
      <c r="J65" s="20"/>
      <c r="K65" s="23">
        <f t="shared" si="7"/>
        <v>32</v>
      </c>
      <c r="L65" s="20"/>
      <c r="M65" s="24" t="s">
        <v>75</v>
      </c>
      <c r="N65" s="25"/>
      <c r="O65" s="74">
        <f t="shared" si="12"/>
        <v>0</v>
      </c>
      <c r="P65" s="25"/>
      <c r="Q65" s="24" t="s">
        <v>76</v>
      </c>
      <c r="R65" s="46"/>
      <c r="S65" s="75">
        <f t="shared" si="9"/>
        <v>32</v>
      </c>
      <c r="U65" s="76">
        <v>-0.08311</v>
      </c>
      <c r="V65" s="77"/>
      <c r="W65" s="76">
        <v>0.097656</v>
      </c>
      <c r="X65" s="27"/>
      <c r="Y65" s="76">
        <f t="shared" si="4"/>
        <v>0.097656</v>
      </c>
      <c r="Z65" s="76">
        <v>-0.101772</v>
      </c>
      <c r="AA65" s="76"/>
      <c r="AB65" s="76">
        <v>0.119583</v>
      </c>
      <c r="AC65" s="49"/>
      <c r="AD65" s="27">
        <f t="shared" si="10"/>
        <v>0.119583</v>
      </c>
    </row>
    <row r="66" spans="1:30" ht="14.25">
      <c r="A66" s="28"/>
      <c r="B66" s="29">
        <f t="shared" si="14"/>
        <v>17</v>
      </c>
      <c r="C66" s="46" t="s">
        <v>29</v>
      </c>
      <c r="D66" s="20"/>
      <c r="E66" s="48" t="s">
        <v>136</v>
      </c>
      <c r="F66" s="20"/>
      <c r="G66" s="48" t="s">
        <v>76</v>
      </c>
      <c r="H66" s="20"/>
      <c r="I66" s="43">
        <f t="shared" si="13"/>
        <v>42634</v>
      </c>
      <c r="J66" s="20"/>
      <c r="K66" s="23">
        <f t="shared" si="7"/>
        <v>32</v>
      </c>
      <c r="L66" s="20"/>
      <c r="M66" s="24" t="s">
        <v>75</v>
      </c>
      <c r="N66" s="25"/>
      <c r="O66" s="74">
        <f t="shared" si="12"/>
        <v>0</v>
      </c>
      <c r="P66" s="25"/>
      <c r="Q66" s="24" t="s">
        <v>76</v>
      </c>
      <c r="R66" s="46"/>
      <c r="S66" s="75">
        <f t="shared" si="9"/>
        <v>32</v>
      </c>
      <c r="U66" s="76">
        <v>-0.08311</v>
      </c>
      <c r="V66" s="77"/>
      <c r="W66" s="76">
        <v>0.097656</v>
      </c>
      <c r="X66" s="27"/>
      <c r="Y66" s="76">
        <f t="shared" si="4"/>
        <v>0.097656</v>
      </c>
      <c r="Z66" s="76">
        <v>-0.101772</v>
      </c>
      <c r="AA66" s="76"/>
      <c r="AB66" s="76">
        <v>0.119583</v>
      </c>
      <c r="AC66" s="27"/>
      <c r="AD66" s="27">
        <f t="shared" si="10"/>
        <v>0.119583</v>
      </c>
    </row>
    <row r="67" spans="1:30" ht="14.25">
      <c r="A67" s="28"/>
      <c r="B67" s="29">
        <f t="shared" si="14"/>
        <v>18</v>
      </c>
      <c r="C67" s="46" t="s">
        <v>32</v>
      </c>
      <c r="D67" s="20"/>
      <c r="E67" s="48" t="s">
        <v>137</v>
      </c>
      <c r="F67" s="20"/>
      <c r="G67" s="48" t="s">
        <v>108</v>
      </c>
      <c r="H67" s="20"/>
      <c r="I67" s="43">
        <f t="shared" si="13"/>
        <v>42635</v>
      </c>
      <c r="J67" s="20"/>
      <c r="K67" s="23">
        <f t="shared" si="7"/>
        <v>30</v>
      </c>
      <c r="L67" s="20"/>
      <c r="M67" s="24" t="s">
        <v>75</v>
      </c>
      <c r="N67" s="25"/>
      <c r="O67" s="74">
        <f t="shared" si="12"/>
        <v>0</v>
      </c>
      <c r="P67" s="25"/>
      <c r="Q67" s="24" t="s">
        <v>76</v>
      </c>
      <c r="R67" s="46"/>
      <c r="S67" s="75">
        <f t="shared" si="9"/>
        <v>30</v>
      </c>
      <c r="U67" s="76">
        <v>-0.08311</v>
      </c>
      <c r="V67" s="77"/>
      <c r="W67" s="76">
        <v>0.097656</v>
      </c>
      <c r="X67" s="27"/>
      <c r="Y67" s="76">
        <f t="shared" si="4"/>
        <v>0.097656</v>
      </c>
      <c r="Z67" s="76">
        <v>-0.101772</v>
      </c>
      <c r="AA67" s="76"/>
      <c r="AB67" s="76">
        <v>0.119583</v>
      </c>
      <c r="AC67" s="27"/>
      <c r="AD67" s="27">
        <f t="shared" si="10"/>
        <v>0.119583</v>
      </c>
    </row>
    <row r="68" spans="1:30" ht="14.25">
      <c r="A68" s="28"/>
      <c r="B68" s="29">
        <f t="shared" si="14"/>
        <v>19</v>
      </c>
      <c r="C68" s="46" t="s">
        <v>35</v>
      </c>
      <c r="D68" s="20"/>
      <c r="E68" s="48" t="s">
        <v>138</v>
      </c>
      <c r="F68" s="20"/>
      <c r="G68" s="48" t="s">
        <v>110</v>
      </c>
      <c r="H68" s="20"/>
      <c r="I68" s="43">
        <f t="shared" si="13"/>
        <v>42636</v>
      </c>
      <c r="J68" s="20"/>
      <c r="K68" s="23">
        <f t="shared" si="7"/>
        <v>30</v>
      </c>
      <c r="L68" s="20"/>
      <c r="M68" s="24" t="s">
        <v>75</v>
      </c>
      <c r="N68" s="25"/>
      <c r="O68" s="74">
        <f t="shared" si="12"/>
        <v>0</v>
      </c>
      <c r="P68" s="25"/>
      <c r="Q68" s="24" t="s">
        <v>76</v>
      </c>
      <c r="R68" s="46"/>
      <c r="S68" s="75">
        <f t="shared" si="9"/>
        <v>30</v>
      </c>
      <c r="U68" s="76">
        <v>-0.08311</v>
      </c>
      <c r="V68" s="77"/>
      <c r="W68" s="76">
        <v>0.097656</v>
      </c>
      <c r="X68" s="27"/>
      <c r="Y68" s="76">
        <f t="shared" si="4"/>
        <v>0.097656</v>
      </c>
      <c r="Z68" s="76">
        <v>-0.101772</v>
      </c>
      <c r="AA68" s="76"/>
      <c r="AB68" s="76">
        <v>0.119583</v>
      </c>
      <c r="AC68" s="27"/>
      <c r="AD68" s="27">
        <f t="shared" si="10"/>
        <v>0.119583</v>
      </c>
    </row>
    <row r="69" spans="1:30" ht="14.25">
      <c r="A69" s="28"/>
      <c r="B69" s="29">
        <f t="shared" si="14"/>
        <v>20</v>
      </c>
      <c r="C69" s="78" t="s">
        <v>20</v>
      </c>
      <c r="D69" s="20"/>
      <c r="E69" s="48" t="s">
        <v>139</v>
      </c>
      <c r="F69" s="20"/>
      <c r="G69" s="48" t="s">
        <v>112</v>
      </c>
      <c r="H69" s="20"/>
      <c r="I69" s="43">
        <f t="shared" si="13"/>
        <v>42637</v>
      </c>
      <c r="J69" s="20"/>
      <c r="K69" s="23">
        <f t="shared" si="7"/>
        <v>30</v>
      </c>
      <c r="L69" s="20"/>
      <c r="M69" s="24" t="s">
        <v>75</v>
      </c>
      <c r="N69" s="25"/>
      <c r="O69" s="74">
        <f t="shared" si="12"/>
        <v>0</v>
      </c>
      <c r="P69" s="25"/>
      <c r="Q69" s="24" t="s">
        <v>76</v>
      </c>
      <c r="R69" s="46"/>
      <c r="S69" s="75">
        <f t="shared" si="9"/>
        <v>30</v>
      </c>
      <c r="U69" s="76">
        <v>-0.08311</v>
      </c>
      <c r="V69" s="77"/>
      <c r="W69" s="76">
        <v>0.097656</v>
      </c>
      <c r="X69" s="27"/>
      <c r="Y69" s="76">
        <f t="shared" si="4"/>
        <v>0.097656</v>
      </c>
      <c r="Z69" s="76">
        <v>-0.101772</v>
      </c>
      <c r="AA69" s="76"/>
      <c r="AB69" s="76">
        <v>0.119583</v>
      </c>
      <c r="AC69" s="27"/>
      <c r="AD69" s="27">
        <f t="shared" si="10"/>
        <v>0.119583</v>
      </c>
    </row>
    <row r="70" spans="1:30" s="87" customFormat="1" ht="14.25">
      <c r="A70" s="30"/>
      <c r="B70" s="31">
        <f t="shared" si="14"/>
        <v>21</v>
      </c>
      <c r="C70" s="35"/>
      <c r="D70" s="32"/>
      <c r="E70" s="79" t="s">
        <v>140</v>
      </c>
      <c r="F70" s="32"/>
      <c r="G70" s="79" t="s">
        <v>114</v>
      </c>
      <c r="H70" s="32"/>
      <c r="I70" s="80">
        <f t="shared" si="13"/>
        <v>42640</v>
      </c>
      <c r="J70" s="32"/>
      <c r="K70" s="81">
        <f t="shared" si="7"/>
        <v>32</v>
      </c>
      <c r="L70" s="32"/>
      <c r="M70" s="82" t="s">
        <v>75</v>
      </c>
      <c r="N70" s="35"/>
      <c r="O70" s="83">
        <f t="shared" si="12"/>
        <v>0</v>
      </c>
      <c r="P70" s="35"/>
      <c r="Q70" s="82" t="s">
        <v>76</v>
      </c>
      <c r="R70" s="84"/>
      <c r="S70" s="85">
        <f t="shared" si="9"/>
        <v>32</v>
      </c>
      <c r="T70" s="35"/>
      <c r="U70" s="86">
        <v>-0.08311</v>
      </c>
      <c r="V70" s="86"/>
      <c r="W70" s="86">
        <v>0.097656</v>
      </c>
      <c r="X70" s="36"/>
      <c r="Y70" s="86">
        <f t="shared" si="4"/>
        <v>0.097656</v>
      </c>
      <c r="Z70" s="86">
        <v>-0.101772</v>
      </c>
      <c r="AA70" s="86"/>
      <c r="AB70" s="86">
        <v>0.119583</v>
      </c>
      <c r="AC70" s="36"/>
      <c r="AD70" s="36">
        <f t="shared" si="10"/>
        <v>0.119583</v>
      </c>
    </row>
    <row r="74" spans="2:3" ht="12.75">
      <c r="B74" s="88" t="s">
        <v>141</v>
      </c>
      <c r="C74" s="89" t="s">
        <v>142</v>
      </c>
    </row>
    <row r="75" spans="2:3" ht="12.75">
      <c r="B75" s="88" t="s">
        <v>141</v>
      </c>
      <c r="C75" s="89" t="s">
        <v>143</v>
      </c>
    </row>
  </sheetData>
  <sheetProtection/>
  <mergeCells count="6">
    <mergeCell ref="A2:Y2"/>
    <mergeCell ref="A3:Y3"/>
    <mergeCell ref="A4:Y4"/>
    <mergeCell ref="A8:A28"/>
    <mergeCell ref="A29:A49"/>
    <mergeCell ref="A50:A70"/>
  </mergeCells>
  <conditionalFormatting sqref="S8:S28">
    <cfRule type="cellIs" priority="2" dxfId="0" operator="equal" stopIfTrue="1">
      <formula>0</formula>
    </cfRule>
  </conditionalFormatting>
  <conditionalFormatting sqref="O8:O70">
    <cfRule type="cellIs" priority="1" dxfId="0" operator="equal" stopIfTrue="1">
      <formula>0</formula>
    </cfRule>
  </conditionalFormatting>
  <printOptions horizontalCentered="1"/>
  <pageMargins left="0.25" right="0.25" top="0.5" bottom="0.5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2016-03-30T20:10:59Z</dcterms:created>
  <dcterms:modified xsi:type="dcterms:W3CDTF">2016-03-30T20:12:09Z</dcterms:modified>
  <cp:category/>
  <cp:version/>
  <cp:contentType/>
  <cp:contentStatus/>
</cp:coreProperties>
</file>