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885"/>
  </bookViews>
  <sheets>
    <sheet name="Revised Amount" sheetId="1" r:id="rId1"/>
    <sheet name="Original Amount" sheetId="3" r:id="rId2"/>
  </sheets>
  <definedNames>
    <definedName name="_xlnm.Print_Area" localSheetId="0">'Revised Amount'!$A$1:$Q$11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2" i="3"/>
  <c r="L2" i="1" l="1"/>
  <c r="P2" i="1"/>
  <c r="M2" i="1"/>
  <c r="K2" i="1"/>
  <c r="N2" i="1"/>
  <c r="O2" i="1"/>
  <c r="X2" i="3"/>
  <c r="M5" i="1"/>
  <c r="N5" i="1"/>
  <c r="K5" i="1"/>
  <c r="O5" i="1"/>
  <c r="L5" i="1"/>
  <c r="P5" i="1"/>
  <c r="X5" i="3"/>
  <c r="N8" i="1"/>
  <c r="K8" i="1"/>
  <c r="O8" i="1"/>
  <c r="L8" i="1"/>
  <c r="P8" i="1"/>
  <c r="M8" i="1"/>
  <c r="X8" i="3"/>
  <c r="N4" i="1"/>
  <c r="K4" i="1"/>
  <c r="O4" i="1"/>
  <c r="L4" i="1"/>
  <c r="P4" i="1"/>
  <c r="M4" i="1"/>
  <c r="X4" i="3"/>
  <c r="X9" i="3" s="1"/>
  <c r="O7" i="1"/>
  <c r="L7" i="1"/>
  <c r="P7" i="1"/>
  <c r="M7" i="1"/>
  <c r="N7" i="1"/>
  <c r="K7" i="1"/>
  <c r="X7" i="3"/>
  <c r="O3" i="1"/>
  <c r="L3" i="1"/>
  <c r="P3" i="1"/>
  <c r="M3" i="1"/>
  <c r="N3" i="1"/>
  <c r="K3" i="1"/>
  <c r="X3" i="3"/>
  <c r="L6" i="1"/>
  <c r="P6" i="1"/>
  <c r="M6" i="1"/>
  <c r="N6" i="1"/>
  <c r="K6" i="1"/>
  <c r="O6" i="1"/>
  <c r="X6" i="3"/>
  <c r="Q9" i="3"/>
  <c r="J8" i="1" l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J5" i="1"/>
  <c r="I5" i="1"/>
  <c r="H5" i="1"/>
  <c r="G5" i="1"/>
  <c r="F5" i="1"/>
  <c r="E5" i="1"/>
  <c r="J4" i="1"/>
  <c r="I4" i="1"/>
  <c r="H4" i="1"/>
  <c r="G4" i="1"/>
  <c r="F4" i="1"/>
  <c r="E4" i="1"/>
  <c r="J3" i="1"/>
  <c r="I3" i="1"/>
  <c r="H3" i="1"/>
  <c r="G3" i="1"/>
  <c r="F3" i="1"/>
  <c r="E3" i="1"/>
  <c r="J2" i="1"/>
  <c r="I2" i="1"/>
  <c r="H2" i="1"/>
  <c r="G2" i="1"/>
  <c r="F2" i="1"/>
  <c r="E2" i="1"/>
  <c r="D7" i="1"/>
  <c r="D8" i="1"/>
  <c r="D3" i="1"/>
  <c r="D4" i="1"/>
  <c r="D5" i="1"/>
  <c r="D6" i="1"/>
  <c r="D2" i="1"/>
  <c r="W9" i="3" l="1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F9" i="3"/>
  <c r="E9" i="3"/>
  <c r="D9" i="3"/>
  <c r="F9" i="1" l="1"/>
  <c r="G9" i="1"/>
  <c r="H9" i="1"/>
  <c r="I9" i="1"/>
  <c r="J9" i="1"/>
  <c r="K9" i="1"/>
  <c r="L9" i="1"/>
  <c r="M9" i="1"/>
  <c r="N9" i="1"/>
  <c r="O9" i="1"/>
  <c r="P9" i="1"/>
  <c r="D9" i="1"/>
  <c r="E9" i="1"/>
  <c r="Q6" i="1" l="1"/>
  <c r="Q3" i="1"/>
  <c r="Q4" i="1"/>
  <c r="Q5" i="1"/>
  <c r="Q7" i="1"/>
  <c r="Q2" i="1"/>
  <c r="Q8" i="1"/>
  <c r="Q9" i="1" l="1"/>
</calcChain>
</file>

<file path=xl/sharedStrings.xml><?xml version="1.0" encoding="utf-8"?>
<sst xmlns="http://schemas.openxmlformats.org/spreadsheetml/2006/main" count="40" uniqueCount="17">
  <si>
    <t>CCR Storage Landfill (Phase II)</t>
  </si>
  <si>
    <t>Generating Station</t>
  </si>
  <si>
    <t>Control Facility</t>
  </si>
  <si>
    <t>Brown Station</t>
  </si>
  <si>
    <t>Green River Station</t>
  </si>
  <si>
    <t>Pineville Station</t>
  </si>
  <si>
    <t>Tyrone Station</t>
  </si>
  <si>
    <t>Surface Impoundment Closure</t>
  </si>
  <si>
    <t>Ghent Station</t>
  </si>
  <si>
    <t>Trimble County Station</t>
  </si>
  <si>
    <t>CCR Rule Compliance Construction and Construction of New Process Water Systems</t>
  </si>
  <si>
    <t>KU Project</t>
  </si>
  <si>
    <t>Original Amount in Base Rates</t>
  </si>
  <si>
    <t>Revised Amount in Base Rates (13-Month Average)</t>
  </si>
  <si>
    <t>Total KU ($ Millions)</t>
  </si>
  <si>
    <t>Note:  Values represent monthly project capital spend.</t>
  </si>
  <si>
    <t>Note:  Values represent project cumulative capital expenditures since project inception by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</si>
</sst>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_);_(@_)"/>
    <numFmt numFmtId="165" formatCode="_(* &quot;$&quot;#,##0.0_);_(* \(&quot;$&quot;#,##0.0\);_(* &quot;$0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164" fontId="0" fillId="0" borderId="0" xfId="1" applyNumberFormat="1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1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1.7109375" customWidth="1"/>
    <col min="2" max="2" width="30.7109375" customWidth="1"/>
    <col min="3" max="3" width="18.7109375" customWidth="1"/>
    <col min="4" max="16" width="12.7109375" customWidth="1"/>
    <col min="17" max="17" width="16.7109375" customWidth="1"/>
    <col min="18" max="18" width="9.140625" customWidth="1"/>
  </cols>
  <sheetData>
    <row r="1" spans="1:18" ht="45" x14ac:dyDescent="0.25">
      <c r="A1" s="10" t="s">
        <v>11</v>
      </c>
      <c r="B1" s="11" t="s">
        <v>2</v>
      </c>
      <c r="C1" s="15" t="s">
        <v>1</v>
      </c>
      <c r="D1" s="12">
        <v>42156</v>
      </c>
      <c r="E1" s="12">
        <v>42186</v>
      </c>
      <c r="F1" s="12">
        <v>42217</v>
      </c>
      <c r="G1" s="12">
        <v>42248</v>
      </c>
      <c r="H1" s="12">
        <v>42278</v>
      </c>
      <c r="I1" s="12">
        <v>42309</v>
      </c>
      <c r="J1" s="12">
        <v>42339</v>
      </c>
      <c r="K1" s="12">
        <v>42370</v>
      </c>
      <c r="L1" s="12">
        <v>42401</v>
      </c>
      <c r="M1" s="12">
        <v>42430</v>
      </c>
      <c r="N1" s="12">
        <v>42461</v>
      </c>
      <c r="O1" s="12">
        <v>42491</v>
      </c>
      <c r="P1" s="12">
        <v>42522</v>
      </c>
      <c r="Q1" s="18" t="s">
        <v>13</v>
      </c>
      <c r="R1" s="7"/>
    </row>
    <row r="2" spans="1:18" ht="30" customHeight="1" x14ac:dyDescent="0.25">
      <c r="A2" s="13">
        <v>36</v>
      </c>
      <c r="B2" s="4" t="s">
        <v>0</v>
      </c>
      <c r="C2" s="16" t="s">
        <v>3</v>
      </c>
      <c r="D2" s="29">
        <f>SUM('Original Amount'!$D2:J2)</f>
        <v>0</v>
      </c>
      <c r="E2" s="29">
        <f>SUM('Original Amount'!$D2:K2)</f>
        <v>0</v>
      </c>
      <c r="F2" s="29">
        <f>SUM('Original Amount'!$D2:L2)</f>
        <v>0.53820000000000001</v>
      </c>
      <c r="G2" s="29">
        <f>SUM('Original Amount'!$D2:M2)</f>
        <v>1.0764</v>
      </c>
      <c r="H2" s="29">
        <f>SUM('Original Amount'!$D2:N2)</f>
        <v>1.6197750000000002</v>
      </c>
      <c r="I2" s="29">
        <f>SUM('Original Amount'!$D2:O2)</f>
        <v>1.9044000000000003</v>
      </c>
      <c r="J2" s="29">
        <f>SUM('Original Amount'!$D2:P2)</f>
        <v>2.1735000000000002</v>
      </c>
      <c r="K2" s="29">
        <f>SUM('Original Amount'!$D2:R2)-'Original Amount'!$Q2</f>
        <v>2.4581250000000003</v>
      </c>
      <c r="L2" s="29">
        <f>SUM('Original Amount'!$D2:S2)-'Original Amount'!$Q2</f>
        <v>2.7427500000000005</v>
      </c>
      <c r="M2" s="29">
        <f>SUM('Original Amount'!$D2:T2)-'Original Amount'!$Q2</f>
        <v>3.0273750000000006</v>
      </c>
      <c r="N2" s="29">
        <f>SUM('Original Amount'!$D2:U2)-'Original Amount'!$Q2</f>
        <v>3.3120000000000007</v>
      </c>
      <c r="O2" s="29">
        <f>SUM('Original Amount'!$D2:V2)-'Original Amount'!$Q2</f>
        <v>3.5966250000000008</v>
      </c>
      <c r="P2" s="29">
        <f>SUM('Original Amount'!$D2:W2)-'Original Amount'!$Q2</f>
        <v>4.4246250000000007</v>
      </c>
      <c r="Q2" s="30">
        <f t="shared" ref="Q2:Q8" si="0">AVERAGE(D2:P2)</f>
        <v>2.0672134615384619</v>
      </c>
      <c r="R2" s="6"/>
    </row>
    <row r="3" spans="1:18" ht="30" customHeight="1" x14ac:dyDescent="0.25">
      <c r="A3" s="13">
        <v>39</v>
      </c>
      <c r="B3" s="4" t="s">
        <v>7</v>
      </c>
      <c r="C3" s="16" t="s">
        <v>4</v>
      </c>
      <c r="D3" s="33">
        <f>SUM('Original Amount'!$D3:J3)</f>
        <v>0</v>
      </c>
      <c r="E3" s="33">
        <f>SUM('Original Amount'!$D3:K3)</f>
        <v>0</v>
      </c>
      <c r="F3" s="33">
        <f>SUM('Original Amount'!$D3:L3)</f>
        <v>0</v>
      </c>
      <c r="G3" s="33">
        <f>SUM('Original Amount'!$D3:M3)</f>
        <v>0</v>
      </c>
      <c r="H3" s="33">
        <f>SUM('Original Amount'!$D3:N3)</f>
        <v>0</v>
      </c>
      <c r="I3" s="33">
        <f>SUM('Original Amount'!$D3:O3)</f>
        <v>0</v>
      </c>
      <c r="J3" s="33">
        <f>SUM('Original Amount'!$D3:P3)</f>
        <v>0</v>
      </c>
      <c r="K3" s="33">
        <f>SUM('Original Amount'!$D3:R3)-'Original Amount'!$Q3</f>
        <v>0</v>
      </c>
      <c r="L3" s="33">
        <f>SUM('Original Amount'!$D3:S3)-'Original Amount'!$Q3</f>
        <v>0</v>
      </c>
      <c r="M3" s="33">
        <f>SUM('Original Amount'!$D3:T3)-'Original Amount'!$Q3</f>
        <v>0</v>
      </c>
      <c r="N3" s="33">
        <f>SUM('Original Amount'!$D3:U3)-'Original Amount'!$Q3</f>
        <v>0.13950000000000001</v>
      </c>
      <c r="O3" s="33">
        <f>SUM('Original Amount'!$D3:V3)-'Original Amount'!$Q3</f>
        <v>0.27900000000000003</v>
      </c>
      <c r="P3" s="33">
        <f>SUM('Original Amount'!$D3:W3)-'Original Amount'!$Q3</f>
        <v>0.41850000000000004</v>
      </c>
      <c r="Q3" s="30">
        <f t="shared" si="0"/>
        <v>6.4384615384615387E-2</v>
      </c>
      <c r="R3" s="6"/>
    </row>
    <row r="4" spans="1:18" ht="30" customHeight="1" x14ac:dyDescent="0.25">
      <c r="A4" s="13">
        <v>39</v>
      </c>
      <c r="B4" s="4" t="s">
        <v>7</v>
      </c>
      <c r="C4" s="16" t="s">
        <v>5</v>
      </c>
      <c r="D4" s="33">
        <f>SUM('Original Amount'!$D4:J4)</f>
        <v>0</v>
      </c>
      <c r="E4" s="33">
        <f>SUM('Original Amount'!$D4:K4)</f>
        <v>0</v>
      </c>
      <c r="F4" s="33">
        <f>SUM('Original Amount'!$D4:L4)</f>
        <v>0</v>
      </c>
      <c r="G4" s="33">
        <f>SUM('Original Amount'!$D4:M4)</f>
        <v>0</v>
      </c>
      <c r="H4" s="33">
        <f>SUM('Original Amount'!$D4:N4)</f>
        <v>0</v>
      </c>
      <c r="I4" s="33">
        <f>SUM('Original Amount'!$D4:O4)</f>
        <v>0</v>
      </c>
      <c r="J4" s="33">
        <f>SUM('Original Amount'!$D4:P4)</f>
        <v>0</v>
      </c>
      <c r="K4" s="33">
        <f>SUM('Original Amount'!$D4:R4)-'Original Amount'!$Q4</f>
        <v>0</v>
      </c>
      <c r="L4" s="33">
        <f>SUM('Original Amount'!$D4:S4)-'Original Amount'!$Q4</f>
        <v>0</v>
      </c>
      <c r="M4" s="33">
        <f>SUM('Original Amount'!$D4:T4)-'Original Amount'!$Q4</f>
        <v>0</v>
      </c>
      <c r="N4" s="33">
        <f>SUM('Original Amount'!$D4:U4)-'Original Amount'!$Q4</f>
        <v>0</v>
      </c>
      <c r="O4" s="33">
        <f>SUM('Original Amount'!$D4:V4)-'Original Amount'!$Q4</f>
        <v>0</v>
      </c>
      <c r="P4" s="33">
        <f>SUM('Original Amount'!$D4:W4)-'Original Amount'!$Q4</f>
        <v>0</v>
      </c>
      <c r="Q4" s="30">
        <f t="shared" si="0"/>
        <v>0</v>
      </c>
      <c r="R4" s="5"/>
    </row>
    <row r="5" spans="1:18" ht="30" customHeight="1" x14ac:dyDescent="0.25">
      <c r="A5" s="13">
        <v>39</v>
      </c>
      <c r="B5" s="4" t="s">
        <v>7</v>
      </c>
      <c r="C5" s="16" t="s">
        <v>6</v>
      </c>
      <c r="D5" s="33">
        <f>SUM('Original Amount'!$D5:J5)</f>
        <v>0</v>
      </c>
      <c r="E5" s="33">
        <f>SUM('Original Amount'!$D5:K5)</f>
        <v>0</v>
      </c>
      <c r="F5" s="33">
        <f>SUM('Original Amount'!$D5:L5)</f>
        <v>0</v>
      </c>
      <c r="G5" s="33">
        <f>SUM('Original Amount'!$D5:M5)</f>
        <v>0</v>
      </c>
      <c r="H5" s="33">
        <f>SUM('Original Amount'!$D5:N5)</f>
        <v>0</v>
      </c>
      <c r="I5" s="33">
        <f>SUM('Original Amount'!$D5:O5)</f>
        <v>0</v>
      </c>
      <c r="J5" s="33">
        <f>SUM('Original Amount'!$D5:P5)</f>
        <v>0</v>
      </c>
      <c r="K5" s="33">
        <f>SUM('Original Amount'!$D5:R5)-'Original Amount'!$Q5</f>
        <v>0</v>
      </c>
      <c r="L5" s="33">
        <f>SUM('Original Amount'!$D5:S5)-'Original Amount'!$Q5</f>
        <v>0</v>
      </c>
      <c r="M5" s="33">
        <f>SUM('Original Amount'!$D5:T5)-'Original Amount'!$Q5</f>
        <v>0</v>
      </c>
      <c r="N5" s="33">
        <f>SUM('Original Amount'!$D5:U5)-'Original Amount'!$Q5</f>
        <v>0</v>
      </c>
      <c r="O5" s="33">
        <f>SUM('Original Amount'!$D5:V5)-'Original Amount'!$Q5</f>
        <v>0</v>
      </c>
      <c r="P5" s="33">
        <f>SUM('Original Amount'!$D5:W5)-'Original Amount'!$Q5</f>
        <v>0</v>
      </c>
      <c r="Q5" s="30">
        <f t="shared" si="0"/>
        <v>0</v>
      </c>
      <c r="R5" s="5"/>
    </row>
    <row r="6" spans="1:18" ht="45" x14ac:dyDescent="0.25">
      <c r="A6" s="13">
        <v>40</v>
      </c>
      <c r="B6" s="4" t="s">
        <v>10</v>
      </c>
      <c r="C6" s="16" t="s">
        <v>8</v>
      </c>
      <c r="D6" s="33">
        <f>SUM('Original Amount'!$D6:J6)</f>
        <v>0.52459999999999996</v>
      </c>
      <c r="E6" s="33">
        <f>SUM('Original Amount'!$D6:K6)</f>
        <v>0.69540000000000002</v>
      </c>
      <c r="F6" s="33">
        <f>SUM('Original Amount'!$D6:L6)</f>
        <v>0.86620000000000008</v>
      </c>
      <c r="G6" s="33">
        <f>SUM('Original Amount'!$D6:M6)</f>
        <v>1.0370000000000001</v>
      </c>
      <c r="H6" s="33">
        <f>SUM('Original Amount'!$D6:N6)</f>
        <v>1.3216666700000002</v>
      </c>
      <c r="I6" s="33">
        <f>SUM('Original Amount'!$D6:O6)</f>
        <v>1.6063333400000002</v>
      </c>
      <c r="J6" s="33">
        <f>SUM('Original Amount'!$D6:P6)</f>
        <v>1.891</v>
      </c>
      <c r="K6" s="33">
        <f>SUM('Original Amount'!$D6:R6)-'Original Amount'!$Q6</f>
        <v>4.24390483</v>
      </c>
      <c r="L6" s="33">
        <f>SUM('Original Amount'!$D6:S6)-'Original Amount'!$Q6</f>
        <v>6.5968096799999998</v>
      </c>
      <c r="M6" s="33">
        <f>SUM('Original Amount'!$D6:T6)-'Original Amount'!$Q6</f>
        <v>8.9497152</v>
      </c>
      <c r="N6" s="33">
        <f>SUM('Original Amount'!$D6:U6)-'Original Amount'!$Q6</f>
        <v>13.655519759999999</v>
      </c>
      <c r="O6" s="33">
        <f>SUM('Original Amount'!$D6:V6)-'Original Amount'!$Q6</f>
        <v>18.361324830000001</v>
      </c>
      <c r="P6" s="33">
        <f>SUM('Original Amount'!$D6:W6)-'Original Amount'!$Q6</f>
        <v>23.06712984</v>
      </c>
      <c r="Q6" s="30">
        <f t="shared" si="0"/>
        <v>6.3705080115384609</v>
      </c>
      <c r="R6" s="6"/>
    </row>
    <row r="7" spans="1:18" ht="45" x14ac:dyDescent="0.25">
      <c r="A7" s="13">
        <v>41</v>
      </c>
      <c r="B7" s="4" t="s">
        <v>10</v>
      </c>
      <c r="C7" s="16" t="s">
        <v>9</v>
      </c>
      <c r="D7" s="33">
        <f>SUM('Original Amount'!$D7:J7)</f>
        <v>0.137376</v>
      </c>
      <c r="E7" s="33">
        <f>SUM('Original Amount'!$D7:K7)</f>
        <v>0.17474400000000001</v>
      </c>
      <c r="F7" s="33">
        <f>SUM('Original Amount'!$D7:L7)</f>
        <v>0.21211200000000002</v>
      </c>
      <c r="G7" s="33">
        <f>SUM('Original Amount'!$D7:M7)</f>
        <v>0.24948000000000004</v>
      </c>
      <c r="H7" s="33">
        <f>SUM('Original Amount'!$D7:N7)</f>
        <v>0.31176000000000004</v>
      </c>
      <c r="I7" s="33">
        <f>SUM('Original Amount'!$D7:O7)</f>
        <v>0.37404000000000004</v>
      </c>
      <c r="J7" s="33">
        <f>SUM('Original Amount'!$D7:P7)</f>
        <v>0.43632000000000004</v>
      </c>
      <c r="K7" s="33">
        <f>SUM('Original Amount'!$D7:R7)-'Original Amount'!$Q7</f>
        <v>0.73533599999999999</v>
      </c>
      <c r="L7" s="33">
        <f>SUM('Original Amount'!$D7:S7)-'Original Amount'!$Q7</f>
        <v>1.0343519999999999</v>
      </c>
      <c r="M7" s="33">
        <f>SUM('Original Amount'!$D7:T7)-'Original Amount'!$Q7</f>
        <v>1.3333679999999999</v>
      </c>
      <c r="N7" s="33">
        <f>SUM('Original Amount'!$D7:U7)-'Original Amount'!$Q7</f>
        <v>1.9313999999999998</v>
      </c>
      <c r="O7" s="33">
        <f>SUM('Original Amount'!$D7:V7)-'Original Amount'!$Q7</f>
        <v>2.5294319999999999</v>
      </c>
      <c r="P7" s="33">
        <f>SUM('Original Amount'!$D7:W7)-'Original Amount'!$Q7</f>
        <v>3.1274639999999998</v>
      </c>
      <c r="Q7" s="30">
        <f t="shared" si="0"/>
        <v>0.96824492307692311</v>
      </c>
      <c r="R7" s="6"/>
    </row>
    <row r="8" spans="1:18" ht="45" x14ac:dyDescent="0.25">
      <c r="A8" s="14">
        <v>42</v>
      </c>
      <c r="B8" s="3" t="s">
        <v>10</v>
      </c>
      <c r="C8" s="17" t="s">
        <v>3</v>
      </c>
      <c r="D8" s="31">
        <f>SUM('Original Amount'!$D8:J8)</f>
        <v>0</v>
      </c>
      <c r="E8" s="31">
        <f>SUM('Original Amount'!$D8:K8)</f>
        <v>7.083333E-2</v>
      </c>
      <c r="F8" s="31">
        <f>SUM('Original Amount'!$D8:L8)</f>
        <v>0.14166666</v>
      </c>
      <c r="G8" s="31">
        <f>SUM('Original Amount'!$D8:M8)</f>
        <v>0.21249999</v>
      </c>
      <c r="H8" s="31">
        <f>SUM('Original Amount'!$D8:N8)</f>
        <v>0.28333332</v>
      </c>
      <c r="I8" s="31">
        <f>SUM('Original Amount'!$D8:O8)</f>
        <v>0.35416665000000003</v>
      </c>
      <c r="J8" s="31">
        <f>SUM('Original Amount'!$D8:P8)</f>
        <v>0.42499998000000005</v>
      </c>
      <c r="K8" s="31">
        <f>SUM('Original Amount'!$D8:R8)-'Original Amount'!$Q8</f>
        <v>0.66863331000000004</v>
      </c>
      <c r="L8" s="31">
        <f>SUM('Original Amount'!$D8:S8)-'Original Amount'!$Q8</f>
        <v>0.91226664000000002</v>
      </c>
      <c r="M8" s="31">
        <f>SUM('Original Amount'!$D8:T8)-'Original Amount'!$Q8</f>
        <v>1.1558999700000001</v>
      </c>
      <c r="N8" s="31">
        <f>SUM('Original Amount'!$D8:U8)-'Original Amount'!$Q8</f>
        <v>1.64316664</v>
      </c>
      <c r="O8" s="31">
        <f>SUM('Original Amount'!$D8:V8)-'Original Amount'!$Q8</f>
        <v>2.1304333099999999</v>
      </c>
      <c r="P8" s="31">
        <f>SUM('Original Amount'!$D8:W8)-'Original Amount'!$Q8</f>
        <v>2.6176999799999998</v>
      </c>
      <c r="Q8" s="32">
        <f t="shared" si="0"/>
        <v>0.81658459846153852</v>
      </c>
      <c r="R8" s="6"/>
    </row>
    <row r="9" spans="1:18" ht="30" customHeight="1" x14ac:dyDescent="0.25">
      <c r="A9" s="19" t="s">
        <v>14</v>
      </c>
      <c r="B9" s="20"/>
      <c r="C9" s="20"/>
      <c r="D9" s="34">
        <f>SUM(D2:D8)</f>
        <v>0.6619759999999999</v>
      </c>
      <c r="E9" s="34">
        <f>SUM(E2:E8)</f>
        <v>0.94097733000000006</v>
      </c>
      <c r="F9" s="34">
        <f t="shared" ref="F9:Q9" si="1">SUM(F2:F8)</f>
        <v>1.7581786600000002</v>
      </c>
      <c r="G9" s="34">
        <f t="shared" si="1"/>
        <v>2.5753799900000005</v>
      </c>
      <c r="H9" s="34">
        <f t="shared" si="1"/>
        <v>3.5365349900000007</v>
      </c>
      <c r="I9" s="34">
        <f t="shared" si="1"/>
        <v>4.2389399900000004</v>
      </c>
      <c r="J9" s="34">
        <f t="shared" si="1"/>
        <v>4.9258199800000009</v>
      </c>
      <c r="K9" s="34">
        <f t="shared" si="1"/>
        <v>8.1059991400000015</v>
      </c>
      <c r="L9" s="34">
        <f t="shared" si="1"/>
        <v>11.286178320000001</v>
      </c>
      <c r="M9" s="34">
        <f t="shared" si="1"/>
        <v>14.466358170000001</v>
      </c>
      <c r="N9" s="34">
        <f t="shared" si="1"/>
        <v>20.6815864</v>
      </c>
      <c r="O9" s="34">
        <f t="shared" si="1"/>
        <v>26.896815140000001</v>
      </c>
      <c r="P9" s="34">
        <f t="shared" si="1"/>
        <v>33.655418820000001</v>
      </c>
      <c r="Q9" s="34">
        <f t="shared" si="1"/>
        <v>10.28693561</v>
      </c>
      <c r="R9" s="8"/>
    </row>
    <row r="10" spans="1:18" x14ac:dyDescent="0.25">
      <c r="P10" s="1"/>
      <c r="Q10" s="2"/>
      <c r="R10" s="9"/>
    </row>
    <row r="11" spans="1:18" x14ac:dyDescent="0.25">
      <c r="A11" t="s">
        <v>16</v>
      </c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1.7109375" customWidth="1"/>
    <col min="2" max="2" width="30.7109375" customWidth="1"/>
    <col min="3" max="3" width="18.7109375" customWidth="1"/>
    <col min="4" max="23" width="12.7109375" customWidth="1"/>
    <col min="24" max="24" width="16.7109375" customWidth="1"/>
  </cols>
  <sheetData>
    <row r="1" spans="1:24" ht="45" customHeight="1" x14ac:dyDescent="0.25">
      <c r="A1" s="10" t="s">
        <v>11</v>
      </c>
      <c r="B1" s="11" t="s">
        <v>2</v>
      </c>
      <c r="C1" s="15" t="s">
        <v>1</v>
      </c>
      <c r="D1" s="11">
        <v>2014</v>
      </c>
      <c r="E1" s="12">
        <v>42005</v>
      </c>
      <c r="F1" s="12">
        <v>42036</v>
      </c>
      <c r="G1" s="12">
        <v>42064</v>
      </c>
      <c r="H1" s="12">
        <v>42095</v>
      </c>
      <c r="I1" s="12">
        <v>42125</v>
      </c>
      <c r="J1" s="12">
        <v>42156</v>
      </c>
      <c r="K1" s="12">
        <v>42186</v>
      </c>
      <c r="L1" s="12">
        <v>42217</v>
      </c>
      <c r="M1" s="12">
        <v>42248</v>
      </c>
      <c r="N1" s="12">
        <v>42278</v>
      </c>
      <c r="O1" s="12">
        <v>42309</v>
      </c>
      <c r="P1" s="12">
        <v>42339</v>
      </c>
      <c r="Q1" s="11">
        <v>2015</v>
      </c>
      <c r="R1" s="12">
        <v>42370</v>
      </c>
      <c r="S1" s="12">
        <v>42401</v>
      </c>
      <c r="T1" s="12">
        <v>42430</v>
      </c>
      <c r="U1" s="12">
        <v>42461</v>
      </c>
      <c r="V1" s="12">
        <v>42491</v>
      </c>
      <c r="W1" s="12">
        <v>42522</v>
      </c>
      <c r="X1" s="18" t="s">
        <v>12</v>
      </c>
    </row>
    <row r="2" spans="1:24" ht="30" customHeight="1" x14ac:dyDescent="0.25">
      <c r="A2" s="13">
        <v>36</v>
      </c>
      <c r="B2" s="4" t="s">
        <v>0</v>
      </c>
      <c r="C2" s="16" t="s">
        <v>3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2">
        <v>0</v>
      </c>
      <c r="L2" s="22">
        <v>0.53820000000000001</v>
      </c>
      <c r="M2" s="22">
        <v>0.53820000000000001</v>
      </c>
      <c r="N2" s="22">
        <v>0.54337500000000005</v>
      </c>
      <c r="O2" s="22">
        <v>0.28462500000000002</v>
      </c>
      <c r="P2" s="22">
        <v>0.26910000000000001</v>
      </c>
      <c r="Q2" s="35">
        <f>SUM(E2:P2)</f>
        <v>2.1735000000000002</v>
      </c>
      <c r="R2" s="22">
        <v>0.28462500000000002</v>
      </c>
      <c r="S2" s="22">
        <v>0.28462500000000002</v>
      </c>
      <c r="T2" s="22">
        <v>0.28462500000000002</v>
      </c>
      <c r="U2" s="22">
        <v>0.28462500000000002</v>
      </c>
      <c r="V2" s="22">
        <v>0.28462500000000002</v>
      </c>
      <c r="W2" s="22">
        <v>0.82799999999999996</v>
      </c>
      <c r="X2" s="25">
        <f>SUM(K2:W2)</f>
        <v>6.5981250000000014</v>
      </c>
    </row>
    <row r="3" spans="1:24" ht="30" customHeight="1" x14ac:dyDescent="0.25">
      <c r="A3" s="13">
        <v>39</v>
      </c>
      <c r="B3" s="4" t="s">
        <v>7</v>
      </c>
      <c r="C3" s="16" t="s">
        <v>4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f t="shared" ref="Q3:Q8" si="0">SUM(E3:P3)</f>
        <v>0</v>
      </c>
      <c r="R3" s="22">
        <v>0</v>
      </c>
      <c r="S3" s="22">
        <v>0</v>
      </c>
      <c r="T3" s="22">
        <v>0</v>
      </c>
      <c r="U3" s="22">
        <v>0.13950000000000001</v>
      </c>
      <c r="V3" s="22">
        <v>0.13950000000000001</v>
      </c>
      <c r="W3" s="22">
        <v>0.13950000000000001</v>
      </c>
      <c r="X3" s="28">
        <f t="shared" ref="X3:X8" si="1">SUM(K3:W3)</f>
        <v>0.41850000000000004</v>
      </c>
    </row>
    <row r="4" spans="1:24" ht="30" customHeight="1" x14ac:dyDescent="0.25">
      <c r="A4" s="13">
        <v>39</v>
      </c>
      <c r="B4" s="4" t="s">
        <v>7</v>
      </c>
      <c r="C4" s="16" t="s">
        <v>5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f t="shared" si="0"/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8">
        <f t="shared" si="1"/>
        <v>0</v>
      </c>
    </row>
    <row r="5" spans="1:24" ht="30" customHeight="1" x14ac:dyDescent="0.25">
      <c r="A5" s="13">
        <v>39</v>
      </c>
      <c r="B5" s="4" t="s">
        <v>7</v>
      </c>
      <c r="C5" s="16" t="s">
        <v>6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f t="shared" si="0"/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8">
        <f t="shared" si="1"/>
        <v>0</v>
      </c>
    </row>
    <row r="6" spans="1:24" ht="45" x14ac:dyDescent="0.25">
      <c r="A6" s="13">
        <v>40</v>
      </c>
      <c r="B6" s="4" t="s">
        <v>10</v>
      </c>
      <c r="C6" s="16" t="s">
        <v>8</v>
      </c>
      <c r="D6" s="21">
        <v>0.183</v>
      </c>
      <c r="E6" s="21">
        <v>0</v>
      </c>
      <c r="F6" s="21">
        <v>0</v>
      </c>
      <c r="G6" s="21">
        <v>0</v>
      </c>
      <c r="H6" s="21">
        <v>0.11386667</v>
      </c>
      <c r="I6" s="21">
        <v>0.11386666000000001</v>
      </c>
      <c r="J6" s="21">
        <v>0.11386667</v>
      </c>
      <c r="K6" s="22">
        <v>0.17080000000000001</v>
      </c>
      <c r="L6" s="22">
        <v>0.17080000000000001</v>
      </c>
      <c r="M6" s="22">
        <v>0.17080000000000001</v>
      </c>
      <c r="N6" s="22">
        <v>0.28466667000000001</v>
      </c>
      <c r="O6" s="22">
        <v>0.28466667000000001</v>
      </c>
      <c r="P6" s="22">
        <v>0.28466665999999996</v>
      </c>
      <c r="Q6" s="22">
        <f t="shared" si="0"/>
        <v>1.7080000000000002</v>
      </c>
      <c r="R6" s="22">
        <v>2.3529048299999999</v>
      </c>
      <c r="S6" s="22">
        <v>2.3529048500000003</v>
      </c>
      <c r="T6" s="22">
        <v>2.3529055200000002</v>
      </c>
      <c r="U6" s="22">
        <v>4.7058045599999998</v>
      </c>
      <c r="V6" s="22">
        <v>4.7058050700000003</v>
      </c>
      <c r="W6" s="22">
        <v>4.7058050099999997</v>
      </c>
      <c r="X6" s="28">
        <f t="shared" si="1"/>
        <v>24.250529839999999</v>
      </c>
    </row>
    <row r="7" spans="1:24" ht="45" x14ac:dyDescent="0.25">
      <c r="A7" s="13">
        <v>41</v>
      </c>
      <c r="B7" s="4" t="s">
        <v>10</v>
      </c>
      <c r="C7" s="16" t="s">
        <v>9</v>
      </c>
      <c r="D7" s="21">
        <v>6.2640000000000001E-2</v>
      </c>
      <c r="E7" s="21">
        <v>0</v>
      </c>
      <c r="F7" s="21">
        <v>0</v>
      </c>
      <c r="G7" s="21">
        <v>0</v>
      </c>
      <c r="H7" s="21">
        <v>2.4912E-2</v>
      </c>
      <c r="I7" s="21">
        <v>2.4912E-2</v>
      </c>
      <c r="J7" s="21">
        <v>2.4912E-2</v>
      </c>
      <c r="K7" s="22">
        <v>3.7367999999999998E-2</v>
      </c>
      <c r="L7" s="22">
        <v>3.7367999999999998E-2</v>
      </c>
      <c r="M7" s="22">
        <v>3.7367999999999998E-2</v>
      </c>
      <c r="N7" s="22">
        <v>6.2280000000000002E-2</v>
      </c>
      <c r="O7" s="22">
        <v>6.2280000000000002E-2</v>
      </c>
      <c r="P7" s="22">
        <v>6.2280000000000002E-2</v>
      </c>
      <c r="Q7" s="22">
        <f t="shared" si="0"/>
        <v>0.37368000000000001</v>
      </c>
      <c r="R7" s="22">
        <v>0.299016</v>
      </c>
      <c r="S7" s="22">
        <v>0.299016</v>
      </c>
      <c r="T7" s="22">
        <v>0.299016</v>
      </c>
      <c r="U7" s="22">
        <v>0.59803200000000001</v>
      </c>
      <c r="V7" s="22">
        <v>0.59803200000000001</v>
      </c>
      <c r="W7" s="22">
        <v>0.59803200000000001</v>
      </c>
      <c r="X7" s="28">
        <f t="shared" si="1"/>
        <v>3.3637679999999999</v>
      </c>
    </row>
    <row r="8" spans="1:24" ht="45" x14ac:dyDescent="0.25">
      <c r="A8" s="14">
        <v>42</v>
      </c>
      <c r="B8" s="3" t="s">
        <v>10</v>
      </c>
      <c r="C8" s="17" t="s">
        <v>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4">
        <v>7.083333E-2</v>
      </c>
      <c r="L8" s="24">
        <v>7.083333E-2</v>
      </c>
      <c r="M8" s="24">
        <v>7.083333E-2</v>
      </c>
      <c r="N8" s="24">
        <v>7.083333E-2</v>
      </c>
      <c r="O8" s="24">
        <v>7.083333E-2</v>
      </c>
      <c r="P8" s="24">
        <v>7.083333E-2</v>
      </c>
      <c r="Q8" s="24">
        <f t="shared" si="0"/>
        <v>0.42499998000000005</v>
      </c>
      <c r="R8" s="24">
        <v>0.24363332999999998</v>
      </c>
      <c r="S8" s="24">
        <v>0.24363332999999998</v>
      </c>
      <c r="T8" s="24">
        <v>0.24363332999999998</v>
      </c>
      <c r="U8" s="24">
        <v>0.48726666999999996</v>
      </c>
      <c r="V8" s="24">
        <v>0.48726666999999996</v>
      </c>
      <c r="W8" s="24">
        <v>0.48726666999999996</v>
      </c>
      <c r="X8" s="26">
        <f t="shared" si="1"/>
        <v>3.0426999599999998</v>
      </c>
    </row>
    <row r="9" spans="1:24" ht="30" customHeight="1" x14ac:dyDescent="0.25">
      <c r="A9" s="19" t="s">
        <v>14</v>
      </c>
      <c r="B9" s="19"/>
      <c r="C9" s="19"/>
      <c r="D9" s="27">
        <f>SUM(D2:D8)</f>
        <v>0.24564</v>
      </c>
      <c r="E9" s="27">
        <f t="shared" ref="E9:W9" si="2">SUM(E2:E8)</f>
        <v>0</v>
      </c>
      <c r="F9" s="27">
        <f t="shared" si="2"/>
        <v>0</v>
      </c>
      <c r="G9" s="27">
        <f t="shared" si="2"/>
        <v>0</v>
      </c>
      <c r="H9" s="27">
        <f t="shared" si="2"/>
        <v>0.13877866999999999</v>
      </c>
      <c r="I9" s="27">
        <f t="shared" si="2"/>
        <v>0.13877866</v>
      </c>
      <c r="J9" s="27">
        <f t="shared" si="2"/>
        <v>0.13877866999999999</v>
      </c>
      <c r="K9" s="27">
        <f t="shared" si="2"/>
        <v>0.27900133000000005</v>
      </c>
      <c r="L9" s="27">
        <f t="shared" si="2"/>
        <v>0.81720133000000006</v>
      </c>
      <c r="M9" s="27">
        <f t="shared" si="2"/>
        <v>0.81720133000000006</v>
      </c>
      <c r="N9" s="27">
        <f t="shared" si="2"/>
        <v>0.96115500000000009</v>
      </c>
      <c r="O9" s="27">
        <f t="shared" si="2"/>
        <v>0.70240500000000006</v>
      </c>
      <c r="P9" s="27">
        <f t="shared" si="2"/>
        <v>0.68687999</v>
      </c>
      <c r="Q9" s="27">
        <f t="shared" si="2"/>
        <v>4.6801799800000001</v>
      </c>
      <c r="R9" s="27">
        <f t="shared" si="2"/>
        <v>3.1801791599999998</v>
      </c>
      <c r="S9" s="27">
        <f t="shared" si="2"/>
        <v>3.1801791800000005</v>
      </c>
      <c r="T9" s="27">
        <f t="shared" si="2"/>
        <v>3.18017985</v>
      </c>
      <c r="U9" s="27">
        <f t="shared" si="2"/>
        <v>6.2152282300000001</v>
      </c>
      <c r="V9" s="27">
        <f t="shared" si="2"/>
        <v>6.2152287400000006</v>
      </c>
      <c r="W9" s="27">
        <f t="shared" si="2"/>
        <v>6.7586036800000002</v>
      </c>
      <c r="X9" s="27">
        <f>SUM(X2:X8)</f>
        <v>37.673622799999997</v>
      </c>
    </row>
    <row r="11" spans="1:24" x14ac:dyDescent="0.25">
      <c r="A11" t="s">
        <v>15</v>
      </c>
    </row>
  </sheetData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Amount</vt:lpstr>
      <vt:lpstr>Original Amount</vt:lpstr>
      <vt:lpstr>'Revised Amount'!Print_Area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2016-04-19T18:20:28Z</dcterms:created>
  <dcterms:modified xsi:type="dcterms:W3CDTF">2016-04-19T18:20:32Z</dcterms:modified>
</cp:coreProperties>
</file>