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N2016\CNs-00003-00004 - K L FAC 6 month reviews\KU\Data Requests\Post Hearing Data Request\"/>
    </mc:Choice>
  </mc:AlternateContent>
  <bookViews>
    <workbookView xWindow="0" yWindow="0" windowWidth="19200" windowHeight="7248"/>
  </bookViews>
  <sheets>
    <sheet name="May-15" sheetId="9" r:id="rId1"/>
    <sheet name="July-15" sheetId="3" r:id="rId2"/>
  </sheets>
  <definedNames>
    <definedName name="_xlnm.Print_Area" localSheetId="1">'July-15'!$A$5:$M$84</definedName>
    <definedName name="_xlnm.Print_Area" localSheetId="0">'May-15'!$B$5:$M$85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4" i="9" l="1"/>
  <c r="AK154" i="9"/>
  <c r="AN154" i="9" s="1"/>
  <c r="Y153" i="9"/>
  <c r="W153" i="9"/>
  <c r="Z153" i="9" s="1"/>
  <c r="J83" i="9"/>
  <c r="K81" i="9"/>
  <c r="I81" i="9"/>
  <c r="H81" i="9"/>
  <c r="F81" i="9"/>
  <c r="D81" i="9"/>
  <c r="C81" i="9"/>
  <c r="B81" i="9"/>
  <c r="G81" i="9" s="1"/>
  <c r="K80" i="9"/>
  <c r="F80" i="9"/>
  <c r="D80" i="9"/>
  <c r="B80" i="9"/>
  <c r="G80" i="9" s="1"/>
  <c r="K79" i="9"/>
  <c r="B79" i="9"/>
  <c r="K78" i="9"/>
  <c r="B78" i="9"/>
  <c r="F78" i="9" s="1"/>
  <c r="K77" i="9"/>
  <c r="I77" i="9"/>
  <c r="H77" i="9"/>
  <c r="F77" i="9"/>
  <c r="D77" i="9"/>
  <c r="C77" i="9"/>
  <c r="B77" i="9"/>
  <c r="G77" i="9" s="1"/>
  <c r="K76" i="9"/>
  <c r="G76" i="9"/>
  <c r="F76" i="9"/>
  <c r="D76" i="9"/>
  <c r="B76" i="9"/>
  <c r="K75" i="9"/>
  <c r="F75" i="9"/>
  <c r="C75" i="9"/>
  <c r="B75" i="9"/>
  <c r="G75" i="9" s="1"/>
  <c r="K74" i="9"/>
  <c r="I74" i="9"/>
  <c r="D74" i="9"/>
  <c r="C74" i="9"/>
  <c r="B74" i="9"/>
  <c r="F74" i="9" s="1"/>
  <c r="K73" i="9"/>
  <c r="I73" i="9"/>
  <c r="H73" i="9"/>
  <c r="F73" i="9"/>
  <c r="D73" i="9"/>
  <c r="C73" i="9"/>
  <c r="B73" i="9"/>
  <c r="G73" i="9" s="1"/>
  <c r="K72" i="9"/>
  <c r="G72" i="9"/>
  <c r="B72" i="9"/>
  <c r="D72" i="9" s="1"/>
  <c r="K71" i="9"/>
  <c r="G71" i="9"/>
  <c r="F71" i="9"/>
  <c r="C71" i="9"/>
  <c r="B71" i="9"/>
  <c r="K70" i="9"/>
  <c r="I70" i="9"/>
  <c r="G70" i="9"/>
  <c r="D70" i="9"/>
  <c r="C70" i="9"/>
  <c r="B70" i="9"/>
  <c r="F70" i="9" s="1"/>
  <c r="K69" i="9"/>
  <c r="I69" i="9"/>
  <c r="H69" i="9"/>
  <c r="F69" i="9"/>
  <c r="D69" i="9"/>
  <c r="C69" i="9"/>
  <c r="B69" i="9"/>
  <c r="G69" i="9" s="1"/>
  <c r="K68" i="9"/>
  <c r="B68" i="9"/>
  <c r="F68" i="9" s="1"/>
  <c r="K67" i="9"/>
  <c r="G67" i="9"/>
  <c r="B67" i="9"/>
  <c r="K66" i="9"/>
  <c r="G66" i="9"/>
  <c r="B66" i="9"/>
  <c r="F66" i="9" s="1"/>
  <c r="K65" i="9"/>
  <c r="B65" i="9"/>
  <c r="C65" i="9" s="1"/>
  <c r="K64" i="9"/>
  <c r="G64" i="9"/>
  <c r="F64" i="9"/>
  <c r="B64" i="9"/>
  <c r="K63" i="9"/>
  <c r="G63" i="9"/>
  <c r="D63" i="9"/>
  <c r="B63" i="9"/>
  <c r="F63" i="9" s="1"/>
  <c r="K62" i="9"/>
  <c r="I62" i="9"/>
  <c r="H62" i="9"/>
  <c r="F62" i="9"/>
  <c r="D62" i="9"/>
  <c r="C62" i="9"/>
  <c r="B62" i="9"/>
  <c r="G62" i="9" s="1"/>
  <c r="K61" i="9"/>
  <c r="B61" i="9"/>
  <c r="F61" i="9" s="1"/>
  <c r="K60" i="9"/>
  <c r="G60" i="9"/>
  <c r="B60" i="9"/>
  <c r="C60" i="9" s="1"/>
  <c r="A60" i="9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K59" i="9"/>
  <c r="G59" i="9"/>
  <c r="B59" i="9"/>
  <c r="F59" i="9" s="1"/>
  <c r="K58" i="9"/>
  <c r="I58" i="9"/>
  <c r="H58" i="9"/>
  <c r="F58" i="9"/>
  <c r="D58" i="9"/>
  <c r="C58" i="9"/>
  <c r="B58" i="9"/>
  <c r="G58" i="9" s="1"/>
  <c r="A58" i="9"/>
  <c r="A59" i="9" s="1"/>
  <c r="K57" i="9"/>
  <c r="K83" i="9" s="1"/>
  <c r="F57" i="9"/>
  <c r="D57" i="9"/>
  <c r="B57" i="9"/>
  <c r="G57" i="9" s="1"/>
  <c r="L55" i="9"/>
  <c r="A54" i="9"/>
  <c r="J50" i="9"/>
  <c r="K48" i="9"/>
  <c r="G48" i="9"/>
  <c r="B48" i="9"/>
  <c r="K47" i="9"/>
  <c r="G47" i="9"/>
  <c r="B47" i="9"/>
  <c r="F47" i="9" s="1"/>
  <c r="K46" i="9"/>
  <c r="I46" i="9"/>
  <c r="H46" i="9"/>
  <c r="F46" i="9"/>
  <c r="D46" i="9"/>
  <c r="C46" i="9"/>
  <c r="B46" i="9"/>
  <c r="G46" i="9" s="1"/>
  <c r="K45" i="9"/>
  <c r="F45" i="9"/>
  <c r="D45" i="9"/>
  <c r="B45" i="9"/>
  <c r="G45" i="9" s="1"/>
  <c r="K44" i="9"/>
  <c r="B44" i="9"/>
  <c r="F44" i="9" s="1"/>
  <c r="K43" i="9"/>
  <c r="B43" i="9"/>
  <c r="F43" i="9" s="1"/>
  <c r="K42" i="9"/>
  <c r="I42" i="9"/>
  <c r="H42" i="9"/>
  <c r="F42" i="9"/>
  <c r="D42" i="9"/>
  <c r="C42" i="9"/>
  <c r="B42" i="9"/>
  <c r="G42" i="9" s="1"/>
  <c r="K41" i="9"/>
  <c r="G41" i="9"/>
  <c r="F41" i="9"/>
  <c r="B41" i="9"/>
  <c r="K40" i="9"/>
  <c r="F40" i="9"/>
  <c r="C40" i="9"/>
  <c r="B40" i="9"/>
  <c r="G40" i="9" s="1"/>
  <c r="K39" i="9"/>
  <c r="I39" i="9"/>
  <c r="D39" i="9"/>
  <c r="C39" i="9"/>
  <c r="B39" i="9"/>
  <c r="F39" i="9" s="1"/>
  <c r="K38" i="9"/>
  <c r="I38" i="9"/>
  <c r="H38" i="9"/>
  <c r="F38" i="9"/>
  <c r="D38" i="9"/>
  <c r="C38" i="9"/>
  <c r="B38" i="9"/>
  <c r="G38" i="9" s="1"/>
  <c r="K37" i="9"/>
  <c r="G37" i="9"/>
  <c r="B37" i="9"/>
  <c r="D37" i="9" s="1"/>
  <c r="K36" i="9"/>
  <c r="G36" i="9"/>
  <c r="F36" i="9"/>
  <c r="C36" i="9"/>
  <c r="B36" i="9"/>
  <c r="K35" i="9"/>
  <c r="I35" i="9"/>
  <c r="G35" i="9"/>
  <c r="D35" i="9"/>
  <c r="C35" i="9"/>
  <c r="B35" i="9"/>
  <c r="F35" i="9" s="1"/>
  <c r="K34" i="9"/>
  <c r="I34" i="9"/>
  <c r="H34" i="9"/>
  <c r="F34" i="9"/>
  <c r="D34" i="9"/>
  <c r="C34" i="9"/>
  <c r="B34" i="9"/>
  <c r="G34" i="9" s="1"/>
  <c r="K33" i="9"/>
  <c r="B33" i="9"/>
  <c r="F33" i="9" s="1"/>
  <c r="K32" i="9"/>
  <c r="G32" i="9"/>
  <c r="B32" i="9"/>
  <c r="C32" i="9" s="1"/>
  <c r="K31" i="9"/>
  <c r="G31" i="9"/>
  <c r="B31" i="9"/>
  <c r="F31" i="9" s="1"/>
  <c r="K30" i="9"/>
  <c r="I30" i="9"/>
  <c r="H30" i="9"/>
  <c r="F30" i="9"/>
  <c r="D30" i="9"/>
  <c r="C30" i="9"/>
  <c r="B30" i="9"/>
  <c r="G30" i="9" s="1"/>
  <c r="K29" i="9"/>
  <c r="F29" i="9"/>
  <c r="D29" i="9"/>
  <c r="B29" i="9"/>
  <c r="G29" i="9" s="1"/>
  <c r="K28" i="9"/>
  <c r="B28" i="9"/>
  <c r="F28" i="9" s="1"/>
  <c r="K27" i="9"/>
  <c r="B27" i="9"/>
  <c r="F27" i="9" s="1"/>
  <c r="K26" i="9"/>
  <c r="B26" i="9"/>
  <c r="F26" i="9" s="1"/>
  <c r="A26" i="9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K25" i="9"/>
  <c r="I25" i="9"/>
  <c r="H25" i="9"/>
  <c r="D25" i="9"/>
  <c r="C25" i="9"/>
  <c r="B25" i="9"/>
  <c r="G25" i="9" s="1"/>
  <c r="A25" i="9"/>
  <c r="K24" i="9"/>
  <c r="I24" i="9"/>
  <c r="H24" i="9"/>
  <c r="F24" i="9"/>
  <c r="D24" i="9"/>
  <c r="C24" i="9"/>
  <c r="B24" i="9"/>
  <c r="G24" i="9" s="1"/>
  <c r="L22" i="9"/>
  <c r="A21" i="9"/>
  <c r="M17" i="9"/>
  <c r="M16" i="9"/>
  <c r="Y326" i="3"/>
  <c r="W326" i="3"/>
  <c r="AM118" i="3"/>
  <c r="AK118" i="3"/>
  <c r="AN118" i="3" s="1"/>
  <c r="J83" i="3"/>
  <c r="K81" i="3"/>
  <c r="K80" i="3"/>
  <c r="B80" i="3"/>
  <c r="K79" i="3"/>
  <c r="G79" i="3"/>
  <c r="B79" i="3"/>
  <c r="C79" i="3" s="1"/>
  <c r="K78" i="3"/>
  <c r="G78" i="3"/>
  <c r="B78" i="3"/>
  <c r="F78" i="3" s="1"/>
  <c r="K77" i="3"/>
  <c r="K76" i="3"/>
  <c r="B76" i="3"/>
  <c r="K75" i="3"/>
  <c r="G75" i="3"/>
  <c r="B75" i="3"/>
  <c r="C75" i="3" s="1"/>
  <c r="K74" i="3"/>
  <c r="G74" i="3"/>
  <c r="B74" i="3"/>
  <c r="F74" i="3" s="1"/>
  <c r="K73" i="3"/>
  <c r="K72" i="3"/>
  <c r="B72" i="3"/>
  <c r="K71" i="3"/>
  <c r="G71" i="3"/>
  <c r="B71" i="3"/>
  <c r="C71" i="3" s="1"/>
  <c r="K70" i="3"/>
  <c r="G70" i="3"/>
  <c r="B70" i="3"/>
  <c r="F70" i="3" s="1"/>
  <c r="K69" i="3"/>
  <c r="K68" i="3"/>
  <c r="B68" i="3"/>
  <c r="K67" i="3"/>
  <c r="G67" i="3"/>
  <c r="B67" i="3"/>
  <c r="C67" i="3" s="1"/>
  <c r="K66" i="3"/>
  <c r="G66" i="3"/>
  <c r="B66" i="3"/>
  <c r="F66" i="3" s="1"/>
  <c r="K65" i="3"/>
  <c r="B65" i="3"/>
  <c r="C65" i="3" s="1"/>
  <c r="K64" i="3"/>
  <c r="K63" i="3"/>
  <c r="K62" i="3"/>
  <c r="K61" i="3"/>
  <c r="I61" i="3"/>
  <c r="G61" i="3"/>
  <c r="B61" i="3"/>
  <c r="K60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K59" i="3"/>
  <c r="K58" i="3"/>
  <c r="A58" i="3"/>
  <c r="A59" i="3" s="1"/>
  <c r="K57" i="3"/>
  <c r="K83" i="3" s="1"/>
  <c r="B57" i="3"/>
  <c r="L55" i="3"/>
  <c r="A54" i="3"/>
  <c r="J50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B31" i="3"/>
  <c r="K30" i="3"/>
  <c r="K29" i="3"/>
  <c r="K28" i="3"/>
  <c r="K27" i="3"/>
  <c r="B27" i="3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K26" i="3"/>
  <c r="A26" i="3"/>
  <c r="K25" i="3"/>
  <c r="A25" i="3"/>
  <c r="K24" i="3"/>
  <c r="L22" i="3"/>
  <c r="A21" i="3"/>
  <c r="M17" i="3"/>
  <c r="K17" i="3"/>
  <c r="M16" i="3"/>
  <c r="K16" i="3"/>
  <c r="Z326" i="3" l="1"/>
  <c r="H27" i="9"/>
  <c r="H43" i="9"/>
  <c r="I61" i="9"/>
  <c r="I68" i="9"/>
  <c r="I79" i="9"/>
  <c r="D79" i="9"/>
  <c r="H79" i="9"/>
  <c r="C27" i="9"/>
  <c r="I27" i="9"/>
  <c r="H31" i="9"/>
  <c r="H32" i="9"/>
  <c r="C43" i="9"/>
  <c r="C44" i="9"/>
  <c r="H47" i="9"/>
  <c r="I48" i="9"/>
  <c r="D48" i="9"/>
  <c r="H48" i="9"/>
  <c r="H59" i="9"/>
  <c r="H60" i="9"/>
  <c r="I67" i="9"/>
  <c r="D67" i="9"/>
  <c r="D68" i="9"/>
  <c r="I78" i="9"/>
  <c r="F25" i="9"/>
  <c r="D26" i="9"/>
  <c r="I26" i="9"/>
  <c r="I50" i="9" s="1"/>
  <c r="D27" i="9"/>
  <c r="C31" i="9"/>
  <c r="I31" i="9"/>
  <c r="H35" i="9"/>
  <c r="I36" i="9"/>
  <c r="D36" i="9"/>
  <c r="H36" i="9"/>
  <c r="G39" i="9"/>
  <c r="H41" i="9"/>
  <c r="C41" i="9"/>
  <c r="I41" i="9"/>
  <c r="D43" i="9"/>
  <c r="C47" i="9"/>
  <c r="I47" i="9"/>
  <c r="C48" i="9"/>
  <c r="C59" i="9"/>
  <c r="I59" i="9"/>
  <c r="H63" i="9"/>
  <c r="I64" i="9"/>
  <c r="D64" i="9"/>
  <c r="H64" i="9"/>
  <c r="H65" i="9"/>
  <c r="C66" i="9"/>
  <c r="I66" i="9"/>
  <c r="C67" i="9"/>
  <c r="H70" i="9"/>
  <c r="I71" i="9"/>
  <c r="D71" i="9"/>
  <c r="H71" i="9"/>
  <c r="G74" i="9"/>
  <c r="H76" i="9"/>
  <c r="C76" i="9"/>
  <c r="I76" i="9"/>
  <c r="D78" i="9"/>
  <c r="F79" i="9"/>
  <c r="G26" i="9"/>
  <c r="I28" i="9"/>
  <c r="D28" i="9"/>
  <c r="H28" i="9"/>
  <c r="H33" i="9"/>
  <c r="C33" i="9"/>
  <c r="I33" i="9"/>
  <c r="I44" i="9"/>
  <c r="D44" i="9"/>
  <c r="H44" i="9"/>
  <c r="H61" i="9"/>
  <c r="C61" i="9"/>
  <c r="H68" i="9"/>
  <c r="C68" i="9"/>
  <c r="H78" i="9"/>
  <c r="K50" i="9"/>
  <c r="C26" i="9"/>
  <c r="H26" i="9"/>
  <c r="C28" i="9"/>
  <c r="I32" i="9"/>
  <c r="D32" i="9"/>
  <c r="D33" i="9"/>
  <c r="H37" i="9"/>
  <c r="C37" i="9"/>
  <c r="I37" i="9"/>
  <c r="I43" i="9"/>
  <c r="I60" i="9"/>
  <c r="D60" i="9"/>
  <c r="D61" i="9"/>
  <c r="H66" i="9"/>
  <c r="H67" i="9"/>
  <c r="H72" i="9"/>
  <c r="C72" i="9"/>
  <c r="I72" i="9"/>
  <c r="C78" i="9"/>
  <c r="C79" i="9"/>
  <c r="G27" i="9"/>
  <c r="G28" i="9"/>
  <c r="H29" i="9"/>
  <c r="C29" i="9"/>
  <c r="I29" i="9"/>
  <c r="D31" i="9"/>
  <c r="F32" i="9"/>
  <c r="G33" i="9"/>
  <c r="F37" i="9"/>
  <c r="H39" i="9"/>
  <c r="I40" i="9"/>
  <c r="D40" i="9"/>
  <c r="H40" i="9"/>
  <c r="D41" i="9"/>
  <c r="G43" i="9"/>
  <c r="G44" i="9"/>
  <c r="H45" i="9"/>
  <c r="C45" i="9"/>
  <c r="I45" i="9"/>
  <c r="D47" i="9"/>
  <c r="F48" i="9"/>
  <c r="H57" i="9"/>
  <c r="C57" i="9"/>
  <c r="I57" i="9"/>
  <c r="D59" i="9"/>
  <c r="F60" i="9"/>
  <c r="G61" i="9"/>
  <c r="C63" i="9"/>
  <c r="I63" i="9"/>
  <c r="C64" i="9"/>
  <c r="I65" i="9"/>
  <c r="D66" i="9"/>
  <c r="F67" i="9"/>
  <c r="G68" i="9"/>
  <c r="F72" i="9"/>
  <c r="H74" i="9"/>
  <c r="I75" i="9"/>
  <c r="D75" i="9"/>
  <c r="H75" i="9"/>
  <c r="G78" i="9"/>
  <c r="G79" i="9"/>
  <c r="H80" i="9"/>
  <c r="C80" i="9"/>
  <c r="I80" i="9"/>
  <c r="I27" i="3"/>
  <c r="D27" i="3"/>
  <c r="H27" i="3"/>
  <c r="C27" i="3"/>
  <c r="I31" i="3"/>
  <c r="D31" i="3"/>
  <c r="H31" i="3"/>
  <c r="C31" i="3"/>
  <c r="H57" i="3"/>
  <c r="C57" i="3"/>
  <c r="F57" i="3"/>
  <c r="D57" i="3"/>
  <c r="H68" i="3"/>
  <c r="C68" i="3"/>
  <c r="G68" i="3"/>
  <c r="D68" i="3"/>
  <c r="F68" i="3"/>
  <c r="H72" i="3"/>
  <c r="C72" i="3"/>
  <c r="G72" i="3"/>
  <c r="D72" i="3"/>
  <c r="F72" i="3"/>
  <c r="H76" i="3"/>
  <c r="C76" i="3"/>
  <c r="G76" i="3"/>
  <c r="D76" i="3"/>
  <c r="F76" i="3"/>
  <c r="H80" i="3"/>
  <c r="C80" i="3"/>
  <c r="G80" i="3"/>
  <c r="D80" i="3"/>
  <c r="F80" i="3"/>
  <c r="B46" i="3"/>
  <c r="B42" i="3"/>
  <c r="B38" i="3"/>
  <c r="B34" i="3"/>
  <c r="B48" i="3"/>
  <c r="B47" i="3"/>
  <c r="B44" i="3"/>
  <c r="B43" i="3"/>
  <c r="B40" i="3"/>
  <c r="B39" i="3"/>
  <c r="B36" i="3"/>
  <c r="B35" i="3"/>
  <c r="B29" i="3"/>
  <c r="B25" i="3"/>
  <c r="B45" i="3"/>
  <c r="B41" i="3"/>
  <c r="B37" i="3"/>
  <c r="B33" i="3"/>
  <c r="B32" i="3"/>
  <c r="B28" i="3"/>
  <c r="B24" i="3"/>
  <c r="F27" i="3"/>
  <c r="F31" i="3"/>
  <c r="G57" i="3"/>
  <c r="H61" i="3"/>
  <c r="C61" i="3"/>
  <c r="F61" i="3"/>
  <c r="D61" i="3"/>
  <c r="I68" i="3"/>
  <c r="I72" i="3"/>
  <c r="I76" i="3"/>
  <c r="I80" i="3"/>
  <c r="K50" i="3"/>
  <c r="B26" i="3"/>
  <c r="G27" i="3"/>
  <c r="B30" i="3"/>
  <c r="G31" i="3"/>
  <c r="I57" i="3"/>
  <c r="H66" i="3"/>
  <c r="H70" i="3"/>
  <c r="H74" i="3"/>
  <c r="H78" i="3"/>
  <c r="B81" i="3"/>
  <c r="B77" i="3"/>
  <c r="B73" i="3"/>
  <c r="B69" i="3"/>
  <c r="B62" i="3"/>
  <c r="B58" i="3"/>
  <c r="B59" i="3"/>
  <c r="B60" i="3"/>
  <c r="B63" i="3"/>
  <c r="B64" i="3"/>
  <c r="H65" i="3"/>
  <c r="C66" i="3"/>
  <c r="I66" i="3"/>
  <c r="C70" i="3"/>
  <c r="I70" i="3"/>
  <c r="C74" i="3"/>
  <c r="I74" i="3"/>
  <c r="C78" i="3"/>
  <c r="I78" i="3"/>
  <c r="I67" i="3"/>
  <c r="D67" i="3"/>
  <c r="H67" i="3"/>
  <c r="I71" i="3"/>
  <c r="D71" i="3"/>
  <c r="H71" i="3"/>
  <c r="I75" i="3"/>
  <c r="D75" i="3"/>
  <c r="H75" i="3"/>
  <c r="I79" i="3"/>
  <c r="D79" i="3"/>
  <c r="H79" i="3"/>
  <c r="I65" i="3"/>
  <c r="D66" i="3"/>
  <c r="F67" i="3"/>
  <c r="D70" i="3"/>
  <c r="F71" i="3"/>
  <c r="D74" i="3"/>
  <c r="F75" i="3"/>
  <c r="D78" i="3"/>
  <c r="F79" i="3"/>
  <c r="I83" i="9" l="1"/>
  <c r="G58" i="3"/>
  <c r="H58" i="3"/>
  <c r="F58" i="3"/>
  <c r="D58" i="3"/>
  <c r="C58" i="3"/>
  <c r="I58" i="3"/>
  <c r="H28" i="3"/>
  <c r="C28" i="3"/>
  <c r="G28" i="3"/>
  <c r="F28" i="3"/>
  <c r="I28" i="3"/>
  <c r="D28" i="3"/>
  <c r="F35" i="3"/>
  <c r="H35" i="3"/>
  <c r="G35" i="3"/>
  <c r="D35" i="3"/>
  <c r="C35" i="3"/>
  <c r="I35" i="3"/>
  <c r="F43" i="3"/>
  <c r="H43" i="3"/>
  <c r="G43" i="3"/>
  <c r="D43" i="3"/>
  <c r="I43" i="3"/>
  <c r="C43" i="3"/>
  <c r="G62" i="3"/>
  <c r="H62" i="3"/>
  <c r="F62" i="3"/>
  <c r="D62" i="3"/>
  <c r="C62" i="3"/>
  <c r="I62" i="3"/>
  <c r="H45" i="3"/>
  <c r="C45" i="3"/>
  <c r="D45" i="3"/>
  <c r="I45" i="3"/>
  <c r="G45" i="3"/>
  <c r="F45" i="3"/>
  <c r="I44" i="3"/>
  <c r="D44" i="3"/>
  <c r="H44" i="3"/>
  <c r="G44" i="3"/>
  <c r="F44" i="3"/>
  <c r="C44" i="3"/>
  <c r="I60" i="3"/>
  <c r="D60" i="3"/>
  <c r="C60" i="3"/>
  <c r="H60" i="3"/>
  <c r="G60" i="3"/>
  <c r="F60" i="3"/>
  <c r="G69" i="3"/>
  <c r="I69" i="3"/>
  <c r="C69" i="3"/>
  <c r="F69" i="3"/>
  <c r="H69" i="3"/>
  <c r="D69" i="3"/>
  <c r="F26" i="3"/>
  <c r="I26" i="3"/>
  <c r="D26" i="3"/>
  <c r="G26" i="3"/>
  <c r="C26" i="3"/>
  <c r="H26" i="3"/>
  <c r="H33" i="3"/>
  <c r="C33" i="3"/>
  <c r="D33" i="3"/>
  <c r="I33" i="3"/>
  <c r="G33" i="3"/>
  <c r="F33" i="3"/>
  <c r="G25" i="3"/>
  <c r="F25" i="3"/>
  <c r="H25" i="3"/>
  <c r="C25" i="3"/>
  <c r="D25" i="3"/>
  <c r="I25" i="3"/>
  <c r="F39" i="3"/>
  <c r="H39" i="3"/>
  <c r="G39" i="3"/>
  <c r="D39" i="3"/>
  <c r="I39" i="3"/>
  <c r="C39" i="3"/>
  <c r="F47" i="3"/>
  <c r="H47" i="3"/>
  <c r="G47" i="3"/>
  <c r="D47" i="3"/>
  <c r="C47" i="3"/>
  <c r="I47" i="3"/>
  <c r="G42" i="3"/>
  <c r="F42" i="3"/>
  <c r="D42" i="3"/>
  <c r="H42" i="3"/>
  <c r="C42" i="3"/>
  <c r="I42" i="3"/>
  <c r="I64" i="3"/>
  <c r="D64" i="3"/>
  <c r="C64" i="3"/>
  <c r="H64" i="3"/>
  <c r="G64" i="3"/>
  <c r="F64" i="3"/>
  <c r="G77" i="3"/>
  <c r="I77" i="3"/>
  <c r="C77" i="3"/>
  <c r="F77" i="3"/>
  <c r="H77" i="3"/>
  <c r="D77" i="3"/>
  <c r="F30" i="3"/>
  <c r="I30" i="3"/>
  <c r="D30" i="3"/>
  <c r="G30" i="3"/>
  <c r="C30" i="3"/>
  <c r="H30" i="3"/>
  <c r="H41" i="3"/>
  <c r="C41" i="3"/>
  <c r="D41" i="3"/>
  <c r="I41" i="3"/>
  <c r="G41" i="3"/>
  <c r="F41" i="3"/>
  <c r="G34" i="3"/>
  <c r="F34" i="3"/>
  <c r="D34" i="3"/>
  <c r="H34" i="3"/>
  <c r="C34" i="3"/>
  <c r="I34" i="3"/>
  <c r="F63" i="3"/>
  <c r="I63" i="3"/>
  <c r="I83" i="3" s="1"/>
  <c r="C63" i="3"/>
  <c r="H63" i="3"/>
  <c r="G63" i="3"/>
  <c r="D63" i="3"/>
  <c r="G81" i="3"/>
  <c r="I81" i="3"/>
  <c r="C81" i="3"/>
  <c r="F81" i="3"/>
  <c r="H81" i="3"/>
  <c r="D81" i="3"/>
  <c r="I32" i="3"/>
  <c r="H32" i="3"/>
  <c r="C32" i="3"/>
  <c r="G32" i="3"/>
  <c r="F32" i="3"/>
  <c r="D32" i="3"/>
  <c r="I36" i="3"/>
  <c r="D36" i="3"/>
  <c r="H36" i="3"/>
  <c r="G36" i="3"/>
  <c r="F36" i="3"/>
  <c r="C36" i="3"/>
  <c r="G38" i="3"/>
  <c r="F38" i="3"/>
  <c r="D38" i="3"/>
  <c r="H38" i="3"/>
  <c r="I38" i="3"/>
  <c r="C38" i="3"/>
  <c r="F59" i="3"/>
  <c r="I59" i="3"/>
  <c r="C59" i="3"/>
  <c r="H59" i="3"/>
  <c r="G59" i="3"/>
  <c r="D59" i="3"/>
  <c r="G73" i="3"/>
  <c r="I73" i="3"/>
  <c r="C73" i="3"/>
  <c r="F73" i="3"/>
  <c r="H73" i="3"/>
  <c r="D73" i="3"/>
  <c r="H24" i="3"/>
  <c r="C24" i="3"/>
  <c r="G24" i="3"/>
  <c r="F24" i="3"/>
  <c r="D24" i="3"/>
  <c r="I24" i="3"/>
  <c r="H37" i="3"/>
  <c r="C37" i="3"/>
  <c r="D37" i="3"/>
  <c r="I37" i="3"/>
  <c r="G37" i="3"/>
  <c r="F37" i="3"/>
  <c r="G29" i="3"/>
  <c r="F29" i="3"/>
  <c r="D29" i="3"/>
  <c r="I29" i="3"/>
  <c r="C29" i="3"/>
  <c r="H29" i="3"/>
  <c r="I40" i="3"/>
  <c r="D40" i="3"/>
  <c r="H40" i="3"/>
  <c r="G40" i="3"/>
  <c r="F40" i="3"/>
  <c r="C40" i="3"/>
  <c r="I48" i="3"/>
  <c r="D48" i="3"/>
  <c r="H48" i="3"/>
  <c r="G48" i="3"/>
  <c r="F48" i="3"/>
  <c r="C48" i="3"/>
  <c r="G46" i="3"/>
  <c r="F46" i="3"/>
  <c r="D46" i="3"/>
  <c r="H46" i="3"/>
  <c r="C46" i="3"/>
  <c r="I46" i="3"/>
  <c r="I50" i="3" l="1"/>
</calcChain>
</file>

<file path=xl/comments1.xml><?xml version="1.0" encoding="utf-8"?>
<comments xmlns="http://schemas.openxmlformats.org/spreadsheetml/2006/main">
  <authors>
    <author>GWL</author>
    <author>E004204</author>
  </authors>
  <commentList>
    <comment ref="N22" authorId="0" shapeId="0">
      <text>
        <r>
          <rPr>
            <b/>
            <sz val="9"/>
            <color indexed="81"/>
            <rFont val="Tahoma"/>
            <family val="2"/>
          </rPr>
          <t>GWL:</t>
        </r>
        <r>
          <rPr>
            <sz val="9"/>
            <color indexed="81"/>
            <rFont val="Tahoma"/>
            <family val="2"/>
          </rPr>
          <t xml:space="preserve">
I:\AFB\YYYY Data\MM-MonthYYYY\Afb_Maint 2000.mdb[BKY -- Hourly Native Load Purchases for LGE]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</rPr>
          <t>GWL:</t>
        </r>
        <r>
          <rPr>
            <sz val="9"/>
            <color indexed="81"/>
            <rFont val="Tahoma"/>
            <family val="2"/>
          </rPr>
          <t xml:space="preserve">
I:\AFB\YYYY Data\MM-MonthYYYY\Afb_Maint 2000.mdb[BKY -- Hourly Native Load Purchases for LGE]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E004204:</t>
        </r>
        <r>
          <rPr>
            <sz val="8"/>
            <color indexed="81"/>
            <rFont val="Tahoma"/>
            <family val="2"/>
          </rPr>
          <t xml:space="preserve">
This calculation is based on the units fuel cost only.  
</t>
        </r>
      </text>
    </comment>
    <comment ref="H56" authorId="1" shapeId="0">
      <text>
        <r>
          <rPr>
            <b/>
            <sz val="8"/>
            <color indexed="81"/>
            <rFont val="Tahoma"/>
            <family val="2"/>
          </rPr>
          <t>E004204:</t>
        </r>
        <r>
          <rPr>
            <sz val="8"/>
            <color indexed="81"/>
            <rFont val="Tahoma"/>
            <family val="2"/>
          </rPr>
          <t xml:space="preserve">
This calculation is based on the units fuel cost only.  
</t>
        </r>
      </text>
    </comment>
  </commentList>
</comments>
</file>

<file path=xl/comments2.xml><?xml version="1.0" encoding="utf-8"?>
<comments xmlns="http://schemas.openxmlformats.org/spreadsheetml/2006/main">
  <authors>
    <author>GWL</author>
    <author>E004204</author>
  </authors>
  <commentList>
    <comment ref="N22" authorId="0" shapeId="0">
      <text>
        <r>
          <rPr>
            <b/>
            <sz val="9"/>
            <color indexed="81"/>
            <rFont val="Tahoma"/>
            <family val="2"/>
          </rPr>
          <t>GWL:</t>
        </r>
        <r>
          <rPr>
            <sz val="9"/>
            <color indexed="81"/>
            <rFont val="Tahoma"/>
            <family val="2"/>
          </rPr>
          <t xml:space="preserve">
I:\AFB\YYYY Data\MM-MonthYYYY\Afb_Maint 2000.mdb[BKY -- Hourly Native Load Purchases for LGE]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</rPr>
          <t>GWL:</t>
        </r>
        <r>
          <rPr>
            <sz val="9"/>
            <color indexed="81"/>
            <rFont val="Tahoma"/>
            <family val="2"/>
          </rPr>
          <t xml:space="preserve">
I:\AFB\YYYY Data\MM-MonthYYYY\Afb_Maint 2000.mdb[BKY -- Hourly Native Load Purchases for LGE]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E004204:</t>
        </r>
        <r>
          <rPr>
            <sz val="8"/>
            <color indexed="81"/>
            <rFont val="Tahoma"/>
            <family val="2"/>
          </rPr>
          <t xml:space="preserve">
This calculation is based on the units fuel cost only.  
</t>
        </r>
      </text>
    </comment>
    <comment ref="H56" authorId="1" shapeId="0">
      <text>
        <r>
          <rPr>
            <b/>
            <sz val="8"/>
            <color indexed="81"/>
            <rFont val="Tahoma"/>
            <family val="2"/>
          </rPr>
          <t>E004204:</t>
        </r>
        <r>
          <rPr>
            <sz val="8"/>
            <color indexed="81"/>
            <rFont val="Tahoma"/>
            <family val="2"/>
          </rPr>
          <t xml:space="preserve">
This calculation is based on the units fuel cost only.  
</t>
        </r>
      </text>
    </comment>
  </commentList>
</comments>
</file>

<file path=xl/sharedStrings.xml><?xml version="1.0" encoding="utf-8"?>
<sst xmlns="http://schemas.openxmlformats.org/spreadsheetml/2006/main" count="3052" uniqueCount="87">
  <si>
    <t>Month</t>
  </si>
  <si>
    <t>$/MWh</t>
  </si>
  <si>
    <t>Adjustments for Purchases Above</t>
  </si>
  <si>
    <t>KU/LGE Highest Priced Units</t>
  </si>
  <si>
    <t>(July 2015)</t>
  </si>
  <si>
    <t>(1)</t>
  </si>
  <si>
    <t>(2)</t>
  </si>
  <si>
    <t>(3)</t>
  </si>
  <si>
    <t>(4)</t>
  </si>
  <si>
    <t>(5)</t>
  </si>
  <si>
    <t>(6)</t>
  </si>
  <si>
    <t>(7)</t>
  </si>
  <si>
    <t>(8)</t>
  </si>
  <si>
    <t>FULL</t>
  </si>
  <si>
    <t>FUEL COST</t>
  </si>
  <si>
    <t>SCRUBBER</t>
  </si>
  <si>
    <t>SO2</t>
  </si>
  <si>
    <t xml:space="preserve">SCR </t>
  </si>
  <si>
    <t>NOx</t>
  </si>
  <si>
    <t>Hg</t>
  </si>
  <si>
    <t>DISPATCH</t>
  </si>
  <si>
    <t>Maint</t>
  </si>
  <si>
    <t>TOTAL</t>
  </si>
  <si>
    <t>UNIT NAME</t>
  </si>
  <si>
    <t>LOAD HR</t>
  </si>
  <si>
    <t>CONSUME</t>
  </si>
  <si>
    <t>ADDER</t>
  </si>
  <si>
    <t>COST</t>
  </si>
  <si>
    <t>V O&amp;M</t>
  </si>
  <si>
    <t>PRICE</t>
  </si>
  <si>
    <t>(BTU/KWH)</t>
  </si>
  <si>
    <t>(c/MBTU)</t>
  </si>
  <si>
    <t>($/MWH)</t>
  </si>
  <si>
    <t>ZORN 1</t>
  </si>
  <si>
    <t>HAEFLING</t>
  </si>
  <si>
    <t>Purchase</t>
  </si>
  <si>
    <t>MWh</t>
  </si>
  <si>
    <t>Cost</t>
  </si>
  <si>
    <t>Excluded Amount Prior to FO Calculation</t>
  </si>
  <si>
    <t>Excluded in FO</t>
  </si>
  <si>
    <t>Additional Exclusion</t>
  </si>
  <si>
    <r>
      <t xml:space="preserve">BKY--HOURLY NATIVE LOAD PURCHASES FOR </t>
    </r>
    <r>
      <rPr>
        <b/>
        <u val="double"/>
        <sz val="10"/>
        <color rgb="FF008000"/>
        <rFont val="Calibri Light"/>
        <family val="1"/>
        <scheme val="major"/>
      </rPr>
      <t>LGE</t>
    </r>
    <r>
      <rPr>
        <sz val="10"/>
        <color rgb="FF008000"/>
        <rFont val="Calibri Light"/>
        <family val="1"/>
        <scheme val="major"/>
      </rPr>
      <t xml:space="preserve"> QUERY RESULTS</t>
    </r>
  </si>
  <si>
    <r>
      <t xml:space="preserve">BKY--HOURLY NATIVE LOAD PURCHASES FOR </t>
    </r>
    <r>
      <rPr>
        <b/>
        <u val="double"/>
        <sz val="10"/>
        <color rgb="FFFF0000"/>
        <rFont val="Calibri Light"/>
        <family val="1"/>
        <scheme val="major"/>
      </rPr>
      <t>KU</t>
    </r>
    <r>
      <rPr>
        <sz val="10"/>
        <color rgb="FFFF0000"/>
        <rFont val="Calibri Light"/>
        <family val="1"/>
        <scheme val="major"/>
      </rPr>
      <t xml:space="preserve"> QUERY RESULTS</t>
    </r>
  </si>
  <si>
    <t>MM/DD/YY Hr</t>
  </si>
  <si>
    <t>From</t>
  </si>
  <si>
    <t>Cost $</t>
  </si>
  <si>
    <t>Purch</t>
  </si>
  <si>
    <t>$</t>
  </si>
  <si>
    <t>Calculation?</t>
  </si>
  <si>
    <t>For FAC</t>
  </si>
  <si>
    <t>Available ?</t>
  </si>
  <si>
    <t>Day</t>
  </si>
  <si>
    <t>Hour</t>
  </si>
  <si>
    <t>Expr1</t>
  </si>
  <si>
    <t>COMPANY_ID</t>
  </si>
  <si>
    <t>MW_TYPE</t>
  </si>
  <si>
    <t>PurchaseFrom</t>
  </si>
  <si>
    <t>PURCHASE_ID</t>
  </si>
  <si>
    <t>TRANSACTION_ID</t>
  </si>
  <si>
    <t>SumOfINC$</t>
  </si>
  <si>
    <t>SumOfFuel$</t>
  </si>
  <si>
    <t>SumOfINC_MWH</t>
  </si>
  <si>
    <t>$perMWh</t>
  </si>
  <si>
    <t>YES</t>
  </si>
  <si>
    <t>Yes</t>
  </si>
  <si>
    <t>Pre-Merger</t>
  </si>
  <si>
    <t>COM</t>
  </si>
  <si>
    <t>PU</t>
  </si>
  <si>
    <t>LGEETRANS</t>
  </si>
  <si>
    <t>LG&amp;E Total</t>
  </si>
  <si>
    <t>Additional      Exclusion</t>
  </si>
  <si>
    <t>IMEA</t>
  </si>
  <si>
    <t>IMPA</t>
  </si>
  <si>
    <t>KU Total</t>
  </si>
  <si>
    <t>PJMSETTLEINC</t>
  </si>
  <si>
    <t>(May 2015)</t>
  </si>
  <si>
    <t>TVA</t>
  </si>
  <si>
    <t>LG&amp;E</t>
  </si>
  <si>
    <t>KU</t>
  </si>
  <si>
    <t>(6)=(3)+(4)+(5)</t>
  </si>
  <si>
    <t>(8)=(6)+(7)</t>
  </si>
  <si>
    <t>Cost Components of Highest Priced Units*:</t>
  </si>
  <si>
    <t xml:space="preserve">*In the table, the formulas used to compute Dispatch Cost have been replaced with actual generation cost estimates.  The inputs to these formulas and other values not used in the </t>
  </si>
  <si>
    <t xml:space="preserve">  calculation of power purchase exclusions have been struck.  </t>
  </si>
  <si>
    <t>Kentucky Utiities Company</t>
  </si>
  <si>
    <t xml:space="preserve">Data Supporitng Response to Post Hearing </t>
  </si>
  <si>
    <t>Data Request Question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</si>
</sst>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 Light"/>
      <family val="1"/>
      <scheme val="major"/>
    </font>
    <font>
      <sz val="10"/>
      <name val="Calibri Light"/>
      <family val="1"/>
      <scheme val="major"/>
    </font>
    <font>
      <sz val="10"/>
      <color rgb="FF008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b/>
      <sz val="18"/>
      <name val="Calibri Light"/>
      <family val="1"/>
      <scheme val="major"/>
    </font>
    <font>
      <b/>
      <u/>
      <sz val="12"/>
      <color indexed="8"/>
      <name val="Calibri Light"/>
      <family val="1"/>
      <scheme val="major"/>
    </font>
    <font>
      <b/>
      <sz val="12"/>
      <color indexed="8"/>
      <name val="Calibri Light"/>
      <family val="1"/>
      <scheme val="major"/>
    </font>
    <font>
      <sz val="8"/>
      <name val="Calibri Light"/>
      <family val="1"/>
      <scheme val="major"/>
    </font>
    <font>
      <b/>
      <sz val="10"/>
      <name val="Calibri Light"/>
      <family val="1"/>
      <scheme val="major"/>
    </font>
    <font>
      <sz val="6"/>
      <name val="Calibri Light"/>
      <family val="1"/>
      <scheme val="major"/>
    </font>
    <font>
      <strike/>
      <sz val="10"/>
      <color rgb="FFFF0000"/>
      <name val="Calibri Light"/>
      <family val="1"/>
      <scheme val="major"/>
    </font>
    <font>
      <strike/>
      <sz val="12"/>
      <color rgb="FFFF0000"/>
      <name val="Calibri Light"/>
      <family val="1"/>
      <scheme val="major"/>
    </font>
    <font>
      <b/>
      <sz val="12"/>
      <color rgb="FFFF0000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trike/>
      <sz val="10"/>
      <color indexed="10"/>
      <name val="Calibri Light"/>
      <family val="1"/>
      <scheme val="major"/>
    </font>
    <font>
      <b/>
      <strike/>
      <sz val="12"/>
      <color indexed="10"/>
      <name val="Calibri Light"/>
      <family val="1"/>
      <scheme val="major"/>
    </font>
    <font>
      <strike/>
      <sz val="12"/>
      <color indexed="10"/>
      <name val="Calibri Light"/>
      <family val="1"/>
      <scheme val="major"/>
    </font>
    <font>
      <sz val="8"/>
      <color indexed="16"/>
      <name val="Calibri Light"/>
      <family val="1"/>
      <scheme val="major"/>
    </font>
    <font>
      <u/>
      <sz val="8"/>
      <color indexed="16"/>
      <name val="Calibri Light"/>
      <family val="1"/>
      <scheme val="major"/>
    </font>
    <font>
      <sz val="10"/>
      <color indexed="16"/>
      <name val="Calibri Light"/>
      <family val="1"/>
      <scheme val="major"/>
    </font>
    <font>
      <sz val="10"/>
      <color indexed="8"/>
      <name val="Calibri Light"/>
      <family val="1"/>
      <scheme val="major"/>
    </font>
    <font>
      <b/>
      <sz val="10"/>
      <color indexed="8"/>
      <name val="Calibri Light"/>
      <family val="1"/>
      <scheme val="major"/>
    </font>
    <font>
      <sz val="10"/>
      <color indexed="12"/>
      <name val="Calibri Light"/>
      <family val="1"/>
      <scheme val="major"/>
    </font>
    <font>
      <b/>
      <u val="double"/>
      <sz val="10"/>
      <color rgb="FF008000"/>
      <name val="Calibri Light"/>
      <family val="1"/>
      <scheme val="major"/>
    </font>
    <font>
      <b/>
      <sz val="10"/>
      <color rgb="FF008000"/>
      <name val="Calibri Light"/>
      <family val="1"/>
      <scheme val="major"/>
    </font>
    <font>
      <b/>
      <u val="double"/>
      <sz val="10"/>
      <color rgb="FFFF0000"/>
      <name val="Calibri Light"/>
      <family val="1"/>
      <scheme val="major"/>
    </font>
    <font>
      <u/>
      <sz val="10"/>
      <color indexed="8"/>
      <name val="Calibri Light"/>
      <family val="1"/>
      <scheme val="major"/>
    </font>
    <font>
      <u/>
      <sz val="10"/>
      <color indexed="12"/>
      <name val="Calibri Light"/>
      <family val="1"/>
      <scheme val="major"/>
    </font>
    <font>
      <b/>
      <u/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sz val="10"/>
      <color indexed="10"/>
      <name val="Calibri Light"/>
      <family val="1"/>
      <scheme val="major"/>
    </font>
    <font>
      <u/>
      <sz val="10"/>
      <color rgb="FFFF0000"/>
      <name val="Calibri Light"/>
      <family val="1"/>
      <scheme val="major"/>
    </font>
    <font>
      <sz val="10"/>
      <color rgb="FFFF0000"/>
      <name val="Arial Black"/>
      <family val="2"/>
    </font>
    <font>
      <u/>
      <sz val="10"/>
      <color rgb="FF008000"/>
      <name val="Calibri Light"/>
      <family val="1"/>
      <scheme val="major"/>
    </font>
    <font>
      <sz val="10"/>
      <color rgb="FF008000"/>
      <name val="Arial Black"/>
      <family val="2"/>
    </font>
    <font>
      <u val="doubleAccounting"/>
      <sz val="10"/>
      <color rgb="FF008000"/>
      <name val="Calibri Light"/>
      <family val="1"/>
      <scheme val="major"/>
    </font>
    <font>
      <b/>
      <sz val="10"/>
      <color rgb="FFFF0000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trike/>
      <sz val="12"/>
      <color rgb="FFFF000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</cellStyleXfs>
  <cellXfs count="1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7" fontId="4" fillId="0" borderId="0" xfId="2" applyNumberFormat="1" applyFont="1"/>
    <xf numFmtId="39" fontId="4" fillId="0" borderId="0" xfId="1" applyNumberFormat="1" applyFont="1"/>
    <xf numFmtId="0" fontId="5" fillId="0" borderId="0" xfId="0" applyFont="1"/>
    <xf numFmtId="7" fontId="5" fillId="0" borderId="0" xfId="2" applyNumberFormat="1" applyFont="1"/>
    <xf numFmtId="7" fontId="5" fillId="0" borderId="0" xfId="2" applyNumberFormat="1" applyFont="1" applyAlignment="1"/>
    <xf numFmtId="39" fontId="5" fillId="0" borderId="0" xfId="1" applyNumberFormat="1" applyFont="1" applyAlignment="1"/>
    <xf numFmtId="0" fontId="6" fillId="0" borderId="0" xfId="0" applyFont="1" applyAlignment="1">
      <alignment horizontal="centerContinuous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1" xfId="0" applyFont="1" applyBorder="1"/>
    <xf numFmtId="0" fontId="9" fillId="0" borderId="2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5" fillId="0" borderId="9" xfId="0" applyNumberFormat="1" applyFont="1" applyBorder="1" applyAlignment="1"/>
    <xf numFmtId="3" fontId="12" fillId="0" borderId="9" xfId="0" applyNumberFormat="1" applyFont="1" applyBorder="1" applyAlignment="1"/>
    <xf numFmtId="2" fontId="12" fillId="0" borderId="9" xfId="0" applyNumberFormat="1" applyFont="1" applyBorder="1"/>
    <xf numFmtId="4" fontId="5" fillId="0" borderId="9" xfId="0" applyNumberFormat="1" applyFont="1" applyBorder="1"/>
    <xf numFmtId="4" fontId="12" fillId="0" borderId="9" xfId="0" applyNumberFormat="1" applyFont="1" applyBorder="1"/>
    <xf numFmtId="4" fontId="12" fillId="0" borderId="9" xfId="0" applyNumberFormat="1" applyFont="1" applyFill="1" applyBorder="1"/>
    <xf numFmtId="4" fontId="13" fillId="0" borderId="9" xfId="0" applyNumberFormat="1" applyFont="1" applyBorder="1"/>
    <xf numFmtId="4" fontId="14" fillId="0" borderId="9" xfId="0" applyNumberFormat="1" applyFont="1" applyBorder="1"/>
    <xf numFmtId="3" fontId="5" fillId="0" borderId="2" xfId="0" applyNumberFormat="1" applyFont="1" applyBorder="1" applyAlignment="1"/>
    <xf numFmtId="2" fontId="5" fillId="0" borderId="2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15" fillId="0" borderId="2" xfId="0" applyNumberFormat="1" applyFont="1" applyBorder="1"/>
    <xf numFmtId="4" fontId="14" fillId="0" borderId="2" xfId="0" applyNumberFormat="1" applyFont="1" applyBorder="1"/>
    <xf numFmtId="3" fontId="16" fillId="0" borderId="0" xfId="0" applyNumberFormat="1" applyFont="1" applyBorder="1" applyAlignment="1"/>
    <xf numFmtId="2" fontId="16" fillId="0" borderId="0" xfId="0" applyNumberFormat="1" applyFont="1" applyBorder="1"/>
    <xf numFmtId="4" fontId="16" fillId="0" borderId="0" xfId="0" applyNumberFormat="1" applyFont="1" applyBorder="1"/>
    <xf numFmtId="4" fontId="16" fillId="0" borderId="0" xfId="0" applyNumberFormat="1" applyFont="1" applyFill="1" applyBorder="1"/>
    <xf numFmtId="4" fontId="17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/>
    <xf numFmtId="0" fontId="20" fillId="0" borderId="0" xfId="0" applyFont="1" applyBorder="1" applyAlignment="1">
      <alignment horizontal="right"/>
    </xf>
    <xf numFmtId="0" fontId="19" fillId="0" borderId="0" xfId="0" applyFont="1" applyBorder="1"/>
    <xf numFmtId="0" fontId="21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4" fontId="22" fillId="0" borderId="0" xfId="0" quotePrefix="1" applyNumberFormat="1" applyFont="1" applyFill="1" applyBorder="1" applyAlignment="1">
      <alignment horizontal="center" wrapText="1"/>
    </xf>
    <xf numFmtId="4" fontId="23" fillId="0" borderId="0" xfId="0" quotePrefix="1" applyNumberFormat="1" applyFont="1" applyFill="1" applyBorder="1" applyAlignment="1">
      <alignment horizontal="center" wrapText="1"/>
    </xf>
    <xf numFmtId="3" fontId="24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4" fillId="0" borderId="0" xfId="0" quotePrefix="1" applyFont="1" applyAlignment="1">
      <alignment horizontal="left"/>
    </xf>
    <xf numFmtId="0" fontId="4" fillId="0" borderId="0" xfId="0" applyFont="1" applyAlignment="1"/>
    <xf numFmtId="0" fontId="26" fillId="0" borderId="0" xfId="0" quotePrefix="1" applyFont="1" applyAlignment="1">
      <alignment horizontal="left"/>
    </xf>
    <xf numFmtId="7" fontId="4" fillId="0" borderId="0" xfId="2" applyNumberFormat="1" applyFont="1" applyAlignment="1"/>
    <xf numFmtId="39" fontId="4" fillId="0" borderId="0" xfId="1" applyNumberFormat="1" applyFont="1" applyAlignment="1"/>
    <xf numFmtId="0" fontId="3" fillId="0" borderId="0" xfId="0" applyFont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28" fillId="0" borderId="0" xfId="0" quotePrefix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" fontId="28" fillId="0" borderId="0" xfId="0" quotePrefix="1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7" fontId="4" fillId="2" borderId="9" xfId="2" applyNumberFormat="1" applyFont="1" applyFill="1" applyBorder="1" applyAlignment="1">
      <alignment horizontal="center"/>
    </xf>
    <xf numFmtId="39" fontId="4" fillId="2" borderId="9" xfId="1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horizontal="center"/>
    </xf>
    <xf numFmtId="7" fontId="5" fillId="2" borderId="9" xfId="2" applyNumberFormat="1" applyFont="1" applyFill="1" applyBorder="1" applyAlignment="1">
      <alignment horizontal="center"/>
    </xf>
    <xf numFmtId="7" fontId="5" fillId="2" borderId="9" xfId="2" applyNumberFormat="1" applyFont="1" applyFill="1" applyBorder="1" applyAlignment="1"/>
    <xf numFmtId="39" fontId="5" fillId="2" borderId="9" xfId="1" applyNumberFormat="1" applyFont="1" applyFill="1" applyBorder="1" applyAlignment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44" fontId="22" fillId="0" borderId="0" xfId="2" applyFont="1" applyFill="1" applyBorder="1" applyAlignment="1">
      <alignment horizontal="centerContinuous" wrapText="1"/>
    </xf>
    <xf numFmtId="3" fontId="22" fillId="0" borderId="0" xfId="0" applyNumberFormat="1" applyFont="1" applyFill="1" applyBorder="1" applyAlignment="1">
      <alignment horizontal="center" wrapText="1"/>
    </xf>
    <xf numFmtId="44" fontId="3" fillId="0" borderId="0" xfId="2" applyFont="1" applyFill="1" applyBorder="1" applyAlignment="1">
      <alignment horizontal="center"/>
    </xf>
    <xf numFmtId="44" fontId="24" fillId="0" borderId="0" xfId="2" applyFont="1" applyFill="1" applyBorder="1" applyAlignment="1">
      <alignment horizontal="center"/>
    </xf>
    <xf numFmtId="44" fontId="22" fillId="0" borderId="0" xfId="2" applyFont="1" applyFill="1" applyBorder="1"/>
    <xf numFmtId="8" fontId="32" fillId="0" borderId="0" xfId="0" applyNumberFormat="1" applyFont="1" applyFill="1" applyBorder="1" applyAlignment="1">
      <alignment horizontal="center" wrapText="1"/>
    </xf>
    <xf numFmtId="44" fontId="23" fillId="0" borderId="0" xfId="2" applyFont="1" applyFill="1" applyBorder="1"/>
    <xf numFmtId="0" fontId="24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wrapText="1"/>
    </xf>
    <xf numFmtId="7" fontId="4" fillId="0" borderId="0" xfId="2" applyNumberFormat="1" applyFont="1" applyFill="1" applyBorder="1" applyAlignment="1">
      <alignment horizontal="right" wrapText="1"/>
    </xf>
    <xf numFmtId="39" fontId="4" fillId="0" borderId="0" xfId="1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right" wrapText="1"/>
    </xf>
    <xf numFmtId="0" fontId="5" fillId="0" borderId="0" xfId="3" applyFont="1" applyFill="1" applyBorder="1" applyAlignment="1">
      <alignment wrapText="1"/>
    </xf>
    <xf numFmtId="7" fontId="5" fillId="0" borderId="0" xfId="2" applyNumberFormat="1" applyFont="1" applyFill="1" applyBorder="1" applyAlignment="1">
      <alignment horizontal="right" wrapText="1"/>
    </xf>
    <xf numFmtId="7" fontId="5" fillId="0" borderId="0" xfId="2" applyNumberFormat="1" applyFont="1" applyFill="1" applyBorder="1" applyAlignment="1">
      <alignment wrapText="1"/>
    </xf>
    <xf numFmtId="39" fontId="5" fillId="0" borderId="0" xfId="1" applyNumberFormat="1" applyFont="1" applyFill="1" applyBorder="1" applyAlignment="1">
      <alignment wrapText="1"/>
    </xf>
    <xf numFmtId="4" fontId="3" fillId="0" borderId="0" xfId="0" applyNumberFormat="1" applyFont="1" applyAlignment="1"/>
    <xf numFmtId="7" fontId="4" fillId="0" borderId="0" xfId="2" applyNumberFormat="1" applyFont="1" applyFill="1" applyBorder="1" applyAlignment="1">
      <alignment wrapText="1"/>
    </xf>
    <xf numFmtId="39" fontId="4" fillId="0" borderId="0" xfId="1" applyNumberFormat="1" applyFont="1" applyFill="1" applyBorder="1" applyAlignment="1">
      <alignment wrapText="1"/>
    </xf>
    <xf numFmtId="0" fontId="4" fillId="0" borderId="0" xfId="0" applyFont="1" applyBorder="1" applyAlignment="1"/>
    <xf numFmtId="7" fontId="4" fillId="0" borderId="0" xfId="2" applyNumberFormat="1" applyFont="1" applyBorder="1" applyAlignment="1"/>
    <xf numFmtId="39" fontId="4" fillId="0" borderId="0" xfId="1" applyNumberFormat="1" applyFont="1" applyBorder="1" applyAlignment="1"/>
    <xf numFmtId="0" fontId="4" fillId="0" borderId="0" xfId="0" applyFont="1" applyBorder="1"/>
    <xf numFmtId="7" fontId="4" fillId="0" borderId="0" xfId="2" applyNumberFormat="1" applyFont="1" applyBorder="1"/>
    <xf numFmtId="39" fontId="4" fillId="0" borderId="0" xfId="1" applyNumberFormat="1" applyFont="1" applyBorder="1"/>
    <xf numFmtId="0" fontId="3" fillId="0" borderId="0" xfId="0" quotePrefix="1" applyFont="1" applyAlignment="1">
      <alignment horizontal="right"/>
    </xf>
    <xf numFmtId="44" fontId="23" fillId="3" borderId="11" xfId="0" applyNumberFormat="1" applyFont="1" applyFill="1" applyBorder="1"/>
    <xf numFmtId="8" fontId="32" fillId="0" borderId="0" xfId="2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 wrapText="1"/>
    </xf>
    <xf numFmtId="0" fontId="28" fillId="0" borderId="0" xfId="0" quotePrefix="1" applyFont="1" applyBorder="1" applyAlignment="1">
      <alignment horizontal="centerContinuous"/>
    </xf>
    <xf numFmtId="8" fontId="32" fillId="0" borderId="0" xfId="2" applyNumberFormat="1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Border="1"/>
    <xf numFmtId="0" fontId="5" fillId="0" borderId="0" xfId="0" applyFont="1" applyBorder="1" applyAlignment="1"/>
    <xf numFmtId="7" fontId="5" fillId="0" borderId="0" xfId="2" applyNumberFormat="1" applyFont="1" applyBorder="1"/>
    <xf numFmtId="7" fontId="5" fillId="0" borderId="0" xfId="2" applyNumberFormat="1" applyFont="1" applyBorder="1" applyAlignment="1"/>
    <xf numFmtId="39" fontId="5" fillId="0" borderId="0" xfId="1" applyNumberFormat="1" applyFont="1" applyBorder="1" applyAlignment="1"/>
    <xf numFmtId="0" fontId="33" fillId="0" borderId="0" xfId="3" applyFont="1" applyFill="1" applyBorder="1" applyAlignment="1">
      <alignment horizontal="right" wrapText="1"/>
    </xf>
    <xf numFmtId="0" fontId="33" fillId="0" borderId="0" xfId="3" applyFont="1" applyFill="1" applyBorder="1" applyAlignment="1">
      <alignment wrapText="1"/>
    </xf>
    <xf numFmtId="7" fontId="33" fillId="0" borderId="0" xfId="2" applyNumberFormat="1" applyFont="1" applyFill="1" applyBorder="1" applyAlignment="1">
      <alignment horizontal="right" wrapText="1"/>
    </xf>
    <xf numFmtId="7" fontId="33" fillId="0" borderId="0" xfId="2" applyNumberFormat="1" applyFont="1" applyFill="1" applyBorder="1" applyAlignment="1">
      <alignment wrapText="1"/>
    </xf>
    <xf numFmtId="39" fontId="33" fillId="0" borderId="0" xfId="1" applyNumberFormat="1" applyFont="1" applyFill="1" applyBorder="1" applyAlignment="1">
      <alignment wrapText="1"/>
    </xf>
    <xf numFmtId="0" fontId="34" fillId="0" borderId="0" xfId="3" applyFont="1" applyFill="1" applyBorder="1" applyAlignment="1">
      <alignment horizontal="right" wrapText="1"/>
    </xf>
    <xf numFmtId="0" fontId="34" fillId="0" borderId="0" xfId="3" applyFont="1" applyFill="1" applyBorder="1" applyAlignment="1">
      <alignment wrapText="1"/>
    </xf>
    <xf numFmtId="7" fontId="34" fillId="0" borderId="0" xfId="2" applyNumberFormat="1" applyFont="1" applyFill="1" applyBorder="1" applyAlignment="1">
      <alignment horizontal="right" wrapText="1"/>
    </xf>
    <xf numFmtId="7" fontId="34" fillId="0" borderId="0" xfId="2" applyNumberFormat="1" applyFont="1" applyFill="1" applyBorder="1" applyAlignment="1">
      <alignment wrapText="1"/>
    </xf>
    <xf numFmtId="39" fontId="34" fillId="0" borderId="0" xfId="1" applyNumberFormat="1" applyFont="1" applyFill="1" applyBorder="1" applyAlignment="1">
      <alignment wrapText="1"/>
    </xf>
    <xf numFmtId="0" fontId="33" fillId="0" borderId="0" xfId="0" applyFont="1"/>
    <xf numFmtId="7" fontId="33" fillId="0" borderId="0" xfId="2" applyNumberFormat="1" applyFont="1"/>
    <xf numFmtId="7" fontId="33" fillId="0" borderId="0" xfId="2" applyNumberFormat="1" applyFont="1" applyAlignment="1"/>
    <xf numFmtId="39" fontId="33" fillId="0" borderId="0" xfId="1" applyNumberFormat="1" applyFont="1" applyAlignment="1"/>
    <xf numFmtId="0" fontId="35" fillId="0" borderId="0" xfId="0" applyFont="1"/>
    <xf numFmtId="7" fontId="35" fillId="0" borderId="0" xfId="2" applyNumberFormat="1" applyFont="1"/>
    <xf numFmtId="39" fontId="35" fillId="0" borderId="0" xfId="1" applyNumberFormat="1" applyFont="1"/>
    <xf numFmtId="0" fontId="36" fillId="0" borderId="0" xfId="0" applyFont="1"/>
    <xf numFmtId="7" fontId="36" fillId="0" borderId="0" xfId="2" applyNumberFormat="1" applyFont="1"/>
    <xf numFmtId="39" fontId="36" fillId="0" borderId="0" xfId="1" applyNumberFormat="1" applyFont="1"/>
    <xf numFmtId="0" fontId="37" fillId="0" borderId="0" xfId="0" applyFont="1"/>
    <xf numFmtId="7" fontId="37" fillId="0" borderId="0" xfId="2" applyNumberFormat="1" applyFont="1"/>
    <xf numFmtId="39" fontId="37" fillId="0" borderId="0" xfId="1" applyNumberFormat="1" applyFont="1"/>
    <xf numFmtId="0" fontId="26" fillId="0" borderId="0" xfId="0" applyFont="1"/>
    <xf numFmtId="7" fontId="26" fillId="0" borderId="0" xfId="2" applyNumberFormat="1" applyFont="1"/>
    <xf numFmtId="39" fontId="26" fillId="0" borderId="0" xfId="1" applyNumberFormat="1" applyFont="1"/>
    <xf numFmtId="0" fontId="38" fillId="0" borderId="0" xfId="0" applyFont="1"/>
    <xf numFmtId="7" fontId="38" fillId="0" borderId="0" xfId="2" applyNumberFormat="1" applyFont="1"/>
    <xf numFmtId="7" fontId="38" fillId="0" borderId="0" xfId="2" applyNumberFormat="1" applyFont="1" applyAlignment="1"/>
    <xf numFmtId="39" fontId="38" fillId="0" borderId="0" xfId="1" applyNumberFormat="1" applyFont="1" applyAlignment="1"/>
    <xf numFmtId="0" fontId="35" fillId="0" borderId="0" xfId="0" applyFont="1" applyBorder="1"/>
    <xf numFmtId="7" fontId="35" fillId="0" borderId="0" xfId="2" applyNumberFormat="1" applyFont="1" applyBorder="1"/>
    <xf numFmtId="39" fontId="35" fillId="0" borderId="0" xfId="1" applyNumberFormat="1" applyFont="1" applyBorder="1"/>
    <xf numFmtId="0" fontId="26" fillId="0" borderId="0" xfId="0" applyFont="1" applyBorder="1"/>
    <xf numFmtId="7" fontId="26" fillId="0" borderId="0" xfId="2" applyNumberFormat="1" applyFont="1" applyBorder="1"/>
    <xf numFmtId="39" fontId="26" fillId="0" borderId="0" xfId="1" applyNumberFormat="1" applyFont="1" applyBorder="1"/>
    <xf numFmtId="0" fontId="33" fillId="0" borderId="0" xfId="0" applyFont="1" applyBorder="1"/>
    <xf numFmtId="7" fontId="33" fillId="0" borderId="0" xfId="2" applyNumberFormat="1" applyFont="1" applyBorder="1"/>
    <xf numFmtId="7" fontId="33" fillId="0" borderId="0" xfId="2" applyNumberFormat="1" applyFont="1" applyBorder="1" applyAlignment="1"/>
    <xf numFmtId="39" fontId="33" fillId="0" borderId="0" xfId="1" applyNumberFormat="1" applyFont="1" applyBorder="1" applyAlignment="1"/>
    <xf numFmtId="0" fontId="38" fillId="0" borderId="0" xfId="0" applyFont="1" applyBorder="1"/>
    <xf numFmtId="7" fontId="38" fillId="0" borderId="0" xfId="2" applyNumberFormat="1" applyFont="1" applyBorder="1"/>
    <xf numFmtId="7" fontId="38" fillId="0" borderId="0" xfId="2" applyNumberFormat="1" applyFont="1" applyBorder="1" applyAlignment="1"/>
    <xf numFmtId="39" fontId="38" fillId="0" borderId="0" xfId="1" applyNumberFormat="1" applyFont="1" applyBorder="1" applyAlignment="1"/>
    <xf numFmtId="4" fontId="43" fillId="0" borderId="9" xfId="0" applyNumberFormat="1" applyFont="1" applyBorder="1"/>
    <xf numFmtId="3" fontId="3" fillId="0" borderId="2" xfId="0" applyNumberFormat="1" applyFont="1" applyBorder="1" applyAlignment="1"/>
    <xf numFmtId="3" fontId="3" fillId="0" borderId="0" xfId="0" applyNumberFormat="1" applyFont="1" applyFill="1" applyBorder="1" applyAlignment="1"/>
    <xf numFmtId="44" fontId="22" fillId="0" borderId="0" xfId="2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_Worksheet_1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814"/>
  <sheetViews>
    <sheetView tabSelected="1" workbookViewId="0">
      <selection activeCell="B5" sqref="B5"/>
    </sheetView>
  </sheetViews>
  <sheetFormatPr defaultColWidth="8.88671875" defaultRowHeight="13.8" x14ac:dyDescent="0.3"/>
  <cols>
    <col min="1" max="1" width="4.109375" style="3" bestFit="1" customWidth="1"/>
    <col min="2" max="2" width="15.88671875" style="3" bestFit="1" customWidth="1"/>
    <col min="3" max="3" width="19" style="3" bestFit="1" customWidth="1"/>
    <col min="4" max="5" width="7.5546875" style="3" bestFit="1" customWidth="1"/>
    <col min="6" max="6" width="11.88671875" style="3" bestFit="1" customWidth="1"/>
    <col min="7" max="7" width="10.5546875" style="3" bestFit="1" customWidth="1"/>
    <col min="8" max="8" width="11.109375" style="3" customWidth="1"/>
    <col min="9" max="9" width="14.109375" style="3" bestFit="1" customWidth="1"/>
    <col min="10" max="10" width="11.6640625" style="3" bestFit="1" customWidth="1"/>
    <col min="11" max="11" width="14.109375" style="3" bestFit="1" customWidth="1"/>
    <col min="12" max="12" width="10.5546875" style="3" customWidth="1"/>
    <col min="13" max="13" width="8.88671875" style="3"/>
    <col min="14" max="14" width="6.6640625" style="4" bestFit="1" customWidth="1"/>
    <col min="15" max="15" width="4.6640625" style="4" bestFit="1" customWidth="1"/>
    <col min="16" max="16" width="5.44140625" style="4" bestFit="1" customWidth="1"/>
    <col min="17" max="17" width="13" style="4" bestFit="1" customWidth="1"/>
    <col min="18" max="18" width="13.33203125" style="4" bestFit="1" customWidth="1"/>
    <col min="19" max="19" width="10.33203125" style="4" bestFit="1" customWidth="1"/>
    <col min="20" max="20" width="17.33203125" style="4" bestFit="1" customWidth="1"/>
    <col min="21" max="21" width="14.6640625" style="4" bestFit="1" customWidth="1"/>
    <col min="22" max="22" width="17" style="4" bestFit="1" customWidth="1"/>
    <col min="23" max="23" width="17.109375" style="5" bestFit="1" customWidth="1"/>
    <col min="24" max="24" width="11.6640625" style="5" bestFit="1" customWidth="1"/>
    <col min="25" max="25" width="16.33203125" style="6" bestFit="1" customWidth="1"/>
    <col min="26" max="26" width="10.6640625" style="5" bestFit="1" customWidth="1"/>
    <col min="27" max="27" width="2.33203125" style="3" customWidth="1"/>
    <col min="28" max="28" width="6.6640625" style="7" customWidth="1"/>
    <col min="29" max="29" width="4.33203125" style="7" customWidth="1"/>
    <col min="30" max="30" width="5.33203125" style="7" customWidth="1"/>
    <col min="31" max="31" width="13" style="7" bestFit="1" customWidth="1"/>
    <col min="32" max="32" width="13.6640625" style="7" bestFit="1" customWidth="1"/>
    <col min="33" max="33" width="10.33203125" style="7" bestFit="1" customWidth="1"/>
    <col min="34" max="34" width="19.88671875" style="7" customWidth="1"/>
    <col min="35" max="35" width="14.6640625" style="7" bestFit="1" customWidth="1"/>
    <col min="36" max="36" width="17.5546875" style="7" bestFit="1" customWidth="1"/>
    <col min="37" max="37" width="19.33203125" style="8" bestFit="1" customWidth="1"/>
    <col min="38" max="38" width="13.33203125" style="9" bestFit="1" customWidth="1"/>
    <col min="39" max="39" width="17.6640625" style="10" bestFit="1" customWidth="1"/>
    <col min="40" max="40" width="10.109375" style="9" customWidth="1"/>
    <col min="41" max="16384" width="8.88671875" style="3"/>
  </cols>
  <sheetData>
    <row r="1" spans="1:40" x14ac:dyDescent="0.3">
      <c r="A1" s="3" t="s">
        <v>84</v>
      </c>
    </row>
    <row r="2" spans="1:40" x14ac:dyDescent="0.3">
      <c r="A2" s="3" t="s">
        <v>85</v>
      </c>
    </row>
    <row r="3" spans="1:40" x14ac:dyDescent="0.3">
      <c r="A3" s="3" t="s">
        <v>86</v>
      </c>
    </row>
    <row r="5" spans="1:40" ht="23.4" x14ac:dyDescent="0.45">
      <c r="A5" s="1" t="s">
        <v>2</v>
      </c>
      <c r="B5" s="2"/>
      <c r="C5" s="1"/>
      <c r="D5" s="1"/>
      <c r="E5" s="1"/>
      <c r="F5" s="1"/>
      <c r="G5" s="1"/>
      <c r="H5" s="1"/>
      <c r="I5" s="1"/>
      <c r="J5" s="1"/>
      <c r="K5" s="1"/>
      <c r="L5" s="2"/>
    </row>
    <row r="6" spans="1:40" ht="23.4" x14ac:dyDescent="0.45">
      <c r="A6" s="1" t="s">
        <v>3</v>
      </c>
      <c r="B6" s="2"/>
      <c r="C6" s="1"/>
      <c r="D6" s="1"/>
      <c r="E6" s="1"/>
      <c r="F6" s="1"/>
      <c r="G6" s="1"/>
      <c r="H6" s="1"/>
      <c r="I6" s="1"/>
      <c r="J6" s="1"/>
      <c r="K6" s="1"/>
      <c r="L6" s="2"/>
    </row>
    <row r="7" spans="1:40" ht="23.4" x14ac:dyDescent="0.45">
      <c r="A7" s="11" t="s">
        <v>75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</row>
    <row r="8" spans="1:40" hidden="1" x14ac:dyDescent="0.3"/>
    <row r="10" spans="1:40" ht="15.6" x14ac:dyDescent="0.3">
      <c r="A10" s="12" t="s">
        <v>81</v>
      </c>
    </row>
    <row r="11" spans="1:40" ht="15.6" x14ac:dyDescent="0.3">
      <c r="A11" s="13"/>
    </row>
    <row r="12" spans="1:40" x14ac:dyDescent="0.3">
      <c r="B12" s="14"/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79</v>
      </c>
      <c r="L12" s="15" t="s">
        <v>11</v>
      </c>
      <c r="M12" s="16" t="s">
        <v>80</v>
      </c>
    </row>
    <row r="13" spans="1:40" x14ac:dyDescent="0.3">
      <c r="B13" s="17"/>
      <c r="C13" s="18" t="s">
        <v>13</v>
      </c>
      <c r="D13" s="19" t="s">
        <v>14</v>
      </c>
      <c r="E13" s="19"/>
      <c r="F13" s="18" t="s">
        <v>15</v>
      </c>
      <c r="G13" s="20" t="s">
        <v>16</v>
      </c>
      <c r="H13" s="20" t="s">
        <v>17</v>
      </c>
      <c r="I13" s="20" t="s">
        <v>18</v>
      </c>
      <c r="J13" s="20" t="s">
        <v>19</v>
      </c>
      <c r="K13" s="18" t="s">
        <v>20</v>
      </c>
      <c r="L13" s="18" t="s">
        <v>21</v>
      </c>
      <c r="M13" s="21" t="s">
        <v>22</v>
      </c>
    </row>
    <row r="14" spans="1:40" x14ac:dyDescent="0.3">
      <c r="B14" s="22" t="s">
        <v>23</v>
      </c>
      <c r="C14" s="20" t="s">
        <v>24</v>
      </c>
      <c r="D14" s="23"/>
      <c r="E14" s="24"/>
      <c r="F14" s="20" t="s">
        <v>25</v>
      </c>
      <c r="G14" s="18" t="s">
        <v>26</v>
      </c>
      <c r="H14" s="20" t="s">
        <v>25</v>
      </c>
      <c r="I14" s="20" t="s">
        <v>26</v>
      </c>
      <c r="J14" s="18" t="s">
        <v>25</v>
      </c>
      <c r="K14" s="18" t="s">
        <v>27</v>
      </c>
      <c r="L14" s="18" t="s">
        <v>28</v>
      </c>
      <c r="M14" s="21" t="s">
        <v>29</v>
      </c>
    </row>
    <row r="15" spans="1:40" x14ac:dyDescent="0.3">
      <c r="B15" s="25"/>
      <c r="C15" s="26" t="s">
        <v>30</v>
      </c>
      <c r="D15" s="26" t="s">
        <v>31</v>
      </c>
      <c r="E15" s="26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7" t="s">
        <v>32</v>
      </c>
      <c r="K15" s="27" t="s">
        <v>32</v>
      </c>
      <c r="L15" s="27" t="s">
        <v>32</v>
      </c>
      <c r="M15" s="28" t="s">
        <v>32</v>
      </c>
    </row>
    <row r="16" spans="1:40" s="7" customFormat="1" ht="15.6" x14ac:dyDescent="0.3">
      <c r="B16" s="29" t="s">
        <v>33</v>
      </c>
      <c r="C16" s="30">
        <v>18676</v>
      </c>
      <c r="D16" s="31">
        <v>610.28</v>
      </c>
      <c r="E16" s="32">
        <v>59.81</v>
      </c>
      <c r="F16" s="33">
        <v>0</v>
      </c>
      <c r="G16" s="34">
        <v>0</v>
      </c>
      <c r="H16" s="34">
        <v>0</v>
      </c>
      <c r="I16" s="34">
        <v>0</v>
      </c>
      <c r="J16" s="35">
        <v>0</v>
      </c>
      <c r="K16" s="36">
        <v>59.81</v>
      </c>
      <c r="L16" s="35">
        <v>13.3</v>
      </c>
      <c r="M16" s="173">
        <f>K16+L16</f>
        <v>73.11</v>
      </c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6"/>
      <c r="Z16" s="5"/>
      <c r="AK16" s="8"/>
      <c r="AL16" s="9"/>
      <c r="AM16" s="10"/>
      <c r="AN16" s="9"/>
    </row>
    <row r="17" spans="1:40" s="7" customFormat="1" ht="15.6" x14ac:dyDescent="0.3">
      <c r="B17" s="29" t="s">
        <v>34</v>
      </c>
      <c r="C17" s="30">
        <v>17000</v>
      </c>
      <c r="D17" s="31">
        <v>875</v>
      </c>
      <c r="E17" s="32">
        <v>178.23</v>
      </c>
      <c r="F17" s="33">
        <v>0</v>
      </c>
      <c r="G17" s="34">
        <v>0</v>
      </c>
      <c r="H17" s="34">
        <v>0</v>
      </c>
      <c r="I17" s="34">
        <v>0</v>
      </c>
      <c r="J17" s="35">
        <v>0</v>
      </c>
      <c r="K17" s="36">
        <v>178.23</v>
      </c>
      <c r="L17" s="35">
        <v>10</v>
      </c>
      <c r="M17" s="173">
        <f>K17+L17</f>
        <v>188.23</v>
      </c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6"/>
      <c r="Z17" s="5"/>
      <c r="AK17" s="8"/>
      <c r="AL17" s="9"/>
      <c r="AM17" s="10"/>
      <c r="AN17" s="9"/>
    </row>
    <row r="18" spans="1:40" ht="15.6" x14ac:dyDescent="0.3">
      <c r="B18" s="174" t="s">
        <v>82</v>
      </c>
      <c r="C18" s="37"/>
      <c r="D18" s="38"/>
      <c r="E18" s="39"/>
      <c r="F18" s="39"/>
      <c r="G18" s="40"/>
      <c r="H18" s="40"/>
      <c r="I18" s="40"/>
      <c r="J18" s="41"/>
      <c r="K18" s="42"/>
      <c r="L18" s="41"/>
      <c r="M18" s="42"/>
    </row>
    <row r="19" spans="1:40" ht="15.6" x14ac:dyDescent="0.3">
      <c r="B19" s="175" t="s">
        <v>83</v>
      </c>
      <c r="C19" s="43"/>
      <c r="D19" s="44"/>
      <c r="E19" s="45"/>
      <c r="F19" s="45"/>
      <c r="G19" s="46"/>
      <c r="H19" s="46"/>
      <c r="I19" s="46"/>
      <c r="J19" s="47"/>
      <c r="K19" s="48"/>
      <c r="L19" s="47"/>
    </row>
    <row r="20" spans="1:40" s="49" customFormat="1" x14ac:dyDescent="0.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6"/>
      <c r="Z20" s="5"/>
      <c r="AA20" s="52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9"/>
      <c r="AM20" s="10"/>
      <c r="AN20" s="9"/>
    </row>
    <row r="21" spans="1:40" ht="25.5" customHeight="1" x14ac:dyDescent="0.3">
      <c r="A21" s="12" t="str">
        <f>"LGE Purchases Above LGE' s Highest Priced Unit ("&amp;B16&amp;"):"</f>
        <v>LGE Purchases Above LGE' s Highest Priced Unit (ZORN 1):</v>
      </c>
      <c r="I21" s="53"/>
      <c r="J21" s="53"/>
      <c r="K21" s="53"/>
      <c r="L21" s="53"/>
      <c r="M21" s="53"/>
    </row>
    <row r="22" spans="1:40" ht="27.6" x14ac:dyDescent="0.3">
      <c r="C22" s="54" t="s">
        <v>35</v>
      </c>
      <c r="D22" s="54"/>
      <c r="F22" s="54" t="s">
        <v>36</v>
      </c>
      <c r="G22" s="55" t="s">
        <v>37</v>
      </c>
      <c r="H22" s="56" t="s">
        <v>38</v>
      </c>
      <c r="I22" s="57"/>
      <c r="J22" s="58" t="s">
        <v>39</v>
      </c>
      <c r="K22" s="59" t="s">
        <v>40</v>
      </c>
      <c r="L22" s="60" t="str">
        <f>B16</f>
        <v>ZORN 1</v>
      </c>
      <c r="M22" s="61"/>
      <c r="N22" s="62" t="s">
        <v>41</v>
      </c>
      <c r="O22" s="63"/>
      <c r="P22" s="63"/>
      <c r="Q22" s="63"/>
      <c r="R22" s="63"/>
      <c r="S22" s="63"/>
      <c r="T22" s="63"/>
      <c r="U22" s="64"/>
      <c r="V22" s="63"/>
      <c r="W22" s="65"/>
      <c r="X22" s="65"/>
      <c r="Y22" s="66"/>
      <c r="Z22" s="65"/>
      <c r="AA22" s="67"/>
      <c r="AB22" s="68" t="s">
        <v>42</v>
      </c>
      <c r="AC22" s="69"/>
      <c r="AD22" s="69"/>
      <c r="AE22" s="69"/>
      <c r="AF22" s="69"/>
      <c r="AG22" s="69"/>
      <c r="AH22" s="69"/>
      <c r="AI22" s="69"/>
      <c r="AJ22" s="69"/>
      <c r="AK22" s="9"/>
    </row>
    <row r="23" spans="1:40" x14ac:dyDescent="0.3">
      <c r="B23" s="70" t="s">
        <v>43</v>
      </c>
      <c r="C23" s="71" t="s">
        <v>44</v>
      </c>
      <c r="D23" s="72" t="s">
        <v>45</v>
      </c>
      <c r="E23" s="73"/>
      <c r="F23" s="74" t="s">
        <v>46</v>
      </c>
      <c r="G23" s="75" t="s">
        <v>1</v>
      </c>
      <c r="H23" s="76" t="s">
        <v>1</v>
      </c>
      <c r="I23" s="75" t="s">
        <v>47</v>
      </c>
      <c r="J23" s="77" t="s">
        <v>48</v>
      </c>
      <c r="K23" s="78" t="s">
        <v>49</v>
      </c>
      <c r="L23" s="76" t="s">
        <v>50</v>
      </c>
      <c r="M23" s="61"/>
      <c r="N23" s="79" t="s">
        <v>0</v>
      </c>
      <c r="O23" s="79" t="s">
        <v>51</v>
      </c>
      <c r="P23" s="79" t="s">
        <v>52</v>
      </c>
      <c r="Q23" s="79" t="s">
        <v>53</v>
      </c>
      <c r="R23" s="79" t="s">
        <v>54</v>
      </c>
      <c r="S23" s="79" t="s">
        <v>55</v>
      </c>
      <c r="T23" s="79" t="s">
        <v>56</v>
      </c>
      <c r="U23" s="79" t="s">
        <v>57</v>
      </c>
      <c r="V23" s="79" t="s">
        <v>58</v>
      </c>
      <c r="W23" s="80" t="s">
        <v>59</v>
      </c>
      <c r="X23" s="80" t="s">
        <v>60</v>
      </c>
      <c r="Y23" s="81" t="s">
        <v>61</v>
      </c>
      <c r="Z23" s="80" t="s">
        <v>62</v>
      </c>
      <c r="AA23" s="67"/>
      <c r="AB23" s="82" t="s">
        <v>0</v>
      </c>
      <c r="AC23" s="82" t="s">
        <v>51</v>
      </c>
      <c r="AD23" s="82" t="s">
        <v>52</v>
      </c>
      <c r="AE23" s="82" t="s">
        <v>53</v>
      </c>
      <c r="AF23" s="82" t="s">
        <v>54</v>
      </c>
      <c r="AG23" s="82" t="s">
        <v>55</v>
      </c>
      <c r="AH23" s="82" t="s">
        <v>56</v>
      </c>
      <c r="AI23" s="82" t="s">
        <v>57</v>
      </c>
      <c r="AJ23" s="82" t="s">
        <v>58</v>
      </c>
      <c r="AK23" s="83" t="s">
        <v>59</v>
      </c>
      <c r="AL23" s="84" t="s">
        <v>60</v>
      </c>
      <c r="AM23" s="85" t="s">
        <v>61</v>
      </c>
      <c r="AN23" s="84" t="s">
        <v>62</v>
      </c>
    </row>
    <row r="24" spans="1:40" ht="12.6" customHeight="1" x14ac:dyDescent="0.3">
      <c r="A24" s="3">
        <v>1</v>
      </c>
      <c r="B24" s="86" t="str">
        <f>IF(Z24&gt;$K$16,N24&amp;"/"&amp;O24&amp;"/13 HE"&amp;P24,"")</f>
        <v/>
      </c>
      <c r="C24" s="87" t="str">
        <f>IF(B24="","",T24)</f>
        <v/>
      </c>
      <c r="D24" s="88" t="str">
        <f>IF(B24="","",W24)</f>
        <v/>
      </c>
      <c r="E24" s="2"/>
      <c r="F24" s="89" t="str">
        <f>IF(B24="","",Y24)</f>
        <v/>
      </c>
      <c r="G24" s="90" t="str">
        <f>IF(B24="","",D24/F24)</f>
        <v/>
      </c>
      <c r="H24" s="91" t="str">
        <f t="shared" ref="H24:H48" si="0">IF(B24="","",G24-$E$16)</f>
        <v/>
      </c>
      <c r="I24" s="92" t="str">
        <f t="shared" ref="I24:I48" si="1">IF(B24="","",H24*F24)</f>
        <v/>
      </c>
      <c r="J24" s="93" t="s">
        <v>63</v>
      </c>
      <c r="K24" s="94">
        <f>IF(J24="Yes",0,((D24-J24)*H24/G24))</f>
        <v>0</v>
      </c>
      <c r="L24" s="95" t="s">
        <v>64</v>
      </c>
      <c r="M24" s="96"/>
      <c r="N24" s="97">
        <v>5</v>
      </c>
      <c r="O24" s="97">
        <v>5</v>
      </c>
      <c r="P24" s="97">
        <v>13</v>
      </c>
      <c r="Q24" s="98" t="s">
        <v>65</v>
      </c>
      <c r="R24" s="98" t="s">
        <v>66</v>
      </c>
      <c r="S24" s="98" t="s">
        <v>67</v>
      </c>
      <c r="T24" s="98" t="s">
        <v>68</v>
      </c>
      <c r="U24" s="97">
        <v>2007005589</v>
      </c>
      <c r="V24" s="97">
        <v>94000001</v>
      </c>
      <c r="W24" s="99">
        <v>32.31</v>
      </c>
      <c r="X24" s="99">
        <v>0</v>
      </c>
      <c r="Y24" s="100">
        <v>1</v>
      </c>
      <c r="Z24" s="99">
        <v>32.308900000000001</v>
      </c>
      <c r="AA24" s="101"/>
      <c r="AB24" s="102">
        <v>5</v>
      </c>
      <c r="AC24" s="102">
        <v>15</v>
      </c>
      <c r="AD24" s="102">
        <v>18</v>
      </c>
      <c r="AE24" s="103" t="s">
        <v>65</v>
      </c>
      <c r="AF24" s="103" t="s">
        <v>66</v>
      </c>
      <c r="AG24" s="103" t="s">
        <v>67</v>
      </c>
      <c r="AH24" s="103" t="s">
        <v>68</v>
      </c>
      <c r="AI24" s="102">
        <v>2007005589</v>
      </c>
      <c r="AJ24" s="102">
        <v>94000002</v>
      </c>
      <c r="AK24" s="104">
        <v>679.19</v>
      </c>
      <c r="AL24" s="105">
        <v>0</v>
      </c>
      <c r="AM24" s="106">
        <v>5</v>
      </c>
      <c r="AN24" s="105">
        <v>135.83760000000001</v>
      </c>
    </row>
    <row r="25" spans="1:40" ht="12.6" customHeight="1" x14ac:dyDescent="0.3">
      <c r="A25" s="3">
        <f t="shared" ref="A25:A48" si="2">A24+1</f>
        <v>2</v>
      </c>
      <c r="B25" s="86" t="str">
        <f t="shared" ref="B25:B48" si="3">IF(Z25&gt;$K$16,N25&amp;"/"&amp;O25&amp;"/13 HE"&amp;P25,"")</f>
        <v/>
      </c>
      <c r="C25" s="87" t="str">
        <f t="shared" ref="C25:C34" si="4">IF(B25="","",T25)</f>
        <v/>
      </c>
      <c r="D25" s="88" t="str">
        <f t="shared" ref="D25:D34" si="5">IF(B25="","",W25)</f>
        <v/>
      </c>
      <c r="E25" s="2"/>
      <c r="F25" s="89" t="str">
        <f t="shared" ref="F25:F34" si="6">IF(B25="","",Y25)</f>
        <v/>
      </c>
      <c r="G25" s="90" t="str">
        <f t="shared" ref="G25:G34" si="7">IF(B25="","",D25/F25)</f>
        <v/>
      </c>
      <c r="H25" s="91" t="str">
        <f t="shared" si="0"/>
        <v/>
      </c>
      <c r="I25" s="92" t="str">
        <f t="shared" si="1"/>
        <v/>
      </c>
      <c r="J25" s="93" t="s">
        <v>63</v>
      </c>
      <c r="K25" s="94">
        <f t="shared" ref="K25:K26" si="8">IF(J25="Yes",0,((D25-J25)*H25/G25))</f>
        <v>0</v>
      </c>
      <c r="L25" s="95" t="s">
        <v>64</v>
      </c>
      <c r="M25" s="96"/>
      <c r="N25" s="97">
        <v>5</v>
      </c>
      <c r="O25" s="97">
        <v>5</v>
      </c>
      <c r="P25" s="97">
        <v>14</v>
      </c>
      <c r="Q25" s="98" t="s">
        <v>65</v>
      </c>
      <c r="R25" s="98" t="s">
        <v>66</v>
      </c>
      <c r="S25" s="98" t="s">
        <v>67</v>
      </c>
      <c r="T25" s="98" t="s">
        <v>68</v>
      </c>
      <c r="U25" s="97">
        <v>2007005589</v>
      </c>
      <c r="V25" s="97">
        <v>94000001</v>
      </c>
      <c r="W25" s="99">
        <v>64.540000000000006</v>
      </c>
      <c r="X25" s="99">
        <v>0</v>
      </c>
      <c r="Y25" s="100">
        <v>2</v>
      </c>
      <c r="Z25" s="99">
        <v>32.270699999999998</v>
      </c>
      <c r="AA25" s="107"/>
      <c r="AB25" s="102">
        <v>5</v>
      </c>
      <c r="AC25" s="102">
        <v>14</v>
      </c>
      <c r="AD25" s="102">
        <v>11</v>
      </c>
      <c r="AE25" s="103" t="s">
        <v>65</v>
      </c>
      <c r="AF25" s="103" t="s">
        <v>66</v>
      </c>
      <c r="AG25" s="103" t="s">
        <v>67</v>
      </c>
      <c r="AH25" s="103" t="s">
        <v>76</v>
      </c>
      <c r="AI25" s="102">
        <v>2014010201</v>
      </c>
      <c r="AJ25" s="102">
        <v>94000002</v>
      </c>
      <c r="AK25" s="104">
        <v>9300</v>
      </c>
      <c r="AL25" s="105">
        <v>0</v>
      </c>
      <c r="AM25" s="106">
        <v>93</v>
      </c>
      <c r="AN25" s="105">
        <v>100</v>
      </c>
    </row>
    <row r="26" spans="1:40" ht="12.6" customHeight="1" x14ac:dyDescent="0.3">
      <c r="A26" s="3">
        <f t="shared" si="2"/>
        <v>3</v>
      </c>
      <c r="B26" s="86" t="str">
        <f t="shared" si="3"/>
        <v/>
      </c>
      <c r="C26" s="87" t="str">
        <f t="shared" si="4"/>
        <v/>
      </c>
      <c r="D26" s="88" t="str">
        <f t="shared" si="5"/>
        <v/>
      </c>
      <c r="E26" s="2"/>
      <c r="F26" s="89" t="str">
        <f t="shared" si="6"/>
        <v/>
      </c>
      <c r="G26" s="90" t="str">
        <f t="shared" si="7"/>
        <v/>
      </c>
      <c r="H26" s="91" t="str">
        <f t="shared" si="0"/>
        <v/>
      </c>
      <c r="I26" s="92" t="str">
        <f t="shared" si="1"/>
        <v/>
      </c>
      <c r="J26" s="93" t="s">
        <v>63</v>
      </c>
      <c r="K26" s="94">
        <f t="shared" si="8"/>
        <v>0</v>
      </c>
      <c r="L26" s="95" t="s">
        <v>64</v>
      </c>
      <c r="M26" s="96"/>
      <c r="N26" s="97">
        <v>5</v>
      </c>
      <c r="O26" s="97">
        <v>1</v>
      </c>
      <c r="P26" s="97">
        <v>20</v>
      </c>
      <c r="Q26" s="98" t="s">
        <v>65</v>
      </c>
      <c r="R26" s="98" t="s">
        <v>66</v>
      </c>
      <c r="S26" s="98" t="s">
        <v>67</v>
      </c>
      <c r="T26" s="98" t="s">
        <v>68</v>
      </c>
      <c r="U26" s="97">
        <v>2007005589</v>
      </c>
      <c r="V26" s="97">
        <v>94000001</v>
      </c>
      <c r="W26" s="99">
        <v>63.94</v>
      </c>
      <c r="X26" s="99">
        <v>0</v>
      </c>
      <c r="Y26" s="100">
        <v>2</v>
      </c>
      <c r="Z26" s="99">
        <v>31.970600000000001</v>
      </c>
      <c r="AA26" s="107"/>
      <c r="AB26" s="102">
        <v>5</v>
      </c>
      <c r="AC26" s="102">
        <v>14</v>
      </c>
      <c r="AD26" s="102">
        <v>11</v>
      </c>
      <c r="AE26" s="103" t="s">
        <v>65</v>
      </c>
      <c r="AF26" s="103" t="s">
        <v>66</v>
      </c>
      <c r="AG26" s="103" t="s">
        <v>67</v>
      </c>
      <c r="AH26" s="103" t="s">
        <v>68</v>
      </c>
      <c r="AI26" s="102">
        <v>2007005589</v>
      </c>
      <c r="AJ26" s="102">
        <v>94000002</v>
      </c>
      <c r="AK26" s="104">
        <v>90</v>
      </c>
      <c r="AL26" s="105">
        <v>0</v>
      </c>
      <c r="AM26" s="106">
        <v>1</v>
      </c>
      <c r="AN26" s="105">
        <v>90</v>
      </c>
    </row>
    <row r="27" spans="1:40" ht="12.6" customHeight="1" x14ac:dyDescent="0.3">
      <c r="A27" s="3">
        <f t="shared" si="2"/>
        <v>4</v>
      </c>
      <c r="B27" s="86" t="str">
        <f t="shared" si="3"/>
        <v/>
      </c>
      <c r="C27" s="87" t="str">
        <f t="shared" si="4"/>
        <v/>
      </c>
      <c r="D27" s="88" t="str">
        <f t="shared" si="5"/>
        <v/>
      </c>
      <c r="E27" s="2"/>
      <c r="F27" s="89" t="str">
        <f t="shared" si="6"/>
        <v/>
      </c>
      <c r="G27" s="90" t="str">
        <f t="shared" si="7"/>
        <v/>
      </c>
      <c r="H27" s="91" t="str">
        <f t="shared" si="0"/>
        <v/>
      </c>
      <c r="I27" s="92" t="str">
        <f t="shared" si="1"/>
        <v/>
      </c>
      <c r="J27" s="93" t="s">
        <v>63</v>
      </c>
      <c r="K27" s="94">
        <f>IF(J27="Yes",0,((D27-J27)*H27/G27))</f>
        <v>0</v>
      </c>
      <c r="L27" s="95" t="s">
        <v>64</v>
      </c>
      <c r="M27" s="96"/>
      <c r="N27" s="97">
        <v>5</v>
      </c>
      <c r="O27" s="97">
        <v>7</v>
      </c>
      <c r="P27" s="97">
        <v>15</v>
      </c>
      <c r="Q27" s="98" t="s">
        <v>65</v>
      </c>
      <c r="R27" s="98" t="s">
        <v>66</v>
      </c>
      <c r="S27" s="98" t="s">
        <v>67</v>
      </c>
      <c r="T27" s="98" t="s">
        <v>68</v>
      </c>
      <c r="U27" s="97">
        <v>2007005589</v>
      </c>
      <c r="V27" s="97">
        <v>94000001</v>
      </c>
      <c r="W27" s="99">
        <v>63.18</v>
      </c>
      <c r="X27" s="99">
        <v>0</v>
      </c>
      <c r="Y27" s="100">
        <v>2</v>
      </c>
      <c r="Z27" s="99">
        <v>31.5916</v>
      </c>
      <c r="AA27" s="107"/>
      <c r="AB27" s="102">
        <v>5</v>
      </c>
      <c r="AC27" s="102">
        <v>15</v>
      </c>
      <c r="AD27" s="102">
        <v>19</v>
      </c>
      <c r="AE27" s="103" t="s">
        <v>65</v>
      </c>
      <c r="AF27" s="103" t="s">
        <v>66</v>
      </c>
      <c r="AG27" s="103" t="s">
        <v>67</v>
      </c>
      <c r="AH27" s="103" t="s">
        <v>68</v>
      </c>
      <c r="AI27" s="102">
        <v>2007005589</v>
      </c>
      <c r="AJ27" s="102">
        <v>94000002</v>
      </c>
      <c r="AK27" s="104">
        <v>206.08</v>
      </c>
      <c r="AL27" s="105">
        <v>0</v>
      </c>
      <c r="AM27" s="106">
        <v>5</v>
      </c>
      <c r="AN27" s="105">
        <v>41.215600000000002</v>
      </c>
    </row>
    <row r="28" spans="1:40" ht="12.6" customHeight="1" x14ac:dyDescent="0.3">
      <c r="A28" s="3">
        <f t="shared" si="2"/>
        <v>5</v>
      </c>
      <c r="B28" s="86" t="str">
        <f t="shared" si="3"/>
        <v/>
      </c>
      <c r="C28" s="87" t="str">
        <f t="shared" si="4"/>
        <v/>
      </c>
      <c r="D28" s="88" t="str">
        <f t="shared" si="5"/>
        <v/>
      </c>
      <c r="E28" s="2"/>
      <c r="F28" s="89" t="str">
        <f t="shared" si="6"/>
        <v/>
      </c>
      <c r="G28" s="90" t="str">
        <f t="shared" si="7"/>
        <v/>
      </c>
      <c r="H28" s="91" t="str">
        <f t="shared" si="0"/>
        <v/>
      </c>
      <c r="I28" s="92" t="str">
        <f t="shared" si="1"/>
        <v/>
      </c>
      <c r="J28" s="93" t="s">
        <v>63</v>
      </c>
      <c r="K28" s="94">
        <f>IF(J28="Yes",0,((D28-J28)*H28/G28))</f>
        <v>0</v>
      </c>
      <c r="L28" s="95" t="s">
        <v>64</v>
      </c>
      <c r="M28" s="96"/>
      <c r="N28" s="97">
        <v>5</v>
      </c>
      <c r="O28" s="97">
        <v>4</v>
      </c>
      <c r="P28" s="97">
        <v>15</v>
      </c>
      <c r="Q28" s="98" t="s">
        <v>65</v>
      </c>
      <c r="R28" s="98" t="s">
        <v>66</v>
      </c>
      <c r="S28" s="98" t="s">
        <v>67</v>
      </c>
      <c r="T28" s="98" t="s">
        <v>68</v>
      </c>
      <c r="U28" s="97">
        <v>2007005589</v>
      </c>
      <c r="V28" s="97">
        <v>94000001</v>
      </c>
      <c r="W28" s="99">
        <v>31.51</v>
      </c>
      <c r="X28" s="99">
        <v>0</v>
      </c>
      <c r="Y28" s="100">
        <v>1</v>
      </c>
      <c r="Z28" s="99">
        <v>31.508199999999999</v>
      </c>
      <c r="AA28" s="107"/>
      <c r="AB28" s="102">
        <v>5</v>
      </c>
      <c r="AC28" s="102">
        <v>1</v>
      </c>
      <c r="AD28" s="102">
        <v>6</v>
      </c>
      <c r="AE28" s="103" t="s">
        <v>65</v>
      </c>
      <c r="AF28" s="103" t="s">
        <v>66</v>
      </c>
      <c r="AG28" s="103" t="s">
        <v>67</v>
      </c>
      <c r="AH28" s="103" t="s">
        <v>68</v>
      </c>
      <c r="AI28" s="102">
        <v>2007005589</v>
      </c>
      <c r="AJ28" s="102">
        <v>94000002</v>
      </c>
      <c r="AK28" s="104">
        <v>33.979999999999997</v>
      </c>
      <c r="AL28" s="105">
        <v>0</v>
      </c>
      <c r="AM28" s="106">
        <v>1</v>
      </c>
      <c r="AN28" s="105">
        <v>33.979999999999997</v>
      </c>
    </row>
    <row r="29" spans="1:40" ht="12.6" customHeight="1" x14ac:dyDescent="0.3">
      <c r="A29" s="3">
        <f t="shared" si="2"/>
        <v>6</v>
      </c>
      <c r="B29" s="86" t="str">
        <f t="shared" si="3"/>
        <v/>
      </c>
      <c r="C29" s="87" t="str">
        <f t="shared" si="4"/>
        <v/>
      </c>
      <c r="D29" s="88" t="str">
        <f t="shared" si="5"/>
        <v/>
      </c>
      <c r="E29" s="2"/>
      <c r="F29" s="89" t="str">
        <f t="shared" si="6"/>
        <v/>
      </c>
      <c r="G29" s="90" t="str">
        <f t="shared" si="7"/>
        <v/>
      </c>
      <c r="H29" s="91" t="str">
        <f t="shared" si="0"/>
        <v/>
      </c>
      <c r="I29" s="92" t="str">
        <f t="shared" si="1"/>
        <v/>
      </c>
      <c r="J29" s="93" t="s">
        <v>63</v>
      </c>
      <c r="K29" s="94">
        <f t="shared" ref="K29:K48" si="9">IF(J29="Yes",0,((D29-J29)*H29/G29))</f>
        <v>0</v>
      </c>
      <c r="L29" s="95" t="s">
        <v>64</v>
      </c>
      <c r="M29" s="96"/>
      <c r="N29" s="97">
        <v>5</v>
      </c>
      <c r="O29" s="97">
        <v>4</v>
      </c>
      <c r="P29" s="97">
        <v>15</v>
      </c>
      <c r="Q29" s="98" t="s">
        <v>65</v>
      </c>
      <c r="R29" s="98" t="s">
        <v>66</v>
      </c>
      <c r="S29" s="98" t="s">
        <v>67</v>
      </c>
      <c r="T29" s="98" t="s">
        <v>68</v>
      </c>
      <c r="U29" s="97">
        <v>2010006135</v>
      </c>
      <c r="V29" s="97">
        <v>94000001</v>
      </c>
      <c r="W29" s="99">
        <v>31.51</v>
      </c>
      <c r="X29" s="99">
        <v>0</v>
      </c>
      <c r="Y29" s="100">
        <v>1</v>
      </c>
      <c r="Z29" s="99">
        <v>31.508199999999999</v>
      </c>
      <c r="AA29" s="107"/>
      <c r="AB29" s="102">
        <v>5</v>
      </c>
      <c r="AC29" s="102">
        <v>1</v>
      </c>
      <c r="AD29" s="102">
        <v>7</v>
      </c>
      <c r="AE29" s="103" t="s">
        <v>65</v>
      </c>
      <c r="AF29" s="103" t="s">
        <v>66</v>
      </c>
      <c r="AG29" s="103" t="s">
        <v>67</v>
      </c>
      <c r="AH29" s="103" t="s">
        <v>68</v>
      </c>
      <c r="AI29" s="102">
        <v>2007005589</v>
      </c>
      <c r="AJ29" s="102">
        <v>94000002</v>
      </c>
      <c r="AK29" s="104">
        <v>33.979999999999997</v>
      </c>
      <c r="AL29" s="105">
        <v>0</v>
      </c>
      <c r="AM29" s="106">
        <v>1</v>
      </c>
      <c r="AN29" s="105">
        <v>33.979999999999997</v>
      </c>
    </row>
    <row r="30" spans="1:40" ht="12.6" customHeight="1" x14ac:dyDescent="0.3">
      <c r="A30" s="3">
        <f t="shared" si="2"/>
        <v>7</v>
      </c>
      <c r="B30" s="86" t="str">
        <f t="shared" si="3"/>
        <v/>
      </c>
      <c r="C30" s="87" t="str">
        <f t="shared" si="4"/>
        <v/>
      </c>
      <c r="D30" s="88" t="str">
        <f t="shared" si="5"/>
        <v/>
      </c>
      <c r="E30" s="2"/>
      <c r="F30" s="89" t="str">
        <f t="shared" si="6"/>
        <v/>
      </c>
      <c r="G30" s="90" t="str">
        <f t="shared" si="7"/>
        <v/>
      </c>
      <c r="H30" s="91" t="str">
        <f t="shared" si="0"/>
        <v/>
      </c>
      <c r="I30" s="92" t="str">
        <f t="shared" si="1"/>
        <v/>
      </c>
      <c r="J30" s="93" t="s">
        <v>63</v>
      </c>
      <c r="K30" s="94">
        <f t="shared" si="9"/>
        <v>0</v>
      </c>
      <c r="L30" s="95" t="s">
        <v>64</v>
      </c>
      <c r="M30" s="96"/>
      <c r="N30" s="97">
        <v>5</v>
      </c>
      <c r="O30" s="97">
        <v>7</v>
      </c>
      <c r="P30" s="97">
        <v>16</v>
      </c>
      <c r="Q30" s="98" t="s">
        <v>65</v>
      </c>
      <c r="R30" s="98" t="s">
        <v>66</v>
      </c>
      <c r="S30" s="98" t="s">
        <v>67</v>
      </c>
      <c r="T30" s="98" t="s">
        <v>68</v>
      </c>
      <c r="U30" s="97">
        <v>2007005589</v>
      </c>
      <c r="V30" s="97">
        <v>94000001</v>
      </c>
      <c r="W30" s="99">
        <v>31.51</v>
      </c>
      <c r="X30" s="99">
        <v>0</v>
      </c>
      <c r="Y30" s="100">
        <v>1</v>
      </c>
      <c r="Z30" s="99">
        <v>31.506799999999998</v>
      </c>
      <c r="AA30" s="107"/>
      <c r="AB30" s="102">
        <v>5</v>
      </c>
      <c r="AC30" s="102">
        <v>1</v>
      </c>
      <c r="AD30" s="102">
        <v>8</v>
      </c>
      <c r="AE30" s="103" t="s">
        <v>65</v>
      </c>
      <c r="AF30" s="103" t="s">
        <v>66</v>
      </c>
      <c r="AG30" s="103" t="s">
        <v>67</v>
      </c>
      <c r="AH30" s="103" t="s">
        <v>68</v>
      </c>
      <c r="AI30" s="102">
        <v>2007005589</v>
      </c>
      <c r="AJ30" s="102">
        <v>94000002</v>
      </c>
      <c r="AK30" s="104">
        <v>33.979999999999997</v>
      </c>
      <c r="AL30" s="105">
        <v>0</v>
      </c>
      <c r="AM30" s="106">
        <v>1</v>
      </c>
      <c r="AN30" s="105">
        <v>33.979999999999997</v>
      </c>
    </row>
    <row r="31" spans="1:40" ht="12.6" customHeight="1" x14ac:dyDescent="0.3">
      <c r="A31" s="3">
        <f t="shared" si="2"/>
        <v>8</v>
      </c>
      <c r="B31" s="86" t="str">
        <f t="shared" si="3"/>
        <v/>
      </c>
      <c r="C31" s="87" t="str">
        <f t="shared" si="4"/>
        <v/>
      </c>
      <c r="D31" s="88" t="str">
        <f t="shared" si="5"/>
        <v/>
      </c>
      <c r="E31" s="2"/>
      <c r="F31" s="89" t="str">
        <f t="shared" si="6"/>
        <v/>
      </c>
      <c r="G31" s="90" t="str">
        <f t="shared" si="7"/>
        <v/>
      </c>
      <c r="H31" s="91" t="str">
        <f t="shared" si="0"/>
        <v/>
      </c>
      <c r="I31" s="92" t="str">
        <f t="shared" si="1"/>
        <v/>
      </c>
      <c r="J31" s="93" t="s">
        <v>63</v>
      </c>
      <c r="K31" s="94">
        <f t="shared" si="9"/>
        <v>0</v>
      </c>
      <c r="L31" s="95" t="s">
        <v>64</v>
      </c>
      <c r="M31" s="96"/>
      <c r="N31" s="97">
        <v>5</v>
      </c>
      <c r="O31" s="97">
        <v>7</v>
      </c>
      <c r="P31" s="97">
        <v>17</v>
      </c>
      <c r="Q31" s="98" t="s">
        <v>65</v>
      </c>
      <c r="R31" s="98" t="s">
        <v>66</v>
      </c>
      <c r="S31" s="98" t="s">
        <v>67</v>
      </c>
      <c r="T31" s="98" t="s">
        <v>68</v>
      </c>
      <c r="U31" s="97">
        <v>2007005589</v>
      </c>
      <c r="V31" s="97">
        <v>94000001</v>
      </c>
      <c r="W31" s="99">
        <v>94.39</v>
      </c>
      <c r="X31" s="99">
        <v>0</v>
      </c>
      <c r="Y31" s="100">
        <v>3</v>
      </c>
      <c r="Z31" s="99">
        <v>31.4617</v>
      </c>
      <c r="AA31" s="107"/>
      <c r="AB31" s="102">
        <v>5</v>
      </c>
      <c r="AC31" s="102">
        <v>1</v>
      </c>
      <c r="AD31" s="102">
        <v>9</v>
      </c>
      <c r="AE31" s="103" t="s">
        <v>65</v>
      </c>
      <c r="AF31" s="103" t="s">
        <v>66</v>
      </c>
      <c r="AG31" s="103" t="s">
        <v>67</v>
      </c>
      <c r="AH31" s="103" t="s">
        <v>68</v>
      </c>
      <c r="AI31" s="102">
        <v>2007005589</v>
      </c>
      <c r="AJ31" s="102">
        <v>94000002</v>
      </c>
      <c r="AK31" s="104">
        <v>33.979999999999997</v>
      </c>
      <c r="AL31" s="105">
        <v>0</v>
      </c>
      <c r="AM31" s="106">
        <v>1</v>
      </c>
      <c r="AN31" s="105">
        <v>33.979999999999997</v>
      </c>
    </row>
    <row r="32" spans="1:40" ht="12.6" customHeight="1" x14ac:dyDescent="0.3">
      <c r="A32" s="3">
        <f t="shared" si="2"/>
        <v>9</v>
      </c>
      <c r="B32" s="86" t="str">
        <f t="shared" si="3"/>
        <v/>
      </c>
      <c r="C32" s="87" t="str">
        <f t="shared" si="4"/>
        <v/>
      </c>
      <c r="D32" s="88" t="str">
        <f t="shared" si="5"/>
        <v/>
      </c>
      <c r="E32" s="2"/>
      <c r="F32" s="89" t="str">
        <f t="shared" si="6"/>
        <v/>
      </c>
      <c r="G32" s="90" t="str">
        <f t="shared" si="7"/>
        <v/>
      </c>
      <c r="H32" s="91" t="str">
        <f t="shared" si="0"/>
        <v/>
      </c>
      <c r="I32" s="92" t="str">
        <f t="shared" si="1"/>
        <v/>
      </c>
      <c r="J32" s="93" t="s">
        <v>63</v>
      </c>
      <c r="K32" s="94">
        <f t="shared" si="9"/>
        <v>0</v>
      </c>
      <c r="L32" s="95" t="s">
        <v>64</v>
      </c>
      <c r="M32" s="53"/>
      <c r="N32" s="97">
        <v>5</v>
      </c>
      <c r="O32" s="97">
        <v>8</v>
      </c>
      <c r="P32" s="97">
        <v>15</v>
      </c>
      <c r="Q32" s="98" t="s">
        <v>65</v>
      </c>
      <c r="R32" s="98" t="s">
        <v>66</v>
      </c>
      <c r="S32" s="98" t="s">
        <v>67</v>
      </c>
      <c r="T32" s="98" t="s">
        <v>68</v>
      </c>
      <c r="U32" s="97">
        <v>2007005589</v>
      </c>
      <c r="V32" s="97">
        <v>94000001</v>
      </c>
      <c r="W32" s="99">
        <v>218.33</v>
      </c>
      <c r="X32" s="99">
        <v>0</v>
      </c>
      <c r="Y32" s="100">
        <v>7</v>
      </c>
      <c r="Z32" s="99">
        <v>31.189399999999999</v>
      </c>
      <c r="AA32" s="107"/>
      <c r="AB32" s="102">
        <v>5</v>
      </c>
      <c r="AC32" s="102">
        <v>1</v>
      </c>
      <c r="AD32" s="102">
        <v>10</v>
      </c>
      <c r="AE32" s="103" t="s">
        <v>65</v>
      </c>
      <c r="AF32" s="103" t="s">
        <v>66</v>
      </c>
      <c r="AG32" s="103" t="s">
        <v>67</v>
      </c>
      <c r="AH32" s="103" t="s">
        <v>68</v>
      </c>
      <c r="AI32" s="102">
        <v>2007005589</v>
      </c>
      <c r="AJ32" s="102">
        <v>94000002</v>
      </c>
      <c r="AK32" s="104">
        <v>33.979999999999997</v>
      </c>
      <c r="AL32" s="105">
        <v>0</v>
      </c>
      <c r="AM32" s="106">
        <v>1</v>
      </c>
      <c r="AN32" s="105">
        <v>33.979999999999997</v>
      </c>
    </row>
    <row r="33" spans="1:40" ht="12.6" customHeight="1" x14ac:dyDescent="0.3">
      <c r="A33" s="3">
        <f t="shared" si="2"/>
        <v>10</v>
      </c>
      <c r="B33" s="86" t="str">
        <f t="shared" si="3"/>
        <v/>
      </c>
      <c r="C33" s="87" t="str">
        <f t="shared" si="4"/>
        <v/>
      </c>
      <c r="D33" s="88" t="str">
        <f t="shared" si="5"/>
        <v/>
      </c>
      <c r="E33" s="2"/>
      <c r="F33" s="89" t="str">
        <f t="shared" si="6"/>
        <v/>
      </c>
      <c r="G33" s="90" t="str">
        <f t="shared" si="7"/>
        <v/>
      </c>
      <c r="H33" s="91" t="str">
        <f t="shared" si="0"/>
        <v/>
      </c>
      <c r="I33" s="92" t="str">
        <f t="shared" si="1"/>
        <v/>
      </c>
      <c r="J33" s="93" t="s">
        <v>63</v>
      </c>
      <c r="K33" s="94">
        <f t="shared" si="9"/>
        <v>0</v>
      </c>
      <c r="L33" s="95" t="s">
        <v>64</v>
      </c>
      <c r="M33" s="53"/>
      <c r="N33" s="97">
        <v>5</v>
      </c>
      <c r="O33" s="97">
        <v>4</v>
      </c>
      <c r="P33" s="97">
        <v>6</v>
      </c>
      <c r="Q33" s="98" t="s">
        <v>65</v>
      </c>
      <c r="R33" s="98" t="s">
        <v>66</v>
      </c>
      <c r="S33" s="98" t="s">
        <v>67</v>
      </c>
      <c r="T33" s="98" t="s">
        <v>68</v>
      </c>
      <c r="U33" s="97">
        <v>2010006135</v>
      </c>
      <c r="V33" s="97">
        <v>94000001</v>
      </c>
      <c r="W33" s="99">
        <v>61.81</v>
      </c>
      <c r="X33" s="99">
        <v>0</v>
      </c>
      <c r="Y33" s="100">
        <v>2</v>
      </c>
      <c r="Z33" s="99">
        <v>30.9069</v>
      </c>
      <c r="AA33" s="107"/>
      <c r="AB33" s="102">
        <v>5</v>
      </c>
      <c r="AC33" s="102">
        <v>1</v>
      </c>
      <c r="AD33" s="102">
        <v>11</v>
      </c>
      <c r="AE33" s="103" t="s">
        <v>65</v>
      </c>
      <c r="AF33" s="103" t="s">
        <v>66</v>
      </c>
      <c r="AG33" s="103" t="s">
        <v>67</v>
      </c>
      <c r="AH33" s="103" t="s">
        <v>68</v>
      </c>
      <c r="AI33" s="102">
        <v>2007005589</v>
      </c>
      <c r="AJ33" s="102">
        <v>94000002</v>
      </c>
      <c r="AK33" s="104">
        <v>33.979999999999997</v>
      </c>
      <c r="AL33" s="105">
        <v>0</v>
      </c>
      <c r="AM33" s="106">
        <v>1</v>
      </c>
      <c r="AN33" s="105">
        <v>33.979999999999997</v>
      </c>
    </row>
    <row r="34" spans="1:40" ht="12.6" customHeight="1" x14ac:dyDescent="0.3">
      <c r="A34" s="3">
        <f t="shared" si="2"/>
        <v>11</v>
      </c>
      <c r="B34" s="86" t="str">
        <f t="shared" si="3"/>
        <v/>
      </c>
      <c r="C34" s="87" t="str">
        <f t="shared" si="4"/>
        <v/>
      </c>
      <c r="D34" s="88" t="str">
        <f t="shared" si="5"/>
        <v/>
      </c>
      <c r="E34" s="2"/>
      <c r="F34" s="89" t="str">
        <f t="shared" si="6"/>
        <v/>
      </c>
      <c r="G34" s="90" t="str">
        <f t="shared" si="7"/>
        <v/>
      </c>
      <c r="H34" s="91" t="str">
        <f t="shared" si="0"/>
        <v/>
      </c>
      <c r="I34" s="92" t="str">
        <f t="shared" si="1"/>
        <v/>
      </c>
      <c r="J34" s="93" t="s">
        <v>63</v>
      </c>
      <c r="K34" s="94">
        <f t="shared" si="9"/>
        <v>0</v>
      </c>
      <c r="L34" s="95" t="s">
        <v>64</v>
      </c>
      <c r="M34" s="53"/>
      <c r="N34" s="97">
        <v>5</v>
      </c>
      <c r="O34" s="97">
        <v>24</v>
      </c>
      <c r="P34" s="97">
        <v>19</v>
      </c>
      <c r="Q34" s="98" t="s">
        <v>65</v>
      </c>
      <c r="R34" s="98" t="s">
        <v>66</v>
      </c>
      <c r="S34" s="98" t="s">
        <v>67</v>
      </c>
      <c r="T34" s="98" t="s">
        <v>68</v>
      </c>
      <c r="U34" s="97">
        <v>2007005589</v>
      </c>
      <c r="V34" s="97">
        <v>94000001</v>
      </c>
      <c r="W34" s="99">
        <v>61.76</v>
      </c>
      <c r="X34" s="99">
        <v>0</v>
      </c>
      <c r="Y34" s="100">
        <v>2</v>
      </c>
      <c r="Z34" s="99">
        <v>30.881599999999999</v>
      </c>
      <c r="AA34" s="107"/>
      <c r="AB34" s="102">
        <v>5</v>
      </c>
      <c r="AC34" s="102">
        <v>5</v>
      </c>
      <c r="AD34" s="102">
        <v>14</v>
      </c>
      <c r="AE34" s="103" t="s">
        <v>65</v>
      </c>
      <c r="AF34" s="103" t="s">
        <v>66</v>
      </c>
      <c r="AG34" s="103" t="s">
        <v>67</v>
      </c>
      <c r="AH34" s="103" t="s">
        <v>68</v>
      </c>
      <c r="AI34" s="102">
        <v>2007005589</v>
      </c>
      <c r="AJ34" s="102">
        <v>94000002</v>
      </c>
      <c r="AK34" s="104">
        <v>64.540000000000006</v>
      </c>
      <c r="AL34" s="105">
        <v>0</v>
      </c>
      <c r="AM34" s="106">
        <v>2</v>
      </c>
      <c r="AN34" s="105">
        <v>32.270699999999998</v>
      </c>
    </row>
    <row r="35" spans="1:40" ht="12.6" customHeight="1" x14ac:dyDescent="0.3">
      <c r="A35" s="3">
        <f t="shared" si="2"/>
        <v>12</v>
      </c>
      <c r="B35" s="86" t="str">
        <f t="shared" si="3"/>
        <v/>
      </c>
      <c r="C35" s="87" t="str">
        <f>IF(B35="","",T35)</f>
        <v/>
      </c>
      <c r="D35" s="88" t="str">
        <f>IF(B35="","",W35)</f>
        <v/>
      </c>
      <c r="E35" s="2"/>
      <c r="F35" s="89" t="str">
        <f>IF(B35="","",Y35)</f>
        <v/>
      </c>
      <c r="G35" s="90" t="str">
        <f>IF(B35="","",D35/F35)</f>
        <v/>
      </c>
      <c r="H35" s="91" t="str">
        <f t="shared" si="0"/>
        <v/>
      </c>
      <c r="I35" s="92" t="str">
        <f t="shared" si="1"/>
        <v/>
      </c>
      <c r="J35" s="93" t="s">
        <v>63</v>
      </c>
      <c r="K35" s="94">
        <f t="shared" si="9"/>
        <v>0</v>
      </c>
      <c r="L35" s="95" t="s">
        <v>64</v>
      </c>
      <c r="M35" s="53"/>
      <c r="N35" s="98">
        <v>5</v>
      </c>
      <c r="O35" s="98">
        <v>8</v>
      </c>
      <c r="P35" s="98">
        <v>18</v>
      </c>
      <c r="Q35" s="98" t="s">
        <v>65</v>
      </c>
      <c r="R35" s="98" t="s">
        <v>66</v>
      </c>
      <c r="S35" s="98" t="s">
        <v>67</v>
      </c>
      <c r="T35" s="98" t="s">
        <v>68</v>
      </c>
      <c r="U35" s="98">
        <v>2007005589</v>
      </c>
      <c r="V35" s="98">
        <v>94000001</v>
      </c>
      <c r="W35" s="108">
        <v>154.24</v>
      </c>
      <c r="X35" s="108">
        <v>0</v>
      </c>
      <c r="Y35" s="109">
        <v>5</v>
      </c>
      <c r="Z35" s="108">
        <v>30.848700000000001</v>
      </c>
      <c r="AA35" s="107"/>
      <c r="AB35" s="102">
        <v>5</v>
      </c>
      <c r="AC35" s="102">
        <v>6</v>
      </c>
      <c r="AD35" s="102">
        <v>13</v>
      </c>
      <c r="AE35" s="103" t="s">
        <v>65</v>
      </c>
      <c r="AF35" s="103" t="s">
        <v>66</v>
      </c>
      <c r="AG35" s="103" t="s">
        <v>67</v>
      </c>
      <c r="AH35" s="103" t="s">
        <v>68</v>
      </c>
      <c r="AI35" s="102">
        <v>2007005589</v>
      </c>
      <c r="AJ35" s="102">
        <v>94000002</v>
      </c>
      <c r="AK35" s="104">
        <v>32.1</v>
      </c>
      <c r="AL35" s="105">
        <v>0</v>
      </c>
      <c r="AM35" s="106">
        <v>1</v>
      </c>
      <c r="AN35" s="105">
        <v>32.097099999999998</v>
      </c>
    </row>
    <row r="36" spans="1:40" x14ac:dyDescent="0.3">
      <c r="A36" s="3">
        <f t="shared" si="2"/>
        <v>13</v>
      </c>
      <c r="B36" s="86" t="str">
        <f t="shared" si="3"/>
        <v/>
      </c>
      <c r="C36" s="87" t="str">
        <f t="shared" ref="C36:C48" si="10">IF(B36="","",T36)</f>
        <v/>
      </c>
      <c r="D36" s="88" t="str">
        <f t="shared" ref="D36:D48" si="11">IF(B36="","",W36)</f>
        <v/>
      </c>
      <c r="E36" s="2"/>
      <c r="F36" s="89" t="str">
        <f t="shared" ref="F36:F48" si="12">IF(B36="","",Y36)</f>
        <v/>
      </c>
      <c r="G36" s="90" t="str">
        <f t="shared" ref="G36:G48" si="13">IF(B36="","",D36/F36)</f>
        <v/>
      </c>
      <c r="H36" s="91" t="str">
        <f t="shared" si="0"/>
        <v/>
      </c>
      <c r="I36" s="92" t="str">
        <f t="shared" si="1"/>
        <v/>
      </c>
      <c r="J36" s="93" t="s">
        <v>63</v>
      </c>
      <c r="K36" s="94">
        <f t="shared" si="9"/>
        <v>0</v>
      </c>
      <c r="L36" s="95" t="s">
        <v>64</v>
      </c>
      <c r="M36" s="53"/>
      <c r="N36" s="110">
        <v>5</v>
      </c>
      <c r="O36" s="110">
        <v>8</v>
      </c>
      <c r="P36" s="110">
        <v>18</v>
      </c>
      <c r="Q36" s="110" t="s">
        <v>65</v>
      </c>
      <c r="R36" s="110" t="s">
        <v>66</v>
      </c>
      <c r="S36" s="110" t="s">
        <v>67</v>
      </c>
      <c r="T36" s="110" t="s">
        <v>68</v>
      </c>
      <c r="U36" s="110">
        <v>2010006135</v>
      </c>
      <c r="V36" s="110">
        <v>94000001</v>
      </c>
      <c r="W36" s="111">
        <v>215.94</v>
      </c>
      <c r="X36" s="111">
        <v>0</v>
      </c>
      <c r="Y36" s="112">
        <v>7</v>
      </c>
      <c r="Z36" s="111">
        <v>30.848700000000001</v>
      </c>
      <c r="AA36" s="107"/>
      <c r="AB36" s="102">
        <v>5</v>
      </c>
      <c r="AC36" s="102">
        <v>7</v>
      </c>
      <c r="AD36" s="102">
        <v>15</v>
      </c>
      <c r="AE36" s="103" t="s">
        <v>65</v>
      </c>
      <c r="AF36" s="103" t="s">
        <v>66</v>
      </c>
      <c r="AG36" s="103" t="s">
        <v>67</v>
      </c>
      <c r="AH36" s="103" t="s">
        <v>68</v>
      </c>
      <c r="AI36" s="102">
        <v>2007005589</v>
      </c>
      <c r="AJ36" s="102">
        <v>94000002</v>
      </c>
      <c r="AK36" s="104">
        <v>63.18</v>
      </c>
      <c r="AL36" s="105">
        <v>0</v>
      </c>
      <c r="AM36" s="106">
        <v>2</v>
      </c>
      <c r="AN36" s="105">
        <v>31.5916</v>
      </c>
    </row>
    <row r="37" spans="1:40" ht="12.6" customHeight="1" x14ac:dyDescent="0.3">
      <c r="A37" s="3">
        <f t="shared" si="2"/>
        <v>14</v>
      </c>
      <c r="B37" s="86" t="str">
        <f t="shared" si="3"/>
        <v/>
      </c>
      <c r="C37" s="87" t="str">
        <f t="shared" si="10"/>
        <v/>
      </c>
      <c r="D37" s="88" t="str">
        <f t="shared" si="11"/>
        <v/>
      </c>
      <c r="E37" s="2"/>
      <c r="F37" s="89" t="str">
        <f t="shared" si="12"/>
        <v/>
      </c>
      <c r="G37" s="90" t="str">
        <f t="shared" si="13"/>
        <v/>
      </c>
      <c r="H37" s="91" t="str">
        <f t="shared" si="0"/>
        <v/>
      </c>
      <c r="I37" s="92" t="str">
        <f t="shared" si="1"/>
        <v/>
      </c>
      <c r="J37" s="93" t="s">
        <v>63</v>
      </c>
      <c r="K37" s="94">
        <f t="shared" si="9"/>
        <v>0</v>
      </c>
      <c r="L37" s="95" t="s">
        <v>64</v>
      </c>
      <c r="M37" s="53"/>
      <c r="N37" s="97">
        <v>5</v>
      </c>
      <c r="O37" s="97">
        <v>7</v>
      </c>
      <c r="P37" s="97">
        <v>5</v>
      </c>
      <c r="Q37" s="98" t="s">
        <v>65</v>
      </c>
      <c r="R37" s="98" t="s">
        <v>66</v>
      </c>
      <c r="S37" s="98" t="s">
        <v>67</v>
      </c>
      <c r="T37" s="98" t="s">
        <v>68</v>
      </c>
      <c r="U37" s="97">
        <v>2010006135</v>
      </c>
      <c r="V37" s="97">
        <v>94000001</v>
      </c>
      <c r="W37" s="99">
        <v>30.82</v>
      </c>
      <c r="X37" s="99">
        <v>0</v>
      </c>
      <c r="Y37" s="100">
        <v>1</v>
      </c>
      <c r="Z37" s="99">
        <v>30.8249</v>
      </c>
      <c r="AA37" s="107"/>
      <c r="AB37" s="102">
        <v>5</v>
      </c>
      <c r="AC37" s="102">
        <v>4</v>
      </c>
      <c r="AD37" s="102">
        <v>15</v>
      </c>
      <c r="AE37" s="103" t="s">
        <v>65</v>
      </c>
      <c r="AF37" s="103" t="s">
        <v>66</v>
      </c>
      <c r="AG37" s="103" t="s">
        <v>67</v>
      </c>
      <c r="AH37" s="103" t="s">
        <v>68</v>
      </c>
      <c r="AI37" s="102">
        <v>2007005589</v>
      </c>
      <c r="AJ37" s="102">
        <v>94000002</v>
      </c>
      <c r="AK37" s="104">
        <v>31.51</v>
      </c>
      <c r="AL37" s="105">
        <v>0</v>
      </c>
      <c r="AM37" s="106">
        <v>1</v>
      </c>
      <c r="AN37" s="105">
        <v>31.508199999999999</v>
      </c>
    </row>
    <row r="38" spans="1:40" ht="12.6" customHeight="1" x14ac:dyDescent="0.3">
      <c r="A38" s="3">
        <f t="shared" si="2"/>
        <v>15</v>
      </c>
      <c r="B38" s="86" t="str">
        <f t="shared" si="3"/>
        <v/>
      </c>
      <c r="C38" s="87" t="str">
        <f t="shared" si="10"/>
        <v/>
      </c>
      <c r="D38" s="88" t="str">
        <f t="shared" si="11"/>
        <v/>
      </c>
      <c r="E38" s="2"/>
      <c r="F38" s="89" t="str">
        <f t="shared" si="12"/>
        <v/>
      </c>
      <c r="G38" s="90" t="str">
        <f t="shared" si="13"/>
        <v/>
      </c>
      <c r="H38" s="91" t="str">
        <f t="shared" si="0"/>
        <v/>
      </c>
      <c r="I38" s="92" t="str">
        <f t="shared" si="1"/>
        <v/>
      </c>
      <c r="J38" s="93" t="s">
        <v>63</v>
      </c>
      <c r="K38" s="94">
        <f t="shared" si="9"/>
        <v>0</v>
      </c>
      <c r="L38" s="95" t="s">
        <v>64</v>
      </c>
      <c r="M38" s="53"/>
      <c r="N38" s="97">
        <v>5</v>
      </c>
      <c r="O38" s="97">
        <v>24</v>
      </c>
      <c r="P38" s="97">
        <v>18</v>
      </c>
      <c r="Q38" s="98" t="s">
        <v>65</v>
      </c>
      <c r="R38" s="98" t="s">
        <v>66</v>
      </c>
      <c r="S38" s="98" t="s">
        <v>67</v>
      </c>
      <c r="T38" s="98" t="s">
        <v>68</v>
      </c>
      <c r="U38" s="97">
        <v>2007005589</v>
      </c>
      <c r="V38" s="97">
        <v>94000001</v>
      </c>
      <c r="W38" s="99">
        <v>61.58</v>
      </c>
      <c r="X38" s="99">
        <v>0</v>
      </c>
      <c r="Y38" s="100">
        <v>2</v>
      </c>
      <c r="Z38" s="99">
        <v>30.7895</v>
      </c>
      <c r="AA38" s="107"/>
      <c r="AB38" s="102">
        <v>5</v>
      </c>
      <c r="AC38" s="102">
        <v>18</v>
      </c>
      <c r="AD38" s="102">
        <v>20</v>
      </c>
      <c r="AE38" s="103" t="s">
        <v>65</v>
      </c>
      <c r="AF38" s="103" t="s">
        <v>66</v>
      </c>
      <c r="AG38" s="103" t="s">
        <v>67</v>
      </c>
      <c r="AH38" s="103" t="s">
        <v>68</v>
      </c>
      <c r="AI38" s="102">
        <v>2007005589</v>
      </c>
      <c r="AJ38" s="102">
        <v>94000002</v>
      </c>
      <c r="AK38" s="104">
        <v>31.5</v>
      </c>
      <c r="AL38" s="105">
        <v>0</v>
      </c>
      <c r="AM38" s="106">
        <v>1</v>
      </c>
      <c r="AN38" s="105">
        <v>31.5032</v>
      </c>
    </row>
    <row r="39" spans="1:40" ht="12.6" customHeight="1" x14ac:dyDescent="0.3">
      <c r="A39" s="3">
        <f t="shared" si="2"/>
        <v>16</v>
      </c>
      <c r="B39" s="86" t="str">
        <f t="shared" si="3"/>
        <v/>
      </c>
      <c r="C39" s="87" t="str">
        <f t="shared" si="10"/>
        <v/>
      </c>
      <c r="D39" s="88" t="str">
        <f t="shared" si="11"/>
        <v/>
      </c>
      <c r="E39" s="2"/>
      <c r="F39" s="89" t="str">
        <f t="shared" si="12"/>
        <v/>
      </c>
      <c r="G39" s="90" t="str">
        <f t="shared" si="13"/>
        <v/>
      </c>
      <c r="H39" s="91" t="str">
        <f t="shared" si="0"/>
        <v/>
      </c>
      <c r="I39" s="92" t="str">
        <f t="shared" si="1"/>
        <v/>
      </c>
      <c r="J39" s="93" t="s">
        <v>63</v>
      </c>
      <c r="K39" s="94">
        <f t="shared" si="9"/>
        <v>0</v>
      </c>
      <c r="L39" s="95" t="s">
        <v>64</v>
      </c>
      <c r="M39" s="53"/>
      <c r="N39" s="97">
        <v>5</v>
      </c>
      <c r="O39" s="97">
        <v>7</v>
      </c>
      <c r="P39" s="97">
        <v>6</v>
      </c>
      <c r="Q39" s="98" t="s">
        <v>65</v>
      </c>
      <c r="R39" s="98" t="s">
        <v>66</v>
      </c>
      <c r="S39" s="98" t="s">
        <v>67</v>
      </c>
      <c r="T39" s="98" t="s">
        <v>68</v>
      </c>
      <c r="U39" s="97">
        <v>2010006135</v>
      </c>
      <c r="V39" s="97">
        <v>94000001</v>
      </c>
      <c r="W39" s="99">
        <v>92.01</v>
      </c>
      <c r="X39" s="99">
        <v>0</v>
      </c>
      <c r="Y39" s="100">
        <v>3</v>
      </c>
      <c r="Z39" s="99">
        <v>30.671600000000002</v>
      </c>
      <c r="AA39" s="107"/>
      <c r="AB39" s="102">
        <v>5</v>
      </c>
      <c r="AC39" s="102">
        <v>17</v>
      </c>
      <c r="AD39" s="102">
        <v>20</v>
      </c>
      <c r="AE39" s="103" t="s">
        <v>65</v>
      </c>
      <c r="AF39" s="103" t="s">
        <v>66</v>
      </c>
      <c r="AG39" s="103" t="s">
        <v>67</v>
      </c>
      <c r="AH39" s="103" t="s">
        <v>68</v>
      </c>
      <c r="AI39" s="102">
        <v>2007005589</v>
      </c>
      <c r="AJ39" s="102">
        <v>94000002</v>
      </c>
      <c r="AK39" s="104">
        <v>94.32</v>
      </c>
      <c r="AL39" s="105">
        <v>0</v>
      </c>
      <c r="AM39" s="106">
        <v>3</v>
      </c>
      <c r="AN39" s="105">
        <v>31.438700000000001</v>
      </c>
    </row>
    <row r="40" spans="1:40" ht="12.6" customHeight="1" x14ac:dyDescent="0.3">
      <c r="A40" s="3">
        <f t="shared" si="2"/>
        <v>17</v>
      </c>
      <c r="B40" s="86" t="str">
        <f t="shared" si="3"/>
        <v/>
      </c>
      <c r="C40" s="87" t="str">
        <f t="shared" si="10"/>
        <v/>
      </c>
      <c r="D40" s="88" t="str">
        <f t="shared" si="11"/>
        <v/>
      </c>
      <c r="E40" s="2"/>
      <c r="F40" s="89" t="str">
        <f t="shared" si="12"/>
        <v/>
      </c>
      <c r="G40" s="90" t="str">
        <f t="shared" si="13"/>
        <v/>
      </c>
      <c r="H40" s="91" t="str">
        <f t="shared" si="0"/>
        <v/>
      </c>
      <c r="I40" s="92" t="str">
        <f t="shared" si="1"/>
        <v/>
      </c>
      <c r="J40" s="93" t="s">
        <v>63</v>
      </c>
      <c r="K40" s="94">
        <f t="shared" si="9"/>
        <v>0</v>
      </c>
      <c r="L40" s="95" t="s">
        <v>64</v>
      </c>
      <c r="M40" s="53"/>
      <c r="N40" s="97">
        <v>5</v>
      </c>
      <c r="O40" s="97">
        <v>24</v>
      </c>
      <c r="P40" s="97">
        <v>20</v>
      </c>
      <c r="Q40" s="98" t="s">
        <v>65</v>
      </c>
      <c r="R40" s="98" t="s">
        <v>66</v>
      </c>
      <c r="S40" s="98" t="s">
        <v>67</v>
      </c>
      <c r="T40" s="98" t="s">
        <v>68</v>
      </c>
      <c r="U40" s="97">
        <v>2007005589</v>
      </c>
      <c r="V40" s="97">
        <v>94000001</v>
      </c>
      <c r="W40" s="99">
        <v>91.64</v>
      </c>
      <c r="X40" s="99">
        <v>0</v>
      </c>
      <c r="Y40" s="100">
        <v>3</v>
      </c>
      <c r="Z40" s="99">
        <v>30.545500000000001</v>
      </c>
      <c r="AA40" s="107"/>
      <c r="AB40" s="102">
        <v>5</v>
      </c>
      <c r="AC40" s="102">
        <v>18</v>
      </c>
      <c r="AD40" s="102">
        <v>8</v>
      </c>
      <c r="AE40" s="103" t="s">
        <v>65</v>
      </c>
      <c r="AF40" s="103" t="s">
        <v>66</v>
      </c>
      <c r="AG40" s="103" t="s">
        <v>67</v>
      </c>
      <c r="AH40" s="103" t="s">
        <v>68</v>
      </c>
      <c r="AI40" s="102">
        <v>2010006135</v>
      </c>
      <c r="AJ40" s="102">
        <v>94000002</v>
      </c>
      <c r="AK40" s="104">
        <v>31.41</v>
      </c>
      <c r="AL40" s="105">
        <v>0</v>
      </c>
      <c r="AM40" s="106">
        <v>1</v>
      </c>
      <c r="AN40" s="105">
        <v>31.411100000000001</v>
      </c>
    </row>
    <row r="41" spans="1:40" ht="12.6" customHeight="1" x14ac:dyDescent="0.3">
      <c r="A41" s="3">
        <f t="shared" si="2"/>
        <v>18</v>
      </c>
      <c r="B41" s="86" t="str">
        <f t="shared" si="3"/>
        <v/>
      </c>
      <c r="C41" s="87" t="str">
        <f t="shared" si="10"/>
        <v/>
      </c>
      <c r="D41" s="88" t="str">
        <f t="shared" si="11"/>
        <v/>
      </c>
      <c r="E41" s="2"/>
      <c r="F41" s="89" t="str">
        <f t="shared" si="12"/>
        <v/>
      </c>
      <c r="G41" s="90" t="str">
        <f t="shared" si="13"/>
        <v/>
      </c>
      <c r="H41" s="91" t="str">
        <f t="shared" si="0"/>
        <v/>
      </c>
      <c r="I41" s="92" t="str">
        <f t="shared" si="1"/>
        <v/>
      </c>
      <c r="J41" s="93" t="s">
        <v>63</v>
      </c>
      <c r="K41" s="94">
        <f t="shared" si="9"/>
        <v>0</v>
      </c>
      <c r="L41" s="95" t="s">
        <v>64</v>
      </c>
      <c r="M41" s="53"/>
      <c r="N41" s="97">
        <v>5</v>
      </c>
      <c r="O41" s="97">
        <v>3</v>
      </c>
      <c r="P41" s="97">
        <v>21</v>
      </c>
      <c r="Q41" s="98" t="s">
        <v>65</v>
      </c>
      <c r="R41" s="98" t="s">
        <v>66</v>
      </c>
      <c r="S41" s="98" t="s">
        <v>67</v>
      </c>
      <c r="T41" s="98" t="s">
        <v>68</v>
      </c>
      <c r="U41" s="97">
        <v>2007005589</v>
      </c>
      <c r="V41" s="97">
        <v>94000001</v>
      </c>
      <c r="W41" s="99">
        <v>30.46</v>
      </c>
      <c r="X41" s="99">
        <v>0</v>
      </c>
      <c r="Y41" s="100">
        <v>1</v>
      </c>
      <c r="Z41" s="99">
        <v>30.459399999999999</v>
      </c>
      <c r="AA41" s="67"/>
      <c r="AB41" s="102">
        <v>5</v>
      </c>
      <c r="AC41" s="102">
        <v>17</v>
      </c>
      <c r="AD41" s="102">
        <v>14</v>
      </c>
      <c r="AE41" s="103" t="s">
        <v>65</v>
      </c>
      <c r="AF41" s="103" t="s">
        <v>66</v>
      </c>
      <c r="AG41" s="103" t="s">
        <v>67</v>
      </c>
      <c r="AH41" s="103" t="s">
        <v>68</v>
      </c>
      <c r="AI41" s="102">
        <v>2007005589</v>
      </c>
      <c r="AJ41" s="102">
        <v>94000002</v>
      </c>
      <c r="AK41" s="104">
        <v>62.81</v>
      </c>
      <c r="AL41" s="105">
        <v>0</v>
      </c>
      <c r="AM41" s="106">
        <v>2</v>
      </c>
      <c r="AN41" s="105">
        <v>31.406500000000001</v>
      </c>
    </row>
    <row r="42" spans="1:40" ht="12.6" customHeight="1" x14ac:dyDescent="0.3">
      <c r="A42" s="3">
        <f t="shared" si="2"/>
        <v>19</v>
      </c>
      <c r="B42" s="86" t="str">
        <f t="shared" si="3"/>
        <v/>
      </c>
      <c r="C42" s="87" t="str">
        <f t="shared" si="10"/>
        <v/>
      </c>
      <c r="D42" s="88" t="str">
        <f t="shared" si="11"/>
        <v/>
      </c>
      <c r="E42" s="2"/>
      <c r="F42" s="89" t="str">
        <f t="shared" si="12"/>
        <v/>
      </c>
      <c r="G42" s="90" t="str">
        <f t="shared" si="13"/>
        <v/>
      </c>
      <c r="H42" s="91" t="str">
        <f t="shared" si="0"/>
        <v/>
      </c>
      <c r="I42" s="92" t="str">
        <f t="shared" si="1"/>
        <v/>
      </c>
      <c r="J42" s="93" t="s">
        <v>63</v>
      </c>
      <c r="K42" s="94">
        <f t="shared" si="9"/>
        <v>0</v>
      </c>
      <c r="L42" s="95" t="s">
        <v>64</v>
      </c>
      <c r="M42" s="53"/>
      <c r="N42" s="97">
        <v>5</v>
      </c>
      <c r="O42" s="97">
        <v>3</v>
      </c>
      <c r="P42" s="97">
        <v>20</v>
      </c>
      <c r="Q42" s="98" t="s">
        <v>65</v>
      </c>
      <c r="R42" s="98" t="s">
        <v>66</v>
      </c>
      <c r="S42" s="98" t="s">
        <v>67</v>
      </c>
      <c r="T42" s="98" t="s">
        <v>68</v>
      </c>
      <c r="U42" s="110">
        <v>2007005589</v>
      </c>
      <c r="V42" s="113">
        <v>94000001</v>
      </c>
      <c r="W42" s="114">
        <v>30.44</v>
      </c>
      <c r="X42" s="114">
        <v>0</v>
      </c>
      <c r="Y42" s="115">
        <v>1</v>
      </c>
      <c r="Z42" s="114">
        <v>30.436399999999999</v>
      </c>
      <c r="AA42" s="67"/>
      <c r="AB42" s="102">
        <v>5</v>
      </c>
      <c r="AC42" s="102">
        <v>17</v>
      </c>
      <c r="AD42" s="102">
        <v>14</v>
      </c>
      <c r="AE42" s="103" t="s">
        <v>65</v>
      </c>
      <c r="AF42" s="103" t="s">
        <v>66</v>
      </c>
      <c r="AG42" s="103" t="s">
        <v>67</v>
      </c>
      <c r="AH42" s="103" t="s">
        <v>68</v>
      </c>
      <c r="AI42" s="102">
        <v>2010006135</v>
      </c>
      <c r="AJ42" s="102">
        <v>94000002</v>
      </c>
      <c r="AK42" s="104">
        <v>62.81</v>
      </c>
      <c r="AL42" s="105">
        <v>0</v>
      </c>
      <c r="AM42" s="106">
        <v>2</v>
      </c>
      <c r="AN42" s="105">
        <v>31.406500000000001</v>
      </c>
    </row>
    <row r="43" spans="1:40" ht="12.6" customHeight="1" x14ac:dyDescent="0.3">
      <c r="A43" s="3">
        <f t="shared" si="2"/>
        <v>20</v>
      </c>
      <c r="B43" s="86" t="str">
        <f t="shared" si="3"/>
        <v/>
      </c>
      <c r="C43" s="87" t="str">
        <f t="shared" si="10"/>
        <v/>
      </c>
      <c r="D43" s="88" t="str">
        <f t="shared" si="11"/>
        <v/>
      </c>
      <c r="E43" s="2"/>
      <c r="F43" s="89" t="str">
        <f t="shared" si="12"/>
        <v/>
      </c>
      <c r="G43" s="90" t="str">
        <f t="shared" si="13"/>
        <v/>
      </c>
      <c r="H43" s="91" t="str">
        <f t="shared" si="0"/>
        <v/>
      </c>
      <c r="I43" s="92" t="str">
        <f t="shared" si="1"/>
        <v/>
      </c>
      <c r="J43" s="93" t="s">
        <v>63</v>
      </c>
      <c r="K43" s="94">
        <f t="shared" si="9"/>
        <v>0</v>
      </c>
      <c r="L43" s="95" t="s">
        <v>64</v>
      </c>
      <c r="M43" s="53"/>
      <c r="N43" s="97">
        <v>5</v>
      </c>
      <c r="O43" s="97">
        <v>11</v>
      </c>
      <c r="P43" s="97">
        <v>6</v>
      </c>
      <c r="Q43" s="98" t="s">
        <v>65</v>
      </c>
      <c r="R43" s="98" t="s">
        <v>66</v>
      </c>
      <c r="S43" s="98" t="s">
        <v>67</v>
      </c>
      <c r="T43" s="98" t="s">
        <v>68</v>
      </c>
      <c r="U43" s="97">
        <v>2010006135</v>
      </c>
      <c r="V43" s="97">
        <v>94000001</v>
      </c>
      <c r="W43" s="99">
        <v>60.47</v>
      </c>
      <c r="X43" s="99">
        <v>0</v>
      </c>
      <c r="Y43" s="100">
        <v>2</v>
      </c>
      <c r="Z43" s="99">
        <v>30.235499999999998</v>
      </c>
      <c r="AA43" s="67"/>
      <c r="AB43" s="102">
        <v>5</v>
      </c>
      <c r="AC43" s="102">
        <v>17</v>
      </c>
      <c r="AD43" s="102">
        <v>13</v>
      </c>
      <c r="AE43" s="103" t="s">
        <v>65</v>
      </c>
      <c r="AF43" s="103" t="s">
        <v>66</v>
      </c>
      <c r="AG43" s="103" t="s">
        <v>67</v>
      </c>
      <c r="AH43" s="103" t="s">
        <v>68</v>
      </c>
      <c r="AI43" s="102">
        <v>2007005589</v>
      </c>
      <c r="AJ43" s="102">
        <v>94000002</v>
      </c>
      <c r="AK43" s="104">
        <v>31.34</v>
      </c>
      <c r="AL43" s="105">
        <v>0</v>
      </c>
      <c r="AM43" s="106">
        <v>1</v>
      </c>
      <c r="AN43" s="105">
        <v>31.3429</v>
      </c>
    </row>
    <row r="44" spans="1:40" ht="12.6" customHeight="1" x14ac:dyDescent="0.3">
      <c r="A44" s="3">
        <f t="shared" si="2"/>
        <v>21</v>
      </c>
      <c r="B44" s="86" t="str">
        <f t="shared" si="3"/>
        <v/>
      </c>
      <c r="C44" s="87" t="str">
        <f t="shared" si="10"/>
        <v/>
      </c>
      <c r="D44" s="88" t="str">
        <f t="shared" si="11"/>
        <v/>
      </c>
      <c r="E44" s="2"/>
      <c r="F44" s="89" t="str">
        <f t="shared" si="12"/>
        <v/>
      </c>
      <c r="G44" s="90" t="str">
        <f t="shared" si="13"/>
        <v/>
      </c>
      <c r="H44" s="91" t="str">
        <f t="shared" si="0"/>
        <v/>
      </c>
      <c r="I44" s="92" t="str">
        <f t="shared" si="1"/>
        <v/>
      </c>
      <c r="J44" s="93" t="s">
        <v>63</v>
      </c>
      <c r="K44" s="94">
        <f t="shared" si="9"/>
        <v>0</v>
      </c>
      <c r="L44" s="95" t="s">
        <v>64</v>
      </c>
      <c r="M44" s="53"/>
      <c r="N44" s="97">
        <v>5</v>
      </c>
      <c r="O44" s="97">
        <v>14</v>
      </c>
      <c r="P44" s="97">
        <v>12</v>
      </c>
      <c r="Q44" s="98" t="s">
        <v>65</v>
      </c>
      <c r="R44" s="98" t="s">
        <v>66</v>
      </c>
      <c r="S44" s="98" t="s">
        <v>67</v>
      </c>
      <c r="T44" s="98" t="s">
        <v>68</v>
      </c>
      <c r="U44" s="97">
        <v>2010006135</v>
      </c>
      <c r="V44" s="97">
        <v>94000001</v>
      </c>
      <c r="W44" s="99">
        <v>179.94</v>
      </c>
      <c r="X44" s="99">
        <v>0</v>
      </c>
      <c r="Y44" s="100">
        <v>6</v>
      </c>
      <c r="Z44" s="99">
        <v>29.990400000000001</v>
      </c>
      <c r="AA44" s="67"/>
      <c r="AB44" s="102">
        <v>5</v>
      </c>
      <c r="AC44" s="102">
        <v>5</v>
      </c>
      <c r="AD44" s="102">
        <v>15</v>
      </c>
      <c r="AE44" s="103" t="s">
        <v>65</v>
      </c>
      <c r="AF44" s="103" t="s">
        <v>66</v>
      </c>
      <c r="AG44" s="103" t="s">
        <v>67</v>
      </c>
      <c r="AH44" s="103" t="s">
        <v>68</v>
      </c>
      <c r="AI44" s="102">
        <v>2007005589</v>
      </c>
      <c r="AJ44" s="102">
        <v>94000002</v>
      </c>
      <c r="AK44" s="104">
        <v>62.59</v>
      </c>
      <c r="AL44" s="105">
        <v>0</v>
      </c>
      <c r="AM44" s="106">
        <v>2</v>
      </c>
      <c r="AN44" s="105">
        <v>31.293199999999999</v>
      </c>
    </row>
    <row r="45" spans="1:40" ht="12.6" customHeight="1" x14ac:dyDescent="0.3">
      <c r="A45" s="3">
        <f t="shared" si="2"/>
        <v>22</v>
      </c>
      <c r="B45" s="86" t="str">
        <f t="shared" si="3"/>
        <v/>
      </c>
      <c r="C45" s="87" t="str">
        <f t="shared" si="10"/>
        <v/>
      </c>
      <c r="D45" s="88" t="str">
        <f t="shared" si="11"/>
        <v/>
      </c>
      <c r="E45" s="2"/>
      <c r="F45" s="89" t="str">
        <f t="shared" si="12"/>
        <v/>
      </c>
      <c r="G45" s="90" t="str">
        <f t="shared" si="13"/>
        <v/>
      </c>
      <c r="H45" s="91" t="str">
        <f t="shared" si="0"/>
        <v/>
      </c>
      <c r="I45" s="92" t="str">
        <f t="shared" si="1"/>
        <v/>
      </c>
      <c r="J45" s="93" t="s">
        <v>63</v>
      </c>
      <c r="K45" s="94">
        <f t="shared" si="9"/>
        <v>0</v>
      </c>
      <c r="L45" s="95" t="s">
        <v>64</v>
      </c>
      <c r="M45" s="53"/>
      <c r="N45" s="113">
        <v>5</v>
      </c>
      <c r="O45" s="113">
        <v>22</v>
      </c>
      <c r="P45" s="113">
        <v>13</v>
      </c>
      <c r="Q45" s="113" t="s">
        <v>65</v>
      </c>
      <c r="R45" s="113" t="s">
        <v>66</v>
      </c>
      <c r="S45" s="113" t="s">
        <v>67</v>
      </c>
      <c r="T45" s="113" t="s">
        <v>68</v>
      </c>
      <c r="U45" s="110">
        <v>2010006135</v>
      </c>
      <c r="V45" s="113">
        <v>94000001</v>
      </c>
      <c r="W45" s="114">
        <v>29.99</v>
      </c>
      <c r="X45" s="114">
        <v>0</v>
      </c>
      <c r="Y45" s="115">
        <v>1</v>
      </c>
      <c r="Z45" s="114">
        <v>29.988399999999999</v>
      </c>
      <c r="AA45" s="67"/>
      <c r="AB45" s="102">
        <v>5</v>
      </c>
      <c r="AC45" s="102">
        <v>17</v>
      </c>
      <c r="AD45" s="102">
        <v>12</v>
      </c>
      <c r="AE45" s="103" t="s">
        <v>65</v>
      </c>
      <c r="AF45" s="103" t="s">
        <v>66</v>
      </c>
      <c r="AG45" s="103" t="s">
        <v>67</v>
      </c>
      <c r="AH45" s="103" t="s">
        <v>68</v>
      </c>
      <c r="AI45" s="102">
        <v>2007005589</v>
      </c>
      <c r="AJ45" s="102">
        <v>94000002</v>
      </c>
      <c r="AK45" s="104">
        <v>124.88</v>
      </c>
      <c r="AL45" s="105">
        <v>0</v>
      </c>
      <c r="AM45" s="106">
        <v>4</v>
      </c>
      <c r="AN45" s="105">
        <v>31.22</v>
      </c>
    </row>
    <row r="46" spans="1:40" x14ac:dyDescent="0.3">
      <c r="A46" s="3">
        <f t="shared" si="2"/>
        <v>23</v>
      </c>
      <c r="B46" s="86" t="str">
        <f t="shared" si="3"/>
        <v/>
      </c>
      <c r="C46" s="87" t="str">
        <f t="shared" si="10"/>
        <v/>
      </c>
      <c r="D46" s="88" t="str">
        <f t="shared" si="11"/>
        <v/>
      </c>
      <c r="E46" s="2"/>
      <c r="F46" s="89" t="str">
        <f t="shared" si="12"/>
        <v/>
      </c>
      <c r="G46" s="90" t="str">
        <f t="shared" si="13"/>
        <v/>
      </c>
      <c r="H46" s="91" t="str">
        <f t="shared" si="0"/>
        <v/>
      </c>
      <c r="I46" s="92" t="str">
        <f t="shared" si="1"/>
        <v/>
      </c>
      <c r="J46" s="93" t="s">
        <v>63</v>
      </c>
      <c r="K46" s="94">
        <f t="shared" si="9"/>
        <v>0</v>
      </c>
      <c r="L46" s="95" t="s">
        <v>64</v>
      </c>
      <c r="M46" s="53"/>
      <c r="N46" s="113">
        <v>5</v>
      </c>
      <c r="O46" s="113">
        <v>20</v>
      </c>
      <c r="P46" s="113">
        <v>17</v>
      </c>
      <c r="Q46" s="113" t="s">
        <v>65</v>
      </c>
      <c r="R46" s="113" t="s">
        <v>66</v>
      </c>
      <c r="S46" s="113" t="s">
        <v>67</v>
      </c>
      <c r="T46" s="113" t="s">
        <v>68</v>
      </c>
      <c r="U46" s="113">
        <v>2007005589</v>
      </c>
      <c r="V46" s="113">
        <v>94000001</v>
      </c>
      <c r="W46" s="114">
        <v>29.76</v>
      </c>
      <c r="X46" s="114">
        <v>0</v>
      </c>
      <c r="Y46" s="115">
        <v>1</v>
      </c>
      <c r="Z46" s="114">
        <v>29.761800000000001</v>
      </c>
      <c r="AA46" s="67"/>
      <c r="AB46" s="102">
        <v>5</v>
      </c>
      <c r="AC46" s="102">
        <v>17</v>
      </c>
      <c r="AD46" s="102">
        <v>12</v>
      </c>
      <c r="AE46" s="103" t="s">
        <v>65</v>
      </c>
      <c r="AF46" s="103" t="s">
        <v>66</v>
      </c>
      <c r="AG46" s="103" t="s">
        <v>67</v>
      </c>
      <c r="AH46" s="103" t="s">
        <v>68</v>
      </c>
      <c r="AI46" s="102">
        <v>2010006135</v>
      </c>
      <c r="AJ46" s="102">
        <v>94000002</v>
      </c>
      <c r="AK46" s="104">
        <v>62.44</v>
      </c>
      <c r="AL46" s="105">
        <v>0</v>
      </c>
      <c r="AM46" s="106">
        <v>2</v>
      </c>
      <c r="AN46" s="105">
        <v>31.22</v>
      </c>
    </row>
    <row r="47" spans="1:40" x14ac:dyDescent="0.3">
      <c r="A47" s="3">
        <f t="shared" si="2"/>
        <v>24</v>
      </c>
      <c r="B47" s="86" t="str">
        <f t="shared" si="3"/>
        <v/>
      </c>
      <c r="C47" s="87" t="str">
        <f t="shared" si="10"/>
        <v/>
      </c>
      <c r="D47" s="88" t="str">
        <f t="shared" si="11"/>
        <v/>
      </c>
      <c r="E47" s="2"/>
      <c r="F47" s="89" t="str">
        <f t="shared" si="12"/>
        <v/>
      </c>
      <c r="G47" s="90" t="str">
        <f t="shared" si="13"/>
        <v/>
      </c>
      <c r="H47" s="91" t="str">
        <f t="shared" si="0"/>
        <v/>
      </c>
      <c r="I47" s="92" t="str">
        <f t="shared" si="1"/>
        <v/>
      </c>
      <c r="J47" s="93" t="s">
        <v>63</v>
      </c>
      <c r="K47" s="94">
        <f t="shared" si="9"/>
        <v>0</v>
      </c>
      <c r="L47" s="95" t="s">
        <v>64</v>
      </c>
      <c r="M47" s="87"/>
      <c r="N47" s="113">
        <v>5</v>
      </c>
      <c r="O47" s="113">
        <v>8</v>
      </c>
      <c r="P47" s="113">
        <v>19</v>
      </c>
      <c r="Q47" s="113" t="s">
        <v>65</v>
      </c>
      <c r="R47" s="113" t="s">
        <v>66</v>
      </c>
      <c r="S47" s="113" t="s">
        <v>67</v>
      </c>
      <c r="T47" s="113" t="s">
        <v>68</v>
      </c>
      <c r="U47" s="113">
        <v>2007005589</v>
      </c>
      <c r="V47" s="113">
        <v>94000001</v>
      </c>
      <c r="W47" s="114">
        <v>148.77000000000001</v>
      </c>
      <c r="X47" s="114">
        <v>0</v>
      </c>
      <c r="Y47" s="115">
        <v>5</v>
      </c>
      <c r="Z47" s="114">
        <v>29.753900000000002</v>
      </c>
      <c r="AA47" s="67"/>
      <c r="AB47" s="102">
        <v>5</v>
      </c>
      <c r="AC47" s="102">
        <v>11</v>
      </c>
      <c r="AD47" s="102">
        <v>15</v>
      </c>
      <c r="AE47" s="103" t="s">
        <v>65</v>
      </c>
      <c r="AF47" s="103" t="s">
        <v>66</v>
      </c>
      <c r="AG47" s="103" t="s">
        <v>67</v>
      </c>
      <c r="AH47" s="103" t="s">
        <v>68</v>
      </c>
      <c r="AI47" s="102">
        <v>2007005589</v>
      </c>
      <c r="AJ47" s="102">
        <v>94000002</v>
      </c>
      <c r="AK47" s="104">
        <v>31.19</v>
      </c>
      <c r="AL47" s="105">
        <v>0</v>
      </c>
      <c r="AM47" s="106">
        <v>1</v>
      </c>
      <c r="AN47" s="105">
        <v>31.189399999999999</v>
      </c>
    </row>
    <row r="48" spans="1:40" ht="12.75" customHeight="1" thickBot="1" x14ac:dyDescent="0.35">
      <c r="A48" s="3">
        <f t="shared" si="2"/>
        <v>25</v>
      </c>
      <c r="B48" s="86" t="str">
        <f t="shared" si="3"/>
        <v/>
      </c>
      <c r="C48" s="87" t="str">
        <f t="shared" si="10"/>
        <v/>
      </c>
      <c r="D48" s="88" t="str">
        <f t="shared" si="11"/>
        <v/>
      </c>
      <c r="E48" s="2"/>
      <c r="F48" s="89" t="str">
        <f t="shared" si="12"/>
        <v/>
      </c>
      <c r="G48" s="90" t="str">
        <f t="shared" si="13"/>
        <v/>
      </c>
      <c r="H48" s="91" t="str">
        <f t="shared" si="0"/>
        <v/>
      </c>
      <c r="I48" s="92" t="str">
        <f t="shared" si="1"/>
        <v/>
      </c>
      <c r="J48" s="93" t="s">
        <v>63</v>
      </c>
      <c r="K48" s="94">
        <f t="shared" si="9"/>
        <v>0</v>
      </c>
      <c r="L48" s="95" t="s">
        <v>64</v>
      </c>
      <c r="M48" s="75"/>
      <c r="N48" s="113">
        <v>5</v>
      </c>
      <c r="O48" s="113">
        <v>24</v>
      </c>
      <c r="P48" s="113">
        <v>7</v>
      </c>
      <c r="Q48" s="113" t="s">
        <v>65</v>
      </c>
      <c r="R48" s="113" t="s">
        <v>66</v>
      </c>
      <c r="S48" s="113" t="s">
        <v>67</v>
      </c>
      <c r="T48" s="113" t="s">
        <v>68</v>
      </c>
      <c r="U48" s="113">
        <v>2007005589</v>
      </c>
      <c r="V48" s="113">
        <v>94000001</v>
      </c>
      <c r="W48" s="114">
        <v>29.67</v>
      </c>
      <c r="X48" s="114">
        <v>0</v>
      </c>
      <c r="Y48" s="115">
        <v>1</v>
      </c>
      <c r="Z48" s="114">
        <v>29.672599999999999</v>
      </c>
      <c r="AA48" s="67"/>
      <c r="AB48" s="102">
        <v>5</v>
      </c>
      <c r="AC48" s="102">
        <v>17</v>
      </c>
      <c r="AD48" s="102">
        <v>15</v>
      </c>
      <c r="AE48" s="103" t="s">
        <v>65</v>
      </c>
      <c r="AF48" s="103" t="s">
        <v>66</v>
      </c>
      <c r="AG48" s="103" t="s">
        <v>67</v>
      </c>
      <c r="AH48" s="103" t="s">
        <v>68</v>
      </c>
      <c r="AI48" s="102">
        <v>2007005589</v>
      </c>
      <c r="AJ48" s="102">
        <v>94000002</v>
      </c>
      <c r="AK48" s="104">
        <v>124.74</v>
      </c>
      <c r="AL48" s="105">
        <v>0</v>
      </c>
      <c r="AM48" s="106">
        <v>4</v>
      </c>
      <c r="AN48" s="105">
        <v>31.185500000000001</v>
      </c>
    </row>
    <row r="49" spans="1:40" ht="14.4" hidden="1" thickBot="1" x14ac:dyDescent="0.35">
      <c r="M49" s="95"/>
      <c r="N49" s="113">
        <v>5</v>
      </c>
      <c r="O49" s="113">
        <v>22</v>
      </c>
      <c r="P49" s="113">
        <v>20</v>
      </c>
      <c r="Q49" s="113" t="s">
        <v>65</v>
      </c>
      <c r="R49" s="113" t="s">
        <v>66</v>
      </c>
      <c r="S49" s="113" t="s">
        <v>67</v>
      </c>
      <c r="T49" s="113" t="s">
        <v>68</v>
      </c>
      <c r="U49" s="113">
        <v>2007005589</v>
      </c>
      <c r="V49" s="113">
        <v>94000001</v>
      </c>
      <c r="W49" s="114">
        <v>29.65</v>
      </c>
      <c r="X49" s="114">
        <v>0</v>
      </c>
      <c r="Y49" s="115">
        <v>1</v>
      </c>
      <c r="Z49" s="114">
        <v>29.646100000000001</v>
      </c>
      <c r="AA49" s="67"/>
      <c r="AB49" s="102">
        <v>5</v>
      </c>
      <c r="AC49" s="102">
        <v>17</v>
      </c>
      <c r="AD49" s="102">
        <v>16</v>
      </c>
      <c r="AE49" s="103" t="s">
        <v>65</v>
      </c>
      <c r="AF49" s="103" t="s">
        <v>66</v>
      </c>
      <c r="AG49" s="103" t="s">
        <v>67</v>
      </c>
      <c r="AH49" s="103" t="s">
        <v>68</v>
      </c>
      <c r="AI49" s="102">
        <v>2007005589</v>
      </c>
      <c r="AJ49" s="102">
        <v>94000002</v>
      </c>
      <c r="AK49" s="104">
        <v>31.04</v>
      </c>
      <c r="AL49" s="105">
        <v>0</v>
      </c>
      <c r="AM49" s="106">
        <v>1</v>
      </c>
      <c r="AN49" s="105">
        <v>31.0427</v>
      </c>
    </row>
    <row r="50" spans="1:40" ht="14.4" thickTop="1" x14ac:dyDescent="0.3">
      <c r="C50" s="87"/>
      <c r="D50" s="88"/>
      <c r="E50" s="2"/>
      <c r="F50" s="89"/>
      <c r="G50" s="90"/>
      <c r="H50" s="116" t="s">
        <v>69</v>
      </c>
      <c r="I50" s="117">
        <f>SUM(I24:I48)</f>
        <v>0</v>
      </c>
      <c r="J50" s="118">
        <f>SUM(J24:J48)</f>
        <v>0</v>
      </c>
      <c r="K50" s="117">
        <f>SUM(K24:K48)</f>
        <v>0</v>
      </c>
      <c r="L50" s="95"/>
      <c r="M50" s="119"/>
      <c r="N50" s="113">
        <v>5</v>
      </c>
      <c r="O50" s="113">
        <v>9</v>
      </c>
      <c r="P50" s="113">
        <v>5</v>
      </c>
      <c r="Q50" s="113" t="s">
        <v>65</v>
      </c>
      <c r="R50" s="113" t="s">
        <v>66</v>
      </c>
      <c r="S50" s="113" t="s">
        <v>67</v>
      </c>
      <c r="T50" s="113" t="s">
        <v>68</v>
      </c>
      <c r="U50" s="113">
        <v>2010006135</v>
      </c>
      <c r="V50" s="113">
        <v>94000001</v>
      </c>
      <c r="W50" s="114">
        <v>177.42</v>
      </c>
      <c r="X50" s="114">
        <v>0</v>
      </c>
      <c r="Y50" s="115">
        <v>6</v>
      </c>
      <c r="Z50" s="114">
        <v>29.569700000000001</v>
      </c>
      <c r="AA50" s="67"/>
      <c r="AB50" s="102">
        <v>5</v>
      </c>
      <c r="AC50" s="102">
        <v>4</v>
      </c>
      <c r="AD50" s="102">
        <v>6</v>
      </c>
      <c r="AE50" s="103" t="s">
        <v>65</v>
      </c>
      <c r="AF50" s="103" t="s">
        <v>66</v>
      </c>
      <c r="AG50" s="103" t="s">
        <v>67</v>
      </c>
      <c r="AH50" s="103" t="s">
        <v>68</v>
      </c>
      <c r="AI50" s="102">
        <v>2010006135</v>
      </c>
      <c r="AJ50" s="102">
        <v>94000002</v>
      </c>
      <c r="AK50" s="104">
        <v>61.81</v>
      </c>
      <c r="AL50" s="105">
        <v>0</v>
      </c>
      <c r="AM50" s="106">
        <v>2</v>
      </c>
      <c r="AN50" s="105">
        <v>30.9069</v>
      </c>
    </row>
    <row r="51" spans="1:40" hidden="1" x14ac:dyDescent="0.3">
      <c r="C51" s="87"/>
      <c r="D51" s="88"/>
      <c r="E51" s="2"/>
      <c r="F51" s="89"/>
      <c r="G51" s="90"/>
      <c r="H51" s="91"/>
      <c r="I51" s="92"/>
      <c r="J51" s="93"/>
      <c r="K51" s="94"/>
      <c r="L51" s="95"/>
      <c r="M51" s="53"/>
      <c r="N51" s="113">
        <v>5</v>
      </c>
      <c r="O51" s="113">
        <v>10</v>
      </c>
      <c r="P51" s="113">
        <v>11</v>
      </c>
      <c r="Q51" s="113" t="s">
        <v>65</v>
      </c>
      <c r="R51" s="113" t="s">
        <v>66</v>
      </c>
      <c r="S51" s="113" t="s">
        <v>67</v>
      </c>
      <c r="T51" s="113" t="s">
        <v>68</v>
      </c>
      <c r="U51" s="113">
        <v>2007005589</v>
      </c>
      <c r="V51" s="113">
        <v>94000001</v>
      </c>
      <c r="W51" s="114">
        <v>29.56</v>
      </c>
      <c r="X51" s="114">
        <v>0</v>
      </c>
      <c r="Y51" s="115">
        <v>1</v>
      </c>
      <c r="Z51" s="114">
        <v>29.5608</v>
      </c>
      <c r="AA51" s="67"/>
      <c r="AB51" s="102">
        <v>5</v>
      </c>
      <c r="AC51" s="102">
        <v>7</v>
      </c>
      <c r="AD51" s="102">
        <v>5</v>
      </c>
      <c r="AE51" s="103" t="s">
        <v>65</v>
      </c>
      <c r="AF51" s="103" t="s">
        <v>66</v>
      </c>
      <c r="AG51" s="103" t="s">
        <v>67</v>
      </c>
      <c r="AH51" s="103" t="s">
        <v>68</v>
      </c>
      <c r="AI51" s="102">
        <v>2010006135</v>
      </c>
      <c r="AJ51" s="102">
        <v>94000002</v>
      </c>
      <c r="AK51" s="104">
        <v>30.82</v>
      </c>
      <c r="AL51" s="105">
        <v>0</v>
      </c>
      <c r="AM51" s="106">
        <v>1</v>
      </c>
      <c r="AN51" s="105">
        <v>30.8249</v>
      </c>
    </row>
    <row r="52" spans="1:40" hidden="1" x14ac:dyDescent="0.3">
      <c r="C52" s="87"/>
      <c r="D52" s="88"/>
      <c r="E52" s="2"/>
      <c r="F52" s="89"/>
      <c r="G52" s="90"/>
      <c r="H52" s="91"/>
      <c r="I52" s="92"/>
      <c r="J52" s="93"/>
      <c r="K52" s="94"/>
      <c r="L52" s="95"/>
      <c r="N52" s="110">
        <v>5</v>
      </c>
      <c r="O52" s="110">
        <v>9</v>
      </c>
      <c r="P52" s="113">
        <v>14</v>
      </c>
      <c r="Q52" s="113" t="s">
        <v>65</v>
      </c>
      <c r="R52" s="113" t="s">
        <v>66</v>
      </c>
      <c r="S52" s="113" t="s">
        <v>67</v>
      </c>
      <c r="T52" s="113" t="s">
        <v>68</v>
      </c>
      <c r="U52" s="113">
        <v>2007005589</v>
      </c>
      <c r="V52" s="113">
        <v>94000001</v>
      </c>
      <c r="W52" s="114">
        <v>29.54</v>
      </c>
      <c r="X52" s="114">
        <v>0</v>
      </c>
      <c r="Y52" s="115">
        <v>1</v>
      </c>
      <c r="Z52" s="114">
        <v>29.540400000000002</v>
      </c>
      <c r="AA52" s="67"/>
      <c r="AB52" s="102">
        <v>5</v>
      </c>
      <c r="AC52" s="102">
        <v>5</v>
      </c>
      <c r="AD52" s="102">
        <v>20</v>
      </c>
      <c r="AE52" s="103" t="s">
        <v>65</v>
      </c>
      <c r="AF52" s="103" t="s">
        <v>66</v>
      </c>
      <c r="AG52" s="103" t="s">
        <v>67</v>
      </c>
      <c r="AH52" s="103" t="s">
        <v>68</v>
      </c>
      <c r="AI52" s="102">
        <v>2007005589</v>
      </c>
      <c r="AJ52" s="102">
        <v>94000002</v>
      </c>
      <c r="AK52" s="104">
        <v>30.82</v>
      </c>
      <c r="AL52" s="105">
        <v>0</v>
      </c>
      <c r="AM52" s="106">
        <v>1</v>
      </c>
      <c r="AN52" s="105">
        <v>30.822199999999999</v>
      </c>
    </row>
    <row r="53" spans="1:40" x14ac:dyDescent="0.3">
      <c r="C53" s="87"/>
      <c r="D53" s="88"/>
      <c r="E53" s="2"/>
      <c r="F53" s="89"/>
      <c r="G53" s="90"/>
      <c r="H53" s="91"/>
      <c r="I53" s="92"/>
      <c r="J53" s="93"/>
      <c r="K53" s="94"/>
      <c r="L53" s="95"/>
      <c r="N53" s="113">
        <v>5</v>
      </c>
      <c r="O53" s="113">
        <v>9</v>
      </c>
      <c r="P53" s="113">
        <v>12</v>
      </c>
      <c r="Q53" s="113" t="s">
        <v>65</v>
      </c>
      <c r="R53" s="113" t="s">
        <v>66</v>
      </c>
      <c r="S53" s="113" t="s">
        <v>67</v>
      </c>
      <c r="T53" s="113" t="s">
        <v>68</v>
      </c>
      <c r="U53" s="113">
        <v>2007005589</v>
      </c>
      <c r="V53" s="113">
        <v>94000001</v>
      </c>
      <c r="W53" s="114">
        <v>147.37</v>
      </c>
      <c r="X53" s="114">
        <v>0</v>
      </c>
      <c r="Y53" s="115">
        <v>5</v>
      </c>
      <c r="Z53" s="114">
        <v>29.474299999999999</v>
      </c>
      <c r="AA53" s="67"/>
      <c r="AB53" s="102">
        <v>5</v>
      </c>
      <c r="AC53" s="102">
        <v>11</v>
      </c>
      <c r="AD53" s="102">
        <v>14</v>
      </c>
      <c r="AE53" s="103" t="s">
        <v>65</v>
      </c>
      <c r="AF53" s="103" t="s">
        <v>66</v>
      </c>
      <c r="AG53" s="103" t="s">
        <v>67</v>
      </c>
      <c r="AH53" s="103" t="s">
        <v>68</v>
      </c>
      <c r="AI53" s="102">
        <v>2007005589</v>
      </c>
      <c r="AJ53" s="102">
        <v>94000002</v>
      </c>
      <c r="AK53" s="104">
        <v>30.71</v>
      </c>
      <c r="AL53" s="105">
        <v>0</v>
      </c>
      <c r="AM53" s="106">
        <v>1</v>
      </c>
      <c r="AN53" s="105">
        <v>30.712399999999999</v>
      </c>
    </row>
    <row r="54" spans="1:40" ht="15.6" x14ac:dyDescent="0.3">
      <c r="A54" s="12" t="str">
        <f>"KU Purchases Above KU' s Highest Priced Unit ("&amp;B17&amp;"):"</f>
        <v>KU Purchases Above KU' s Highest Priced Unit (HAEFLING):</v>
      </c>
      <c r="I54" s="53"/>
      <c r="J54" s="53"/>
      <c r="K54" s="53"/>
      <c r="L54" s="53"/>
      <c r="N54" s="113">
        <v>5</v>
      </c>
      <c r="O54" s="113">
        <v>9</v>
      </c>
      <c r="P54" s="113">
        <v>4</v>
      </c>
      <c r="Q54" s="113" t="s">
        <v>65</v>
      </c>
      <c r="R54" s="113" t="s">
        <v>66</v>
      </c>
      <c r="S54" s="113" t="s">
        <v>67</v>
      </c>
      <c r="T54" s="113" t="s">
        <v>68</v>
      </c>
      <c r="U54" s="113">
        <v>2010006135</v>
      </c>
      <c r="V54" s="113">
        <v>94000001</v>
      </c>
      <c r="W54" s="114">
        <v>117.85</v>
      </c>
      <c r="X54" s="114">
        <v>0</v>
      </c>
      <c r="Y54" s="115">
        <v>4</v>
      </c>
      <c r="Z54" s="114">
        <v>29.463699999999999</v>
      </c>
      <c r="AA54" s="67"/>
      <c r="AB54" s="102">
        <v>5</v>
      </c>
      <c r="AC54" s="102">
        <v>15</v>
      </c>
      <c r="AD54" s="102">
        <v>20</v>
      </c>
      <c r="AE54" s="103" t="s">
        <v>65</v>
      </c>
      <c r="AF54" s="103" t="s">
        <v>66</v>
      </c>
      <c r="AG54" s="103" t="s">
        <v>67</v>
      </c>
      <c r="AH54" s="103" t="s">
        <v>68</v>
      </c>
      <c r="AI54" s="102">
        <v>2007005589</v>
      </c>
      <c r="AJ54" s="102">
        <v>94000002</v>
      </c>
      <c r="AK54" s="104">
        <v>153.56</v>
      </c>
      <c r="AL54" s="105">
        <v>0</v>
      </c>
      <c r="AM54" s="106">
        <v>5</v>
      </c>
      <c r="AN54" s="105">
        <v>30.711200000000002</v>
      </c>
    </row>
    <row r="55" spans="1:40" ht="27.6" x14ac:dyDescent="0.3">
      <c r="C55" s="87" t="s">
        <v>35</v>
      </c>
      <c r="D55" s="87"/>
      <c r="F55" s="87" t="s">
        <v>36</v>
      </c>
      <c r="G55" s="55" t="s">
        <v>37</v>
      </c>
      <c r="H55" s="56" t="s">
        <v>38</v>
      </c>
      <c r="I55" s="57"/>
      <c r="J55" s="58" t="s">
        <v>39</v>
      </c>
      <c r="K55" s="120" t="s">
        <v>70</v>
      </c>
      <c r="L55" s="60" t="str">
        <f>B17</f>
        <v>HAEFLING</v>
      </c>
      <c r="N55" s="113">
        <v>5</v>
      </c>
      <c r="O55" s="113">
        <v>9</v>
      </c>
      <c r="P55" s="113">
        <v>13</v>
      </c>
      <c r="Q55" s="113" t="s">
        <v>65</v>
      </c>
      <c r="R55" s="113" t="s">
        <v>66</v>
      </c>
      <c r="S55" s="113" t="s">
        <v>67</v>
      </c>
      <c r="T55" s="113" t="s">
        <v>68</v>
      </c>
      <c r="U55" s="113">
        <v>2007005589</v>
      </c>
      <c r="V55" s="113">
        <v>94000001</v>
      </c>
      <c r="W55" s="114">
        <v>147.25</v>
      </c>
      <c r="X55" s="114">
        <v>0</v>
      </c>
      <c r="Y55" s="115">
        <v>5</v>
      </c>
      <c r="Z55" s="114">
        <v>29.450399999999998</v>
      </c>
      <c r="AA55" s="67"/>
      <c r="AB55" s="102">
        <v>5</v>
      </c>
      <c r="AC55" s="102">
        <v>15</v>
      </c>
      <c r="AD55" s="102">
        <v>21</v>
      </c>
      <c r="AE55" s="103" t="s">
        <v>65</v>
      </c>
      <c r="AF55" s="103" t="s">
        <v>66</v>
      </c>
      <c r="AG55" s="103" t="s">
        <v>67</v>
      </c>
      <c r="AH55" s="103" t="s">
        <v>68</v>
      </c>
      <c r="AI55" s="102">
        <v>2007005589</v>
      </c>
      <c r="AJ55" s="102">
        <v>94000002</v>
      </c>
      <c r="AK55" s="104">
        <v>153.56</v>
      </c>
      <c r="AL55" s="105">
        <v>0</v>
      </c>
      <c r="AM55" s="106">
        <v>5</v>
      </c>
      <c r="AN55" s="105">
        <v>30.711200000000002</v>
      </c>
    </row>
    <row r="56" spans="1:40" x14ac:dyDescent="0.3">
      <c r="B56" s="70" t="s">
        <v>43</v>
      </c>
      <c r="C56" s="74" t="s">
        <v>44</v>
      </c>
      <c r="D56" s="121" t="s">
        <v>45</v>
      </c>
      <c r="E56" s="73"/>
      <c r="F56" s="74" t="s">
        <v>46</v>
      </c>
      <c r="G56" s="75" t="s">
        <v>1</v>
      </c>
      <c r="H56" s="76" t="s">
        <v>1</v>
      </c>
      <c r="I56" s="75" t="s">
        <v>47</v>
      </c>
      <c r="J56" s="77" t="s">
        <v>48</v>
      </c>
      <c r="K56" s="78" t="s">
        <v>49</v>
      </c>
      <c r="L56" s="76" t="s">
        <v>50</v>
      </c>
      <c r="N56" s="113">
        <v>5</v>
      </c>
      <c r="O56" s="113">
        <v>9</v>
      </c>
      <c r="P56" s="113">
        <v>18</v>
      </c>
      <c r="Q56" s="113" t="s">
        <v>65</v>
      </c>
      <c r="R56" s="113" t="s">
        <v>66</v>
      </c>
      <c r="S56" s="113" t="s">
        <v>67</v>
      </c>
      <c r="T56" s="113" t="s">
        <v>68</v>
      </c>
      <c r="U56" s="113">
        <v>2007005589</v>
      </c>
      <c r="V56" s="113">
        <v>94000001</v>
      </c>
      <c r="W56" s="114">
        <v>58.9</v>
      </c>
      <c r="X56" s="114">
        <v>0</v>
      </c>
      <c r="Y56" s="115">
        <v>2</v>
      </c>
      <c r="Z56" s="114">
        <v>29.450399999999998</v>
      </c>
      <c r="AA56" s="67"/>
      <c r="AB56" s="102">
        <v>5</v>
      </c>
      <c r="AC56" s="102">
        <v>14</v>
      </c>
      <c r="AD56" s="102">
        <v>16</v>
      </c>
      <c r="AE56" s="103" t="s">
        <v>65</v>
      </c>
      <c r="AF56" s="103" t="s">
        <v>66</v>
      </c>
      <c r="AG56" s="103" t="s">
        <v>67</v>
      </c>
      <c r="AH56" s="103" t="s">
        <v>68</v>
      </c>
      <c r="AI56" s="102">
        <v>2010006135</v>
      </c>
      <c r="AJ56" s="102">
        <v>94000002</v>
      </c>
      <c r="AK56" s="104">
        <v>30.71</v>
      </c>
      <c r="AL56" s="105">
        <v>0</v>
      </c>
      <c r="AM56" s="106">
        <v>1</v>
      </c>
      <c r="AN56" s="105">
        <v>30.706600000000002</v>
      </c>
    </row>
    <row r="57" spans="1:40" ht="26.4" customHeight="1" x14ac:dyDescent="0.3">
      <c r="A57" s="3">
        <v>1</v>
      </c>
      <c r="B57" s="3" t="str">
        <f t="shared" ref="B57:B81" si="14">IF(AN24&gt;$K$17,AB24&amp;"/"&amp;AC24&amp;"/13 HE"&amp;AD24,"")</f>
        <v/>
      </c>
      <c r="C57" s="53" t="str">
        <f t="shared" ref="C57:C81" si="15">IF(B57="","",AH24)</f>
        <v/>
      </c>
      <c r="D57" s="176" t="str">
        <f t="shared" ref="D57:D81" si="16">IF(B57="","",AK24)</f>
        <v/>
      </c>
      <c r="E57" s="176"/>
      <c r="F57" s="89" t="str">
        <f t="shared" ref="F57:F81" si="17">IF(B57="","",AM24)</f>
        <v/>
      </c>
      <c r="G57" s="90" t="str">
        <f>IF(B57="","",D57/F57)</f>
        <v/>
      </c>
      <c r="H57" s="91" t="str">
        <f t="shared" ref="H57:H81" si="18">IF(B57="","",G57-$E$17)</f>
        <v/>
      </c>
      <c r="I57" s="92" t="str">
        <f>IF(B57="","",H57*F57)</f>
        <v/>
      </c>
      <c r="J57" s="122" t="s">
        <v>64</v>
      </c>
      <c r="K57" s="94">
        <f>IF(J57="Yes",0,((D57-J57)*H57/G57))</f>
        <v>0</v>
      </c>
      <c r="L57" s="119" t="s">
        <v>64</v>
      </c>
      <c r="N57" s="113">
        <v>5</v>
      </c>
      <c r="O57" s="113">
        <v>10</v>
      </c>
      <c r="P57" s="113">
        <v>24</v>
      </c>
      <c r="Q57" s="113" t="s">
        <v>65</v>
      </c>
      <c r="R57" s="113" t="s">
        <v>66</v>
      </c>
      <c r="S57" s="113" t="s">
        <v>67</v>
      </c>
      <c r="T57" s="113" t="s">
        <v>68</v>
      </c>
      <c r="U57" s="113">
        <v>2010006135</v>
      </c>
      <c r="V57" s="113">
        <v>94000001</v>
      </c>
      <c r="W57" s="114">
        <v>29.43</v>
      </c>
      <c r="X57" s="114">
        <v>0</v>
      </c>
      <c r="Y57" s="115">
        <v>1</v>
      </c>
      <c r="Z57" s="114">
        <v>29.426200000000001</v>
      </c>
      <c r="AA57" s="67"/>
      <c r="AB57" s="102">
        <v>5</v>
      </c>
      <c r="AC57" s="102">
        <v>7</v>
      </c>
      <c r="AD57" s="102">
        <v>6</v>
      </c>
      <c r="AE57" s="103" t="s">
        <v>65</v>
      </c>
      <c r="AF57" s="103" t="s">
        <v>66</v>
      </c>
      <c r="AG57" s="103" t="s">
        <v>67</v>
      </c>
      <c r="AH57" s="103" t="s">
        <v>68</v>
      </c>
      <c r="AI57" s="102">
        <v>2010006135</v>
      </c>
      <c r="AJ57" s="102">
        <v>94000002</v>
      </c>
      <c r="AK57" s="104">
        <v>61.34</v>
      </c>
      <c r="AL57" s="105">
        <v>0</v>
      </c>
      <c r="AM57" s="106">
        <v>2</v>
      </c>
      <c r="AN57" s="105">
        <v>30.671600000000002</v>
      </c>
    </row>
    <row r="58" spans="1:40" x14ac:dyDescent="0.3">
      <c r="A58" s="3">
        <f t="shared" ref="A58:A81" si="19">A57+1</f>
        <v>2</v>
      </c>
      <c r="B58" s="3" t="str">
        <f t="shared" si="14"/>
        <v/>
      </c>
      <c r="C58" s="53" t="str">
        <f t="shared" si="15"/>
        <v/>
      </c>
      <c r="D58" s="176" t="str">
        <f t="shared" si="16"/>
        <v/>
      </c>
      <c r="E58" s="176"/>
      <c r="F58" s="89" t="str">
        <f t="shared" si="17"/>
        <v/>
      </c>
      <c r="G58" s="90" t="str">
        <f t="shared" ref="G58:G64" si="20">IF(B58="","",D58/F58)</f>
        <v/>
      </c>
      <c r="H58" s="91" t="str">
        <f t="shared" si="18"/>
        <v/>
      </c>
      <c r="I58" s="92" t="str">
        <f t="shared" ref="I58:I81" si="21">IF(B58="","",H58*F58)</f>
        <v/>
      </c>
      <c r="J58" s="122" t="s">
        <v>64</v>
      </c>
      <c r="K58" s="94">
        <f>IF(J58="Yes",0,((D58-J58)*H58/G58))</f>
        <v>0</v>
      </c>
      <c r="L58" s="119" t="s">
        <v>64</v>
      </c>
      <c r="N58" s="113">
        <v>5</v>
      </c>
      <c r="O58" s="113">
        <v>9</v>
      </c>
      <c r="P58" s="113">
        <v>23</v>
      </c>
      <c r="Q58" s="113" t="s">
        <v>65</v>
      </c>
      <c r="R58" s="113" t="s">
        <v>66</v>
      </c>
      <c r="S58" s="113" t="s">
        <v>67</v>
      </c>
      <c r="T58" s="113" t="s">
        <v>68</v>
      </c>
      <c r="U58" s="113">
        <v>2010006135</v>
      </c>
      <c r="V58" s="113">
        <v>94000001</v>
      </c>
      <c r="W58" s="114">
        <v>29.41</v>
      </c>
      <c r="X58" s="114">
        <v>0</v>
      </c>
      <c r="Y58" s="115">
        <v>1</v>
      </c>
      <c r="Z58" s="114">
        <v>29.409099999999999</v>
      </c>
      <c r="AA58" s="67"/>
      <c r="AB58" s="102">
        <v>5</v>
      </c>
      <c r="AC58" s="102">
        <v>16</v>
      </c>
      <c r="AD58" s="102">
        <v>13</v>
      </c>
      <c r="AE58" s="103" t="s">
        <v>65</v>
      </c>
      <c r="AF58" s="103" t="s">
        <v>66</v>
      </c>
      <c r="AG58" s="103" t="s">
        <v>67</v>
      </c>
      <c r="AH58" s="103" t="s">
        <v>68</v>
      </c>
      <c r="AI58" s="102">
        <v>2007005589</v>
      </c>
      <c r="AJ58" s="102">
        <v>94000002</v>
      </c>
      <c r="AK58" s="104">
        <v>30.66</v>
      </c>
      <c r="AL58" s="105">
        <v>0</v>
      </c>
      <c r="AM58" s="106">
        <v>1</v>
      </c>
      <c r="AN58" s="105">
        <v>30.655999999999999</v>
      </c>
    </row>
    <row r="59" spans="1:40" x14ac:dyDescent="0.3">
      <c r="A59" s="3">
        <f t="shared" si="19"/>
        <v>3</v>
      </c>
      <c r="B59" s="3" t="str">
        <f t="shared" si="14"/>
        <v/>
      </c>
      <c r="C59" s="53" t="str">
        <f t="shared" si="15"/>
        <v/>
      </c>
      <c r="D59" s="88" t="str">
        <f t="shared" si="16"/>
        <v/>
      </c>
      <c r="E59" s="2"/>
      <c r="F59" s="89" t="str">
        <f t="shared" si="17"/>
        <v/>
      </c>
      <c r="G59" s="90" t="str">
        <f t="shared" si="20"/>
        <v/>
      </c>
      <c r="H59" s="91" t="str">
        <f t="shared" si="18"/>
        <v/>
      </c>
      <c r="I59" s="92" t="str">
        <f t="shared" si="21"/>
        <v/>
      </c>
      <c r="J59" s="122" t="s">
        <v>64</v>
      </c>
      <c r="K59" s="94">
        <f>IF(J59="Yes",0,((D59-J59)*H59/G59))</f>
        <v>0</v>
      </c>
      <c r="L59" s="119" t="s">
        <v>64</v>
      </c>
      <c r="N59" s="113">
        <v>5</v>
      </c>
      <c r="O59" s="113">
        <v>8</v>
      </c>
      <c r="P59" s="113">
        <v>4</v>
      </c>
      <c r="Q59" s="113" t="s">
        <v>65</v>
      </c>
      <c r="R59" s="113" t="s">
        <v>66</v>
      </c>
      <c r="S59" s="113" t="s">
        <v>67</v>
      </c>
      <c r="T59" s="113" t="s">
        <v>68</v>
      </c>
      <c r="U59" s="113">
        <v>2010006135</v>
      </c>
      <c r="V59" s="113">
        <v>94000001</v>
      </c>
      <c r="W59" s="114">
        <v>117.58</v>
      </c>
      <c r="X59" s="114">
        <v>0</v>
      </c>
      <c r="Y59" s="115">
        <v>4</v>
      </c>
      <c r="Z59" s="114">
        <v>29.395499999999998</v>
      </c>
      <c r="AA59" s="67"/>
      <c r="AB59" s="102">
        <v>5</v>
      </c>
      <c r="AC59" s="102">
        <v>3</v>
      </c>
      <c r="AD59" s="102">
        <v>20</v>
      </c>
      <c r="AE59" s="103" t="s">
        <v>65</v>
      </c>
      <c r="AF59" s="103" t="s">
        <v>66</v>
      </c>
      <c r="AG59" s="103" t="s">
        <v>67</v>
      </c>
      <c r="AH59" s="103" t="s">
        <v>68</v>
      </c>
      <c r="AI59" s="102">
        <v>2007005589</v>
      </c>
      <c r="AJ59" s="102">
        <v>94000002</v>
      </c>
      <c r="AK59" s="104">
        <v>30.44</v>
      </c>
      <c r="AL59" s="105">
        <v>0</v>
      </c>
      <c r="AM59" s="106">
        <v>1</v>
      </c>
      <c r="AN59" s="105">
        <v>30.436399999999999</v>
      </c>
    </row>
    <row r="60" spans="1:40" x14ac:dyDescent="0.3">
      <c r="A60" s="3">
        <f t="shared" si="19"/>
        <v>4</v>
      </c>
      <c r="B60" s="3" t="str">
        <f t="shared" si="14"/>
        <v/>
      </c>
      <c r="C60" s="53" t="str">
        <f t="shared" si="15"/>
        <v/>
      </c>
      <c r="D60" s="88" t="str">
        <f t="shared" si="16"/>
        <v/>
      </c>
      <c r="E60" s="2"/>
      <c r="F60" s="89" t="str">
        <f t="shared" si="17"/>
        <v/>
      </c>
      <c r="G60" s="90" t="str">
        <f t="shared" si="20"/>
        <v/>
      </c>
      <c r="H60" s="91" t="str">
        <f t="shared" si="18"/>
        <v/>
      </c>
      <c r="I60" s="92" t="str">
        <f t="shared" si="21"/>
        <v/>
      </c>
      <c r="J60" s="122" t="s">
        <v>64</v>
      </c>
      <c r="K60" s="94">
        <f>IF(J60="Yes",0,((D60-J60)*H60/G60))</f>
        <v>0</v>
      </c>
      <c r="L60" s="119" t="s">
        <v>64</v>
      </c>
      <c r="N60" s="113">
        <v>5</v>
      </c>
      <c r="O60" s="113">
        <v>8</v>
      </c>
      <c r="P60" s="113">
        <v>5</v>
      </c>
      <c r="Q60" s="113" t="s">
        <v>65</v>
      </c>
      <c r="R60" s="113" t="s">
        <v>66</v>
      </c>
      <c r="S60" s="113" t="s">
        <v>67</v>
      </c>
      <c r="T60" s="113" t="s">
        <v>68</v>
      </c>
      <c r="U60" s="113">
        <v>2010006135</v>
      </c>
      <c r="V60" s="113">
        <v>94000001</v>
      </c>
      <c r="W60" s="114">
        <v>29.38</v>
      </c>
      <c r="X60" s="114">
        <v>0</v>
      </c>
      <c r="Y60" s="115">
        <v>1</v>
      </c>
      <c r="Z60" s="114">
        <v>29.381900000000002</v>
      </c>
      <c r="AA60" s="67"/>
      <c r="AB60" s="102">
        <v>5</v>
      </c>
      <c r="AC60" s="102">
        <v>17</v>
      </c>
      <c r="AD60" s="102">
        <v>11</v>
      </c>
      <c r="AE60" s="103" t="s">
        <v>65</v>
      </c>
      <c r="AF60" s="103" t="s">
        <v>66</v>
      </c>
      <c r="AG60" s="103" t="s">
        <v>67</v>
      </c>
      <c r="AH60" s="103" t="s">
        <v>68</v>
      </c>
      <c r="AI60" s="102">
        <v>2007005589</v>
      </c>
      <c r="AJ60" s="102">
        <v>94000002</v>
      </c>
      <c r="AK60" s="104">
        <v>30.42</v>
      </c>
      <c r="AL60" s="105">
        <v>0</v>
      </c>
      <c r="AM60" s="106">
        <v>1</v>
      </c>
      <c r="AN60" s="105">
        <v>30.418900000000001</v>
      </c>
    </row>
    <row r="61" spans="1:40" x14ac:dyDescent="0.3">
      <c r="A61" s="3">
        <f t="shared" si="19"/>
        <v>5</v>
      </c>
      <c r="B61" s="3" t="str">
        <f t="shared" si="14"/>
        <v/>
      </c>
      <c r="C61" s="53" t="str">
        <f t="shared" si="15"/>
        <v/>
      </c>
      <c r="D61" s="88" t="str">
        <f t="shared" si="16"/>
        <v/>
      </c>
      <c r="E61" s="2"/>
      <c r="F61" s="89" t="str">
        <f t="shared" si="17"/>
        <v/>
      </c>
      <c r="G61" s="90" t="str">
        <f t="shared" si="20"/>
        <v/>
      </c>
      <c r="H61" s="91" t="str">
        <f t="shared" si="18"/>
        <v/>
      </c>
      <c r="I61" s="92" t="str">
        <f t="shared" si="21"/>
        <v/>
      </c>
      <c r="J61" s="122" t="s">
        <v>64</v>
      </c>
      <c r="K61" s="94">
        <f t="shared" ref="K61:K75" si="22">IF(J61="Yes",0,((D61-J61)*H61/G61))</f>
        <v>0</v>
      </c>
      <c r="L61" s="119" t="s">
        <v>64</v>
      </c>
      <c r="N61" s="113">
        <v>5</v>
      </c>
      <c r="O61" s="113">
        <v>9</v>
      </c>
      <c r="P61" s="113">
        <v>19</v>
      </c>
      <c r="Q61" s="113" t="s">
        <v>65</v>
      </c>
      <c r="R61" s="113" t="s">
        <v>66</v>
      </c>
      <c r="S61" s="113" t="s">
        <v>67</v>
      </c>
      <c r="T61" s="113" t="s">
        <v>68</v>
      </c>
      <c r="U61" s="113">
        <v>2007005589</v>
      </c>
      <c r="V61" s="113">
        <v>94000001</v>
      </c>
      <c r="W61" s="114">
        <v>88.06</v>
      </c>
      <c r="X61" s="114">
        <v>0</v>
      </c>
      <c r="Y61" s="115">
        <v>3</v>
      </c>
      <c r="Z61" s="114">
        <v>29.354600000000001</v>
      </c>
      <c r="AA61" s="67"/>
      <c r="AB61" s="102">
        <v>5</v>
      </c>
      <c r="AC61" s="102">
        <v>17</v>
      </c>
      <c r="AD61" s="102">
        <v>11</v>
      </c>
      <c r="AE61" s="103" t="s">
        <v>65</v>
      </c>
      <c r="AF61" s="103" t="s">
        <v>66</v>
      </c>
      <c r="AG61" s="103" t="s">
        <v>67</v>
      </c>
      <c r="AH61" s="103" t="s">
        <v>68</v>
      </c>
      <c r="AI61" s="102">
        <v>2010006135</v>
      </c>
      <c r="AJ61" s="102">
        <v>94000002</v>
      </c>
      <c r="AK61" s="104">
        <v>30.42</v>
      </c>
      <c r="AL61" s="105">
        <v>0</v>
      </c>
      <c r="AM61" s="106">
        <v>1</v>
      </c>
      <c r="AN61" s="105">
        <v>30.418900000000001</v>
      </c>
    </row>
    <row r="62" spans="1:40" ht="12.75" customHeight="1" x14ac:dyDescent="0.3">
      <c r="A62" s="3">
        <f t="shared" si="19"/>
        <v>6</v>
      </c>
      <c r="B62" s="3" t="str">
        <f t="shared" si="14"/>
        <v/>
      </c>
      <c r="C62" s="53" t="str">
        <f t="shared" si="15"/>
        <v/>
      </c>
      <c r="D62" s="88" t="str">
        <f t="shared" si="16"/>
        <v/>
      </c>
      <c r="E62" s="2"/>
      <c r="F62" s="89" t="str">
        <f t="shared" si="17"/>
        <v/>
      </c>
      <c r="G62" s="90" t="str">
        <f t="shared" si="20"/>
        <v/>
      </c>
      <c r="H62" s="91" t="str">
        <f t="shared" si="18"/>
        <v/>
      </c>
      <c r="I62" s="92" t="str">
        <f t="shared" si="21"/>
        <v/>
      </c>
      <c r="J62" s="122" t="s">
        <v>64</v>
      </c>
      <c r="K62" s="94">
        <f t="shared" si="22"/>
        <v>0</v>
      </c>
      <c r="L62" s="119" t="s">
        <v>64</v>
      </c>
      <c r="N62" s="113">
        <v>5</v>
      </c>
      <c r="O62" s="113">
        <v>8</v>
      </c>
      <c r="P62" s="113">
        <v>2</v>
      </c>
      <c r="Q62" s="113" t="s">
        <v>65</v>
      </c>
      <c r="R62" s="113" t="s">
        <v>66</v>
      </c>
      <c r="S62" s="113" t="s">
        <v>67</v>
      </c>
      <c r="T62" s="113" t="s">
        <v>68</v>
      </c>
      <c r="U62" s="113">
        <v>2010006135</v>
      </c>
      <c r="V62" s="113">
        <v>94000001</v>
      </c>
      <c r="W62" s="114">
        <v>29.27</v>
      </c>
      <c r="X62" s="114">
        <v>0</v>
      </c>
      <c r="Y62" s="115">
        <v>1</v>
      </c>
      <c r="Z62" s="114">
        <v>29.27</v>
      </c>
      <c r="AA62" s="67"/>
      <c r="AB62" s="102">
        <v>5</v>
      </c>
      <c r="AC62" s="102">
        <v>18</v>
      </c>
      <c r="AD62" s="102">
        <v>7</v>
      </c>
      <c r="AE62" s="103" t="s">
        <v>65</v>
      </c>
      <c r="AF62" s="103" t="s">
        <v>66</v>
      </c>
      <c r="AG62" s="103" t="s">
        <v>67</v>
      </c>
      <c r="AH62" s="103" t="s">
        <v>68</v>
      </c>
      <c r="AI62" s="102">
        <v>2010006135</v>
      </c>
      <c r="AJ62" s="102">
        <v>94000002</v>
      </c>
      <c r="AK62" s="104">
        <v>60.64</v>
      </c>
      <c r="AL62" s="105">
        <v>0</v>
      </c>
      <c r="AM62" s="106">
        <v>2</v>
      </c>
      <c r="AN62" s="105">
        <v>30.318999999999999</v>
      </c>
    </row>
    <row r="63" spans="1:40" ht="12.75" customHeight="1" x14ac:dyDescent="0.3">
      <c r="A63" s="3">
        <f t="shared" si="19"/>
        <v>7</v>
      </c>
      <c r="B63" s="3" t="str">
        <f t="shared" si="14"/>
        <v/>
      </c>
      <c r="C63" s="53" t="str">
        <f t="shared" si="15"/>
        <v/>
      </c>
      <c r="D63" s="88" t="str">
        <f t="shared" si="16"/>
        <v/>
      </c>
      <c r="E63" s="2"/>
      <c r="F63" s="89" t="str">
        <f t="shared" si="17"/>
        <v/>
      </c>
      <c r="G63" s="90" t="str">
        <f t="shared" si="20"/>
        <v/>
      </c>
      <c r="H63" s="91" t="str">
        <f t="shared" si="18"/>
        <v/>
      </c>
      <c r="I63" s="92" t="str">
        <f t="shared" si="21"/>
        <v/>
      </c>
      <c r="J63" s="122" t="s">
        <v>64</v>
      </c>
      <c r="K63" s="94">
        <f t="shared" si="22"/>
        <v>0</v>
      </c>
      <c r="L63" s="119" t="s">
        <v>64</v>
      </c>
      <c r="N63" s="113">
        <v>5</v>
      </c>
      <c r="O63" s="113">
        <v>11</v>
      </c>
      <c r="P63" s="113">
        <v>5</v>
      </c>
      <c r="Q63" s="113" t="s">
        <v>65</v>
      </c>
      <c r="R63" s="113" t="s">
        <v>66</v>
      </c>
      <c r="S63" s="113" t="s">
        <v>67</v>
      </c>
      <c r="T63" s="113" t="s">
        <v>68</v>
      </c>
      <c r="U63" s="113">
        <v>2010006135</v>
      </c>
      <c r="V63" s="113">
        <v>94000001</v>
      </c>
      <c r="W63" s="114">
        <v>233.96</v>
      </c>
      <c r="X63" s="114">
        <v>0</v>
      </c>
      <c r="Y63" s="115">
        <v>8</v>
      </c>
      <c r="Z63" s="114">
        <v>29.2456</v>
      </c>
      <c r="AA63" s="67"/>
      <c r="AB63" s="102">
        <v>5</v>
      </c>
      <c r="AC63" s="102">
        <v>16</v>
      </c>
      <c r="AD63" s="102">
        <v>14</v>
      </c>
      <c r="AE63" s="103" t="s">
        <v>65</v>
      </c>
      <c r="AF63" s="103" t="s">
        <v>66</v>
      </c>
      <c r="AG63" s="103" t="s">
        <v>67</v>
      </c>
      <c r="AH63" s="103" t="s">
        <v>68</v>
      </c>
      <c r="AI63" s="102">
        <v>2007005589</v>
      </c>
      <c r="AJ63" s="102">
        <v>94000002</v>
      </c>
      <c r="AK63" s="104">
        <v>90.78</v>
      </c>
      <c r="AL63" s="105">
        <v>0</v>
      </c>
      <c r="AM63" s="106">
        <v>3</v>
      </c>
      <c r="AN63" s="105">
        <v>30.26</v>
      </c>
    </row>
    <row r="64" spans="1:40" ht="12.75" customHeight="1" x14ac:dyDescent="0.3">
      <c r="A64" s="3">
        <f t="shared" si="19"/>
        <v>8</v>
      </c>
      <c r="B64" s="3" t="str">
        <f t="shared" si="14"/>
        <v/>
      </c>
      <c r="C64" s="53" t="str">
        <f t="shared" si="15"/>
        <v/>
      </c>
      <c r="D64" s="88" t="str">
        <f t="shared" si="16"/>
        <v/>
      </c>
      <c r="E64" s="2"/>
      <c r="F64" s="89" t="str">
        <f t="shared" si="17"/>
        <v/>
      </c>
      <c r="G64" s="90" t="str">
        <f t="shared" si="20"/>
        <v/>
      </c>
      <c r="H64" s="91" t="str">
        <f t="shared" si="18"/>
        <v/>
      </c>
      <c r="I64" s="92" t="str">
        <f t="shared" si="21"/>
        <v/>
      </c>
      <c r="J64" s="122" t="s">
        <v>64</v>
      </c>
      <c r="K64" s="94">
        <f t="shared" si="22"/>
        <v>0</v>
      </c>
      <c r="L64" s="119" t="s">
        <v>64</v>
      </c>
      <c r="N64" s="113">
        <v>5</v>
      </c>
      <c r="O64" s="113">
        <v>23</v>
      </c>
      <c r="P64" s="113">
        <v>7</v>
      </c>
      <c r="Q64" s="113" t="s">
        <v>65</v>
      </c>
      <c r="R64" s="113" t="s">
        <v>66</v>
      </c>
      <c r="S64" s="113" t="s">
        <v>67</v>
      </c>
      <c r="T64" s="113" t="s">
        <v>68</v>
      </c>
      <c r="U64" s="113">
        <v>2007005589</v>
      </c>
      <c r="V64" s="113">
        <v>94000001</v>
      </c>
      <c r="W64" s="114">
        <v>86.43</v>
      </c>
      <c r="X64" s="114">
        <v>0</v>
      </c>
      <c r="Y64" s="115">
        <v>3</v>
      </c>
      <c r="Z64" s="114">
        <v>28.8095</v>
      </c>
      <c r="AA64" s="67"/>
      <c r="AB64" s="102">
        <v>5</v>
      </c>
      <c r="AC64" s="102">
        <v>11</v>
      </c>
      <c r="AD64" s="102">
        <v>6</v>
      </c>
      <c r="AE64" s="103" t="s">
        <v>65</v>
      </c>
      <c r="AF64" s="103" t="s">
        <v>66</v>
      </c>
      <c r="AG64" s="103" t="s">
        <v>67</v>
      </c>
      <c r="AH64" s="103" t="s">
        <v>68</v>
      </c>
      <c r="AI64" s="102">
        <v>2010006135</v>
      </c>
      <c r="AJ64" s="102">
        <v>94000002</v>
      </c>
      <c r="AK64" s="104">
        <v>30.24</v>
      </c>
      <c r="AL64" s="105">
        <v>0</v>
      </c>
      <c r="AM64" s="106">
        <v>1</v>
      </c>
      <c r="AN64" s="105">
        <v>30.235499999999998</v>
      </c>
    </row>
    <row r="65" spans="1:42" ht="12.75" customHeight="1" x14ac:dyDescent="0.3">
      <c r="A65" s="3">
        <f t="shared" si="19"/>
        <v>9</v>
      </c>
      <c r="B65" s="3" t="str">
        <f t="shared" si="14"/>
        <v/>
      </c>
      <c r="C65" s="53" t="str">
        <f t="shared" si="15"/>
        <v/>
      </c>
      <c r="D65" s="176"/>
      <c r="E65" s="176"/>
      <c r="F65" s="89"/>
      <c r="G65" s="90"/>
      <c r="H65" s="91" t="str">
        <f t="shared" si="18"/>
        <v/>
      </c>
      <c r="I65" s="92" t="str">
        <f t="shared" si="21"/>
        <v/>
      </c>
      <c r="J65" s="122" t="s">
        <v>64</v>
      </c>
      <c r="K65" s="94">
        <f t="shared" si="22"/>
        <v>0</v>
      </c>
      <c r="L65" s="119" t="s">
        <v>64</v>
      </c>
      <c r="N65" s="113">
        <v>5</v>
      </c>
      <c r="O65" s="113">
        <v>11</v>
      </c>
      <c r="P65" s="113">
        <v>4</v>
      </c>
      <c r="Q65" s="113" t="s">
        <v>65</v>
      </c>
      <c r="R65" s="113" t="s">
        <v>66</v>
      </c>
      <c r="S65" s="113" t="s">
        <v>67</v>
      </c>
      <c r="T65" s="113" t="s">
        <v>68</v>
      </c>
      <c r="U65" s="113">
        <v>2010006135</v>
      </c>
      <c r="V65" s="113">
        <v>94000001</v>
      </c>
      <c r="W65" s="114">
        <v>258.33999999999997</v>
      </c>
      <c r="X65" s="114">
        <v>0</v>
      </c>
      <c r="Y65" s="115">
        <v>9</v>
      </c>
      <c r="Z65" s="114">
        <v>28.704000000000001</v>
      </c>
      <c r="AA65" s="67"/>
      <c r="AB65" s="102">
        <v>5</v>
      </c>
      <c r="AC65" s="102">
        <v>3</v>
      </c>
      <c r="AD65" s="102">
        <v>10</v>
      </c>
      <c r="AE65" s="103" t="s">
        <v>65</v>
      </c>
      <c r="AF65" s="103" t="s">
        <v>66</v>
      </c>
      <c r="AG65" s="103" t="s">
        <v>67</v>
      </c>
      <c r="AH65" s="103" t="s">
        <v>68</v>
      </c>
      <c r="AI65" s="102">
        <v>2010006135</v>
      </c>
      <c r="AJ65" s="102">
        <v>94000002</v>
      </c>
      <c r="AK65" s="104">
        <v>60.3</v>
      </c>
      <c r="AL65" s="105">
        <v>0</v>
      </c>
      <c r="AM65" s="106">
        <v>2</v>
      </c>
      <c r="AN65" s="105">
        <v>30.147600000000001</v>
      </c>
    </row>
    <row r="66" spans="1:42" ht="12.75" customHeight="1" x14ac:dyDescent="0.3">
      <c r="A66" s="3">
        <f t="shared" si="19"/>
        <v>10</v>
      </c>
      <c r="B66" s="3" t="str">
        <f t="shared" si="14"/>
        <v/>
      </c>
      <c r="C66" s="53" t="str">
        <f t="shared" si="15"/>
        <v/>
      </c>
      <c r="D66" s="88" t="str">
        <f t="shared" si="16"/>
        <v/>
      </c>
      <c r="E66" s="2"/>
      <c r="F66" s="89" t="str">
        <f t="shared" si="17"/>
        <v/>
      </c>
      <c r="G66" s="90" t="str">
        <f t="shared" ref="G66:G81" si="23">IF(B66="","",D66/F66)</f>
        <v/>
      </c>
      <c r="H66" s="91" t="str">
        <f t="shared" si="18"/>
        <v/>
      </c>
      <c r="I66" s="92" t="str">
        <f t="shared" si="21"/>
        <v/>
      </c>
      <c r="J66" s="122" t="s">
        <v>64</v>
      </c>
      <c r="K66" s="94">
        <f t="shared" si="22"/>
        <v>0</v>
      </c>
      <c r="L66" s="119" t="s">
        <v>64</v>
      </c>
      <c r="N66" s="113">
        <v>5</v>
      </c>
      <c r="O66" s="113">
        <v>23</v>
      </c>
      <c r="P66" s="113">
        <v>22</v>
      </c>
      <c r="Q66" s="113" t="s">
        <v>65</v>
      </c>
      <c r="R66" s="113" t="s">
        <v>66</v>
      </c>
      <c r="S66" s="113" t="s">
        <v>67</v>
      </c>
      <c r="T66" s="113" t="s">
        <v>68</v>
      </c>
      <c r="U66" s="113">
        <v>2010006135</v>
      </c>
      <c r="V66" s="113">
        <v>94000001</v>
      </c>
      <c r="W66" s="114">
        <v>114.37</v>
      </c>
      <c r="X66" s="114">
        <v>0</v>
      </c>
      <c r="Y66" s="115">
        <v>4</v>
      </c>
      <c r="Z66" s="114">
        <v>28.5915</v>
      </c>
      <c r="AA66" s="67"/>
      <c r="AB66" s="102">
        <v>5</v>
      </c>
      <c r="AC66" s="102">
        <v>14</v>
      </c>
      <c r="AD66" s="102">
        <v>12</v>
      </c>
      <c r="AE66" s="103" t="s">
        <v>65</v>
      </c>
      <c r="AF66" s="103" t="s">
        <v>66</v>
      </c>
      <c r="AG66" s="103" t="s">
        <v>67</v>
      </c>
      <c r="AH66" s="103" t="s">
        <v>68</v>
      </c>
      <c r="AI66" s="102">
        <v>2010006135</v>
      </c>
      <c r="AJ66" s="102">
        <v>94000002</v>
      </c>
      <c r="AK66" s="104">
        <v>149.94999999999999</v>
      </c>
      <c r="AL66" s="105">
        <v>0</v>
      </c>
      <c r="AM66" s="106">
        <v>5</v>
      </c>
      <c r="AN66" s="105">
        <v>29.990400000000001</v>
      </c>
    </row>
    <row r="67" spans="1:42" ht="12.75" customHeight="1" x14ac:dyDescent="0.3">
      <c r="A67" s="3">
        <f t="shared" si="19"/>
        <v>11</v>
      </c>
      <c r="B67" s="3" t="str">
        <f t="shared" si="14"/>
        <v/>
      </c>
      <c r="C67" s="53" t="str">
        <f t="shared" si="15"/>
        <v/>
      </c>
      <c r="D67" s="88" t="str">
        <f t="shared" si="16"/>
        <v/>
      </c>
      <c r="E67" s="2"/>
      <c r="F67" s="89" t="str">
        <f t="shared" si="17"/>
        <v/>
      </c>
      <c r="G67" s="90" t="str">
        <f t="shared" si="23"/>
        <v/>
      </c>
      <c r="H67" s="91" t="str">
        <f t="shared" si="18"/>
        <v/>
      </c>
      <c r="I67" s="92" t="str">
        <f t="shared" si="21"/>
        <v/>
      </c>
      <c r="J67" s="122" t="s">
        <v>64</v>
      </c>
      <c r="K67" s="94">
        <f t="shared" si="22"/>
        <v>0</v>
      </c>
      <c r="L67" s="119" t="s">
        <v>64</v>
      </c>
      <c r="N67" s="113">
        <v>5</v>
      </c>
      <c r="O67" s="113">
        <v>20</v>
      </c>
      <c r="P67" s="113">
        <v>6</v>
      </c>
      <c r="Q67" s="113" t="s">
        <v>65</v>
      </c>
      <c r="R67" s="113" t="s">
        <v>66</v>
      </c>
      <c r="S67" s="113" t="s">
        <v>67</v>
      </c>
      <c r="T67" s="113" t="s">
        <v>68</v>
      </c>
      <c r="U67" s="113">
        <v>2010006135</v>
      </c>
      <c r="V67" s="113">
        <v>94000001</v>
      </c>
      <c r="W67" s="114">
        <v>57.08</v>
      </c>
      <c r="X67" s="114">
        <v>0</v>
      </c>
      <c r="Y67" s="115">
        <v>2</v>
      </c>
      <c r="Z67" s="114">
        <v>28.537700000000001</v>
      </c>
      <c r="AA67" s="67"/>
      <c r="AB67" s="102">
        <v>5</v>
      </c>
      <c r="AC67" s="102">
        <v>3</v>
      </c>
      <c r="AD67" s="102">
        <v>8</v>
      </c>
      <c r="AE67" s="103" t="s">
        <v>65</v>
      </c>
      <c r="AF67" s="103" t="s">
        <v>66</v>
      </c>
      <c r="AG67" s="103" t="s">
        <v>67</v>
      </c>
      <c r="AH67" s="103" t="s">
        <v>68</v>
      </c>
      <c r="AI67" s="102">
        <v>2010006135</v>
      </c>
      <c r="AJ67" s="102">
        <v>94000002</v>
      </c>
      <c r="AK67" s="104">
        <v>179.87</v>
      </c>
      <c r="AL67" s="105">
        <v>0</v>
      </c>
      <c r="AM67" s="106">
        <v>6</v>
      </c>
      <c r="AN67" s="105">
        <v>29.978000000000002</v>
      </c>
    </row>
    <row r="68" spans="1:42" ht="12.75" customHeight="1" x14ac:dyDescent="0.3">
      <c r="A68" s="3">
        <f t="shared" si="19"/>
        <v>12</v>
      </c>
      <c r="B68" s="3" t="str">
        <f t="shared" si="14"/>
        <v/>
      </c>
      <c r="C68" s="53" t="str">
        <f t="shared" si="15"/>
        <v/>
      </c>
      <c r="D68" s="88" t="str">
        <f t="shared" si="16"/>
        <v/>
      </c>
      <c r="E68" s="2"/>
      <c r="F68" s="89" t="str">
        <f t="shared" si="17"/>
        <v/>
      </c>
      <c r="G68" s="90" t="str">
        <f t="shared" si="23"/>
        <v/>
      </c>
      <c r="H68" s="91" t="str">
        <f t="shared" si="18"/>
        <v/>
      </c>
      <c r="I68" s="92" t="str">
        <f t="shared" si="21"/>
        <v/>
      </c>
      <c r="J68" s="122" t="s">
        <v>64</v>
      </c>
      <c r="K68" s="94">
        <f t="shared" si="22"/>
        <v>0</v>
      </c>
      <c r="L68" s="119" t="s">
        <v>64</v>
      </c>
      <c r="N68" s="113">
        <v>5</v>
      </c>
      <c r="O68" s="113">
        <v>3</v>
      </c>
      <c r="P68" s="113">
        <v>24</v>
      </c>
      <c r="Q68" s="113" t="s">
        <v>65</v>
      </c>
      <c r="R68" s="113" t="s">
        <v>66</v>
      </c>
      <c r="S68" s="113" t="s">
        <v>67</v>
      </c>
      <c r="T68" s="113" t="s">
        <v>68</v>
      </c>
      <c r="U68" s="113">
        <v>2010006135</v>
      </c>
      <c r="V68" s="113">
        <v>94000001</v>
      </c>
      <c r="W68" s="114">
        <v>28.46</v>
      </c>
      <c r="X68" s="114">
        <v>0</v>
      </c>
      <c r="Y68" s="115">
        <v>1</v>
      </c>
      <c r="Z68" s="114">
        <v>28.456900000000001</v>
      </c>
      <c r="AA68" s="67"/>
      <c r="AB68" s="102">
        <v>5</v>
      </c>
      <c r="AC68" s="102">
        <v>5</v>
      </c>
      <c r="AD68" s="102">
        <v>1</v>
      </c>
      <c r="AE68" s="103" t="s">
        <v>65</v>
      </c>
      <c r="AF68" s="103" t="s">
        <v>66</v>
      </c>
      <c r="AG68" s="103" t="s">
        <v>67</v>
      </c>
      <c r="AH68" s="103" t="s">
        <v>68</v>
      </c>
      <c r="AI68" s="102">
        <v>2007005589</v>
      </c>
      <c r="AJ68" s="102">
        <v>94000002</v>
      </c>
      <c r="AK68" s="104">
        <v>29.76</v>
      </c>
      <c r="AL68" s="105">
        <v>0</v>
      </c>
      <c r="AM68" s="106">
        <v>1</v>
      </c>
      <c r="AN68" s="105">
        <v>29.7637</v>
      </c>
    </row>
    <row r="69" spans="1:42" ht="12.75" customHeight="1" x14ac:dyDescent="0.3">
      <c r="A69" s="3">
        <f t="shared" si="19"/>
        <v>13</v>
      </c>
      <c r="B69" s="3" t="str">
        <f t="shared" si="14"/>
        <v/>
      </c>
      <c r="C69" s="53" t="str">
        <f t="shared" si="15"/>
        <v/>
      </c>
      <c r="D69" s="88" t="str">
        <f t="shared" si="16"/>
        <v/>
      </c>
      <c r="E69" s="2"/>
      <c r="F69" s="89" t="str">
        <f t="shared" si="17"/>
        <v/>
      </c>
      <c r="G69" s="90" t="str">
        <f t="shared" si="23"/>
        <v/>
      </c>
      <c r="H69" s="91" t="str">
        <f t="shared" si="18"/>
        <v/>
      </c>
      <c r="I69" s="92" t="str">
        <f t="shared" si="21"/>
        <v/>
      </c>
      <c r="J69" s="122" t="s">
        <v>64</v>
      </c>
      <c r="K69" s="94">
        <f t="shared" si="22"/>
        <v>0</v>
      </c>
      <c r="L69" s="119" t="s">
        <v>64</v>
      </c>
      <c r="N69" s="113">
        <v>5</v>
      </c>
      <c r="O69" s="113">
        <v>23</v>
      </c>
      <c r="P69" s="113">
        <v>5</v>
      </c>
      <c r="Q69" s="113" t="s">
        <v>65</v>
      </c>
      <c r="R69" s="113" t="s">
        <v>66</v>
      </c>
      <c r="S69" s="113" t="s">
        <v>67</v>
      </c>
      <c r="T69" s="113" t="s">
        <v>68</v>
      </c>
      <c r="U69" s="113">
        <v>2010006135</v>
      </c>
      <c r="V69" s="113">
        <v>94000001</v>
      </c>
      <c r="W69" s="114">
        <v>27.88</v>
      </c>
      <c r="X69" s="114">
        <v>0</v>
      </c>
      <c r="Y69" s="115">
        <v>1</v>
      </c>
      <c r="Z69" s="114">
        <v>27.882899999999999</v>
      </c>
      <c r="AA69" s="67"/>
      <c r="AB69" s="102">
        <v>5</v>
      </c>
      <c r="AC69" s="102">
        <v>8</v>
      </c>
      <c r="AD69" s="102">
        <v>19</v>
      </c>
      <c r="AE69" s="103" t="s">
        <v>65</v>
      </c>
      <c r="AF69" s="103" t="s">
        <v>66</v>
      </c>
      <c r="AG69" s="103" t="s">
        <v>67</v>
      </c>
      <c r="AH69" s="103" t="s">
        <v>68</v>
      </c>
      <c r="AI69" s="102">
        <v>2007005589</v>
      </c>
      <c r="AJ69" s="102">
        <v>94000002</v>
      </c>
      <c r="AK69" s="104">
        <v>119.02</v>
      </c>
      <c r="AL69" s="105">
        <v>0</v>
      </c>
      <c r="AM69" s="106">
        <v>4</v>
      </c>
      <c r="AN69" s="105">
        <v>29.753900000000002</v>
      </c>
    </row>
    <row r="70" spans="1:42" ht="12.75" customHeight="1" x14ac:dyDescent="0.3">
      <c r="A70" s="3">
        <f t="shared" si="19"/>
        <v>14</v>
      </c>
      <c r="B70" s="3" t="str">
        <f t="shared" si="14"/>
        <v/>
      </c>
      <c r="C70" s="53" t="str">
        <f t="shared" si="15"/>
        <v/>
      </c>
      <c r="D70" s="88" t="str">
        <f t="shared" si="16"/>
        <v/>
      </c>
      <c r="E70" s="2"/>
      <c r="F70" s="89" t="str">
        <f t="shared" si="17"/>
        <v/>
      </c>
      <c r="G70" s="90" t="str">
        <f t="shared" si="23"/>
        <v/>
      </c>
      <c r="H70" s="91" t="str">
        <f t="shared" si="18"/>
        <v/>
      </c>
      <c r="I70" s="92" t="str">
        <f t="shared" si="21"/>
        <v/>
      </c>
      <c r="J70" s="122" t="s">
        <v>64</v>
      </c>
      <c r="K70" s="94">
        <f t="shared" si="22"/>
        <v>0</v>
      </c>
      <c r="L70" s="119" t="s">
        <v>64</v>
      </c>
      <c r="N70" s="113">
        <v>5</v>
      </c>
      <c r="O70" s="113">
        <v>23</v>
      </c>
      <c r="P70" s="113">
        <v>4</v>
      </c>
      <c r="Q70" s="113" t="s">
        <v>65</v>
      </c>
      <c r="R70" s="113" t="s">
        <v>66</v>
      </c>
      <c r="S70" s="113" t="s">
        <v>67</v>
      </c>
      <c r="T70" s="113" t="s">
        <v>68</v>
      </c>
      <c r="U70" s="113">
        <v>2010006135</v>
      </c>
      <c r="V70" s="113">
        <v>94000001</v>
      </c>
      <c r="W70" s="114">
        <v>111.31</v>
      </c>
      <c r="X70" s="114">
        <v>0</v>
      </c>
      <c r="Y70" s="115">
        <v>4</v>
      </c>
      <c r="Z70" s="114">
        <v>27.828399999999998</v>
      </c>
      <c r="AA70" s="67"/>
      <c r="AB70" s="102">
        <v>5</v>
      </c>
      <c r="AC70" s="102">
        <v>10</v>
      </c>
      <c r="AD70" s="102">
        <v>11</v>
      </c>
      <c r="AE70" s="103" t="s">
        <v>65</v>
      </c>
      <c r="AF70" s="103" t="s">
        <v>66</v>
      </c>
      <c r="AG70" s="103" t="s">
        <v>67</v>
      </c>
      <c r="AH70" s="103" t="s">
        <v>68</v>
      </c>
      <c r="AI70" s="102">
        <v>2007005589</v>
      </c>
      <c r="AJ70" s="102">
        <v>94000002</v>
      </c>
      <c r="AK70" s="104">
        <v>29.56</v>
      </c>
      <c r="AL70" s="105">
        <v>0</v>
      </c>
      <c r="AM70" s="106">
        <v>1</v>
      </c>
      <c r="AN70" s="105">
        <v>29.5608</v>
      </c>
    </row>
    <row r="71" spans="1:42" ht="12.75" customHeight="1" x14ac:dyDescent="0.3">
      <c r="A71" s="3">
        <f t="shared" si="19"/>
        <v>15</v>
      </c>
      <c r="B71" s="3" t="str">
        <f t="shared" si="14"/>
        <v/>
      </c>
      <c r="C71" s="53" t="str">
        <f t="shared" si="15"/>
        <v/>
      </c>
      <c r="D71" s="88" t="str">
        <f t="shared" si="16"/>
        <v/>
      </c>
      <c r="E71" s="2"/>
      <c r="F71" s="89" t="str">
        <f t="shared" si="17"/>
        <v/>
      </c>
      <c r="G71" s="90" t="str">
        <f t="shared" si="23"/>
        <v/>
      </c>
      <c r="H71" s="91" t="str">
        <f t="shared" si="18"/>
        <v/>
      </c>
      <c r="I71" s="92" t="str">
        <f t="shared" si="21"/>
        <v/>
      </c>
      <c r="J71" s="122" t="s">
        <v>64</v>
      </c>
      <c r="K71" s="94">
        <f t="shared" si="22"/>
        <v>0</v>
      </c>
      <c r="L71" s="119" t="s">
        <v>64</v>
      </c>
      <c r="N71" s="113">
        <v>5</v>
      </c>
      <c r="O71" s="113">
        <v>24</v>
      </c>
      <c r="P71" s="113">
        <v>4</v>
      </c>
      <c r="Q71" s="113" t="s">
        <v>65</v>
      </c>
      <c r="R71" s="113" t="s">
        <v>66</v>
      </c>
      <c r="S71" s="113" t="s">
        <v>67</v>
      </c>
      <c r="T71" s="113" t="s">
        <v>68</v>
      </c>
      <c r="U71" s="113">
        <v>2010006135</v>
      </c>
      <c r="V71" s="113">
        <v>94000001</v>
      </c>
      <c r="W71" s="114">
        <v>55.19</v>
      </c>
      <c r="X71" s="114">
        <v>0</v>
      </c>
      <c r="Y71" s="115">
        <v>2</v>
      </c>
      <c r="Z71" s="114">
        <v>27.597200000000001</v>
      </c>
      <c r="AA71" s="67"/>
      <c r="AB71" s="102">
        <v>5</v>
      </c>
      <c r="AC71" s="102">
        <v>3</v>
      </c>
      <c r="AD71" s="102">
        <v>4</v>
      </c>
      <c r="AE71" s="103" t="s">
        <v>65</v>
      </c>
      <c r="AF71" s="103" t="s">
        <v>66</v>
      </c>
      <c r="AG71" s="103" t="s">
        <v>67</v>
      </c>
      <c r="AH71" s="103" t="s">
        <v>68</v>
      </c>
      <c r="AI71" s="102">
        <v>2010006135</v>
      </c>
      <c r="AJ71" s="102">
        <v>94000002</v>
      </c>
      <c r="AK71" s="104">
        <v>118.24</v>
      </c>
      <c r="AL71" s="105">
        <v>0</v>
      </c>
      <c r="AM71" s="106">
        <v>4</v>
      </c>
      <c r="AN71" s="105">
        <v>29.559899999999999</v>
      </c>
    </row>
    <row r="72" spans="1:42" ht="12.75" customHeight="1" x14ac:dyDescent="0.3">
      <c r="A72" s="3">
        <f t="shared" si="19"/>
        <v>16</v>
      </c>
      <c r="B72" s="3" t="str">
        <f t="shared" si="14"/>
        <v/>
      </c>
      <c r="C72" s="53" t="str">
        <f t="shared" si="15"/>
        <v/>
      </c>
      <c r="D72" s="88" t="str">
        <f t="shared" si="16"/>
        <v/>
      </c>
      <c r="E72" s="2"/>
      <c r="F72" s="89" t="str">
        <f t="shared" si="17"/>
        <v/>
      </c>
      <c r="G72" s="90" t="str">
        <f t="shared" si="23"/>
        <v/>
      </c>
      <c r="H72" s="91" t="str">
        <f t="shared" si="18"/>
        <v/>
      </c>
      <c r="I72" s="92" t="str">
        <f t="shared" si="21"/>
        <v/>
      </c>
      <c r="J72" s="122" t="s">
        <v>64</v>
      </c>
      <c r="K72" s="94">
        <f t="shared" si="22"/>
        <v>0</v>
      </c>
      <c r="L72" s="119" t="s">
        <v>64</v>
      </c>
      <c r="N72" s="113">
        <v>5</v>
      </c>
      <c r="O72" s="113">
        <v>20</v>
      </c>
      <c r="P72" s="113">
        <v>23</v>
      </c>
      <c r="Q72" s="113" t="s">
        <v>65</v>
      </c>
      <c r="R72" s="113" t="s">
        <v>66</v>
      </c>
      <c r="S72" s="113" t="s">
        <v>67</v>
      </c>
      <c r="T72" s="113" t="s">
        <v>68</v>
      </c>
      <c r="U72" s="113">
        <v>2007005589</v>
      </c>
      <c r="V72" s="113">
        <v>94000001</v>
      </c>
      <c r="W72" s="114">
        <v>27.49</v>
      </c>
      <c r="X72" s="114">
        <v>0</v>
      </c>
      <c r="Y72" s="115">
        <v>1</v>
      </c>
      <c r="Z72" s="114">
        <v>27.494800000000001</v>
      </c>
      <c r="AA72" s="67"/>
      <c r="AB72" s="102">
        <v>5</v>
      </c>
      <c r="AC72" s="102">
        <v>10</v>
      </c>
      <c r="AD72" s="102">
        <v>24</v>
      </c>
      <c r="AE72" s="103" t="s">
        <v>65</v>
      </c>
      <c r="AF72" s="103" t="s">
        <v>66</v>
      </c>
      <c r="AG72" s="103" t="s">
        <v>67</v>
      </c>
      <c r="AH72" s="103" t="s">
        <v>68</v>
      </c>
      <c r="AI72" s="102">
        <v>2010006135</v>
      </c>
      <c r="AJ72" s="102">
        <v>94000002</v>
      </c>
      <c r="AK72" s="104">
        <v>29.43</v>
      </c>
      <c r="AL72" s="105">
        <v>0</v>
      </c>
      <c r="AM72" s="106">
        <v>1</v>
      </c>
      <c r="AN72" s="105">
        <v>29.426200000000001</v>
      </c>
    </row>
    <row r="73" spans="1:42" ht="12.75" customHeight="1" x14ac:dyDescent="0.3">
      <c r="A73" s="3">
        <f t="shared" si="19"/>
        <v>17</v>
      </c>
      <c r="B73" s="3" t="str">
        <f t="shared" si="14"/>
        <v/>
      </c>
      <c r="C73" s="53" t="str">
        <f t="shared" si="15"/>
        <v/>
      </c>
      <c r="D73" s="88" t="str">
        <f t="shared" si="16"/>
        <v/>
      </c>
      <c r="E73" s="2"/>
      <c r="F73" s="89" t="str">
        <f t="shared" si="17"/>
        <v/>
      </c>
      <c r="G73" s="90" t="str">
        <f t="shared" si="23"/>
        <v/>
      </c>
      <c r="H73" s="91" t="str">
        <f t="shared" si="18"/>
        <v/>
      </c>
      <c r="I73" s="92" t="str">
        <f t="shared" si="21"/>
        <v/>
      </c>
      <c r="J73" s="122" t="s">
        <v>64</v>
      </c>
      <c r="K73" s="94">
        <f t="shared" si="22"/>
        <v>0</v>
      </c>
      <c r="L73" s="119" t="s">
        <v>64</v>
      </c>
      <c r="N73" s="113">
        <v>5</v>
      </c>
      <c r="O73" s="113">
        <v>25</v>
      </c>
      <c r="P73" s="113">
        <v>6</v>
      </c>
      <c r="Q73" s="113" t="s">
        <v>65</v>
      </c>
      <c r="R73" s="113" t="s">
        <v>66</v>
      </c>
      <c r="S73" s="113" t="s">
        <v>67</v>
      </c>
      <c r="T73" s="113" t="s">
        <v>68</v>
      </c>
      <c r="U73" s="113">
        <v>2010006135</v>
      </c>
      <c r="V73" s="113">
        <v>94000001</v>
      </c>
      <c r="W73" s="114">
        <v>82.43</v>
      </c>
      <c r="X73" s="114">
        <v>0</v>
      </c>
      <c r="Y73" s="115">
        <v>3</v>
      </c>
      <c r="Z73" s="114">
        <v>27.476299999999998</v>
      </c>
      <c r="AA73" s="67"/>
      <c r="AB73" s="102">
        <v>5</v>
      </c>
      <c r="AC73" s="102">
        <v>3</v>
      </c>
      <c r="AD73" s="102">
        <v>7</v>
      </c>
      <c r="AE73" s="103" t="s">
        <v>65</v>
      </c>
      <c r="AF73" s="103" t="s">
        <v>66</v>
      </c>
      <c r="AG73" s="103" t="s">
        <v>67</v>
      </c>
      <c r="AH73" s="103" t="s">
        <v>68</v>
      </c>
      <c r="AI73" s="102">
        <v>2010006135</v>
      </c>
      <c r="AJ73" s="102">
        <v>94000002</v>
      </c>
      <c r="AK73" s="104">
        <v>58.7</v>
      </c>
      <c r="AL73" s="105">
        <v>0</v>
      </c>
      <c r="AM73" s="106">
        <v>2</v>
      </c>
      <c r="AN73" s="105">
        <v>29.349499999999999</v>
      </c>
    </row>
    <row r="74" spans="1:42" ht="12.75" customHeight="1" x14ac:dyDescent="0.3">
      <c r="A74" s="3">
        <f t="shared" si="19"/>
        <v>18</v>
      </c>
      <c r="B74" s="3" t="str">
        <f t="shared" si="14"/>
        <v/>
      </c>
      <c r="C74" s="53" t="str">
        <f t="shared" si="15"/>
        <v/>
      </c>
      <c r="D74" s="88" t="str">
        <f t="shared" si="16"/>
        <v/>
      </c>
      <c r="E74" s="2"/>
      <c r="F74" s="89" t="str">
        <f t="shared" si="17"/>
        <v/>
      </c>
      <c r="G74" s="90" t="str">
        <f t="shared" si="23"/>
        <v/>
      </c>
      <c r="H74" s="91" t="str">
        <f t="shared" si="18"/>
        <v/>
      </c>
      <c r="I74" s="92" t="str">
        <f t="shared" si="21"/>
        <v/>
      </c>
      <c r="J74" s="122" t="s">
        <v>64</v>
      </c>
      <c r="K74" s="94">
        <f t="shared" si="22"/>
        <v>0</v>
      </c>
      <c r="L74" s="119" t="s">
        <v>64</v>
      </c>
      <c r="N74" s="113">
        <v>5</v>
      </c>
      <c r="O74" s="113">
        <v>4</v>
      </c>
      <c r="P74" s="113">
        <v>2</v>
      </c>
      <c r="Q74" s="113" t="s">
        <v>65</v>
      </c>
      <c r="R74" s="113" t="s">
        <v>66</v>
      </c>
      <c r="S74" s="113" t="s">
        <v>67</v>
      </c>
      <c r="T74" s="113" t="s">
        <v>68</v>
      </c>
      <c r="U74" s="113">
        <v>2010006135</v>
      </c>
      <c r="V74" s="113">
        <v>94000001</v>
      </c>
      <c r="W74" s="114">
        <v>82.43</v>
      </c>
      <c r="X74" s="114">
        <v>0</v>
      </c>
      <c r="Y74" s="115">
        <v>3</v>
      </c>
      <c r="Z74" s="114">
        <v>27.4754</v>
      </c>
      <c r="AA74" s="67"/>
      <c r="AB74" s="102">
        <v>5</v>
      </c>
      <c r="AC74" s="102">
        <v>14</v>
      </c>
      <c r="AD74" s="102">
        <v>21</v>
      </c>
      <c r="AE74" s="103" t="s">
        <v>65</v>
      </c>
      <c r="AF74" s="103" t="s">
        <v>66</v>
      </c>
      <c r="AG74" s="103" t="s">
        <v>67</v>
      </c>
      <c r="AH74" s="103" t="s">
        <v>68</v>
      </c>
      <c r="AI74" s="102">
        <v>2010006135</v>
      </c>
      <c r="AJ74" s="102">
        <v>94000002</v>
      </c>
      <c r="AK74" s="104">
        <v>87.21</v>
      </c>
      <c r="AL74" s="105">
        <v>0</v>
      </c>
      <c r="AM74" s="106">
        <v>3</v>
      </c>
      <c r="AN74" s="105">
        <v>29.0685</v>
      </c>
    </row>
    <row r="75" spans="1:42" ht="12.75" customHeight="1" x14ac:dyDescent="0.3">
      <c r="A75" s="3">
        <f t="shared" si="19"/>
        <v>19</v>
      </c>
      <c r="B75" s="3" t="str">
        <f t="shared" si="14"/>
        <v/>
      </c>
      <c r="C75" s="53" t="str">
        <f t="shared" si="15"/>
        <v/>
      </c>
      <c r="D75" s="88" t="str">
        <f t="shared" si="16"/>
        <v/>
      </c>
      <c r="E75" s="2"/>
      <c r="F75" s="89" t="str">
        <f t="shared" si="17"/>
        <v/>
      </c>
      <c r="G75" s="90" t="str">
        <f t="shared" si="23"/>
        <v/>
      </c>
      <c r="H75" s="91" t="str">
        <f t="shared" si="18"/>
        <v/>
      </c>
      <c r="I75" s="92" t="str">
        <f t="shared" si="21"/>
        <v/>
      </c>
      <c r="J75" s="122" t="s">
        <v>64</v>
      </c>
      <c r="K75" s="94">
        <f t="shared" si="22"/>
        <v>0</v>
      </c>
      <c r="L75" s="119" t="s">
        <v>64</v>
      </c>
      <c r="N75" s="113">
        <v>5</v>
      </c>
      <c r="O75" s="113">
        <v>2</v>
      </c>
      <c r="P75" s="113">
        <v>22</v>
      </c>
      <c r="Q75" s="113" t="s">
        <v>65</v>
      </c>
      <c r="R75" s="113" t="s">
        <v>66</v>
      </c>
      <c r="S75" s="113" t="s">
        <v>67</v>
      </c>
      <c r="T75" s="113" t="s">
        <v>68</v>
      </c>
      <c r="U75" s="113">
        <v>2010006135</v>
      </c>
      <c r="V75" s="113">
        <v>94000001</v>
      </c>
      <c r="W75" s="114">
        <v>109.28</v>
      </c>
      <c r="X75" s="114">
        <v>0</v>
      </c>
      <c r="Y75" s="115">
        <v>4</v>
      </c>
      <c r="Z75" s="114">
        <v>27.321100000000001</v>
      </c>
      <c r="AA75" s="67"/>
      <c r="AB75" s="102">
        <v>5</v>
      </c>
      <c r="AC75" s="102">
        <v>14</v>
      </c>
      <c r="AD75" s="102">
        <v>22</v>
      </c>
      <c r="AE75" s="103" t="s">
        <v>65</v>
      </c>
      <c r="AF75" s="103" t="s">
        <v>66</v>
      </c>
      <c r="AG75" s="103" t="s">
        <v>67</v>
      </c>
      <c r="AH75" s="103" t="s">
        <v>68</v>
      </c>
      <c r="AI75" s="102">
        <v>2010006135</v>
      </c>
      <c r="AJ75" s="102">
        <v>94000002</v>
      </c>
      <c r="AK75" s="104">
        <v>199.75</v>
      </c>
      <c r="AL75" s="105">
        <v>0</v>
      </c>
      <c r="AM75" s="106">
        <v>7</v>
      </c>
      <c r="AN75" s="105">
        <v>28.5351</v>
      </c>
    </row>
    <row r="76" spans="1:42" ht="12.75" customHeight="1" x14ac:dyDescent="0.3">
      <c r="A76" s="3">
        <f t="shared" si="19"/>
        <v>20</v>
      </c>
      <c r="B76" s="3" t="str">
        <f t="shared" si="14"/>
        <v/>
      </c>
      <c r="C76" s="53" t="str">
        <f t="shared" si="15"/>
        <v/>
      </c>
      <c r="D76" s="88" t="str">
        <f t="shared" si="16"/>
        <v/>
      </c>
      <c r="E76" s="2"/>
      <c r="F76" s="89" t="str">
        <f t="shared" si="17"/>
        <v/>
      </c>
      <c r="G76" s="90" t="str">
        <f t="shared" si="23"/>
        <v/>
      </c>
      <c r="H76" s="91" t="str">
        <f t="shared" si="18"/>
        <v/>
      </c>
      <c r="I76" s="92" t="str">
        <f t="shared" si="21"/>
        <v/>
      </c>
      <c r="J76" s="122" t="s">
        <v>64</v>
      </c>
      <c r="K76" s="94">
        <f>IF(J76="Yes",0,I76)</f>
        <v>0</v>
      </c>
      <c r="L76" s="119" t="s">
        <v>64</v>
      </c>
      <c r="N76" s="113">
        <v>5</v>
      </c>
      <c r="O76" s="113">
        <v>18</v>
      </c>
      <c r="P76" s="113">
        <v>22</v>
      </c>
      <c r="Q76" s="113" t="s">
        <v>65</v>
      </c>
      <c r="R76" s="113" t="s">
        <v>66</v>
      </c>
      <c r="S76" s="113" t="s">
        <v>67</v>
      </c>
      <c r="T76" s="113" t="s">
        <v>71</v>
      </c>
      <c r="U76" s="113">
        <v>2010006056</v>
      </c>
      <c r="V76" s="113">
        <v>94000001</v>
      </c>
      <c r="W76" s="114">
        <v>108.39</v>
      </c>
      <c r="X76" s="114">
        <v>0</v>
      </c>
      <c r="Y76" s="115">
        <v>4</v>
      </c>
      <c r="Z76" s="114">
        <v>27.0977</v>
      </c>
      <c r="AA76" s="67"/>
      <c r="AB76" s="102">
        <v>5</v>
      </c>
      <c r="AC76" s="102">
        <v>30</v>
      </c>
      <c r="AD76" s="102">
        <v>15</v>
      </c>
      <c r="AE76" s="103" t="s">
        <v>65</v>
      </c>
      <c r="AF76" s="103" t="s">
        <v>66</v>
      </c>
      <c r="AG76" s="103" t="s">
        <v>67</v>
      </c>
      <c r="AH76" s="103" t="s">
        <v>68</v>
      </c>
      <c r="AI76" s="102">
        <v>2007005589</v>
      </c>
      <c r="AJ76" s="102">
        <v>94000002</v>
      </c>
      <c r="AK76" s="104">
        <v>142.51</v>
      </c>
      <c r="AL76" s="105">
        <v>0</v>
      </c>
      <c r="AM76" s="106">
        <v>5</v>
      </c>
      <c r="AN76" s="105">
        <v>28.501100000000001</v>
      </c>
    </row>
    <row r="77" spans="1:42" ht="12.75" customHeight="1" x14ac:dyDescent="0.3">
      <c r="A77" s="3">
        <f t="shared" si="19"/>
        <v>21</v>
      </c>
      <c r="B77" s="3" t="str">
        <f t="shared" si="14"/>
        <v/>
      </c>
      <c r="C77" s="53" t="str">
        <f t="shared" si="15"/>
        <v/>
      </c>
      <c r="D77" s="88" t="str">
        <f t="shared" si="16"/>
        <v/>
      </c>
      <c r="E77" s="2"/>
      <c r="F77" s="89" t="str">
        <f t="shared" si="17"/>
        <v/>
      </c>
      <c r="G77" s="90" t="str">
        <f t="shared" si="23"/>
        <v/>
      </c>
      <c r="H77" s="91" t="str">
        <f t="shared" si="18"/>
        <v/>
      </c>
      <c r="I77" s="92" t="str">
        <f t="shared" si="21"/>
        <v/>
      </c>
      <c r="J77" s="122" t="s">
        <v>64</v>
      </c>
      <c r="K77" s="94">
        <f t="shared" ref="K77:K81" si="24">IF(J77="Yes",0,I77)</f>
        <v>0</v>
      </c>
      <c r="L77" s="119" t="s">
        <v>64</v>
      </c>
      <c r="N77" s="113">
        <v>5</v>
      </c>
      <c r="O77" s="113">
        <v>18</v>
      </c>
      <c r="P77" s="113">
        <v>22</v>
      </c>
      <c r="Q77" s="113" t="s">
        <v>65</v>
      </c>
      <c r="R77" s="113" t="s">
        <v>66</v>
      </c>
      <c r="S77" s="113" t="s">
        <v>67</v>
      </c>
      <c r="T77" s="113" t="s">
        <v>72</v>
      </c>
      <c r="U77" s="113">
        <v>2010006057</v>
      </c>
      <c r="V77" s="113">
        <v>94000001</v>
      </c>
      <c r="W77" s="114">
        <v>81.290000000000006</v>
      </c>
      <c r="X77" s="114">
        <v>0</v>
      </c>
      <c r="Y77" s="115">
        <v>3</v>
      </c>
      <c r="Z77" s="114">
        <v>27.0977</v>
      </c>
      <c r="AA77" s="67"/>
      <c r="AB77" s="102">
        <v>5</v>
      </c>
      <c r="AC77" s="102">
        <v>3</v>
      </c>
      <c r="AD77" s="102">
        <v>24</v>
      </c>
      <c r="AE77" s="103" t="s">
        <v>65</v>
      </c>
      <c r="AF77" s="103" t="s">
        <v>66</v>
      </c>
      <c r="AG77" s="103" t="s">
        <v>67</v>
      </c>
      <c r="AH77" s="103" t="s">
        <v>68</v>
      </c>
      <c r="AI77" s="102">
        <v>2010006135</v>
      </c>
      <c r="AJ77" s="102">
        <v>94000002</v>
      </c>
      <c r="AK77" s="104">
        <v>28.46</v>
      </c>
      <c r="AL77" s="105">
        <v>0</v>
      </c>
      <c r="AM77" s="106">
        <v>1</v>
      </c>
      <c r="AN77" s="105">
        <v>28.456900000000001</v>
      </c>
    </row>
    <row r="78" spans="1:42" ht="12.75" customHeight="1" x14ac:dyDescent="0.3">
      <c r="A78" s="3">
        <f t="shared" si="19"/>
        <v>22</v>
      </c>
      <c r="B78" s="3" t="str">
        <f t="shared" si="14"/>
        <v/>
      </c>
      <c r="C78" s="53" t="str">
        <f t="shared" si="15"/>
        <v/>
      </c>
      <c r="D78" s="88" t="str">
        <f t="shared" si="16"/>
        <v/>
      </c>
      <c r="E78" s="2"/>
      <c r="F78" s="89" t="str">
        <f t="shared" si="17"/>
        <v/>
      </c>
      <c r="G78" s="90" t="str">
        <f t="shared" si="23"/>
        <v/>
      </c>
      <c r="H78" s="91" t="str">
        <f t="shared" si="18"/>
        <v/>
      </c>
      <c r="I78" s="92" t="str">
        <f t="shared" si="21"/>
        <v/>
      </c>
      <c r="J78" s="122" t="s">
        <v>64</v>
      </c>
      <c r="K78" s="94">
        <f t="shared" si="24"/>
        <v>0</v>
      </c>
      <c r="L78" s="119" t="s">
        <v>64</v>
      </c>
      <c r="N78" s="113">
        <v>5</v>
      </c>
      <c r="O78" s="113">
        <v>27</v>
      </c>
      <c r="P78" s="113">
        <v>13</v>
      </c>
      <c r="Q78" s="113" t="s">
        <v>65</v>
      </c>
      <c r="R78" s="113" t="s">
        <v>66</v>
      </c>
      <c r="S78" s="113" t="s">
        <v>67</v>
      </c>
      <c r="T78" s="113" t="s">
        <v>68</v>
      </c>
      <c r="U78" s="113">
        <v>2007005589</v>
      </c>
      <c r="V78" s="113">
        <v>94000001</v>
      </c>
      <c r="W78" s="114">
        <v>54.11</v>
      </c>
      <c r="X78" s="114">
        <v>0</v>
      </c>
      <c r="Y78" s="115">
        <v>2</v>
      </c>
      <c r="Z78" s="114">
        <v>27.055900000000001</v>
      </c>
      <c r="AA78" s="67"/>
      <c r="AB78" s="102">
        <v>5</v>
      </c>
      <c r="AC78" s="102">
        <v>14</v>
      </c>
      <c r="AD78" s="102">
        <v>23</v>
      </c>
      <c r="AE78" s="103" t="s">
        <v>65</v>
      </c>
      <c r="AF78" s="103" t="s">
        <v>66</v>
      </c>
      <c r="AG78" s="103" t="s">
        <v>67</v>
      </c>
      <c r="AH78" s="103" t="s">
        <v>68</v>
      </c>
      <c r="AI78" s="102">
        <v>2010006135</v>
      </c>
      <c r="AJ78" s="102">
        <v>94000002</v>
      </c>
      <c r="AK78" s="104">
        <v>56.83</v>
      </c>
      <c r="AL78" s="105">
        <v>0</v>
      </c>
      <c r="AM78" s="106">
        <v>2</v>
      </c>
      <c r="AN78" s="105">
        <v>28.4162</v>
      </c>
    </row>
    <row r="79" spans="1:42" ht="12.75" customHeight="1" x14ac:dyDescent="0.3">
      <c r="A79" s="3">
        <f t="shared" si="19"/>
        <v>23</v>
      </c>
      <c r="B79" s="3" t="str">
        <f t="shared" si="14"/>
        <v/>
      </c>
      <c r="C79" s="53" t="str">
        <f t="shared" si="15"/>
        <v/>
      </c>
      <c r="D79" s="88" t="str">
        <f t="shared" si="16"/>
        <v/>
      </c>
      <c r="E79" s="2"/>
      <c r="F79" s="89" t="str">
        <f t="shared" si="17"/>
        <v/>
      </c>
      <c r="G79" s="90" t="str">
        <f t="shared" si="23"/>
        <v/>
      </c>
      <c r="H79" s="91" t="str">
        <f t="shared" si="18"/>
        <v/>
      </c>
      <c r="I79" s="92" t="str">
        <f t="shared" si="21"/>
        <v/>
      </c>
      <c r="J79" s="122" t="s">
        <v>64</v>
      </c>
      <c r="K79" s="94">
        <f t="shared" si="24"/>
        <v>0</v>
      </c>
      <c r="L79" s="119" t="s">
        <v>64</v>
      </c>
      <c r="N79" s="113">
        <v>5</v>
      </c>
      <c r="O79" s="113">
        <v>13</v>
      </c>
      <c r="P79" s="113">
        <v>24</v>
      </c>
      <c r="Q79" s="113" t="s">
        <v>65</v>
      </c>
      <c r="R79" s="113" t="s">
        <v>66</v>
      </c>
      <c r="S79" s="113" t="s">
        <v>67</v>
      </c>
      <c r="T79" s="113" t="s">
        <v>68</v>
      </c>
      <c r="U79" s="113">
        <v>2007005589</v>
      </c>
      <c r="V79" s="113">
        <v>94000001</v>
      </c>
      <c r="W79" s="114">
        <v>26.66</v>
      </c>
      <c r="X79" s="114">
        <v>0</v>
      </c>
      <c r="Y79" s="115">
        <v>1</v>
      </c>
      <c r="Z79" s="114">
        <v>26.6648</v>
      </c>
      <c r="AB79" s="102">
        <v>5</v>
      </c>
      <c r="AC79" s="102">
        <v>16</v>
      </c>
      <c r="AD79" s="102">
        <v>19</v>
      </c>
      <c r="AE79" s="103" t="s">
        <v>65</v>
      </c>
      <c r="AF79" s="103" t="s">
        <v>66</v>
      </c>
      <c r="AG79" s="103" t="s">
        <v>67</v>
      </c>
      <c r="AH79" s="103" t="s">
        <v>68</v>
      </c>
      <c r="AI79" s="102">
        <v>2007005589</v>
      </c>
      <c r="AJ79" s="102">
        <v>94000002</v>
      </c>
      <c r="AK79" s="104">
        <v>56.8</v>
      </c>
      <c r="AL79" s="105">
        <v>0</v>
      </c>
      <c r="AM79" s="106">
        <v>2</v>
      </c>
      <c r="AN79" s="105">
        <v>28.3977</v>
      </c>
      <c r="AO79" s="86"/>
      <c r="AP79" s="86"/>
    </row>
    <row r="80" spans="1:42" ht="12.75" customHeight="1" x14ac:dyDescent="0.3">
      <c r="A80" s="3">
        <f t="shared" si="19"/>
        <v>24</v>
      </c>
      <c r="B80" s="3" t="str">
        <f t="shared" si="14"/>
        <v/>
      </c>
      <c r="C80" s="53" t="str">
        <f t="shared" si="15"/>
        <v/>
      </c>
      <c r="D80" s="88" t="str">
        <f t="shared" si="16"/>
        <v/>
      </c>
      <c r="E80" s="2"/>
      <c r="F80" s="89" t="str">
        <f t="shared" si="17"/>
        <v/>
      </c>
      <c r="G80" s="90" t="str">
        <f t="shared" si="23"/>
        <v/>
      </c>
      <c r="H80" s="91" t="str">
        <f t="shared" si="18"/>
        <v/>
      </c>
      <c r="I80" s="92" t="str">
        <f t="shared" si="21"/>
        <v/>
      </c>
      <c r="J80" s="122" t="s">
        <v>64</v>
      </c>
      <c r="K80" s="94">
        <f t="shared" si="24"/>
        <v>0</v>
      </c>
      <c r="L80" s="119" t="s">
        <v>64</v>
      </c>
      <c r="N80" s="113">
        <v>5</v>
      </c>
      <c r="O80" s="113">
        <v>22</v>
      </c>
      <c r="P80" s="113">
        <v>12</v>
      </c>
      <c r="Q80" s="113" t="s">
        <v>65</v>
      </c>
      <c r="R80" s="113" t="s">
        <v>66</v>
      </c>
      <c r="S80" s="113" t="s">
        <v>67</v>
      </c>
      <c r="T80" s="113" t="s">
        <v>68</v>
      </c>
      <c r="U80" s="113">
        <v>2010006135</v>
      </c>
      <c r="V80" s="113">
        <v>94000001</v>
      </c>
      <c r="W80" s="114">
        <v>26.57</v>
      </c>
      <c r="X80" s="114">
        <v>0</v>
      </c>
      <c r="Y80" s="115">
        <v>1</v>
      </c>
      <c r="Z80" s="114">
        <v>26.569500000000001</v>
      </c>
      <c r="AB80" s="102">
        <v>5</v>
      </c>
      <c r="AC80" s="102">
        <v>20</v>
      </c>
      <c r="AD80" s="102">
        <v>22</v>
      </c>
      <c r="AE80" s="103" t="s">
        <v>65</v>
      </c>
      <c r="AF80" s="103" t="s">
        <v>66</v>
      </c>
      <c r="AG80" s="103" t="s">
        <v>67</v>
      </c>
      <c r="AH80" s="103" t="s">
        <v>68</v>
      </c>
      <c r="AI80" s="102">
        <v>2007005589</v>
      </c>
      <c r="AJ80" s="102">
        <v>94000002</v>
      </c>
      <c r="AK80" s="104">
        <v>28.37</v>
      </c>
      <c r="AL80" s="105">
        <v>0</v>
      </c>
      <c r="AM80" s="106">
        <v>1</v>
      </c>
      <c r="AN80" s="105">
        <v>28.3687</v>
      </c>
      <c r="AO80" s="86"/>
      <c r="AP80" s="86"/>
    </row>
    <row r="81" spans="1:42" ht="12.75" customHeight="1" thickBot="1" x14ac:dyDescent="0.35">
      <c r="A81" s="3">
        <f t="shared" si="19"/>
        <v>25</v>
      </c>
      <c r="B81" s="3" t="str">
        <f t="shared" si="14"/>
        <v/>
      </c>
      <c r="C81" s="53" t="str">
        <f t="shared" si="15"/>
        <v/>
      </c>
      <c r="D81" s="88" t="str">
        <f t="shared" si="16"/>
        <v/>
      </c>
      <c r="E81" s="2"/>
      <c r="F81" s="89" t="str">
        <f t="shared" si="17"/>
        <v/>
      </c>
      <c r="G81" s="90" t="str">
        <f t="shared" si="23"/>
        <v/>
      </c>
      <c r="H81" s="91" t="str">
        <f t="shared" si="18"/>
        <v/>
      </c>
      <c r="I81" s="92" t="str">
        <f t="shared" si="21"/>
        <v/>
      </c>
      <c r="J81" s="122" t="s">
        <v>64</v>
      </c>
      <c r="K81" s="94">
        <f t="shared" si="24"/>
        <v>0</v>
      </c>
      <c r="L81" s="119" t="s">
        <v>64</v>
      </c>
      <c r="N81" s="113">
        <v>5</v>
      </c>
      <c r="O81" s="113">
        <v>22</v>
      </c>
      <c r="P81" s="113">
        <v>22</v>
      </c>
      <c r="Q81" s="113" t="s">
        <v>65</v>
      </c>
      <c r="R81" s="113" t="s">
        <v>66</v>
      </c>
      <c r="S81" s="113" t="s">
        <v>67</v>
      </c>
      <c r="T81" s="113" t="s">
        <v>68</v>
      </c>
      <c r="U81" s="113">
        <v>2010006135</v>
      </c>
      <c r="V81" s="113">
        <v>94000001</v>
      </c>
      <c r="W81" s="114">
        <v>26.53</v>
      </c>
      <c r="X81" s="114">
        <v>0</v>
      </c>
      <c r="Y81" s="115">
        <v>1</v>
      </c>
      <c r="Z81" s="114">
        <v>26.528400000000001</v>
      </c>
      <c r="AB81" s="102">
        <v>5</v>
      </c>
      <c r="AC81" s="102">
        <v>6</v>
      </c>
      <c r="AD81" s="102">
        <v>5</v>
      </c>
      <c r="AE81" s="103" t="s">
        <v>65</v>
      </c>
      <c r="AF81" s="103" t="s">
        <v>66</v>
      </c>
      <c r="AG81" s="103" t="s">
        <v>67</v>
      </c>
      <c r="AH81" s="103" t="s">
        <v>68</v>
      </c>
      <c r="AI81" s="102">
        <v>2010006135</v>
      </c>
      <c r="AJ81" s="102">
        <v>94000002</v>
      </c>
      <c r="AK81" s="104">
        <v>28</v>
      </c>
      <c r="AL81" s="105">
        <v>0</v>
      </c>
      <c r="AM81" s="106">
        <v>1</v>
      </c>
      <c r="AN81" s="105">
        <v>27.997800000000002</v>
      </c>
      <c r="AO81" s="86"/>
      <c r="AP81" s="86"/>
    </row>
    <row r="82" spans="1:42" ht="12.75" hidden="1" customHeight="1" thickBot="1" x14ac:dyDescent="0.35">
      <c r="C82" s="87"/>
      <c r="D82" s="88"/>
      <c r="E82" s="2"/>
      <c r="F82" s="89"/>
      <c r="G82" s="90"/>
      <c r="H82" s="91"/>
      <c r="I82" s="92"/>
      <c r="J82" s="93"/>
      <c r="K82" s="94"/>
      <c r="L82" s="95"/>
      <c r="N82" s="113">
        <v>5</v>
      </c>
      <c r="O82" s="113">
        <v>27</v>
      </c>
      <c r="P82" s="113">
        <v>4</v>
      </c>
      <c r="Q82" s="113" t="s">
        <v>65</v>
      </c>
      <c r="R82" s="113" t="s">
        <v>66</v>
      </c>
      <c r="S82" s="113" t="s">
        <v>67</v>
      </c>
      <c r="T82" s="113" t="s">
        <v>68</v>
      </c>
      <c r="U82" s="113">
        <v>2007005589</v>
      </c>
      <c r="V82" s="113">
        <v>94000001</v>
      </c>
      <c r="W82" s="114">
        <v>26.47</v>
      </c>
      <c r="X82" s="114">
        <v>0</v>
      </c>
      <c r="Y82" s="115">
        <v>1</v>
      </c>
      <c r="Z82" s="114">
        <v>26.467400000000001</v>
      </c>
      <c r="AB82" s="102">
        <v>5</v>
      </c>
      <c r="AC82" s="102">
        <v>19</v>
      </c>
      <c r="AD82" s="102">
        <v>5</v>
      </c>
      <c r="AE82" s="103" t="s">
        <v>65</v>
      </c>
      <c r="AF82" s="103" t="s">
        <v>66</v>
      </c>
      <c r="AG82" s="103" t="s">
        <v>67</v>
      </c>
      <c r="AH82" s="103" t="s">
        <v>68</v>
      </c>
      <c r="AI82" s="102">
        <v>2010006135</v>
      </c>
      <c r="AJ82" s="102">
        <v>94000002</v>
      </c>
      <c r="AK82" s="104">
        <v>55.21</v>
      </c>
      <c r="AL82" s="105">
        <v>0</v>
      </c>
      <c r="AM82" s="106">
        <v>2</v>
      </c>
      <c r="AN82" s="105">
        <v>27.602699999999999</v>
      </c>
      <c r="AO82" s="86"/>
      <c r="AP82" s="86"/>
    </row>
    <row r="83" spans="1:42" ht="12.75" customHeight="1" thickTop="1" x14ac:dyDescent="0.3">
      <c r="H83" s="116" t="s">
        <v>73</v>
      </c>
      <c r="I83" s="117">
        <f>SUM(I57:I76)</f>
        <v>0</v>
      </c>
      <c r="J83" s="118">
        <f>SUM(J57:J76)</f>
        <v>0</v>
      </c>
      <c r="K83" s="117">
        <f>SUM(K57:K76)</f>
        <v>0</v>
      </c>
      <c r="N83" s="113">
        <v>5</v>
      </c>
      <c r="O83" s="113">
        <v>30</v>
      </c>
      <c r="P83" s="113">
        <v>7</v>
      </c>
      <c r="Q83" s="113" t="s">
        <v>65</v>
      </c>
      <c r="R83" s="113" t="s">
        <v>66</v>
      </c>
      <c r="S83" s="113" t="s">
        <v>67</v>
      </c>
      <c r="T83" s="113" t="s">
        <v>68</v>
      </c>
      <c r="U83" s="113">
        <v>2007005589</v>
      </c>
      <c r="V83" s="113">
        <v>94000001</v>
      </c>
      <c r="W83" s="114">
        <v>26.45</v>
      </c>
      <c r="X83" s="114">
        <v>0</v>
      </c>
      <c r="Y83" s="115">
        <v>1</v>
      </c>
      <c r="Z83" s="114">
        <v>26.449000000000002</v>
      </c>
      <c r="AB83" s="102">
        <v>5</v>
      </c>
      <c r="AC83" s="102">
        <v>4</v>
      </c>
      <c r="AD83" s="102">
        <v>2</v>
      </c>
      <c r="AE83" s="103" t="s">
        <v>65</v>
      </c>
      <c r="AF83" s="103" t="s">
        <v>66</v>
      </c>
      <c r="AG83" s="103" t="s">
        <v>67</v>
      </c>
      <c r="AH83" s="103" t="s">
        <v>68</v>
      </c>
      <c r="AI83" s="102">
        <v>2010006135</v>
      </c>
      <c r="AJ83" s="102">
        <v>94000002</v>
      </c>
      <c r="AK83" s="104">
        <v>82.43</v>
      </c>
      <c r="AL83" s="105">
        <v>0</v>
      </c>
      <c r="AM83" s="106">
        <v>3</v>
      </c>
      <c r="AN83" s="105">
        <v>27.4754</v>
      </c>
      <c r="AO83" s="86"/>
      <c r="AP83" s="86"/>
    </row>
    <row r="84" spans="1:42" x14ac:dyDescent="0.3">
      <c r="C84" s="87"/>
      <c r="D84" s="88"/>
      <c r="E84" s="2"/>
      <c r="F84" s="89"/>
      <c r="G84" s="90"/>
      <c r="H84" s="91"/>
      <c r="I84" s="92"/>
      <c r="J84" s="93"/>
      <c r="K84" s="94"/>
      <c r="L84" s="95"/>
      <c r="N84" s="113">
        <v>5</v>
      </c>
      <c r="O84" s="113">
        <v>27</v>
      </c>
      <c r="P84" s="113">
        <v>6</v>
      </c>
      <c r="Q84" s="113" t="s">
        <v>65</v>
      </c>
      <c r="R84" s="113" t="s">
        <v>66</v>
      </c>
      <c r="S84" s="113" t="s">
        <v>67</v>
      </c>
      <c r="T84" s="113" t="s">
        <v>68</v>
      </c>
      <c r="U84" s="113">
        <v>2007005589</v>
      </c>
      <c r="V84" s="113">
        <v>94000001</v>
      </c>
      <c r="W84" s="114">
        <v>26.35</v>
      </c>
      <c r="X84" s="114">
        <v>0</v>
      </c>
      <c r="Y84" s="115">
        <v>1</v>
      </c>
      <c r="Z84" s="114">
        <v>26.3536</v>
      </c>
      <c r="AB84" s="102">
        <v>5</v>
      </c>
      <c r="AC84" s="102">
        <v>27</v>
      </c>
      <c r="AD84" s="102">
        <v>12</v>
      </c>
      <c r="AE84" s="103" t="s">
        <v>65</v>
      </c>
      <c r="AF84" s="103" t="s">
        <v>66</v>
      </c>
      <c r="AG84" s="103" t="s">
        <v>67</v>
      </c>
      <c r="AH84" s="103" t="s">
        <v>68</v>
      </c>
      <c r="AI84" s="102">
        <v>2007005589</v>
      </c>
      <c r="AJ84" s="102">
        <v>94000002</v>
      </c>
      <c r="AK84" s="104">
        <v>54.81</v>
      </c>
      <c r="AL84" s="105">
        <v>0</v>
      </c>
      <c r="AM84" s="106">
        <v>2</v>
      </c>
      <c r="AN84" s="105">
        <v>27.4039</v>
      </c>
      <c r="AO84" s="86"/>
      <c r="AP84" s="86"/>
    </row>
    <row r="85" spans="1:42" x14ac:dyDescent="0.3">
      <c r="C85" s="87"/>
      <c r="D85" s="88"/>
      <c r="E85" s="2"/>
      <c r="F85" s="89"/>
      <c r="G85" s="90"/>
      <c r="H85" s="91"/>
      <c r="I85" s="92"/>
      <c r="J85" s="93"/>
      <c r="K85" s="94"/>
      <c r="L85" s="95"/>
      <c r="N85" s="113">
        <v>5</v>
      </c>
      <c r="O85" s="113">
        <v>26</v>
      </c>
      <c r="P85" s="113">
        <v>24</v>
      </c>
      <c r="Q85" s="113" t="s">
        <v>65</v>
      </c>
      <c r="R85" s="113" t="s">
        <v>66</v>
      </c>
      <c r="S85" s="113" t="s">
        <v>67</v>
      </c>
      <c r="T85" s="113" t="s">
        <v>68</v>
      </c>
      <c r="U85" s="113">
        <v>2007005589</v>
      </c>
      <c r="V85" s="113">
        <v>94000001</v>
      </c>
      <c r="W85" s="114">
        <v>26.34</v>
      </c>
      <c r="X85" s="114">
        <v>0</v>
      </c>
      <c r="Y85" s="115">
        <v>1</v>
      </c>
      <c r="Z85" s="114">
        <v>26.340900000000001</v>
      </c>
      <c r="AB85" s="102">
        <v>5</v>
      </c>
      <c r="AC85" s="102">
        <v>6</v>
      </c>
      <c r="AD85" s="102">
        <v>4</v>
      </c>
      <c r="AE85" s="103" t="s">
        <v>65</v>
      </c>
      <c r="AF85" s="103" t="s">
        <v>66</v>
      </c>
      <c r="AG85" s="103" t="s">
        <v>67</v>
      </c>
      <c r="AH85" s="103" t="s">
        <v>68</v>
      </c>
      <c r="AI85" s="102">
        <v>2010006135</v>
      </c>
      <c r="AJ85" s="102">
        <v>94000002</v>
      </c>
      <c r="AK85" s="104">
        <v>27.35</v>
      </c>
      <c r="AL85" s="105">
        <v>0</v>
      </c>
      <c r="AM85" s="106">
        <v>1</v>
      </c>
      <c r="AN85" s="105">
        <v>27.346399999999999</v>
      </c>
      <c r="AO85" s="86"/>
      <c r="AP85" s="86"/>
    </row>
    <row r="86" spans="1:42" x14ac:dyDescent="0.3">
      <c r="C86" s="87"/>
      <c r="D86" s="88"/>
      <c r="E86" s="2"/>
      <c r="F86" s="89"/>
      <c r="G86" s="90"/>
      <c r="H86" s="91"/>
      <c r="I86" s="92"/>
      <c r="J86" s="93"/>
      <c r="K86" s="94"/>
      <c r="L86" s="95"/>
      <c r="N86" s="113">
        <v>5</v>
      </c>
      <c r="O86" s="113">
        <v>26</v>
      </c>
      <c r="P86" s="113">
        <v>6</v>
      </c>
      <c r="Q86" s="113" t="s">
        <v>65</v>
      </c>
      <c r="R86" s="113" t="s">
        <v>66</v>
      </c>
      <c r="S86" s="113" t="s">
        <v>67</v>
      </c>
      <c r="T86" s="113" t="s">
        <v>68</v>
      </c>
      <c r="U86" s="113">
        <v>2010006135</v>
      </c>
      <c r="V86" s="113">
        <v>94000001</v>
      </c>
      <c r="W86" s="114">
        <v>26.32</v>
      </c>
      <c r="X86" s="114">
        <v>0</v>
      </c>
      <c r="Y86" s="115">
        <v>1</v>
      </c>
      <c r="Z86" s="114">
        <v>26.3156</v>
      </c>
      <c r="AB86" s="102">
        <v>5</v>
      </c>
      <c r="AC86" s="102">
        <v>18</v>
      </c>
      <c r="AD86" s="102">
        <v>22</v>
      </c>
      <c r="AE86" s="103" t="s">
        <v>65</v>
      </c>
      <c r="AF86" s="103" t="s">
        <v>66</v>
      </c>
      <c r="AG86" s="103" t="s">
        <v>67</v>
      </c>
      <c r="AH86" s="103" t="s">
        <v>71</v>
      </c>
      <c r="AI86" s="102">
        <v>2010006056</v>
      </c>
      <c r="AJ86" s="102">
        <v>94000002</v>
      </c>
      <c r="AK86" s="104">
        <v>81.290000000000006</v>
      </c>
      <c r="AL86" s="105">
        <v>0</v>
      </c>
      <c r="AM86" s="106">
        <v>3</v>
      </c>
      <c r="AN86" s="105">
        <v>27.0977</v>
      </c>
      <c r="AO86" s="86"/>
      <c r="AP86" s="86"/>
    </row>
    <row r="87" spans="1:42" x14ac:dyDescent="0.3">
      <c r="C87" s="87"/>
      <c r="D87" s="88"/>
      <c r="E87" s="2"/>
      <c r="F87" s="89"/>
      <c r="G87" s="90"/>
      <c r="H87" s="91"/>
      <c r="I87" s="92"/>
      <c r="J87" s="93"/>
      <c r="K87" s="94"/>
      <c r="L87" s="95"/>
      <c r="N87" s="113">
        <v>5</v>
      </c>
      <c r="O87" s="113">
        <v>27</v>
      </c>
      <c r="P87" s="113">
        <v>1</v>
      </c>
      <c r="Q87" s="113" t="s">
        <v>65</v>
      </c>
      <c r="R87" s="113" t="s">
        <v>66</v>
      </c>
      <c r="S87" s="113" t="s">
        <v>67</v>
      </c>
      <c r="T87" s="113" t="s">
        <v>68</v>
      </c>
      <c r="U87" s="113">
        <v>2007005589</v>
      </c>
      <c r="V87" s="113">
        <v>94000001</v>
      </c>
      <c r="W87" s="114">
        <v>26.29</v>
      </c>
      <c r="X87" s="114">
        <v>0</v>
      </c>
      <c r="Y87" s="115">
        <v>1</v>
      </c>
      <c r="Z87" s="114">
        <v>26.290299999999998</v>
      </c>
      <c r="AB87" s="102">
        <v>5</v>
      </c>
      <c r="AC87" s="102">
        <v>18</v>
      </c>
      <c r="AD87" s="102">
        <v>22</v>
      </c>
      <c r="AE87" s="103" t="s">
        <v>65</v>
      </c>
      <c r="AF87" s="103" t="s">
        <v>66</v>
      </c>
      <c r="AG87" s="103" t="s">
        <v>67</v>
      </c>
      <c r="AH87" s="103" t="s">
        <v>72</v>
      </c>
      <c r="AI87" s="102">
        <v>2010006057</v>
      </c>
      <c r="AJ87" s="102">
        <v>94000002</v>
      </c>
      <c r="AK87" s="104">
        <v>135.49</v>
      </c>
      <c r="AL87" s="105">
        <v>0</v>
      </c>
      <c r="AM87" s="106">
        <v>5</v>
      </c>
      <c r="AN87" s="105">
        <v>27.0977</v>
      </c>
      <c r="AO87" s="86"/>
      <c r="AP87" s="86"/>
    </row>
    <row r="88" spans="1:42" x14ac:dyDescent="0.3">
      <c r="C88" s="87"/>
      <c r="D88" s="88"/>
      <c r="E88" s="2"/>
      <c r="F88" s="89"/>
      <c r="G88" s="90"/>
      <c r="H88" s="91"/>
      <c r="I88" s="92"/>
      <c r="J88" s="93"/>
      <c r="K88" s="94"/>
      <c r="L88" s="95"/>
      <c r="N88" s="113">
        <v>5</v>
      </c>
      <c r="O88" s="113">
        <v>27</v>
      </c>
      <c r="P88" s="113">
        <v>3</v>
      </c>
      <c r="Q88" s="113" t="s">
        <v>65</v>
      </c>
      <c r="R88" s="113" t="s">
        <v>66</v>
      </c>
      <c r="S88" s="113" t="s">
        <v>67</v>
      </c>
      <c r="T88" s="113" t="s">
        <v>68</v>
      </c>
      <c r="U88" s="113">
        <v>2007005589</v>
      </c>
      <c r="V88" s="113">
        <v>94000001</v>
      </c>
      <c r="W88" s="114">
        <v>26.29</v>
      </c>
      <c r="X88" s="114">
        <v>0</v>
      </c>
      <c r="Y88" s="115">
        <v>1</v>
      </c>
      <c r="Z88" s="114">
        <v>26.290299999999998</v>
      </c>
      <c r="AB88" s="102">
        <v>5</v>
      </c>
      <c r="AC88" s="102">
        <v>27</v>
      </c>
      <c r="AD88" s="102">
        <v>14</v>
      </c>
      <c r="AE88" s="103" t="s">
        <v>65</v>
      </c>
      <c r="AF88" s="103" t="s">
        <v>66</v>
      </c>
      <c r="AG88" s="103" t="s">
        <v>67</v>
      </c>
      <c r="AH88" s="103" t="s">
        <v>68</v>
      </c>
      <c r="AI88" s="102">
        <v>2007005589</v>
      </c>
      <c r="AJ88" s="102">
        <v>94000002</v>
      </c>
      <c r="AK88" s="104">
        <v>162.4</v>
      </c>
      <c r="AL88" s="105">
        <v>0</v>
      </c>
      <c r="AM88" s="106">
        <v>6</v>
      </c>
      <c r="AN88" s="105">
        <v>27.065999999999999</v>
      </c>
      <c r="AO88" s="86"/>
      <c r="AP88" s="86"/>
    </row>
    <row r="89" spans="1:42" x14ac:dyDescent="0.3">
      <c r="C89" s="87"/>
      <c r="D89" s="88"/>
      <c r="E89" s="2"/>
      <c r="F89" s="89"/>
      <c r="G89" s="90"/>
      <c r="H89" s="91"/>
      <c r="I89" s="92"/>
      <c r="J89" s="93"/>
      <c r="K89" s="94"/>
      <c r="L89" s="95"/>
      <c r="N89" s="113">
        <v>5</v>
      </c>
      <c r="O89" s="113">
        <v>24</v>
      </c>
      <c r="P89" s="113">
        <v>23</v>
      </c>
      <c r="Q89" s="113" t="s">
        <v>65</v>
      </c>
      <c r="R89" s="113" t="s">
        <v>66</v>
      </c>
      <c r="S89" s="113" t="s">
        <v>67</v>
      </c>
      <c r="T89" s="113" t="s">
        <v>68</v>
      </c>
      <c r="U89" s="113">
        <v>2010006135</v>
      </c>
      <c r="V89" s="113">
        <v>94000001</v>
      </c>
      <c r="W89" s="114">
        <v>51.36</v>
      </c>
      <c r="X89" s="114">
        <v>0</v>
      </c>
      <c r="Y89" s="115">
        <v>2</v>
      </c>
      <c r="Z89" s="114">
        <v>25.681000000000001</v>
      </c>
      <c r="AB89" s="102">
        <v>5</v>
      </c>
      <c r="AC89" s="102">
        <v>27</v>
      </c>
      <c r="AD89" s="102">
        <v>13</v>
      </c>
      <c r="AE89" s="103" t="s">
        <v>65</v>
      </c>
      <c r="AF89" s="103" t="s">
        <v>66</v>
      </c>
      <c r="AG89" s="103" t="s">
        <v>67</v>
      </c>
      <c r="AH89" s="103" t="s">
        <v>68</v>
      </c>
      <c r="AI89" s="102">
        <v>2007005589</v>
      </c>
      <c r="AJ89" s="102">
        <v>94000002</v>
      </c>
      <c r="AK89" s="104">
        <v>54.11</v>
      </c>
      <c r="AL89" s="105">
        <v>0</v>
      </c>
      <c r="AM89" s="106">
        <v>2</v>
      </c>
      <c r="AN89" s="105">
        <v>27.055900000000001</v>
      </c>
      <c r="AO89" s="86"/>
      <c r="AP89" s="86"/>
    </row>
    <row r="90" spans="1:42" x14ac:dyDescent="0.3">
      <c r="C90" s="87"/>
      <c r="D90" s="88"/>
      <c r="E90" s="2"/>
      <c r="F90" s="89"/>
      <c r="G90" s="90"/>
      <c r="H90" s="91"/>
      <c r="I90" s="92"/>
      <c r="J90" s="93"/>
      <c r="K90" s="94"/>
      <c r="L90" s="95"/>
      <c r="N90" s="113">
        <v>5</v>
      </c>
      <c r="O90" s="113">
        <v>18</v>
      </c>
      <c r="P90" s="113">
        <v>21</v>
      </c>
      <c r="Q90" s="113" t="s">
        <v>65</v>
      </c>
      <c r="R90" s="113" t="s">
        <v>66</v>
      </c>
      <c r="S90" s="113" t="s">
        <v>67</v>
      </c>
      <c r="T90" s="113" t="s">
        <v>71</v>
      </c>
      <c r="U90" s="113">
        <v>2010006056</v>
      </c>
      <c r="V90" s="113">
        <v>94000001</v>
      </c>
      <c r="W90" s="114">
        <v>76.87</v>
      </c>
      <c r="X90" s="114">
        <v>0</v>
      </c>
      <c r="Y90" s="115">
        <v>3</v>
      </c>
      <c r="Z90" s="114">
        <v>25.6249</v>
      </c>
      <c r="AB90" s="102">
        <v>5</v>
      </c>
      <c r="AC90" s="102">
        <v>27</v>
      </c>
      <c r="AD90" s="102">
        <v>15</v>
      </c>
      <c r="AE90" s="103" t="s">
        <v>65</v>
      </c>
      <c r="AF90" s="103" t="s">
        <v>66</v>
      </c>
      <c r="AG90" s="103" t="s">
        <v>67</v>
      </c>
      <c r="AH90" s="103" t="s">
        <v>68</v>
      </c>
      <c r="AI90" s="102">
        <v>2007005589</v>
      </c>
      <c r="AJ90" s="102">
        <v>94000002</v>
      </c>
      <c r="AK90" s="104">
        <v>80.849999999999994</v>
      </c>
      <c r="AL90" s="105">
        <v>0</v>
      </c>
      <c r="AM90" s="106">
        <v>3</v>
      </c>
      <c r="AN90" s="105">
        <v>26.9499</v>
      </c>
      <c r="AO90" s="86"/>
      <c r="AP90" s="86"/>
    </row>
    <row r="91" spans="1:42" x14ac:dyDescent="0.3">
      <c r="C91" s="87"/>
      <c r="D91" s="88"/>
      <c r="E91" s="2"/>
      <c r="F91" s="89"/>
      <c r="G91" s="90"/>
      <c r="H91" s="91"/>
      <c r="I91" s="92"/>
      <c r="J91" s="93"/>
      <c r="K91" s="94"/>
      <c r="L91" s="95"/>
      <c r="N91" s="113">
        <v>5</v>
      </c>
      <c r="O91" s="113">
        <v>18</v>
      </c>
      <c r="P91" s="113">
        <v>21</v>
      </c>
      <c r="Q91" s="113" t="s">
        <v>65</v>
      </c>
      <c r="R91" s="113" t="s">
        <v>66</v>
      </c>
      <c r="S91" s="113" t="s">
        <v>67</v>
      </c>
      <c r="T91" s="113" t="s">
        <v>72</v>
      </c>
      <c r="U91" s="113">
        <v>2010006057</v>
      </c>
      <c r="V91" s="113">
        <v>94000001</v>
      </c>
      <c r="W91" s="114">
        <v>51.25</v>
      </c>
      <c r="X91" s="114">
        <v>0</v>
      </c>
      <c r="Y91" s="115">
        <v>2</v>
      </c>
      <c r="Z91" s="114">
        <v>25.6249</v>
      </c>
      <c r="AB91" s="102">
        <v>5</v>
      </c>
      <c r="AC91" s="102">
        <v>27</v>
      </c>
      <c r="AD91" s="102">
        <v>16</v>
      </c>
      <c r="AE91" s="103" t="s">
        <v>65</v>
      </c>
      <c r="AF91" s="103" t="s">
        <v>66</v>
      </c>
      <c r="AG91" s="103" t="s">
        <v>67</v>
      </c>
      <c r="AH91" s="103" t="s">
        <v>68</v>
      </c>
      <c r="AI91" s="102">
        <v>2007005589</v>
      </c>
      <c r="AJ91" s="102">
        <v>94000002</v>
      </c>
      <c r="AK91" s="104">
        <v>26.94</v>
      </c>
      <c r="AL91" s="105">
        <v>0</v>
      </c>
      <c r="AM91" s="106">
        <v>1</v>
      </c>
      <c r="AN91" s="105">
        <v>26.944500000000001</v>
      </c>
      <c r="AO91" s="86"/>
      <c r="AP91" s="86"/>
    </row>
    <row r="92" spans="1:42" x14ac:dyDescent="0.3">
      <c r="C92" s="87"/>
      <c r="D92" s="88"/>
      <c r="E92" s="2"/>
      <c r="F92" s="89"/>
      <c r="G92" s="90"/>
      <c r="H92" s="91"/>
      <c r="I92" s="92"/>
      <c r="J92" s="93"/>
      <c r="K92" s="94"/>
      <c r="L92" s="95"/>
      <c r="N92" s="113">
        <v>5</v>
      </c>
      <c r="O92" s="113">
        <v>7</v>
      </c>
      <c r="P92" s="113">
        <v>9</v>
      </c>
      <c r="Q92" s="113" t="s">
        <v>65</v>
      </c>
      <c r="R92" s="113" t="s">
        <v>66</v>
      </c>
      <c r="S92" s="113" t="s">
        <v>67</v>
      </c>
      <c r="T92" s="113" t="s">
        <v>71</v>
      </c>
      <c r="U92" s="113">
        <v>2010006056</v>
      </c>
      <c r="V92" s="113">
        <v>94000001</v>
      </c>
      <c r="W92" s="114">
        <v>25.32</v>
      </c>
      <c r="X92" s="114">
        <v>0</v>
      </c>
      <c r="Y92" s="115">
        <v>1</v>
      </c>
      <c r="Z92" s="114">
        <v>25.3215</v>
      </c>
      <c r="AB92" s="102">
        <v>5</v>
      </c>
      <c r="AC92" s="102">
        <v>31</v>
      </c>
      <c r="AD92" s="102">
        <v>7</v>
      </c>
      <c r="AE92" s="103" t="s">
        <v>65</v>
      </c>
      <c r="AF92" s="103" t="s">
        <v>66</v>
      </c>
      <c r="AG92" s="103" t="s">
        <v>67</v>
      </c>
      <c r="AH92" s="103" t="s">
        <v>68</v>
      </c>
      <c r="AI92" s="102">
        <v>2007005589</v>
      </c>
      <c r="AJ92" s="102">
        <v>94000002</v>
      </c>
      <c r="AK92" s="104">
        <v>26.8</v>
      </c>
      <c r="AL92" s="105">
        <v>0</v>
      </c>
      <c r="AM92" s="106">
        <v>1</v>
      </c>
      <c r="AN92" s="105">
        <v>26.8018</v>
      </c>
      <c r="AO92" s="86"/>
      <c r="AP92" s="86"/>
    </row>
    <row r="93" spans="1:42" x14ac:dyDescent="0.3">
      <c r="C93" s="87"/>
      <c r="D93" s="88"/>
      <c r="E93" s="2"/>
      <c r="F93" s="89"/>
      <c r="G93" s="90"/>
      <c r="H93" s="91"/>
      <c r="I93" s="92"/>
      <c r="J93" s="93"/>
      <c r="K93" s="94"/>
      <c r="L93" s="95"/>
      <c r="N93" s="113">
        <v>5</v>
      </c>
      <c r="O93" s="113">
        <v>7</v>
      </c>
      <c r="P93" s="113">
        <v>9</v>
      </c>
      <c r="Q93" s="113" t="s">
        <v>65</v>
      </c>
      <c r="R93" s="113" t="s">
        <v>66</v>
      </c>
      <c r="S93" s="113" t="s">
        <v>67</v>
      </c>
      <c r="T93" s="113" t="s">
        <v>72</v>
      </c>
      <c r="U93" s="113">
        <v>2010006057</v>
      </c>
      <c r="V93" s="113">
        <v>94000001</v>
      </c>
      <c r="W93" s="114">
        <v>25.32</v>
      </c>
      <c r="X93" s="114">
        <v>0</v>
      </c>
      <c r="Y93" s="115">
        <v>1</v>
      </c>
      <c r="Z93" s="114">
        <v>25.3215</v>
      </c>
      <c r="AB93" s="102">
        <v>5</v>
      </c>
      <c r="AC93" s="102">
        <v>25</v>
      </c>
      <c r="AD93" s="102">
        <v>13</v>
      </c>
      <c r="AE93" s="103" t="s">
        <v>65</v>
      </c>
      <c r="AF93" s="103" t="s">
        <v>66</v>
      </c>
      <c r="AG93" s="103" t="s">
        <v>67</v>
      </c>
      <c r="AH93" s="103" t="s">
        <v>68</v>
      </c>
      <c r="AI93" s="102">
        <v>2007005589</v>
      </c>
      <c r="AJ93" s="102">
        <v>94000002</v>
      </c>
      <c r="AK93" s="104">
        <v>26.3</v>
      </c>
      <c r="AL93" s="105">
        <v>0</v>
      </c>
      <c r="AM93" s="106">
        <v>1</v>
      </c>
      <c r="AN93" s="105">
        <v>26.303000000000001</v>
      </c>
      <c r="AO93" s="86"/>
      <c r="AP93" s="86"/>
    </row>
    <row r="94" spans="1:42" x14ac:dyDescent="0.3">
      <c r="C94" s="87"/>
      <c r="D94" s="88"/>
      <c r="E94" s="2"/>
      <c r="F94" s="89"/>
      <c r="G94" s="90"/>
      <c r="H94" s="91"/>
      <c r="I94" s="92"/>
      <c r="J94" s="93"/>
      <c r="K94" s="94"/>
      <c r="L94" s="95"/>
      <c r="N94" s="113">
        <v>5</v>
      </c>
      <c r="O94" s="113">
        <v>18</v>
      </c>
      <c r="P94" s="113">
        <v>2</v>
      </c>
      <c r="Q94" s="113" t="s">
        <v>65</v>
      </c>
      <c r="R94" s="113" t="s">
        <v>66</v>
      </c>
      <c r="S94" s="113" t="s">
        <v>67</v>
      </c>
      <c r="T94" s="113" t="s">
        <v>71</v>
      </c>
      <c r="U94" s="113">
        <v>2010006056</v>
      </c>
      <c r="V94" s="113">
        <v>94000001</v>
      </c>
      <c r="W94" s="114">
        <v>25.32</v>
      </c>
      <c r="X94" s="114">
        <v>0</v>
      </c>
      <c r="Y94" s="115">
        <v>1</v>
      </c>
      <c r="Z94" s="114">
        <v>25.3172</v>
      </c>
      <c r="AB94" s="102">
        <v>5</v>
      </c>
      <c r="AC94" s="102">
        <v>25</v>
      </c>
      <c r="AD94" s="102">
        <v>14</v>
      </c>
      <c r="AE94" s="103" t="s">
        <v>65</v>
      </c>
      <c r="AF94" s="103" t="s">
        <v>66</v>
      </c>
      <c r="AG94" s="103" t="s">
        <v>67</v>
      </c>
      <c r="AH94" s="103" t="s">
        <v>68</v>
      </c>
      <c r="AI94" s="102">
        <v>2007005589</v>
      </c>
      <c r="AJ94" s="102">
        <v>94000002</v>
      </c>
      <c r="AK94" s="104">
        <v>52.61</v>
      </c>
      <c r="AL94" s="105">
        <v>0</v>
      </c>
      <c r="AM94" s="106">
        <v>2</v>
      </c>
      <c r="AN94" s="105">
        <v>26.303000000000001</v>
      </c>
      <c r="AO94" s="86"/>
      <c r="AP94" s="86"/>
    </row>
    <row r="95" spans="1:42" x14ac:dyDescent="0.3">
      <c r="C95" s="87"/>
      <c r="D95" s="88"/>
      <c r="E95" s="2"/>
      <c r="F95" s="89"/>
      <c r="G95" s="90"/>
      <c r="H95" s="91"/>
      <c r="I95" s="92"/>
      <c r="J95" s="93"/>
      <c r="K95" s="94"/>
      <c r="L95" s="95"/>
      <c r="N95" s="113">
        <v>5</v>
      </c>
      <c r="O95" s="113">
        <v>31</v>
      </c>
      <c r="P95" s="113">
        <v>2</v>
      </c>
      <c r="Q95" s="113" t="s">
        <v>65</v>
      </c>
      <c r="R95" s="113" t="s">
        <v>66</v>
      </c>
      <c r="S95" s="113" t="s">
        <v>67</v>
      </c>
      <c r="T95" s="113" t="s">
        <v>71</v>
      </c>
      <c r="U95" s="113">
        <v>2010006056</v>
      </c>
      <c r="V95" s="113">
        <v>94000001</v>
      </c>
      <c r="W95" s="114">
        <v>24.51</v>
      </c>
      <c r="X95" s="114">
        <v>0</v>
      </c>
      <c r="Y95" s="115">
        <v>1</v>
      </c>
      <c r="Z95" s="114">
        <v>24.5123</v>
      </c>
      <c r="AB95" s="102">
        <v>5</v>
      </c>
      <c r="AC95" s="102">
        <v>25</v>
      </c>
      <c r="AD95" s="102">
        <v>15</v>
      </c>
      <c r="AE95" s="103" t="s">
        <v>65</v>
      </c>
      <c r="AF95" s="103" t="s">
        <v>66</v>
      </c>
      <c r="AG95" s="103" t="s">
        <v>67</v>
      </c>
      <c r="AH95" s="103" t="s">
        <v>68</v>
      </c>
      <c r="AI95" s="102">
        <v>2007005589</v>
      </c>
      <c r="AJ95" s="102">
        <v>94000002</v>
      </c>
      <c r="AK95" s="104">
        <v>52.58</v>
      </c>
      <c r="AL95" s="105">
        <v>0</v>
      </c>
      <c r="AM95" s="106">
        <v>2</v>
      </c>
      <c r="AN95" s="105">
        <v>26.290299999999998</v>
      </c>
      <c r="AO95" s="86"/>
      <c r="AP95" s="86"/>
    </row>
    <row r="96" spans="1:42" ht="12.75" customHeight="1" x14ac:dyDescent="0.3">
      <c r="C96" s="87"/>
      <c r="D96" s="88"/>
      <c r="E96" s="2"/>
      <c r="F96" s="89"/>
      <c r="G96" s="90"/>
      <c r="H96" s="91"/>
      <c r="I96" s="92"/>
      <c r="J96" s="93"/>
      <c r="K96" s="94"/>
      <c r="L96" s="95"/>
      <c r="N96" s="113">
        <v>5</v>
      </c>
      <c r="O96" s="113">
        <v>31</v>
      </c>
      <c r="P96" s="113">
        <v>2</v>
      </c>
      <c r="Q96" s="113" t="s">
        <v>65</v>
      </c>
      <c r="R96" s="113" t="s">
        <v>66</v>
      </c>
      <c r="S96" s="113" t="s">
        <v>67</v>
      </c>
      <c r="T96" s="113" t="s">
        <v>72</v>
      </c>
      <c r="U96" s="113">
        <v>2010006057</v>
      </c>
      <c r="V96" s="113">
        <v>94000001</v>
      </c>
      <c r="W96" s="114">
        <v>24.51</v>
      </c>
      <c r="X96" s="114">
        <v>0</v>
      </c>
      <c r="Y96" s="115">
        <v>1</v>
      </c>
      <c r="Z96" s="114">
        <v>24.5123</v>
      </c>
      <c r="AB96" s="102">
        <v>5</v>
      </c>
      <c r="AC96" s="102">
        <v>25</v>
      </c>
      <c r="AD96" s="102">
        <v>16</v>
      </c>
      <c r="AE96" s="103" t="s">
        <v>65</v>
      </c>
      <c r="AF96" s="103" t="s">
        <v>66</v>
      </c>
      <c r="AG96" s="103" t="s">
        <v>67</v>
      </c>
      <c r="AH96" s="103" t="s">
        <v>68</v>
      </c>
      <c r="AI96" s="102">
        <v>2007005589</v>
      </c>
      <c r="AJ96" s="102">
        <v>94000002</v>
      </c>
      <c r="AK96" s="104">
        <v>26.29</v>
      </c>
      <c r="AL96" s="105">
        <v>0</v>
      </c>
      <c r="AM96" s="106">
        <v>1</v>
      </c>
      <c r="AN96" s="105">
        <v>26.290299999999998</v>
      </c>
      <c r="AO96" s="86"/>
      <c r="AP96" s="86"/>
    </row>
    <row r="97" spans="1:42" x14ac:dyDescent="0.3">
      <c r="C97" s="87"/>
      <c r="D97" s="88"/>
      <c r="E97" s="2"/>
      <c r="F97" s="89"/>
      <c r="G97" s="90"/>
      <c r="H97" s="91"/>
      <c r="I97" s="92"/>
      <c r="J97" s="93"/>
      <c r="K97" s="94"/>
      <c r="L97" s="95"/>
      <c r="N97" s="113">
        <v>5</v>
      </c>
      <c r="O97" s="113">
        <v>25</v>
      </c>
      <c r="P97" s="113">
        <v>1</v>
      </c>
      <c r="Q97" s="113" t="s">
        <v>65</v>
      </c>
      <c r="R97" s="113" t="s">
        <v>66</v>
      </c>
      <c r="S97" s="113" t="s">
        <v>67</v>
      </c>
      <c r="T97" s="113" t="s">
        <v>71</v>
      </c>
      <c r="U97" s="113">
        <v>2010006056</v>
      </c>
      <c r="V97" s="113">
        <v>94000001</v>
      </c>
      <c r="W97" s="114">
        <v>23.62</v>
      </c>
      <c r="X97" s="114">
        <v>0</v>
      </c>
      <c r="Y97" s="115">
        <v>1</v>
      </c>
      <c r="Z97" s="114">
        <v>23.6174</v>
      </c>
      <c r="AB97" s="102">
        <v>5</v>
      </c>
      <c r="AC97" s="102">
        <v>25</v>
      </c>
      <c r="AD97" s="102">
        <v>17</v>
      </c>
      <c r="AE97" s="103" t="s">
        <v>65</v>
      </c>
      <c r="AF97" s="103" t="s">
        <v>66</v>
      </c>
      <c r="AG97" s="103" t="s">
        <v>67</v>
      </c>
      <c r="AH97" s="103" t="s">
        <v>68</v>
      </c>
      <c r="AI97" s="102">
        <v>2007005589</v>
      </c>
      <c r="AJ97" s="102">
        <v>94000002</v>
      </c>
      <c r="AK97" s="104">
        <v>26.29</v>
      </c>
      <c r="AL97" s="105">
        <v>0</v>
      </c>
      <c r="AM97" s="106">
        <v>1</v>
      </c>
      <c r="AN97" s="105">
        <v>26.290299999999998</v>
      </c>
      <c r="AO97" s="86"/>
      <c r="AP97" s="86"/>
    </row>
    <row r="98" spans="1:42" s="7" customFormat="1" x14ac:dyDescent="0.3">
      <c r="A98" s="3"/>
      <c r="B98" s="3"/>
      <c r="C98" s="87"/>
      <c r="D98" s="88"/>
      <c r="E98" s="2"/>
      <c r="F98" s="89"/>
      <c r="G98" s="90"/>
      <c r="H98" s="91"/>
      <c r="I98" s="92"/>
      <c r="J98" s="93"/>
      <c r="K98" s="94"/>
      <c r="L98" s="95"/>
      <c r="N98" s="113">
        <v>5</v>
      </c>
      <c r="O98" s="113">
        <v>4</v>
      </c>
      <c r="P98" s="113">
        <v>14</v>
      </c>
      <c r="Q98" s="113" t="s">
        <v>65</v>
      </c>
      <c r="R98" s="113" t="s">
        <v>66</v>
      </c>
      <c r="S98" s="113" t="s">
        <v>67</v>
      </c>
      <c r="T98" s="113" t="s">
        <v>71</v>
      </c>
      <c r="U98" s="113">
        <v>2010006056</v>
      </c>
      <c r="V98" s="113">
        <v>94000001</v>
      </c>
      <c r="W98" s="114">
        <v>23.53</v>
      </c>
      <c r="X98" s="114">
        <v>0</v>
      </c>
      <c r="Y98" s="115">
        <v>1</v>
      </c>
      <c r="Z98" s="114">
        <v>23.529599999999999</v>
      </c>
      <c r="AB98" s="102">
        <v>5</v>
      </c>
      <c r="AC98" s="102">
        <v>26</v>
      </c>
      <c r="AD98" s="102">
        <v>20</v>
      </c>
      <c r="AE98" s="103" t="s">
        <v>65</v>
      </c>
      <c r="AF98" s="103" t="s">
        <v>66</v>
      </c>
      <c r="AG98" s="103" t="s">
        <v>67</v>
      </c>
      <c r="AH98" s="103" t="s">
        <v>68</v>
      </c>
      <c r="AI98" s="102">
        <v>2007005589</v>
      </c>
      <c r="AJ98" s="102">
        <v>94000002</v>
      </c>
      <c r="AK98" s="104">
        <v>26.29</v>
      </c>
      <c r="AL98" s="105">
        <v>0</v>
      </c>
      <c r="AM98" s="106">
        <v>1</v>
      </c>
      <c r="AN98" s="105">
        <v>26.290299999999998</v>
      </c>
      <c r="AO98" s="123"/>
      <c r="AP98" s="123"/>
    </row>
    <row r="99" spans="1:42" s="7" customFormat="1" x14ac:dyDescent="0.3">
      <c r="A99" s="3"/>
      <c r="B99" s="3"/>
      <c r="C99" s="87"/>
      <c r="D99" s="88"/>
      <c r="E99" s="2"/>
      <c r="F99" s="89"/>
      <c r="G99" s="90"/>
      <c r="H99" s="91"/>
      <c r="I99" s="92"/>
      <c r="J99" s="93"/>
      <c r="K99" s="94"/>
      <c r="L99" s="95"/>
      <c r="N99" s="113">
        <v>5</v>
      </c>
      <c r="O99" s="113">
        <v>4</v>
      </c>
      <c r="P99" s="113">
        <v>14</v>
      </c>
      <c r="Q99" s="113" t="s">
        <v>65</v>
      </c>
      <c r="R99" s="113" t="s">
        <v>66</v>
      </c>
      <c r="S99" s="113" t="s">
        <v>67</v>
      </c>
      <c r="T99" s="113" t="s">
        <v>72</v>
      </c>
      <c r="U99" s="113">
        <v>2010006057</v>
      </c>
      <c r="V99" s="113">
        <v>94000001</v>
      </c>
      <c r="W99" s="114">
        <v>23.53</v>
      </c>
      <c r="X99" s="114">
        <v>0</v>
      </c>
      <c r="Y99" s="115">
        <v>1</v>
      </c>
      <c r="Z99" s="114">
        <v>23.529599999999999</v>
      </c>
      <c r="AB99" s="102">
        <v>5</v>
      </c>
      <c r="AC99" s="102">
        <v>26</v>
      </c>
      <c r="AD99" s="102">
        <v>21</v>
      </c>
      <c r="AE99" s="103" t="s">
        <v>65</v>
      </c>
      <c r="AF99" s="103" t="s">
        <v>66</v>
      </c>
      <c r="AG99" s="103" t="s">
        <v>67</v>
      </c>
      <c r="AH99" s="103" t="s">
        <v>68</v>
      </c>
      <c r="AI99" s="102">
        <v>2007005589</v>
      </c>
      <c r="AJ99" s="102">
        <v>94000002</v>
      </c>
      <c r="AK99" s="104">
        <v>52.58</v>
      </c>
      <c r="AL99" s="105">
        <v>0</v>
      </c>
      <c r="AM99" s="106">
        <v>2</v>
      </c>
      <c r="AN99" s="105">
        <v>26.290299999999998</v>
      </c>
      <c r="AO99" s="123"/>
      <c r="AP99" s="123"/>
    </row>
    <row r="100" spans="1:42" s="7" customFormat="1" ht="13.95" customHeight="1" x14ac:dyDescent="0.3">
      <c r="A100" s="3"/>
      <c r="B100" s="3"/>
      <c r="C100" s="87"/>
      <c r="D100" s="88"/>
      <c r="E100" s="2"/>
      <c r="F100" s="89"/>
      <c r="G100" s="90"/>
      <c r="H100" s="91"/>
      <c r="I100" s="92"/>
      <c r="J100" s="93"/>
      <c r="K100" s="92"/>
      <c r="L100" s="95"/>
      <c r="N100" s="113">
        <v>5</v>
      </c>
      <c r="O100" s="113">
        <v>2</v>
      </c>
      <c r="P100" s="113">
        <v>22</v>
      </c>
      <c r="Q100" s="113" t="s">
        <v>65</v>
      </c>
      <c r="R100" s="113" t="s">
        <v>66</v>
      </c>
      <c r="S100" s="113" t="s">
        <v>67</v>
      </c>
      <c r="T100" s="113" t="s">
        <v>76</v>
      </c>
      <c r="U100" s="113">
        <v>2015002872</v>
      </c>
      <c r="V100" s="113">
        <v>94000001</v>
      </c>
      <c r="W100" s="114">
        <v>1150</v>
      </c>
      <c r="X100" s="114">
        <v>0</v>
      </c>
      <c r="Y100" s="115">
        <v>50</v>
      </c>
      <c r="Z100" s="114">
        <v>23</v>
      </c>
      <c r="AB100" s="102">
        <v>5</v>
      </c>
      <c r="AC100" s="102">
        <v>18</v>
      </c>
      <c r="AD100" s="102">
        <v>21</v>
      </c>
      <c r="AE100" s="103" t="s">
        <v>65</v>
      </c>
      <c r="AF100" s="103" t="s">
        <v>66</v>
      </c>
      <c r="AG100" s="103" t="s">
        <v>67</v>
      </c>
      <c r="AH100" s="103" t="s">
        <v>71</v>
      </c>
      <c r="AI100" s="102">
        <v>2010006056</v>
      </c>
      <c r="AJ100" s="102">
        <v>94000002</v>
      </c>
      <c r="AK100" s="104">
        <v>51.25</v>
      </c>
      <c r="AL100" s="105">
        <v>0</v>
      </c>
      <c r="AM100" s="106">
        <v>2</v>
      </c>
      <c r="AN100" s="105">
        <v>25.6249</v>
      </c>
      <c r="AO100" s="123"/>
      <c r="AP100" s="123"/>
    </row>
    <row r="101" spans="1:42" s="7" customFormat="1" ht="13.95" customHeight="1" x14ac:dyDescent="0.3">
      <c r="A101" s="3"/>
      <c r="B101" s="3"/>
      <c r="C101" s="87"/>
      <c r="D101" s="88"/>
      <c r="E101" s="2"/>
      <c r="F101" s="89"/>
      <c r="G101" s="90"/>
      <c r="H101" s="91"/>
      <c r="I101" s="92"/>
      <c r="J101" s="93"/>
      <c r="K101" s="94"/>
      <c r="L101" s="95"/>
      <c r="N101" s="113">
        <v>5</v>
      </c>
      <c r="O101" s="113">
        <v>3</v>
      </c>
      <c r="P101" s="113">
        <v>2</v>
      </c>
      <c r="Q101" s="113" t="s">
        <v>65</v>
      </c>
      <c r="R101" s="113" t="s">
        <v>66</v>
      </c>
      <c r="S101" s="113" t="s">
        <v>67</v>
      </c>
      <c r="T101" s="113" t="s">
        <v>71</v>
      </c>
      <c r="U101" s="113">
        <v>2010006056</v>
      </c>
      <c r="V101" s="113">
        <v>94000001</v>
      </c>
      <c r="W101" s="114">
        <v>20.58</v>
      </c>
      <c r="X101" s="114">
        <v>0</v>
      </c>
      <c r="Y101" s="115">
        <v>1</v>
      </c>
      <c r="Z101" s="114">
        <v>20.5776</v>
      </c>
      <c r="AB101" s="102">
        <v>5</v>
      </c>
      <c r="AC101" s="102">
        <v>18</v>
      </c>
      <c r="AD101" s="102">
        <v>21</v>
      </c>
      <c r="AE101" s="103" t="s">
        <v>65</v>
      </c>
      <c r="AF101" s="103" t="s">
        <v>66</v>
      </c>
      <c r="AG101" s="103" t="s">
        <v>67</v>
      </c>
      <c r="AH101" s="103" t="s">
        <v>72</v>
      </c>
      <c r="AI101" s="102">
        <v>2010006057</v>
      </c>
      <c r="AJ101" s="102">
        <v>94000002</v>
      </c>
      <c r="AK101" s="104">
        <v>51.25</v>
      </c>
      <c r="AL101" s="105">
        <v>0</v>
      </c>
      <c r="AM101" s="106">
        <v>2</v>
      </c>
      <c r="AN101" s="105">
        <v>25.6249</v>
      </c>
      <c r="AO101" s="123"/>
      <c r="AP101" s="123"/>
    </row>
    <row r="102" spans="1:42" s="7" customFormat="1" ht="13.95" customHeight="1" x14ac:dyDescent="0.3">
      <c r="A102" s="3"/>
      <c r="B102" s="3"/>
      <c r="C102" s="87"/>
      <c r="D102" s="88"/>
      <c r="E102" s="2"/>
      <c r="F102" s="89"/>
      <c r="G102" s="90"/>
      <c r="H102" s="91"/>
      <c r="I102" s="92"/>
      <c r="J102" s="93"/>
      <c r="K102" s="94"/>
      <c r="L102" s="95"/>
      <c r="N102" s="113">
        <v>5</v>
      </c>
      <c r="O102" s="113">
        <v>2</v>
      </c>
      <c r="P102" s="113">
        <v>24</v>
      </c>
      <c r="Q102" s="113" t="s">
        <v>65</v>
      </c>
      <c r="R102" s="113" t="s">
        <v>66</v>
      </c>
      <c r="S102" s="113" t="s">
        <v>67</v>
      </c>
      <c r="T102" s="113" t="s">
        <v>72</v>
      </c>
      <c r="U102" s="113">
        <v>2010006057</v>
      </c>
      <c r="V102" s="113">
        <v>94000001</v>
      </c>
      <c r="W102" s="114">
        <v>137.22</v>
      </c>
      <c r="X102" s="114">
        <v>0</v>
      </c>
      <c r="Y102" s="115">
        <v>7</v>
      </c>
      <c r="Z102" s="114">
        <v>19.6023</v>
      </c>
      <c r="AB102" s="102">
        <v>5</v>
      </c>
      <c r="AC102" s="102">
        <v>7</v>
      </c>
      <c r="AD102" s="102">
        <v>9</v>
      </c>
      <c r="AE102" s="103" t="s">
        <v>65</v>
      </c>
      <c r="AF102" s="103" t="s">
        <v>66</v>
      </c>
      <c r="AG102" s="103" t="s">
        <v>67</v>
      </c>
      <c r="AH102" s="103" t="s">
        <v>72</v>
      </c>
      <c r="AI102" s="102">
        <v>2010006057</v>
      </c>
      <c r="AJ102" s="102">
        <v>94000002</v>
      </c>
      <c r="AK102" s="104">
        <v>25.32</v>
      </c>
      <c r="AL102" s="105">
        <v>0</v>
      </c>
      <c r="AM102" s="106">
        <v>1</v>
      </c>
      <c r="AN102" s="105">
        <v>25.3215</v>
      </c>
      <c r="AO102" s="123"/>
      <c r="AP102" s="123"/>
    </row>
    <row r="103" spans="1:42" s="7" customFormat="1" ht="13.95" customHeight="1" x14ac:dyDescent="0.3">
      <c r="A103" s="3"/>
      <c r="B103" s="3"/>
      <c r="C103" s="87"/>
      <c r="D103" s="88"/>
      <c r="E103" s="2"/>
      <c r="F103" s="89"/>
      <c r="G103" s="90"/>
      <c r="H103" s="91"/>
      <c r="I103" s="92"/>
      <c r="J103" s="93"/>
      <c r="K103" s="94"/>
      <c r="L103" s="95"/>
      <c r="N103" s="113">
        <v>5</v>
      </c>
      <c r="O103" s="113">
        <v>7</v>
      </c>
      <c r="P103" s="113">
        <v>8</v>
      </c>
      <c r="Q103" s="113" t="s">
        <v>65</v>
      </c>
      <c r="R103" s="113" t="s">
        <v>66</v>
      </c>
      <c r="S103" s="113" t="s">
        <v>67</v>
      </c>
      <c r="T103" s="113" t="s">
        <v>71</v>
      </c>
      <c r="U103" s="113">
        <v>2010006056</v>
      </c>
      <c r="V103" s="113">
        <v>94000001</v>
      </c>
      <c r="W103" s="114">
        <v>113.26</v>
      </c>
      <c r="X103" s="114">
        <v>0</v>
      </c>
      <c r="Y103" s="115">
        <v>6</v>
      </c>
      <c r="Z103" s="114">
        <v>18.876799999999999</v>
      </c>
      <c r="AB103" s="102">
        <v>5</v>
      </c>
      <c r="AC103" s="102">
        <v>31</v>
      </c>
      <c r="AD103" s="102">
        <v>1</v>
      </c>
      <c r="AE103" s="103" t="s">
        <v>65</v>
      </c>
      <c r="AF103" s="103" t="s">
        <v>66</v>
      </c>
      <c r="AG103" s="103" t="s">
        <v>67</v>
      </c>
      <c r="AH103" s="103" t="s">
        <v>71</v>
      </c>
      <c r="AI103" s="102">
        <v>2010006056</v>
      </c>
      <c r="AJ103" s="102">
        <v>94000002</v>
      </c>
      <c r="AK103" s="104">
        <v>75.47</v>
      </c>
      <c r="AL103" s="105">
        <v>0</v>
      </c>
      <c r="AM103" s="106">
        <v>3</v>
      </c>
      <c r="AN103" s="105">
        <v>25.1572</v>
      </c>
      <c r="AO103" s="123"/>
      <c r="AP103" s="123"/>
    </row>
    <row r="104" spans="1:42" s="7" customFormat="1" ht="13.95" customHeight="1" x14ac:dyDescent="0.3">
      <c r="A104" s="3"/>
      <c r="B104" s="3"/>
      <c r="C104" s="87"/>
      <c r="D104" s="88"/>
      <c r="E104" s="2"/>
      <c r="F104" s="89"/>
      <c r="G104" s="90"/>
      <c r="H104" s="91"/>
      <c r="I104" s="92"/>
      <c r="J104" s="93"/>
      <c r="K104" s="94"/>
      <c r="L104" s="95"/>
      <c r="N104" s="113">
        <v>5</v>
      </c>
      <c r="O104" s="113">
        <v>7</v>
      </c>
      <c r="P104" s="113">
        <v>8</v>
      </c>
      <c r="Q104" s="113" t="s">
        <v>65</v>
      </c>
      <c r="R104" s="113" t="s">
        <v>66</v>
      </c>
      <c r="S104" s="113" t="s">
        <v>67</v>
      </c>
      <c r="T104" s="113" t="s">
        <v>72</v>
      </c>
      <c r="U104" s="113">
        <v>2010006057</v>
      </c>
      <c r="V104" s="113">
        <v>94000001</v>
      </c>
      <c r="W104" s="114">
        <v>132.13999999999999</v>
      </c>
      <c r="X104" s="114">
        <v>0</v>
      </c>
      <c r="Y104" s="115">
        <v>7</v>
      </c>
      <c r="Z104" s="114">
        <v>18.876799999999999</v>
      </c>
      <c r="AB104" s="102">
        <v>5</v>
      </c>
      <c r="AC104" s="102">
        <v>31</v>
      </c>
      <c r="AD104" s="102">
        <v>1</v>
      </c>
      <c r="AE104" s="103" t="s">
        <v>65</v>
      </c>
      <c r="AF104" s="103" t="s">
        <v>66</v>
      </c>
      <c r="AG104" s="103" t="s">
        <v>67</v>
      </c>
      <c r="AH104" s="103" t="s">
        <v>72</v>
      </c>
      <c r="AI104" s="102">
        <v>2010006057</v>
      </c>
      <c r="AJ104" s="102">
        <v>94000002</v>
      </c>
      <c r="AK104" s="104">
        <v>75.47</v>
      </c>
      <c r="AL104" s="105">
        <v>0</v>
      </c>
      <c r="AM104" s="106">
        <v>3</v>
      </c>
      <c r="AN104" s="105">
        <v>25.1572</v>
      </c>
      <c r="AO104" s="123"/>
      <c r="AP104" s="123"/>
    </row>
    <row r="105" spans="1:42" s="7" customFormat="1" ht="13.95" customHeight="1" x14ac:dyDescent="0.3">
      <c r="A105" s="3"/>
      <c r="B105" s="3"/>
      <c r="C105" s="87"/>
      <c r="D105" s="88"/>
      <c r="E105" s="2"/>
      <c r="F105" s="89"/>
      <c r="G105" s="90"/>
      <c r="H105" s="91"/>
      <c r="I105" s="92"/>
      <c r="J105" s="93"/>
      <c r="K105" s="94"/>
      <c r="L105" s="95"/>
      <c r="N105" s="113">
        <v>5</v>
      </c>
      <c r="O105" s="113">
        <v>2</v>
      </c>
      <c r="P105" s="113">
        <v>19</v>
      </c>
      <c r="Q105" s="113" t="s">
        <v>65</v>
      </c>
      <c r="R105" s="113" t="s">
        <v>66</v>
      </c>
      <c r="S105" s="113" t="s">
        <v>67</v>
      </c>
      <c r="T105" s="113" t="s">
        <v>71</v>
      </c>
      <c r="U105" s="113">
        <v>2010006056</v>
      </c>
      <c r="V105" s="113">
        <v>94000001</v>
      </c>
      <c r="W105" s="114">
        <v>37.630000000000003</v>
      </c>
      <c r="X105" s="114">
        <v>0</v>
      </c>
      <c r="Y105" s="115">
        <v>2</v>
      </c>
      <c r="Z105" s="114">
        <v>18.8169</v>
      </c>
      <c r="AB105" s="124">
        <v>5</v>
      </c>
      <c r="AC105" s="124">
        <v>31</v>
      </c>
      <c r="AD105" s="124">
        <v>2</v>
      </c>
      <c r="AE105" s="124" t="s">
        <v>65</v>
      </c>
      <c r="AF105" s="124" t="s">
        <v>66</v>
      </c>
      <c r="AG105" s="124" t="s">
        <v>67</v>
      </c>
      <c r="AH105" s="125" t="s">
        <v>71</v>
      </c>
      <c r="AI105" s="124">
        <v>2010006056</v>
      </c>
      <c r="AJ105" s="124">
        <v>94000002</v>
      </c>
      <c r="AK105" s="126">
        <v>24.51</v>
      </c>
      <c r="AL105" s="127">
        <v>0</v>
      </c>
      <c r="AM105" s="128">
        <v>1</v>
      </c>
      <c r="AN105" s="127">
        <v>24.5123</v>
      </c>
      <c r="AO105" s="123"/>
      <c r="AP105" s="123"/>
    </row>
    <row r="106" spans="1:42" s="7" customFormat="1" ht="13.95" customHeight="1" x14ac:dyDescent="0.3">
      <c r="A106" s="3"/>
      <c r="B106" s="3"/>
      <c r="C106" s="87"/>
      <c r="D106" s="88"/>
      <c r="E106" s="2"/>
      <c r="F106" s="89"/>
      <c r="G106" s="90"/>
      <c r="H106" s="91"/>
      <c r="I106" s="92"/>
      <c r="J106" s="93"/>
      <c r="K106" s="94"/>
      <c r="L106" s="95"/>
      <c r="N106" s="113">
        <v>5</v>
      </c>
      <c r="O106" s="113">
        <v>2</v>
      </c>
      <c r="P106" s="113">
        <v>19</v>
      </c>
      <c r="Q106" s="113" t="s">
        <v>65</v>
      </c>
      <c r="R106" s="113" t="s">
        <v>66</v>
      </c>
      <c r="S106" s="113" t="s">
        <v>67</v>
      </c>
      <c r="T106" s="113" t="s">
        <v>72</v>
      </c>
      <c r="U106" s="113">
        <v>2010006057</v>
      </c>
      <c r="V106" s="113">
        <v>94000001</v>
      </c>
      <c r="W106" s="114">
        <v>37.630000000000003</v>
      </c>
      <c r="X106" s="114">
        <v>0</v>
      </c>
      <c r="Y106" s="115">
        <v>2</v>
      </c>
      <c r="Z106" s="114">
        <v>18.8169</v>
      </c>
      <c r="AB106" s="102">
        <v>5</v>
      </c>
      <c r="AC106" s="102">
        <v>4</v>
      </c>
      <c r="AD106" s="102">
        <v>14</v>
      </c>
      <c r="AE106" s="103" t="s">
        <v>65</v>
      </c>
      <c r="AF106" s="103" t="s">
        <v>66</v>
      </c>
      <c r="AG106" s="103" t="s">
        <v>67</v>
      </c>
      <c r="AH106" s="103" t="s">
        <v>71</v>
      </c>
      <c r="AI106" s="102">
        <v>2010006056</v>
      </c>
      <c r="AJ106" s="102">
        <v>94000002</v>
      </c>
      <c r="AK106" s="104">
        <v>23.53</v>
      </c>
      <c r="AL106" s="105">
        <v>0</v>
      </c>
      <c r="AM106" s="106">
        <v>1</v>
      </c>
      <c r="AN106" s="105">
        <v>23.529599999999999</v>
      </c>
      <c r="AO106" s="123"/>
      <c r="AP106" s="123"/>
    </row>
    <row r="107" spans="1:42" s="7" customFormat="1" ht="13.95" customHeight="1" x14ac:dyDescent="0.3">
      <c r="A107" s="3"/>
      <c r="B107" s="3"/>
      <c r="C107" s="87"/>
      <c r="D107" s="88"/>
      <c r="E107" s="2"/>
      <c r="F107" s="89"/>
      <c r="G107" s="90"/>
      <c r="H107" s="91"/>
      <c r="I107" s="92"/>
      <c r="J107" s="93"/>
      <c r="K107" s="94"/>
      <c r="L107" s="95"/>
      <c r="N107" s="113">
        <v>5</v>
      </c>
      <c r="O107" s="113">
        <v>11</v>
      </c>
      <c r="P107" s="113">
        <v>23</v>
      </c>
      <c r="Q107" s="113" t="s">
        <v>65</v>
      </c>
      <c r="R107" s="113" t="s">
        <v>66</v>
      </c>
      <c r="S107" s="113" t="s">
        <v>67</v>
      </c>
      <c r="T107" s="113" t="s">
        <v>72</v>
      </c>
      <c r="U107" s="113">
        <v>2010006057</v>
      </c>
      <c r="V107" s="113">
        <v>94000001</v>
      </c>
      <c r="W107" s="114">
        <v>56.21</v>
      </c>
      <c r="X107" s="114">
        <v>0</v>
      </c>
      <c r="Y107" s="115">
        <v>3</v>
      </c>
      <c r="Z107" s="114">
        <v>18.735199999999999</v>
      </c>
      <c r="AB107" s="102">
        <v>5</v>
      </c>
      <c r="AC107" s="102">
        <v>4</v>
      </c>
      <c r="AD107" s="102">
        <v>14</v>
      </c>
      <c r="AE107" s="103" t="s">
        <v>65</v>
      </c>
      <c r="AF107" s="103" t="s">
        <v>66</v>
      </c>
      <c r="AG107" s="103" t="s">
        <v>67</v>
      </c>
      <c r="AH107" s="103" t="s">
        <v>72</v>
      </c>
      <c r="AI107" s="102">
        <v>2010006057</v>
      </c>
      <c r="AJ107" s="102">
        <v>94000002</v>
      </c>
      <c r="AK107" s="104">
        <v>23.53</v>
      </c>
      <c r="AL107" s="105">
        <v>0</v>
      </c>
      <c r="AM107" s="106">
        <v>1</v>
      </c>
      <c r="AN107" s="105">
        <v>23.529599999999999</v>
      </c>
      <c r="AO107" s="123"/>
      <c r="AP107" s="123"/>
    </row>
    <row r="108" spans="1:42" ht="13.95" customHeight="1" x14ac:dyDescent="0.3">
      <c r="C108" s="87"/>
      <c r="D108" s="88"/>
      <c r="E108" s="2"/>
      <c r="F108" s="89"/>
      <c r="G108" s="90"/>
      <c r="H108" s="91"/>
      <c r="I108" s="92"/>
      <c r="J108" s="93"/>
      <c r="K108" s="94"/>
      <c r="L108" s="95"/>
      <c r="N108" s="113">
        <v>5</v>
      </c>
      <c r="O108" s="113">
        <v>3</v>
      </c>
      <c r="P108" s="113">
        <v>3</v>
      </c>
      <c r="Q108" s="113" t="s">
        <v>65</v>
      </c>
      <c r="R108" s="113" t="s">
        <v>66</v>
      </c>
      <c r="S108" s="113" t="s">
        <v>67</v>
      </c>
      <c r="T108" s="113" t="s">
        <v>71</v>
      </c>
      <c r="U108" s="113">
        <v>2010006056</v>
      </c>
      <c r="V108" s="113">
        <v>94000001</v>
      </c>
      <c r="W108" s="114">
        <v>104.88</v>
      </c>
      <c r="X108" s="114">
        <v>0</v>
      </c>
      <c r="Y108" s="115">
        <v>6</v>
      </c>
      <c r="Z108" s="114">
        <v>17.4801</v>
      </c>
      <c r="AB108" s="102">
        <v>5</v>
      </c>
      <c r="AC108" s="102">
        <v>2</v>
      </c>
      <c r="AD108" s="102">
        <v>22</v>
      </c>
      <c r="AE108" s="103" t="s">
        <v>65</v>
      </c>
      <c r="AF108" s="103" t="s">
        <v>66</v>
      </c>
      <c r="AG108" s="103" t="s">
        <v>67</v>
      </c>
      <c r="AH108" s="103" t="s">
        <v>76</v>
      </c>
      <c r="AI108" s="102">
        <v>2015002872</v>
      </c>
      <c r="AJ108" s="102">
        <v>94000002</v>
      </c>
      <c r="AK108" s="104">
        <v>1150</v>
      </c>
      <c r="AL108" s="105">
        <v>0</v>
      </c>
      <c r="AM108" s="106">
        <v>50</v>
      </c>
      <c r="AN108" s="105">
        <v>23</v>
      </c>
      <c r="AO108" s="86"/>
      <c r="AP108" s="86"/>
    </row>
    <row r="109" spans="1:42" x14ac:dyDescent="0.3">
      <c r="C109" s="87"/>
      <c r="D109" s="88"/>
      <c r="E109" s="2"/>
      <c r="F109" s="89"/>
      <c r="G109" s="90"/>
      <c r="H109" s="91"/>
      <c r="I109" s="92"/>
      <c r="J109" s="93"/>
      <c r="K109" s="94"/>
      <c r="L109" s="95"/>
      <c r="N109" s="113">
        <v>5</v>
      </c>
      <c r="O109" s="113">
        <v>3</v>
      </c>
      <c r="P109" s="113">
        <v>3</v>
      </c>
      <c r="Q109" s="113" t="s">
        <v>65</v>
      </c>
      <c r="R109" s="113" t="s">
        <v>66</v>
      </c>
      <c r="S109" s="113" t="s">
        <v>67</v>
      </c>
      <c r="T109" s="113" t="s">
        <v>72</v>
      </c>
      <c r="U109" s="113">
        <v>2010006057</v>
      </c>
      <c r="V109" s="113">
        <v>94000001</v>
      </c>
      <c r="W109" s="114">
        <v>122.36</v>
      </c>
      <c r="X109" s="114">
        <v>0</v>
      </c>
      <c r="Y109" s="115">
        <v>7</v>
      </c>
      <c r="Z109" s="114">
        <v>17.4801</v>
      </c>
      <c r="AB109" s="102">
        <v>5</v>
      </c>
      <c r="AC109" s="102">
        <v>2</v>
      </c>
      <c r="AD109" s="102">
        <v>24</v>
      </c>
      <c r="AE109" s="103" t="s">
        <v>65</v>
      </c>
      <c r="AF109" s="103" t="s">
        <v>66</v>
      </c>
      <c r="AG109" s="103" t="s">
        <v>67</v>
      </c>
      <c r="AH109" s="103" t="s">
        <v>72</v>
      </c>
      <c r="AI109" s="102">
        <v>2010006057</v>
      </c>
      <c r="AJ109" s="102">
        <v>94000002</v>
      </c>
      <c r="AK109" s="104">
        <v>137.22</v>
      </c>
      <c r="AL109" s="105">
        <v>0</v>
      </c>
      <c r="AM109" s="106">
        <v>7</v>
      </c>
      <c r="AN109" s="105">
        <v>19.6023</v>
      </c>
      <c r="AO109" s="86"/>
      <c r="AP109" s="86"/>
    </row>
    <row r="110" spans="1:42" x14ac:dyDescent="0.3">
      <c r="C110" s="87"/>
      <c r="D110" s="88"/>
      <c r="E110" s="2"/>
      <c r="F110" s="89"/>
      <c r="G110" s="90"/>
      <c r="H110" s="91"/>
      <c r="I110" s="92"/>
      <c r="J110" s="93"/>
      <c r="K110" s="94"/>
      <c r="L110" s="95"/>
      <c r="N110" s="113">
        <v>5</v>
      </c>
      <c r="O110" s="113">
        <v>7</v>
      </c>
      <c r="P110" s="113">
        <v>1</v>
      </c>
      <c r="Q110" s="113" t="s">
        <v>65</v>
      </c>
      <c r="R110" s="113" t="s">
        <v>66</v>
      </c>
      <c r="S110" s="113" t="s">
        <v>67</v>
      </c>
      <c r="T110" s="113" t="s">
        <v>72</v>
      </c>
      <c r="U110" s="113">
        <v>2010006057</v>
      </c>
      <c r="V110" s="113">
        <v>94000001</v>
      </c>
      <c r="W110" s="114">
        <v>16.89</v>
      </c>
      <c r="X110" s="114">
        <v>0</v>
      </c>
      <c r="Y110" s="115">
        <v>1</v>
      </c>
      <c r="Z110" s="114">
        <v>16.886600000000001</v>
      </c>
      <c r="AB110" s="102">
        <v>5</v>
      </c>
      <c r="AC110" s="102">
        <v>7</v>
      </c>
      <c r="AD110" s="102">
        <v>8</v>
      </c>
      <c r="AE110" s="103" t="s">
        <v>65</v>
      </c>
      <c r="AF110" s="103" t="s">
        <v>66</v>
      </c>
      <c r="AG110" s="103" t="s">
        <v>67</v>
      </c>
      <c r="AH110" s="103" t="s">
        <v>71</v>
      </c>
      <c r="AI110" s="102">
        <v>2010006056</v>
      </c>
      <c r="AJ110" s="102">
        <v>94000002</v>
      </c>
      <c r="AK110" s="104">
        <v>113.26</v>
      </c>
      <c r="AL110" s="105">
        <v>0</v>
      </c>
      <c r="AM110" s="106">
        <v>6</v>
      </c>
      <c r="AN110" s="105">
        <v>18.876799999999999</v>
      </c>
      <c r="AO110" s="86"/>
      <c r="AP110" s="86"/>
    </row>
    <row r="111" spans="1:42" x14ac:dyDescent="0.3">
      <c r="C111" s="87"/>
      <c r="D111" s="88"/>
      <c r="E111" s="2"/>
      <c r="F111" s="89"/>
      <c r="G111" s="90"/>
      <c r="H111" s="91"/>
      <c r="I111" s="92"/>
      <c r="J111" s="93"/>
      <c r="K111" s="94"/>
      <c r="L111" s="95"/>
      <c r="N111" s="113">
        <v>5</v>
      </c>
      <c r="O111" s="113">
        <v>7</v>
      </c>
      <c r="P111" s="113">
        <v>10</v>
      </c>
      <c r="Q111" s="113" t="s">
        <v>65</v>
      </c>
      <c r="R111" s="113" t="s">
        <v>66</v>
      </c>
      <c r="S111" s="113" t="s">
        <v>67</v>
      </c>
      <c r="T111" s="113" t="s">
        <v>71</v>
      </c>
      <c r="U111" s="113">
        <v>2010006056</v>
      </c>
      <c r="V111" s="113">
        <v>94000001</v>
      </c>
      <c r="W111" s="114">
        <v>33.35</v>
      </c>
      <c r="X111" s="114">
        <v>0</v>
      </c>
      <c r="Y111" s="115">
        <v>2</v>
      </c>
      <c r="Z111" s="114">
        <v>16.6754</v>
      </c>
      <c r="AB111" s="102">
        <v>5</v>
      </c>
      <c r="AC111" s="102">
        <v>7</v>
      </c>
      <c r="AD111" s="102">
        <v>8</v>
      </c>
      <c r="AE111" s="103" t="s">
        <v>65</v>
      </c>
      <c r="AF111" s="103" t="s">
        <v>66</v>
      </c>
      <c r="AG111" s="103" t="s">
        <v>67</v>
      </c>
      <c r="AH111" s="103" t="s">
        <v>72</v>
      </c>
      <c r="AI111" s="102">
        <v>2010006057</v>
      </c>
      <c r="AJ111" s="102">
        <v>94000002</v>
      </c>
      <c r="AK111" s="104">
        <v>113.26</v>
      </c>
      <c r="AL111" s="105">
        <v>0</v>
      </c>
      <c r="AM111" s="106">
        <v>6</v>
      </c>
      <c r="AN111" s="105">
        <v>18.876799999999999</v>
      </c>
      <c r="AO111" s="86"/>
      <c r="AP111" s="86"/>
    </row>
    <row r="112" spans="1:42" ht="12.6" customHeight="1" x14ac:dyDescent="0.3">
      <c r="C112" s="87"/>
      <c r="D112" s="88"/>
      <c r="E112" s="2"/>
      <c r="F112" s="89"/>
      <c r="G112" s="90"/>
      <c r="H112" s="91"/>
      <c r="I112" s="92"/>
      <c r="J112" s="93"/>
      <c r="K112" s="94"/>
      <c r="L112" s="95"/>
      <c r="N112" s="113">
        <v>5</v>
      </c>
      <c r="O112" s="113">
        <v>7</v>
      </c>
      <c r="P112" s="113">
        <v>10</v>
      </c>
      <c r="Q112" s="113" t="s">
        <v>65</v>
      </c>
      <c r="R112" s="113" t="s">
        <v>66</v>
      </c>
      <c r="S112" s="113" t="s">
        <v>67</v>
      </c>
      <c r="T112" s="113" t="s">
        <v>72</v>
      </c>
      <c r="U112" s="113">
        <v>2010006057</v>
      </c>
      <c r="V112" s="113">
        <v>94000001</v>
      </c>
      <c r="W112" s="114">
        <v>33.35</v>
      </c>
      <c r="X112" s="114">
        <v>0</v>
      </c>
      <c r="Y112" s="115">
        <v>2</v>
      </c>
      <c r="Z112" s="114">
        <v>16.6754</v>
      </c>
      <c r="AB112" s="102">
        <v>5</v>
      </c>
      <c r="AC112" s="102">
        <v>2</v>
      </c>
      <c r="AD112" s="102">
        <v>19</v>
      </c>
      <c r="AE112" s="103" t="s">
        <v>65</v>
      </c>
      <c r="AF112" s="103" t="s">
        <v>66</v>
      </c>
      <c r="AG112" s="103" t="s">
        <v>67</v>
      </c>
      <c r="AH112" s="103" t="s">
        <v>71</v>
      </c>
      <c r="AI112" s="102">
        <v>2010006056</v>
      </c>
      <c r="AJ112" s="102">
        <v>94000002</v>
      </c>
      <c r="AK112" s="104">
        <v>37.630000000000003</v>
      </c>
      <c r="AL112" s="105">
        <v>0</v>
      </c>
      <c r="AM112" s="106">
        <v>2</v>
      </c>
      <c r="AN112" s="105">
        <v>18.8169</v>
      </c>
      <c r="AO112" s="86"/>
      <c r="AP112" s="86"/>
    </row>
    <row r="113" spans="3:42" ht="12.6" customHeight="1" x14ac:dyDescent="0.3">
      <c r="C113" s="87"/>
      <c r="D113" s="88"/>
      <c r="E113" s="2"/>
      <c r="F113" s="89"/>
      <c r="G113" s="90"/>
      <c r="H113" s="91"/>
      <c r="I113" s="92"/>
      <c r="J113" s="93"/>
      <c r="K113" s="94"/>
      <c r="L113" s="95"/>
      <c r="N113" s="113">
        <v>5</v>
      </c>
      <c r="O113" s="113">
        <v>2</v>
      </c>
      <c r="P113" s="113">
        <v>23</v>
      </c>
      <c r="Q113" s="113" t="s">
        <v>65</v>
      </c>
      <c r="R113" s="113" t="s">
        <v>66</v>
      </c>
      <c r="S113" s="113" t="s">
        <v>67</v>
      </c>
      <c r="T113" s="113" t="s">
        <v>72</v>
      </c>
      <c r="U113" s="113">
        <v>2010006057</v>
      </c>
      <c r="V113" s="113">
        <v>94000001</v>
      </c>
      <c r="W113" s="114">
        <v>14.73</v>
      </c>
      <c r="X113" s="114">
        <v>0</v>
      </c>
      <c r="Y113" s="115">
        <v>1</v>
      </c>
      <c r="Z113" s="114">
        <v>14.726599999999999</v>
      </c>
      <c r="AB113" s="102">
        <v>5</v>
      </c>
      <c r="AC113" s="102">
        <v>2</v>
      </c>
      <c r="AD113" s="102">
        <v>19</v>
      </c>
      <c r="AE113" s="103" t="s">
        <v>65</v>
      </c>
      <c r="AF113" s="103" t="s">
        <v>66</v>
      </c>
      <c r="AG113" s="103" t="s">
        <v>67</v>
      </c>
      <c r="AH113" s="103" t="s">
        <v>72</v>
      </c>
      <c r="AI113" s="102">
        <v>2010006057</v>
      </c>
      <c r="AJ113" s="102">
        <v>94000002</v>
      </c>
      <c r="AK113" s="104">
        <v>37.630000000000003</v>
      </c>
      <c r="AL113" s="105">
        <v>0</v>
      </c>
      <c r="AM113" s="106">
        <v>2</v>
      </c>
      <c r="AN113" s="105">
        <v>18.8169</v>
      </c>
      <c r="AO113" s="86"/>
      <c r="AP113" s="86"/>
    </row>
    <row r="114" spans="3:42" ht="12.6" customHeight="1" x14ac:dyDescent="0.3">
      <c r="C114" s="87"/>
      <c r="D114" s="88"/>
      <c r="E114" s="2"/>
      <c r="F114" s="89"/>
      <c r="G114" s="90"/>
      <c r="H114" s="91"/>
      <c r="I114" s="92"/>
      <c r="J114" s="93"/>
      <c r="K114" s="94"/>
      <c r="L114" s="95"/>
      <c r="N114" s="113">
        <v>5</v>
      </c>
      <c r="O114" s="113">
        <v>11</v>
      </c>
      <c r="P114" s="113">
        <v>22</v>
      </c>
      <c r="Q114" s="113" t="s">
        <v>65</v>
      </c>
      <c r="R114" s="113" t="s">
        <v>66</v>
      </c>
      <c r="S114" s="113" t="s">
        <v>67</v>
      </c>
      <c r="T114" s="113" t="s">
        <v>71</v>
      </c>
      <c r="U114" s="113">
        <v>2010006056</v>
      </c>
      <c r="V114" s="113">
        <v>94000001</v>
      </c>
      <c r="W114" s="114">
        <v>27.66</v>
      </c>
      <c r="X114" s="114">
        <v>0</v>
      </c>
      <c r="Y114" s="115">
        <v>2</v>
      </c>
      <c r="Z114" s="114">
        <v>13.830299999999999</v>
      </c>
      <c r="AB114" s="102">
        <v>5</v>
      </c>
      <c r="AC114" s="102">
        <v>11</v>
      </c>
      <c r="AD114" s="102">
        <v>23</v>
      </c>
      <c r="AE114" s="103" t="s">
        <v>65</v>
      </c>
      <c r="AF114" s="103" t="s">
        <v>66</v>
      </c>
      <c r="AG114" s="103" t="s">
        <v>67</v>
      </c>
      <c r="AH114" s="103" t="s">
        <v>72</v>
      </c>
      <c r="AI114" s="102">
        <v>2010006057</v>
      </c>
      <c r="AJ114" s="102">
        <v>94000002</v>
      </c>
      <c r="AK114" s="104">
        <v>37.47</v>
      </c>
      <c r="AL114" s="105">
        <v>0</v>
      </c>
      <c r="AM114" s="106">
        <v>2</v>
      </c>
      <c r="AN114" s="105">
        <v>18.735199999999999</v>
      </c>
      <c r="AO114" s="86"/>
      <c r="AP114" s="86"/>
    </row>
    <row r="115" spans="3:42" ht="12.6" customHeight="1" x14ac:dyDescent="0.3">
      <c r="C115" s="87"/>
      <c r="D115" s="88"/>
      <c r="E115" s="2"/>
      <c r="F115" s="89"/>
      <c r="G115" s="90"/>
      <c r="H115" s="91"/>
      <c r="I115" s="92"/>
      <c r="J115" s="93"/>
      <c r="K115" s="94"/>
      <c r="L115" s="95"/>
      <c r="N115" s="113">
        <v>5</v>
      </c>
      <c r="O115" s="113">
        <v>11</v>
      </c>
      <c r="P115" s="113">
        <v>22</v>
      </c>
      <c r="Q115" s="113" t="s">
        <v>65</v>
      </c>
      <c r="R115" s="113" t="s">
        <v>66</v>
      </c>
      <c r="S115" s="113" t="s">
        <v>67</v>
      </c>
      <c r="T115" s="113" t="s">
        <v>72</v>
      </c>
      <c r="U115" s="113">
        <v>2010006057</v>
      </c>
      <c r="V115" s="113">
        <v>94000001</v>
      </c>
      <c r="W115" s="114">
        <v>13.83</v>
      </c>
      <c r="X115" s="114">
        <v>0</v>
      </c>
      <c r="Y115" s="115">
        <v>1</v>
      </c>
      <c r="Z115" s="114">
        <v>13.830299999999999</v>
      </c>
      <c r="AB115" s="102">
        <v>5</v>
      </c>
      <c r="AC115" s="102">
        <v>3</v>
      </c>
      <c r="AD115" s="102">
        <v>3</v>
      </c>
      <c r="AE115" s="103" t="s">
        <v>65</v>
      </c>
      <c r="AF115" s="103" t="s">
        <v>66</v>
      </c>
      <c r="AG115" s="103" t="s">
        <v>67</v>
      </c>
      <c r="AH115" s="103" t="s">
        <v>71</v>
      </c>
      <c r="AI115" s="102">
        <v>2010006056</v>
      </c>
      <c r="AJ115" s="102">
        <v>94000002</v>
      </c>
      <c r="AK115" s="104">
        <v>104.88</v>
      </c>
      <c r="AL115" s="105">
        <v>0</v>
      </c>
      <c r="AM115" s="106">
        <v>6</v>
      </c>
      <c r="AN115" s="105">
        <v>17.4801</v>
      </c>
      <c r="AO115" s="86"/>
      <c r="AP115" s="86"/>
    </row>
    <row r="116" spans="3:42" ht="12.6" customHeight="1" x14ac:dyDescent="0.3">
      <c r="C116" s="87"/>
      <c r="D116" s="88"/>
      <c r="E116" s="2"/>
      <c r="F116" s="89"/>
      <c r="G116" s="90"/>
      <c r="H116" s="91"/>
      <c r="I116" s="92"/>
      <c r="J116" s="93"/>
      <c r="K116" s="94"/>
      <c r="L116" s="95"/>
      <c r="N116" s="113">
        <v>5</v>
      </c>
      <c r="O116" s="113">
        <v>29</v>
      </c>
      <c r="P116" s="113">
        <v>1</v>
      </c>
      <c r="Q116" s="113" t="s">
        <v>65</v>
      </c>
      <c r="R116" s="113" t="s">
        <v>66</v>
      </c>
      <c r="S116" s="113" t="s">
        <v>67</v>
      </c>
      <c r="T116" s="113" t="s">
        <v>72</v>
      </c>
      <c r="U116" s="113">
        <v>2014010199</v>
      </c>
      <c r="V116" s="113">
        <v>94000001</v>
      </c>
      <c r="W116" s="114">
        <v>0</v>
      </c>
      <c r="X116" s="114">
        <v>0</v>
      </c>
      <c r="Y116" s="115">
        <v>2</v>
      </c>
      <c r="Z116" s="114">
        <v>0</v>
      </c>
      <c r="AB116" s="102">
        <v>5</v>
      </c>
      <c r="AC116" s="102">
        <v>3</v>
      </c>
      <c r="AD116" s="102">
        <v>3</v>
      </c>
      <c r="AE116" s="103" t="s">
        <v>65</v>
      </c>
      <c r="AF116" s="103" t="s">
        <v>66</v>
      </c>
      <c r="AG116" s="103" t="s">
        <v>67</v>
      </c>
      <c r="AH116" s="103" t="s">
        <v>72</v>
      </c>
      <c r="AI116" s="102">
        <v>2010006057</v>
      </c>
      <c r="AJ116" s="102">
        <v>94000002</v>
      </c>
      <c r="AK116" s="104">
        <v>104.88</v>
      </c>
      <c r="AL116" s="105">
        <v>0</v>
      </c>
      <c r="AM116" s="106">
        <v>6</v>
      </c>
      <c r="AN116" s="105">
        <v>17.4801</v>
      </c>
      <c r="AO116" s="86"/>
      <c r="AP116" s="86"/>
    </row>
    <row r="117" spans="3:42" ht="12.6" customHeight="1" x14ac:dyDescent="0.3">
      <c r="C117" s="87"/>
      <c r="D117" s="88"/>
      <c r="E117" s="2"/>
      <c r="F117" s="89"/>
      <c r="G117" s="90"/>
      <c r="H117" s="91"/>
      <c r="I117" s="92"/>
      <c r="J117" s="93"/>
      <c r="K117" s="94"/>
      <c r="L117" s="95"/>
      <c r="N117" s="113">
        <v>5</v>
      </c>
      <c r="O117" s="113">
        <v>29</v>
      </c>
      <c r="P117" s="113">
        <v>5</v>
      </c>
      <c r="Q117" s="113" t="s">
        <v>65</v>
      </c>
      <c r="R117" s="113" t="s">
        <v>66</v>
      </c>
      <c r="S117" s="113" t="s">
        <v>67</v>
      </c>
      <c r="T117" s="113" t="s">
        <v>72</v>
      </c>
      <c r="U117" s="113">
        <v>2014010199</v>
      </c>
      <c r="V117" s="113">
        <v>94000001</v>
      </c>
      <c r="W117" s="114">
        <v>0</v>
      </c>
      <c r="X117" s="114">
        <v>0</v>
      </c>
      <c r="Y117" s="115">
        <v>2</v>
      </c>
      <c r="Z117" s="114">
        <v>0</v>
      </c>
      <c r="AB117" s="102">
        <v>5</v>
      </c>
      <c r="AC117" s="102">
        <v>7</v>
      </c>
      <c r="AD117" s="102">
        <v>10</v>
      </c>
      <c r="AE117" s="103" t="s">
        <v>65</v>
      </c>
      <c r="AF117" s="103" t="s">
        <v>66</v>
      </c>
      <c r="AG117" s="103" t="s">
        <v>67</v>
      </c>
      <c r="AH117" s="103" t="s">
        <v>71</v>
      </c>
      <c r="AI117" s="102">
        <v>2010006056</v>
      </c>
      <c r="AJ117" s="102">
        <v>94000002</v>
      </c>
      <c r="AK117" s="104">
        <v>33.35</v>
      </c>
      <c r="AL117" s="105">
        <v>0</v>
      </c>
      <c r="AM117" s="106">
        <v>2</v>
      </c>
      <c r="AN117" s="105">
        <v>16.6754</v>
      </c>
      <c r="AO117" s="86"/>
      <c r="AP117" s="86"/>
    </row>
    <row r="118" spans="3:42" ht="12.6" customHeight="1" x14ac:dyDescent="0.3">
      <c r="C118" s="87"/>
      <c r="D118" s="88"/>
      <c r="E118" s="2"/>
      <c r="F118" s="89"/>
      <c r="G118" s="90"/>
      <c r="H118" s="91"/>
      <c r="I118" s="92"/>
      <c r="J118" s="93"/>
      <c r="K118" s="94"/>
      <c r="L118" s="95"/>
      <c r="N118" s="113">
        <v>5</v>
      </c>
      <c r="O118" s="113">
        <v>29</v>
      </c>
      <c r="P118" s="113">
        <v>6</v>
      </c>
      <c r="Q118" s="113" t="s">
        <v>65</v>
      </c>
      <c r="R118" s="113" t="s">
        <v>66</v>
      </c>
      <c r="S118" s="113" t="s">
        <v>67</v>
      </c>
      <c r="T118" s="113" t="s">
        <v>72</v>
      </c>
      <c r="U118" s="113">
        <v>2014010199</v>
      </c>
      <c r="V118" s="113">
        <v>94000001</v>
      </c>
      <c r="W118" s="114">
        <v>0</v>
      </c>
      <c r="X118" s="114">
        <v>0</v>
      </c>
      <c r="Y118" s="115">
        <v>3</v>
      </c>
      <c r="Z118" s="114">
        <v>0</v>
      </c>
      <c r="AB118" s="102">
        <v>5</v>
      </c>
      <c r="AC118" s="102">
        <v>7</v>
      </c>
      <c r="AD118" s="102">
        <v>10</v>
      </c>
      <c r="AE118" s="103" t="s">
        <v>65</v>
      </c>
      <c r="AF118" s="103" t="s">
        <v>66</v>
      </c>
      <c r="AG118" s="103" t="s">
        <v>67</v>
      </c>
      <c r="AH118" s="103" t="s">
        <v>72</v>
      </c>
      <c r="AI118" s="102">
        <v>2010006057</v>
      </c>
      <c r="AJ118" s="102">
        <v>94000002</v>
      </c>
      <c r="AK118" s="104">
        <v>33.35</v>
      </c>
      <c r="AL118" s="105">
        <v>0</v>
      </c>
      <c r="AM118" s="106">
        <v>2</v>
      </c>
      <c r="AN118" s="105">
        <v>16.6754</v>
      </c>
      <c r="AO118" s="86"/>
      <c r="AP118" s="86"/>
    </row>
    <row r="119" spans="3:42" ht="12.6" customHeight="1" x14ac:dyDescent="0.3">
      <c r="C119" s="87"/>
      <c r="D119" s="88"/>
      <c r="E119" s="2"/>
      <c r="F119" s="89"/>
      <c r="G119" s="90"/>
      <c r="H119" s="91"/>
      <c r="I119" s="92"/>
      <c r="J119" s="93"/>
      <c r="K119" s="94"/>
      <c r="L119" s="95"/>
      <c r="N119" s="113">
        <v>5</v>
      </c>
      <c r="O119" s="113">
        <v>29</v>
      </c>
      <c r="P119" s="113">
        <v>7</v>
      </c>
      <c r="Q119" s="113" t="s">
        <v>65</v>
      </c>
      <c r="R119" s="113" t="s">
        <v>66</v>
      </c>
      <c r="S119" s="113" t="s">
        <v>67</v>
      </c>
      <c r="T119" s="113" t="s">
        <v>72</v>
      </c>
      <c r="U119" s="113">
        <v>2014010199</v>
      </c>
      <c r="V119" s="113">
        <v>94000001</v>
      </c>
      <c r="W119" s="114">
        <v>0</v>
      </c>
      <c r="X119" s="114">
        <v>0</v>
      </c>
      <c r="Y119" s="115">
        <v>3</v>
      </c>
      <c r="Z119" s="114">
        <v>0</v>
      </c>
      <c r="AB119" s="102">
        <v>5</v>
      </c>
      <c r="AC119" s="102">
        <v>11</v>
      </c>
      <c r="AD119" s="102">
        <v>22</v>
      </c>
      <c r="AE119" s="103" t="s">
        <v>65</v>
      </c>
      <c r="AF119" s="103" t="s">
        <v>66</v>
      </c>
      <c r="AG119" s="103" t="s">
        <v>67</v>
      </c>
      <c r="AH119" s="103" t="s">
        <v>71</v>
      </c>
      <c r="AI119" s="102">
        <v>2010006056</v>
      </c>
      <c r="AJ119" s="102">
        <v>94000002</v>
      </c>
      <c r="AK119" s="104">
        <v>13.83</v>
      </c>
      <c r="AL119" s="105">
        <v>0</v>
      </c>
      <c r="AM119" s="106">
        <v>1</v>
      </c>
      <c r="AN119" s="105">
        <v>13.830299999999999</v>
      </c>
      <c r="AO119" s="86"/>
      <c r="AP119" s="86"/>
    </row>
    <row r="120" spans="3:42" ht="12.6" customHeight="1" x14ac:dyDescent="0.3">
      <c r="C120" s="87"/>
      <c r="D120" s="88"/>
      <c r="E120" s="2"/>
      <c r="F120" s="89"/>
      <c r="G120" s="90"/>
      <c r="H120" s="91"/>
      <c r="I120" s="92"/>
      <c r="J120" s="93"/>
      <c r="K120" s="94"/>
      <c r="L120" s="95"/>
      <c r="N120" s="113">
        <v>5</v>
      </c>
      <c r="O120" s="113">
        <v>29</v>
      </c>
      <c r="P120" s="113">
        <v>8</v>
      </c>
      <c r="Q120" s="113" t="s">
        <v>65</v>
      </c>
      <c r="R120" s="113" t="s">
        <v>66</v>
      </c>
      <c r="S120" s="113" t="s">
        <v>67</v>
      </c>
      <c r="T120" s="113" t="s">
        <v>72</v>
      </c>
      <c r="U120" s="113">
        <v>2014010199</v>
      </c>
      <c r="V120" s="113">
        <v>94000001</v>
      </c>
      <c r="W120" s="114">
        <v>0</v>
      </c>
      <c r="X120" s="114">
        <v>0</v>
      </c>
      <c r="Y120" s="115">
        <v>3</v>
      </c>
      <c r="Z120" s="114">
        <v>0</v>
      </c>
      <c r="AB120" s="102">
        <v>5</v>
      </c>
      <c r="AC120" s="102">
        <v>11</v>
      </c>
      <c r="AD120" s="102">
        <v>22</v>
      </c>
      <c r="AE120" s="103" t="s">
        <v>65</v>
      </c>
      <c r="AF120" s="103" t="s">
        <v>66</v>
      </c>
      <c r="AG120" s="103" t="s">
        <v>67</v>
      </c>
      <c r="AH120" s="103" t="s">
        <v>72</v>
      </c>
      <c r="AI120" s="102">
        <v>2010006057</v>
      </c>
      <c r="AJ120" s="102">
        <v>94000002</v>
      </c>
      <c r="AK120" s="104">
        <v>27.66</v>
      </c>
      <c r="AL120" s="105">
        <v>0</v>
      </c>
      <c r="AM120" s="106">
        <v>2</v>
      </c>
      <c r="AN120" s="105">
        <v>13.830299999999999</v>
      </c>
      <c r="AO120" s="86"/>
      <c r="AP120" s="86"/>
    </row>
    <row r="121" spans="3:42" ht="12.6" customHeight="1" x14ac:dyDescent="0.3">
      <c r="C121" s="87"/>
      <c r="D121" s="88"/>
      <c r="E121" s="2"/>
      <c r="F121" s="89"/>
      <c r="G121" s="90"/>
      <c r="H121" s="91"/>
      <c r="I121" s="92"/>
      <c r="J121" s="93"/>
      <c r="K121" s="94"/>
      <c r="L121" s="95"/>
      <c r="N121" s="113">
        <v>5</v>
      </c>
      <c r="O121" s="113">
        <v>29</v>
      </c>
      <c r="P121" s="113">
        <v>9</v>
      </c>
      <c r="Q121" s="113" t="s">
        <v>65</v>
      </c>
      <c r="R121" s="113" t="s">
        <v>66</v>
      </c>
      <c r="S121" s="113" t="s">
        <v>67</v>
      </c>
      <c r="T121" s="113" t="s">
        <v>72</v>
      </c>
      <c r="U121" s="113">
        <v>2014010199</v>
      </c>
      <c r="V121" s="113">
        <v>94000001</v>
      </c>
      <c r="W121" s="114">
        <v>0</v>
      </c>
      <c r="X121" s="114">
        <v>0</v>
      </c>
      <c r="Y121" s="115">
        <v>3</v>
      </c>
      <c r="Z121" s="114">
        <v>0</v>
      </c>
      <c r="AB121" s="102">
        <v>5</v>
      </c>
      <c r="AC121" s="102">
        <v>29</v>
      </c>
      <c r="AD121" s="102">
        <v>1</v>
      </c>
      <c r="AE121" s="103" t="s">
        <v>65</v>
      </c>
      <c r="AF121" s="103" t="s">
        <v>66</v>
      </c>
      <c r="AG121" s="103" t="s">
        <v>67</v>
      </c>
      <c r="AH121" s="103" t="s">
        <v>72</v>
      </c>
      <c r="AI121" s="102">
        <v>2014010199</v>
      </c>
      <c r="AJ121" s="102">
        <v>94000002</v>
      </c>
      <c r="AK121" s="104">
        <v>0</v>
      </c>
      <c r="AL121" s="105">
        <v>0</v>
      </c>
      <c r="AM121" s="106">
        <v>1</v>
      </c>
      <c r="AN121" s="105">
        <v>0</v>
      </c>
      <c r="AO121" s="86"/>
      <c r="AP121" s="86"/>
    </row>
    <row r="122" spans="3:42" ht="12.6" customHeight="1" x14ac:dyDescent="0.3">
      <c r="C122" s="87"/>
      <c r="D122" s="88"/>
      <c r="E122" s="2"/>
      <c r="F122" s="89"/>
      <c r="G122" s="90"/>
      <c r="H122" s="91"/>
      <c r="I122" s="92"/>
      <c r="J122" s="93"/>
      <c r="K122" s="94"/>
      <c r="L122" s="95"/>
      <c r="N122" s="113">
        <v>5</v>
      </c>
      <c r="O122" s="113">
        <v>29</v>
      </c>
      <c r="P122" s="113">
        <v>10</v>
      </c>
      <c r="Q122" s="113" t="s">
        <v>65</v>
      </c>
      <c r="R122" s="113" t="s">
        <v>66</v>
      </c>
      <c r="S122" s="113" t="s">
        <v>67</v>
      </c>
      <c r="T122" s="113" t="s">
        <v>72</v>
      </c>
      <c r="U122" s="113">
        <v>2014010199</v>
      </c>
      <c r="V122" s="113">
        <v>94000001</v>
      </c>
      <c r="W122" s="114">
        <v>0</v>
      </c>
      <c r="X122" s="114">
        <v>0</v>
      </c>
      <c r="Y122" s="115">
        <v>3</v>
      </c>
      <c r="Z122" s="114">
        <v>0</v>
      </c>
      <c r="AB122" s="102">
        <v>5</v>
      </c>
      <c r="AC122" s="102">
        <v>29</v>
      </c>
      <c r="AD122" s="102">
        <v>5</v>
      </c>
      <c r="AE122" s="103" t="s">
        <v>65</v>
      </c>
      <c r="AF122" s="103" t="s">
        <v>66</v>
      </c>
      <c r="AG122" s="103" t="s">
        <v>67</v>
      </c>
      <c r="AH122" s="103" t="s">
        <v>72</v>
      </c>
      <c r="AI122" s="102">
        <v>2014010199</v>
      </c>
      <c r="AJ122" s="102">
        <v>94000002</v>
      </c>
      <c r="AK122" s="104">
        <v>0</v>
      </c>
      <c r="AL122" s="105">
        <v>0</v>
      </c>
      <c r="AM122" s="106">
        <v>2</v>
      </c>
      <c r="AN122" s="105">
        <v>0</v>
      </c>
      <c r="AO122" s="86"/>
      <c r="AP122" s="86"/>
    </row>
    <row r="123" spans="3:42" ht="12.6" customHeight="1" x14ac:dyDescent="0.3">
      <c r="C123" s="87"/>
      <c r="D123" s="88"/>
      <c r="E123" s="2"/>
      <c r="F123" s="89"/>
      <c r="G123" s="90"/>
      <c r="H123" s="91"/>
      <c r="I123" s="92"/>
      <c r="J123" s="93"/>
      <c r="K123" s="94"/>
      <c r="L123" s="95"/>
      <c r="N123" s="113">
        <v>5</v>
      </c>
      <c r="O123" s="113">
        <v>29</v>
      </c>
      <c r="P123" s="113">
        <v>11</v>
      </c>
      <c r="Q123" s="113" t="s">
        <v>65</v>
      </c>
      <c r="R123" s="113" t="s">
        <v>66</v>
      </c>
      <c r="S123" s="113" t="s">
        <v>67</v>
      </c>
      <c r="T123" s="113" t="s">
        <v>72</v>
      </c>
      <c r="U123" s="113">
        <v>2014010199</v>
      </c>
      <c r="V123" s="113">
        <v>94000001</v>
      </c>
      <c r="W123" s="114">
        <v>0</v>
      </c>
      <c r="X123" s="114">
        <v>0</v>
      </c>
      <c r="Y123" s="115">
        <v>3</v>
      </c>
      <c r="Z123" s="114">
        <v>0</v>
      </c>
      <c r="AB123" s="102">
        <v>5</v>
      </c>
      <c r="AC123" s="102">
        <v>29</v>
      </c>
      <c r="AD123" s="102">
        <v>6</v>
      </c>
      <c r="AE123" s="103" t="s">
        <v>65</v>
      </c>
      <c r="AF123" s="103" t="s">
        <v>66</v>
      </c>
      <c r="AG123" s="103" t="s">
        <v>67</v>
      </c>
      <c r="AH123" s="103" t="s">
        <v>72</v>
      </c>
      <c r="AI123" s="102">
        <v>2014010199</v>
      </c>
      <c r="AJ123" s="102">
        <v>94000002</v>
      </c>
      <c r="AK123" s="104">
        <v>0</v>
      </c>
      <c r="AL123" s="105">
        <v>0</v>
      </c>
      <c r="AM123" s="106">
        <v>3</v>
      </c>
      <c r="AN123" s="105">
        <v>0</v>
      </c>
      <c r="AO123" s="86"/>
      <c r="AP123" s="86"/>
    </row>
    <row r="124" spans="3:42" ht="12.6" customHeight="1" x14ac:dyDescent="0.3">
      <c r="C124" s="87"/>
      <c r="D124" s="88"/>
      <c r="E124" s="2"/>
      <c r="F124" s="89"/>
      <c r="G124" s="90"/>
      <c r="H124" s="91"/>
      <c r="I124" s="92"/>
      <c r="J124" s="93"/>
      <c r="K124" s="94"/>
      <c r="L124" s="95"/>
      <c r="N124" s="113">
        <v>5</v>
      </c>
      <c r="O124" s="113">
        <v>29</v>
      </c>
      <c r="P124" s="113">
        <v>12</v>
      </c>
      <c r="Q124" s="113" t="s">
        <v>65</v>
      </c>
      <c r="R124" s="113" t="s">
        <v>66</v>
      </c>
      <c r="S124" s="113" t="s">
        <v>67</v>
      </c>
      <c r="T124" s="113" t="s">
        <v>72</v>
      </c>
      <c r="U124" s="113">
        <v>2014010199</v>
      </c>
      <c r="V124" s="113">
        <v>94000001</v>
      </c>
      <c r="W124" s="114">
        <v>0</v>
      </c>
      <c r="X124" s="114">
        <v>0</v>
      </c>
      <c r="Y124" s="115">
        <v>3</v>
      </c>
      <c r="Z124" s="114">
        <v>0</v>
      </c>
      <c r="AB124" s="102">
        <v>5</v>
      </c>
      <c r="AC124" s="102">
        <v>29</v>
      </c>
      <c r="AD124" s="102">
        <v>7</v>
      </c>
      <c r="AE124" s="103" t="s">
        <v>65</v>
      </c>
      <c r="AF124" s="103" t="s">
        <v>66</v>
      </c>
      <c r="AG124" s="103" t="s">
        <v>67</v>
      </c>
      <c r="AH124" s="103" t="s">
        <v>72</v>
      </c>
      <c r="AI124" s="102">
        <v>2014010199</v>
      </c>
      <c r="AJ124" s="102">
        <v>94000002</v>
      </c>
      <c r="AK124" s="104">
        <v>0</v>
      </c>
      <c r="AL124" s="105">
        <v>0</v>
      </c>
      <c r="AM124" s="106">
        <v>3</v>
      </c>
      <c r="AN124" s="105">
        <v>0</v>
      </c>
      <c r="AO124" s="86"/>
      <c r="AP124" s="86"/>
    </row>
    <row r="125" spans="3:42" ht="12.6" customHeight="1" x14ac:dyDescent="0.3">
      <c r="C125" s="87"/>
      <c r="D125" s="88"/>
      <c r="E125" s="2"/>
      <c r="F125" s="89"/>
      <c r="G125" s="90"/>
      <c r="H125" s="91"/>
      <c r="I125" s="92"/>
      <c r="J125" s="93"/>
      <c r="K125" s="94"/>
      <c r="L125" s="95"/>
      <c r="N125" s="113">
        <v>5</v>
      </c>
      <c r="O125" s="113">
        <v>29</v>
      </c>
      <c r="P125" s="113">
        <v>13</v>
      </c>
      <c r="Q125" s="113" t="s">
        <v>65</v>
      </c>
      <c r="R125" s="113" t="s">
        <v>66</v>
      </c>
      <c r="S125" s="113" t="s">
        <v>67</v>
      </c>
      <c r="T125" s="113" t="s">
        <v>72</v>
      </c>
      <c r="U125" s="113">
        <v>2014010199</v>
      </c>
      <c r="V125" s="113">
        <v>94000001</v>
      </c>
      <c r="W125" s="114">
        <v>0</v>
      </c>
      <c r="X125" s="114">
        <v>0</v>
      </c>
      <c r="Y125" s="115">
        <v>3</v>
      </c>
      <c r="Z125" s="114">
        <v>0</v>
      </c>
      <c r="AB125" s="102">
        <v>5</v>
      </c>
      <c r="AC125" s="102">
        <v>29</v>
      </c>
      <c r="AD125" s="102">
        <v>8</v>
      </c>
      <c r="AE125" s="103" t="s">
        <v>65</v>
      </c>
      <c r="AF125" s="103" t="s">
        <v>66</v>
      </c>
      <c r="AG125" s="103" t="s">
        <v>67</v>
      </c>
      <c r="AH125" s="103" t="s">
        <v>72</v>
      </c>
      <c r="AI125" s="102">
        <v>2014010199</v>
      </c>
      <c r="AJ125" s="102">
        <v>94000002</v>
      </c>
      <c r="AK125" s="104">
        <v>0</v>
      </c>
      <c r="AL125" s="105">
        <v>0</v>
      </c>
      <c r="AM125" s="106">
        <v>3</v>
      </c>
      <c r="AN125" s="105">
        <v>0</v>
      </c>
      <c r="AO125" s="86"/>
      <c r="AP125" s="86"/>
    </row>
    <row r="126" spans="3:42" ht="12.6" customHeight="1" x14ac:dyDescent="0.3">
      <c r="C126" s="87"/>
      <c r="D126" s="88"/>
      <c r="E126" s="2"/>
      <c r="F126" s="89"/>
      <c r="G126" s="90"/>
      <c r="H126" s="91"/>
      <c r="I126" s="92"/>
      <c r="J126" s="93"/>
      <c r="K126" s="94"/>
      <c r="L126" s="95"/>
      <c r="N126" s="113">
        <v>5</v>
      </c>
      <c r="O126" s="113">
        <v>29</v>
      </c>
      <c r="P126" s="113">
        <v>14</v>
      </c>
      <c r="Q126" s="113" t="s">
        <v>65</v>
      </c>
      <c r="R126" s="113" t="s">
        <v>66</v>
      </c>
      <c r="S126" s="113" t="s">
        <v>67</v>
      </c>
      <c r="T126" s="113" t="s">
        <v>72</v>
      </c>
      <c r="U126" s="113">
        <v>2014010199</v>
      </c>
      <c r="V126" s="113">
        <v>94000001</v>
      </c>
      <c r="W126" s="114">
        <v>0</v>
      </c>
      <c r="X126" s="114">
        <v>0</v>
      </c>
      <c r="Y126" s="115">
        <v>3</v>
      </c>
      <c r="Z126" s="114">
        <v>0</v>
      </c>
      <c r="AB126" s="102">
        <v>5</v>
      </c>
      <c r="AC126" s="102">
        <v>29</v>
      </c>
      <c r="AD126" s="102">
        <v>9</v>
      </c>
      <c r="AE126" s="103" t="s">
        <v>65</v>
      </c>
      <c r="AF126" s="103" t="s">
        <v>66</v>
      </c>
      <c r="AG126" s="103" t="s">
        <v>67</v>
      </c>
      <c r="AH126" s="103" t="s">
        <v>72</v>
      </c>
      <c r="AI126" s="102">
        <v>2014010199</v>
      </c>
      <c r="AJ126" s="102">
        <v>94000002</v>
      </c>
      <c r="AK126" s="104">
        <v>0</v>
      </c>
      <c r="AL126" s="105">
        <v>0</v>
      </c>
      <c r="AM126" s="106">
        <v>3</v>
      </c>
      <c r="AN126" s="105">
        <v>0</v>
      </c>
      <c r="AO126" s="86"/>
      <c r="AP126" s="86"/>
    </row>
    <row r="127" spans="3:42" x14ac:dyDescent="0.3">
      <c r="N127" s="113">
        <v>5</v>
      </c>
      <c r="O127" s="113">
        <v>29</v>
      </c>
      <c r="P127" s="113">
        <v>15</v>
      </c>
      <c r="Q127" s="113" t="s">
        <v>65</v>
      </c>
      <c r="R127" s="113" t="s">
        <v>66</v>
      </c>
      <c r="S127" s="113" t="s">
        <v>67</v>
      </c>
      <c r="T127" s="113" t="s">
        <v>72</v>
      </c>
      <c r="U127" s="113">
        <v>2014010199</v>
      </c>
      <c r="V127" s="113">
        <v>94000001</v>
      </c>
      <c r="W127" s="114">
        <v>0</v>
      </c>
      <c r="X127" s="114">
        <v>0</v>
      </c>
      <c r="Y127" s="115">
        <v>3</v>
      </c>
      <c r="Z127" s="114">
        <v>0</v>
      </c>
      <c r="AB127" s="124">
        <v>5</v>
      </c>
      <c r="AC127" s="124">
        <v>29</v>
      </c>
      <c r="AD127" s="124">
        <v>10</v>
      </c>
      <c r="AE127" s="124" t="s">
        <v>65</v>
      </c>
      <c r="AF127" s="124" t="s">
        <v>66</v>
      </c>
      <c r="AG127" s="124" t="s">
        <v>67</v>
      </c>
      <c r="AH127" s="124" t="s">
        <v>72</v>
      </c>
      <c r="AI127" s="124">
        <v>2014010199</v>
      </c>
      <c r="AJ127" s="124">
        <v>94000002</v>
      </c>
      <c r="AK127" s="126">
        <v>0</v>
      </c>
      <c r="AL127" s="127">
        <v>0</v>
      </c>
      <c r="AM127" s="128">
        <v>3</v>
      </c>
      <c r="AN127" s="127">
        <v>0</v>
      </c>
    </row>
    <row r="128" spans="3:42" x14ac:dyDescent="0.3">
      <c r="N128" s="113">
        <v>5</v>
      </c>
      <c r="O128" s="113">
        <v>29</v>
      </c>
      <c r="P128" s="113">
        <v>16</v>
      </c>
      <c r="Q128" s="113" t="s">
        <v>65</v>
      </c>
      <c r="R128" s="113" t="s">
        <v>66</v>
      </c>
      <c r="S128" s="113" t="s">
        <v>67</v>
      </c>
      <c r="T128" s="113" t="s">
        <v>72</v>
      </c>
      <c r="U128" s="113">
        <v>2014010199</v>
      </c>
      <c r="V128" s="113">
        <v>94000001</v>
      </c>
      <c r="W128" s="114">
        <v>0</v>
      </c>
      <c r="X128" s="114">
        <v>0</v>
      </c>
      <c r="Y128" s="115">
        <v>3</v>
      </c>
      <c r="Z128" s="114">
        <v>0</v>
      </c>
      <c r="AB128" s="124">
        <v>5</v>
      </c>
      <c r="AC128" s="124">
        <v>29</v>
      </c>
      <c r="AD128" s="124">
        <v>11</v>
      </c>
      <c r="AE128" s="124" t="s">
        <v>65</v>
      </c>
      <c r="AF128" s="124" t="s">
        <v>66</v>
      </c>
      <c r="AG128" s="124" t="s">
        <v>67</v>
      </c>
      <c r="AH128" s="124" t="s">
        <v>72</v>
      </c>
      <c r="AI128" s="124">
        <v>2014010199</v>
      </c>
      <c r="AJ128" s="124">
        <v>94000002</v>
      </c>
      <c r="AK128" s="126">
        <v>0</v>
      </c>
      <c r="AL128" s="127">
        <v>0</v>
      </c>
      <c r="AM128" s="128">
        <v>3</v>
      </c>
      <c r="AN128" s="127">
        <v>0</v>
      </c>
    </row>
    <row r="129" spans="14:40" x14ac:dyDescent="0.3">
      <c r="N129" s="113">
        <v>5</v>
      </c>
      <c r="O129" s="113">
        <v>29</v>
      </c>
      <c r="P129" s="113">
        <v>18</v>
      </c>
      <c r="Q129" s="113" t="s">
        <v>65</v>
      </c>
      <c r="R129" s="113" t="s">
        <v>66</v>
      </c>
      <c r="S129" s="113" t="s">
        <v>67</v>
      </c>
      <c r="T129" s="113" t="s">
        <v>72</v>
      </c>
      <c r="U129" s="113">
        <v>2014010199</v>
      </c>
      <c r="V129" s="113">
        <v>94000001</v>
      </c>
      <c r="W129" s="114">
        <v>0</v>
      </c>
      <c r="X129" s="114">
        <v>0</v>
      </c>
      <c r="Y129" s="115">
        <v>2</v>
      </c>
      <c r="Z129" s="114">
        <v>0</v>
      </c>
      <c r="AB129" s="124">
        <v>5</v>
      </c>
      <c r="AC129" s="124">
        <v>29</v>
      </c>
      <c r="AD129" s="124">
        <v>12</v>
      </c>
      <c r="AE129" s="124" t="s">
        <v>65</v>
      </c>
      <c r="AF129" s="124" t="s">
        <v>66</v>
      </c>
      <c r="AG129" s="124" t="s">
        <v>67</v>
      </c>
      <c r="AH129" s="125" t="s">
        <v>72</v>
      </c>
      <c r="AI129" s="124">
        <v>2014010199</v>
      </c>
      <c r="AJ129" s="124">
        <v>94000002</v>
      </c>
      <c r="AK129" s="126">
        <v>0</v>
      </c>
      <c r="AL129" s="127">
        <v>0</v>
      </c>
      <c r="AM129" s="128">
        <v>3</v>
      </c>
      <c r="AN129" s="127">
        <v>0</v>
      </c>
    </row>
    <row r="130" spans="14:40" x14ac:dyDescent="0.3">
      <c r="N130" s="113">
        <v>5</v>
      </c>
      <c r="O130" s="113">
        <v>29</v>
      </c>
      <c r="P130" s="113">
        <v>19</v>
      </c>
      <c r="Q130" s="113" t="s">
        <v>65</v>
      </c>
      <c r="R130" s="113" t="s">
        <v>66</v>
      </c>
      <c r="S130" s="113" t="s">
        <v>67</v>
      </c>
      <c r="T130" s="113" t="s">
        <v>72</v>
      </c>
      <c r="U130" s="113">
        <v>2014010199</v>
      </c>
      <c r="V130" s="113">
        <v>94000001</v>
      </c>
      <c r="W130" s="114">
        <v>0</v>
      </c>
      <c r="X130" s="114">
        <v>0</v>
      </c>
      <c r="Y130" s="115">
        <v>2</v>
      </c>
      <c r="Z130" s="114">
        <v>0</v>
      </c>
      <c r="AB130" s="124">
        <v>5</v>
      </c>
      <c r="AC130" s="124">
        <v>29</v>
      </c>
      <c r="AD130" s="124">
        <v>13</v>
      </c>
      <c r="AE130" s="124" t="s">
        <v>65</v>
      </c>
      <c r="AF130" s="124" t="s">
        <v>66</v>
      </c>
      <c r="AG130" s="124" t="s">
        <v>67</v>
      </c>
      <c r="AH130" s="124" t="s">
        <v>72</v>
      </c>
      <c r="AI130" s="124">
        <v>2014010199</v>
      </c>
      <c r="AJ130" s="124">
        <v>94000002</v>
      </c>
      <c r="AK130" s="126">
        <v>0</v>
      </c>
      <c r="AL130" s="127">
        <v>0</v>
      </c>
      <c r="AM130" s="128">
        <v>3</v>
      </c>
      <c r="AN130" s="127">
        <v>0</v>
      </c>
    </row>
    <row r="131" spans="14:40" x14ac:dyDescent="0.3">
      <c r="N131" s="113">
        <v>5</v>
      </c>
      <c r="O131" s="113">
        <v>29</v>
      </c>
      <c r="P131" s="113">
        <v>20</v>
      </c>
      <c r="Q131" s="113" t="s">
        <v>65</v>
      </c>
      <c r="R131" s="113" t="s">
        <v>66</v>
      </c>
      <c r="S131" s="113" t="s">
        <v>67</v>
      </c>
      <c r="T131" s="113" t="s">
        <v>72</v>
      </c>
      <c r="U131" s="113">
        <v>2014010199</v>
      </c>
      <c r="V131" s="113">
        <v>94000001</v>
      </c>
      <c r="W131" s="114">
        <v>0</v>
      </c>
      <c r="X131" s="114">
        <v>0</v>
      </c>
      <c r="Y131" s="115">
        <v>2</v>
      </c>
      <c r="Z131" s="114">
        <v>0</v>
      </c>
      <c r="AB131" s="124">
        <v>5</v>
      </c>
      <c r="AC131" s="124">
        <v>29</v>
      </c>
      <c r="AD131" s="124">
        <v>14</v>
      </c>
      <c r="AE131" s="124" t="s">
        <v>65</v>
      </c>
      <c r="AF131" s="124" t="s">
        <v>66</v>
      </c>
      <c r="AG131" s="124" t="s">
        <v>67</v>
      </c>
      <c r="AH131" s="124" t="s">
        <v>72</v>
      </c>
      <c r="AI131" s="124">
        <v>2014010199</v>
      </c>
      <c r="AJ131" s="124">
        <v>94000002</v>
      </c>
      <c r="AK131" s="126">
        <v>0</v>
      </c>
      <c r="AL131" s="127">
        <v>0</v>
      </c>
      <c r="AM131" s="128">
        <v>3</v>
      </c>
      <c r="AN131" s="127">
        <v>0</v>
      </c>
    </row>
    <row r="132" spans="14:40" x14ac:dyDescent="0.3">
      <c r="N132" s="113">
        <v>5</v>
      </c>
      <c r="O132" s="113">
        <v>29</v>
      </c>
      <c r="P132" s="113">
        <v>21</v>
      </c>
      <c r="Q132" s="113" t="s">
        <v>65</v>
      </c>
      <c r="R132" s="113" t="s">
        <v>66</v>
      </c>
      <c r="S132" s="113" t="s">
        <v>67</v>
      </c>
      <c r="T132" s="113" t="s">
        <v>72</v>
      </c>
      <c r="U132" s="113">
        <v>2014010199</v>
      </c>
      <c r="V132" s="113">
        <v>94000001</v>
      </c>
      <c r="W132" s="114">
        <v>0</v>
      </c>
      <c r="X132" s="114">
        <v>0</v>
      </c>
      <c r="Y132" s="115">
        <v>2</v>
      </c>
      <c r="Z132" s="114">
        <v>0</v>
      </c>
      <c r="AB132" s="124">
        <v>5</v>
      </c>
      <c r="AC132" s="124">
        <v>29</v>
      </c>
      <c r="AD132" s="124">
        <v>15</v>
      </c>
      <c r="AE132" s="124" t="s">
        <v>65</v>
      </c>
      <c r="AF132" s="124" t="s">
        <v>66</v>
      </c>
      <c r="AG132" s="124" t="s">
        <v>67</v>
      </c>
      <c r="AH132" s="124" t="s">
        <v>72</v>
      </c>
      <c r="AI132" s="124">
        <v>2014010199</v>
      </c>
      <c r="AJ132" s="124">
        <v>94000002</v>
      </c>
      <c r="AK132" s="126">
        <v>0</v>
      </c>
      <c r="AL132" s="127">
        <v>0</v>
      </c>
      <c r="AM132" s="128">
        <v>3</v>
      </c>
      <c r="AN132" s="127">
        <v>0</v>
      </c>
    </row>
    <row r="133" spans="14:40" x14ac:dyDescent="0.3">
      <c r="N133" s="113">
        <v>5</v>
      </c>
      <c r="O133" s="113">
        <v>29</v>
      </c>
      <c r="P133" s="113">
        <v>22</v>
      </c>
      <c r="Q133" s="113" t="s">
        <v>65</v>
      </c>
      <c r="R133" s="113" t="s">
        <v>66</v>
      </c>
      <c r="S133" s="113" t="s">
        <v>67</v>
      </c>
      <c r="T133" s="113" t="s">
        <v>72</v>
      </c>
      <c r="U133" s="113">
        <v>2014010199</v>
      </c>
      <c r="V133" s="113">
        <v>94000001</v>
      </c>
      <c r="W133" s="114">
        <v>0</v>
      </c>
      <c r="X133" s="114">
        <v>0</v>
      </c>
      <c r="Y133" s="115">
        <v>2</v>
      </c>
      <c r="Z133" s="114">
        <v>0</v>
      </c>
      <c r="AB133" s="124">
        <v>5</v>
      </c>
      <c r="AC133" s="124">
        <v>29</v>
      </c>
      <c r="AD133" s="124">
        <v>16</v>
      </c>
      <c r="AE133" s="124" t="s">
        <v>65</v>
      </c>
      <c r="AF133" s="124" t="s">
        <v>66</v>
      </c>
      <c r="AG133" s="124" t="s">
        <v>67</v>
      </c>
      <c r="AH133" s="124" t="s">
        <v>72</v>
      </c>
      <c r="AI133" s="125">
        <v>2014010199</v>
      </c>
      <c r="AJ133" s="124">
        <v>94000002</v>
      </c>
      <c r="AK133" s="126">
        <v>0</v>
      </c>
      <c r="AL133" s="127">
        <v>0</v>
      </c>
      <c r="AM133" s="128">
        <v>3</v>
      </c>
      <c r="AN133" s="127">
        <v>0</v>
      </c>
    </row>
    <row r="134" spans="14:40" x14ac:dyDescent="0.3">
      <c r="N134" s="113">
        <v>5</v>
      </c>
      <c r="O134" s="113">
        <v>29</v>
      </c>
      <c r="P134" s="113">
        <v>23</v>
      </c>
      <c r="Q134" s="113" t="s">
        <v>65</v>
      </c>
      <c r="R134" s="113" t="s">
        <v>66</v>
      </c>
      <c r="S134" s="113" t="s">
        <v>67</v>
      </c>
      <c r="T134" s="113" t="s">
        <v>72</v>
      </c>
      <c r="U134" s="113">
        <v>2014010199</v>
      </c>
      <c r="V134" s="113">
        <v>94000001</v>
      </c>
      <c r="W134" s="114">
        <v>0</v>
      </c>
      <c r="X134" s="114">
        <v>0</v>
      </c>
      <c r="Y134" s="115">
        <v>2</v>
      </c>
      <c r="Z134" s="114">
        <v>0</v>
      </c>
      <c r="AB134" s="124">
        <v>5</v>
      </c>
      <c r="AC134" s="124">
        <v>29</v>
      </c>
      <c r="AD134" s="124">
        <v>18</v>
      </c>
      <c r="AE134" s="124" t="s">
        <v>65</v>
      </c>
      <c r="AF134" s="124" t="s">
        <v>66</v>
      </c>
      <c r="AG134" s="124" t="s">
        <v>67</v>
      </c>
      <c r="AH134" s="124" t="s">
        <v>72</v>
      </c>
      <c r="AI134" s="124">
        <v>2014010199</v>
      </c>
      <c r="AJ134" s="124">
        <v>94000002</v>
      </c>
      <c r="AK134" s="126">
        <v>0</v>
      </c>
      <c r="AL134" s="127">
        <v>0</v>
      </c>
      <c r="AM134" s="128">
        <v>1</v>
      </c>
      <c r="AN134" s="127">
        <v>0</v>
      </c>
    </row>
    <row r="135" spans="14:40" x14ac:dyDescent="0.3">
      <c r="N135" s="113">
        <v>5</v>
      </c>
      <c r="O135" s="113">
        <v>30</v>
      </c>
      <c r="P135" s="113">
        <v>1</v>
      </c>
      <c r="Q135" s="113" t="s">
        <v>65</v>
      </c>
      <c r="R135" s="113" t="s">
        <v>66</v>
      </c>
      <c r="S135" s="113" t="s">
        <v>67</v>
      </c>
      <c r="T135" s="113" t="s">
        <v>72</v>
      </c>
      <c r="U135" s="113">
        <v>2014010199</v>
      </c>
      <c r="V135" s="113">
        <v>94000001</v>
      </c>
      <c r="W135" s="114">
        <v>0</v>
      </c>
      <c r="X135" s="114">
        <v>0</v>
      </c>
      <c r="Y135" s="115">
        <v>1</v>
      </c>
      <c r="Z135" s="114">
        <v>0</v>
      </c>
      <c r="AB135" s="124">
        <v>5</v>
      </c>
      <c r="AC135" s="124">
        <v>29</v>
      </c>
      <c r="AD135" s="124">
        <v>19</v>
      </c>
      <c r="AE135" s="124" t="s">
        <v>65</v>
      </c>
      <c r="AF135" s="124" t="s">
        <v>66</v>
      </c>
      <c r="AG135" s="124" t="s">
        <v>67</v>
      </c>
      <c r="AH135" s="124" t="s">
        <v>72</v>
      </c>
      <c r="AI135" s="124">
        <v>2014010199</v>
      </c>
      <c r="AJ135" s="124">
        <v>94000002</v>
      </c>
      <c r="AK135" s="126">
        <v>0</v>
      </c>
      <c r="AL135" s="127">
        <v>0</v>
      </c>
      <c r="AM135" s="128">
        <v>1</v>
      </c>
      <c r="AN135" s="127">
        <v>0</v>
      </c>
    </row>
    <row r="136" spans="14:40" x14ac:dyDescent="0.3">
      <c r="N136" s="113">
        <v>5</v>
      </c>
      <c r="O136" s="113">
        <v>30</v>
      </c>
      <c r="P136" s="113">
        <v>2</v>
      </c>
      <c r="Q136" s="113" t="s">
        <v>65</v>
      </c>
      <c r="R136" s="113" t="s">
        <v>66</v>
      </c>
      <c r="S136" s="113" t="s">
        <v>67</v>
      </c>
      <c r="T136" s="113" t="s">
        <v>72</v>
      </c>
      <c r="U136" s="113">
        <v>2014010199</v>
      </c>
      <c r="V136" s="113">
        <v>94000001</v>
      </c>
      <c r="W136" s="114">
        <v>0</v>
      </c>
      <c r="X136" s="114">
        <v>0</v>
      </c>
      <c r="Y136" s="115">
        <v>1</v>
      </c>
      <c r="Z136" s="114">
        <v>0</v>
      </c>
      <c r="AB136" s="124">
        <v>5</v>
      </c>
      <c r="AC136" s="124">
        <v>29</v>
      </c>
      <c r="AD136" s="124">
        <v>20</v>
      </c>
      <c r="AE136" s="124" t="s">
        <v>65</v>
      </c>
      <c r="AF136" s="124" t="s">
        <v>66</v>
      </c>
      <c r="AG136" s="124" t="s">
        <v>67</v>
      </c>
      <c r="AH136" s="124" t="s">
        <v>72</v>
      </c>
      <c r="AI136" s="124">
        <v>2014010199</v>
      </c>
      <c r="AJ136" s="124">
        <v>94000002</v>
      </c>
      <c r="AK136" s="126">
        <v>0</v>
      </c>
      <c r="AL136" s="127">
        <v>0</v>
      </c>
      <c r="AM136" s="128">
        <v>1</v>
      </c>
      <c r="AN136" s="127">
        <v>0</v>
      </c>
    </row>
    <row r="137" spans="14:40" x14ac:dyDescent="0.3">
      <c r="N137" s="113">
        <v>5</v>
      </c>
      <c r="O137" s="113">
        <v>30</v>
      </c>
      <c r="P137" s="113">
        <v>3</v>
      </c>
      <c r="Q137" s="113" t="s">
        <v>65</v>
      </c>
      <c r="R137" s="113" t="s">
        <v>66</v>
      </c>
      <c r="S137" s="113" t="s">
        <v>67</v>
      </c>
      <c r="T137" s="113" t="s">
        <v>72</v>
      </c>
      <c r="U137" s="113">
        <v>2014010199</v>
      </c>
      <c r="V137" s="113">
        <v>94000001</v>
      </c>
      <c r="W137" s="114">
        <v>0</v>
      </c>
      <c r="X137" s="114">
        <v>0</v>
      </c>
      <c r="Y137" s="115">
        <v>1</v>
      </c>
      <c r="Z137" s="114">
        <v>0</v>
      </c>
      <c r="AB137" s="124">
        <v>5</v>
      </c>
      <c r="AC137" s="124">
        <v>29</v>
      </c>
      <c r="AD137" s="124">
        <v>21</v>
      </c>
      <c r="AE137" s="124" t="s">
        <v>65</v>
      </c>
      <c r="AF137" s="124" t="s">
        <v>66</v>
      </c>
      <c r="AG137" s="124" t="s">
        <v>67</v>
      </c>
      <c r="AH137" s="124" t="s">
        <v>72</v>
      </c>
      <c r="AI137" s="124">
        <v>2014010199</v>
      </c>
      <c r="AJ137" s="124">
        <v>94000002</v>
      </c>
      <c r="AK137" s="126">
        <v>0</v>
      </c>
      <c r="AL137" s="127">
        <v>0</v>
      </c>
      <c r="AM137" s="128">
        <v>1</v>
      </c>
      <c r="AN137" s="127">
        <v>0</v>
      </c>
    </row>
    <row r="138" spans="14:40" x14ac:dyDescent="0.3">
      <c r="N138" s="113">
        <v>5</v>
      </c>
      <c r="O138" s="113">
        <v>30</v>
      </c>
      <c r="P138" s="113">
        <v>4</v>
      </c>
      <c r="Q138" s="113" t="s">
        <v>65</v>
      </c>
      <c r="R138" s="113" t="s">
        <v>66</v>
      </c>
      <c r="S138" s="113" t="s">
        <v>67</v>
      </c>
      <c r="T138" s="113" t="s">
        <v>72</v>
      </c>
      <c r="U138" s="113">
        <v>2014010199</v>
      </c>
      <c r="V138" s="113">
        <v>94000001</v>
      </c>
      <c r="W138" s="114">
        <v>0</v>
      </c>
      <c r="X138" s="114">
        <v>0</v>
      </c>
      <c r="Y138" s="115">
        <v>1</v>
      </c>
      <c r="Z138" s="114">
        <v>0</v>
      </c>
      <c r="AB138" s="124">
        <v>5</v>
      </c>
      <c r="AC138" s="124">
        <v>29</v>
      </c>
      <c r="AD138" s="124">
        <v>22</v>
      </c>
      <c r="AE138" s="124" t="s">
        <v>65</v>
      </c>
      <c r="AF138" s="124" t="s">
        <v>66</v>
      </c>
      <c r="AG138" s="124" t="s">
        <v>67</v>
      </c>
      <c r="AH138" s="124" t="s">
        <v>72</v>
      </c>
      <c r="AI138" s="124">
        <v>2014010199</v>
      </c>
      <c r="AJ138" s="124">
        <v>94000002</v>
      </c>
      <c r="AK138" s="126">
        <v>0</v>
      </c>
      <c r="AL138" s="127">
        <v>0</v>
      </c>
      <c r="AM138" s="128">
        <v>1</v>
      </c>
      <c r="AN138" s="127">
        <v>0</v>
      </c>
    </row>
    <row r="139" spans="14:40" x14ac:dyDescent="0.3">
      <c r="N139" s="113">
        <v>5</v>
      </c>
      <c r="O139" s="113">
        <v>30</v>
      </c>
      <c r="P139" s="113">
        <v>5</v>
      </c>
      <c r="Q139" s="113" t="s">
        <v>65</v>
      </c>
      <c r="R139" s="113" t="s">
        <v>66</v>
      </c>
      <c r="S139" s="113" t="s">
        <v>67</v>
      </c>
      <c r="T139" s="113" t="s">
        <v>72</v>
      </c>
      <c r="U139" s="113">
        <v>2014010199</v>
      </c>
      <c r="V139" s="113">
        <v>94000001</v>
      </c>
      <c r="W139" s="114">
        <v>0</v>
      </c>
      <c r="X139" s="114">
        <v>0</v>
      </c>
      <c r="Y139" s="115">
        <v>1</v>
      </c>
      <c r="Z139" s="114">
        <v>0</v>
      </c>
      <c r="AB139" s="124">
        <v>5</v>
      </c>
      <c r="AC139" s="124">
        <v>29</v>
      </c>
      <c r="AD139" s="124">
        <v>23</v>
      </c>
      <c r="AE139" s="124" t="s">
        <v>65</v>
      </c>
      <c r="AF139" s="124" t="s">
        <v>66</v>
      </c>
      <c r="AG139" s="124" t="s">
        <v>67</v>
      </c>
      <c r="AH139" s="124" t="s">
        <v>72</v>
      </c>
      <c r="AI139" s="124">
        <v>2014010199</v>
      </c>
      <c r="AJ139" s="124">
        <v>94000002</v>
      </c>
      <c r="AK139" s="126">
        <v>0</v>
      </c>
      <c r="AL139" s="127">
        <v>0</v>
      </c>
      <c r="AM139" s="128">
        <v>1</v>
      </c>
      <c r="AN139" s="127">
        <v>0</v>
      </c>
    </row>
    <row r="140" spans="14:40" x14ac:dyDescent="0.3">
      <c r="N140" s="113">
        <v>5</v>
      </c>
      <c r="O140" s="113">
        <v>30</v>
      </c>
      <c r="P140" s="113">
        <v>6</v>
      </c>
      <c r="Q140" s="113" t="s">
        <v>65</v>
      </c>
      <c r="R140" s="113" t="s">
        <v>66</v>
      </c>
      <c r="S140" s="113" t="s">
        <v>67</v>
      </c>
      <c r="T140" s="113" t="s">
        <v>72</v>
      </c>
      <c r="U140" s="113">
        <v>2014010199</v>
      </c>
      <c r="V140" s="113">
        <v>94000001</v>
      </c>
      <c r="W140" s="114">
        <v>0</v>
      </c>
      <c r="X140" s="114">
        <v>0</v>
      </c>
      <c r="Y140" s="115">
        <v>1</v>
      </c>
      <c r="Z140" s="114">
        <v>0</v>
      </c>
      <c r="AB140" s="124">
        <v>5</v>
      </c>
      <c r="AC140" s="124">
        <v>30</v>
      </c>
      <c r="AD140" s="124">
        <v>6</v>
      </c>
      <c r="AE140" s="124" t="s">
        <v>65</v>
      </c>
      <c r="AF140" s="124" t="s">
        <v>66</v>
      </c>
      <c r="AG140" s="124" t="s">
        <v>67</v>
      </c>
      <c r="AH140" s="124" t="s">
        <v>72</v>
      </c>
      <c r="AI140" s="124">
        <v>2014010199</v>
      </c>
      <c r="AJ140" s="124">
        <v>94000002</v>
      </c>
      <c r="AK140" s="126">
        <v>0</v>
      </c>
      <c r="AL140" s="127">
        <v>0</v>
      </c>
      <c r="AM140" s="128">
        <v>1</v>
      </c>
      <c r="AN140" s="127">
        <v>0</v>
      </c>
    </row>
    <row r="141" spans="14:40" x14ac:dyDescent="0.3">
      <c r="N141" s="113">
        <v>5</v>
      </c>
      <c r="O141" s="113">
        <v>30</v>
      </c>
      <c r="P141" s="113">
        <v>7</v>
      </c>
      <c r="Q141" s="113" t="s">
        <v>65</v>
      </c>
      <c r="R141" s="113" t="s">
        <v>66</v>
      </c>
      <c r="S141" s="113" t="s">
        <v>67</v>
      </c>
      <c r="T141" s="113" t="s">
        <v>72</v>
      </c>
      <c r="U141" s="113">
        <v>2014010199</v>
      </c>
      <c r="V141" s="113">
        <v>94000001</v>
      </c>
      <c r="W141" s="114">
        <v>0</v>
      </c>
      <c r="X141" s="114">
        <v>0</v>
      </c>
      <c r="Y141" s="115">
        <v>1</v>
      </c>
      <c r="Z141" s="114">
        <v>0</v>
      </c>
      <c r="AB141" s="124">
        <v>5</v>
      </c>
      <c r="AC141" s="124">
        <v>30</v>
      </c>
      <c r="AD141" s="124">
        <v>7</v>
      </c>
      <c r="AE141" s="124" t="s">
        <v>65</v>
      </c>
      <c r="AF141" s="124" t="s">
        <v>66</v>
      </c>
      <c r="AG141" s="124" t="s">
        <v>67</v>
      </c>
      <c r="AH141" s="124" t="s">
        <v>72</v>
      </c>
      <c r="AI141" s="124">
        <v>2014010199</v>
      </c>
      <c r="AJ141" s="124">
        <v>94000002</v>
      </c>
      <c r="AK141" s="126">
        <v>0</v>
      </c>
      <c r="AL141" s="127">
        <v>0</v>
      </c>
      <c r="AM141" s="128">
        <v>1</v>
      </c>
      <c r="AN141" s="127">
        <v>0</v>
      </c>
    </row>
    <row r="142" spans="14:40" x14ac:dyDescent="0.3">
      <c r="N142" s="113">
        <v>5</v>
      </c>
      <c r="O142" s="113">
        <v>30</v>
      </c>
      <c r="P142" s="113">
        <v>8</v>
      </c>
      <c r="Q142" s="113" t="s">
        <v>65</v>
      </c>
      <c r="R142" s="113" t="s">
        <v>66</v>
      </c>
      <c r="S142" s="113" t="s">
        <v>67</v>
      </c>
      <c r="T142" s="113" t="s">
        <v>72</v>
      </c>
      <c r="U142" s="113">
        <v>2014010199</v>
      </c>
      <c r="V142" s="113">
        <v>94000001</v>
      </c>
      <c r="W142" s="114">
        <v>0</v>
      </c>
      <c r="X142" s="114">
        <v>0</v>
      </c>
      <c r="Y142" s="115">
        <v>1</v>
      </c>
      <c r="Z142" s="114">
        <v>0</v>
      </c>
      <c r="AB142" s="124">
        <v>5</v>
      </c>
      <c r="AC142" s="124">
        <v>30</v>
      </c>
      <c r="AD142" s="124">
        <v>8</v>
      </c>
      <c r="AE142" s="124" t="s">
        <v>65</v>
      </c>
      <c r="AF142" s="124" t="s">
        <v>66</v>
      </c>
      <c r="AG142" s="124" t="s">
        <v>67</v>
      </c>
      <c r="AH142" s="124" t="s">
        <v>72</v>
      </c>
      <c r="AI142" s="124">
        <v>2014010199</v>
      </c>
      <c r="AJ142" s="124">
        <v>94000002</v>
      </c>
      <c r="AK142" s="126">
        <v>0</v>
      </c>
      <c r="AL142" s="127">
        <v>0</v>
      </c>
      <c r="AM142" s="128">
        <v>1</v>
      </c>
      <c r="AN142" s="127">
        <v>0</v>
      </c>
    </row>
    <row r="143" spans="14:40" x14ac:dyDescent="0.3">
      <c r="N143" s="113">
        <v>5</v>
      </c>
      <c r="O143" s="113">
        <v>30</v>
      </c>
      <c r="P143" s="113">
        <v>9</v>
      </c>
      <c r="Q143" s="113" t="s">
        <v>65</v>
      </c>
      <c r="R143" s="113" t="s">
        <v>66</v>
      </c>
      <c r="S143" s="113" t="s">
        <v>67</v>
      </c>
      <c r="T143" s="113" t="s">
        <v>72</v>
      </c>
      <c r="U143" s="113">
        <v>2014010199</v>
      </c>
      <c r="V143" s="113">
        <v>94000001</v>
      </c>
      <c r="W143" s="114">
        <v>0</v>
      </c>
      <c r="X143" s="114">
        <v>0</v>
      </c>
      <c r="Y143" s="115">
        <v>1</v>
      </c>
      <c r="Z143" s="114">
        <v>0</v>
      </c>
      <c r="AB143" s="124">
        <v>5</v>
      </c>
      <c r="AC143" s="124">
        <v>30</v>
      </c>
      <c r="AD143" s="124">
        <v>9</v>
      </c>
      <c r="AE143" s="124" t="s">
        <v>65</v>
      </c>
      <c r="AF143" s="124" t="s">
        <v>66</v>
      </c>
      <c r="AG143" s="124" t="s">
        <v>67</v>
      </c>
      <c r="AH143" s="124" t="s">
        <v>72</v>
      </c>
      <c r="AI143" s="124">
        <v>2014010199</v>
      </c>
      <c r="AJ143" s="124">
        <v>94000002</v>
      </c>
      <c r="AK143" s="126">
        <v>0</v>
      </c>
      <c r="AL143" s="127">
        <v>0</v>
      </c>
      <c r="AM143" s="128">
        <v>1</v>
      </c>
      <c r="AN143" s="127">
        <v>0</v>
      </c>
    </row>
    <row r="144" spans="14:40" x14ac:dyDescent="0.3">
      <c r="N144" s="113">
        <v>5</v>
      </c>
      <c r="O144" s="113">
        <v>30</v>
      </c>
      <c r="P144" s="113">
        <v>10</v>
      </c>
      <c r="Q144" s="113" t="s">
        <v>65</v>
      </c>
      <c r="R144" s="113" t="s">
        <v>66</v>
      </c>
      <c r="S144" s="113" t="s">
        <v>67</v>
      </c>
      <c r="T144" s="113" t="s">
        <v>72</v>
      </c>
      <c r="U144" s="113">
        <v>2014010199</v>
      </c>
      <c r="V144" s="113">
        <v>94000001</v>
      </c>
      <c r="W144" s="114">
        <v>0</v>
      </c>
      <c r="X144" s="114">
        <v>0</v>
      </c>
      <c r="Y144" s="115">
        <v>1</v>
      </c>
      <c r="Z144" s="114">
        <v>0</v>
      </c>
      <c r="AB144" s="124">
        <v>5</v>
      </c>
      <c r="AC144" s="124">
        <v>30</v>
      </c>
      <c r="AD144" s="124">
        <v>10</v>
      </c>
      <c r="AE144" s="124" t="s">
        <v>65</v>
      </c>
      <c r="AF144" s="124" t="s">
        <v>66</v>
      </c>
      <c r="AG144" s="124" t="s">
        <v>67</v>
      </c>
      <c r="AH144" s="124" t="s">
        <v>72</v>
      </c>
      <c r="AI144" s="124">
        <v>2014010199</v>
      </c>
      <c r="AJ144" s="124">
        <v>94000002</v>
      </c>
      <c r="AK144" s="126">
        <v>0</v>
      </c>
      <c r="AL144" s="127">
        <v>0</v>
      </c>
      <c r="AM144" s="128">
        <v>1</v>
      </c>
      <c r="AN144" s="127">
        <v>0</v>
      </c>
    </row>
    <row r="145" spans="14:40" x14ac:dyDescent="0.3">
      <c r="N145" s="113">
        <v>5</v>
      </c>
      <c r="O145" s="113">
        <v>30</v>
      </c>
      <c r="P145" s="113">
        <v>11</v>
      </c>
      <c r="Q145" s="113" t="s">
        <v>65</v>
      </c>
      <c r="R145" s="113" t="s">
        <v>66</v>
      </c>
      <c r="S145" s="113" t="s">
        <v>67</v>
      </c>
      <c r="T145" s="113" t="s">
        <v>72</v>
      </c>
      <c r="U145" s="113">
        <v>2014010199</v>
      </c>
      <c r="V145" s="113">
        <v>94000001</v>
      </c>
      <c r="W145" s="114">
        <v>0</v>
      </c>
      <c r="X145" s="114">
        <v>0</v>
      </c>
      <c r="Y145" s="115">
        <v>1</v>
      </c>
      <c r="Z145" s="114">
        <v>0</v>
      </c>
      <c r="AB145" s="124">
        <v>5</v>
      </c>
      <c r="AC145" s="124">
        <v>30</v>
      </c>
      <c r="AD145" s="124">
        <v>11</v>
      </c>
      <c r="AE145" s="124" t="s">
        <v>65</v>
      </c>
      <c r="AF145" s="124" t="s">
        <v>66</v>
      </c>
      <c r="AG145" s="124" t="s">
        <v>67</v>
      </c>
      <c r="AH145" s="124" t="s">
        <v>72</v>
      </c>
      <c r="AI145" s="124">
        <v>2014010199</v>
      </c>
      <c r="AJ145" s="124">
        <v>94000002</v>
      </c>
      <c r="AK145" s="126">
        <v>0</v>
      </c>
      <c r="AL145" s="127">
        <v>0</v>
      </c>
      <c r="AM145" s="128">
        <v>1</v>
      </c>
      <c r="AN145" s="127">
        <v>0</v>
      </c>
    </row>
    <row r="146" spans="14:40" x14ac:dyDescent="0.3">
      <c r="N146" s="113">
        <v>5</v>
      </c>
      <c r="O146" s="113">
        <v>30</v>
      </c>
      <c r="P146" s="113">
        <v>12</v>
      </c>
      <c r="Q146" s="113" t="s">
        <v>65</v>
      </c>
      <c r="R146" s="113" t="s">
        <v>66</v>
      </c>
      <c r="S146" s="113" t="s">
        <v>67</v>
      </c>
      <c r="T146" s="113" t="s">
        <v>72</v>
      </c>
      <c r="U146" s="113">
        <v>2014010199</v>
      </c>
      <c r="V146" s="113">
        <v>94000001</v>
      </c>
      <c r="W146" s="114">
        <v>0</v>
      </c>
      <c r="X146" s="114">
        <v>0</v>
      </c>
      <c r="Y146" s="115">
        <v>1</v>
      </c>
      <c r="Z146" s="114">
        <v>0</v>
      </c>
      <c r="AB146" s="124">
        <v>5</v>
      </c>
      <c r="AC146" s="124">
        <v>30</v>
      </c>
      <c r="AD146" s="124">
        <v>12</v>
      </c>
      <c r="AE146" s="124" t="s">
        <v>65</v>
      </c>
      <c r="AF146" s="124" t="s">
        <v>66</v>
      </c>
      <c r="AG146" s="124" t="s">
        <v>67</v>
      </c>
      <c r="AH146" s="124" t="s">
        <v>72</v>
      </c>
      <c r="AI146" s="124">
        <v>2014010199</v>
      </c>
      <c r="AJ146" s="124">
        <v>94000002</v>
      </c>
      <c r="AK146" s="126">
        <v>0</v>
      </c>
      <c r="AL146" s="127">
        <v>0</v>
      </c>
      <c r="AM146" s="128">
        <v>1</v>
      </c>
      <c r="AN146" s="127">
        <v>0</v>
      </c>
    </row>
    <row r="147" spans="14:40" x14ac:dyDescent="0.3">
      <c r="N147" s="113">
        <v>5</v>
      </c>
      <c r="O147" s="113">
        <v>30</v>
      </c>
      <c r="P147" s="113">
        <v>13</v>
      </c>
      <c r="Q147" s="113" t="s">
        <v>65</v>
      </c>
      <c r="R147" s="113" t="s">
        <v>66</v>
      </c>
      <c r="S147" s="113" t="s">
        <v>67</v>
      </c>
      <c r="T147" s="113" t="s">
        <v>72</v>
      </c>
      <c r="U147" s="113">
        <v>2014010199</v>
      </c>
      <c r="V147" s="113">
        <v>94000001</v>
      </c>
      <c r="W147" s="114">
        <v>0</v>
      </c>
      <c r="X147" s="114">
        <v>0</v>
      </c>
      <c r="Y147" s="115">
        <v>1</v>
      </c>
      <c r="Z147" s="114">
        <v>0</v>
      </c>
      <c r="AB147" s="124">
        <v>5</v>
      </c>
      <c r="AC147" s="124">
        <v>30</v>
      </c>
      <c r="AD147" s="124">
        <v>13</v>
      </c>
      <c r="AE147" s="124" t="s">
        <v>65</v>
      </c>
      <c r="AF147" s="124" t="s">
        <v>66</v>
      </c>
      <c r="AG147" s="124" t="s">
        <v>67</v>
      </c>
      <c r="AH147" s="124" t="s">
        <v>72</v>
      </c>
      <c r="AI147" s="124">
        <v>2014010199</v>
      </c>
      <c r="AJ147" s="124">
        <v>94000002</v>
      </c>
      <c r="AK147" s="126">
        <v>0</v>
      </c>
      <c r="AL147" s="127">
        <v>0</v>
      </c>
      <c r="AM147" s="128">
        <v>1</v>
      </c>
      <c r="AN147" s="127">
        <v>0</v>
      </c>
    </row>
    <row r="148" spans="14:40" x14ac:dyDescent="0.3">
      <c r="N148" s="113">
        <v>5</v>
      </c>
      <c r="O148" s="113">
        <v>30</v>
      </c>
      <c r="P148" s="113">
        <v>14</v>
      </c>
      <c r="Q148" s="113" t="s">
        <v>65</v>
      </c>
      <c r="R148" s="113" t="s">
        <v>66</v>
      </c>
      <c r="S148" s="113" t="s">
        <v>67</v>
      </c>
      <c r="T148" s="113" t="s">
        <v>72</v>
      </c>
      <c r="U148" s="113">
        <v>2014010199</v>
      </c>
      <c r="V148" s="113">
        <v>94000001</v>
      </c>
      <c r="W148" s="114">
        <v>0</v>
      </c>
      <c r="X148" s="114">
        <v>0</v>
      </c>
      <c r="Y148" s="115">
        <v>1</v>
      </c>
      <c r="Z148" s="114">
        <v>0</v>
      </c>
      <c r="AB148" s="124">
        <v>5</v>
      </c>
      <c r="AC148" s="124">
        <v>30</v>
      </c>
      <c r="AD148" s="124">
        <v>14</v>
      </c>
      <c r="AE148" s="124" t="s">
        <v>65</v>
      </c>
      <c r="AF148" s="124" t="s">
        <v>66</v>
      </c>
      <c r="AG148" s="124" t="s">
        <v>67</v>
      </c>
      <c r="AH148" s="124" t="s">
        <v>72</v>
      </c>
      <c r="AI148" s="124">
        <v>2014010199</v>
      </c>
      <c r="AJ148" s="124">
        <v>94000002</v>
      </c>
      <c r="AK148" s="126">
        <v>0</v>
      </c>
      <c r="AL148" s="127">
        <v>0</v>
      </c>
      <c r="AM148" s="128">
        <v>1</v>
      </c>
      <c r="AN148" s="127">
        <v>0</v>
      </c>
    </row>
    <row r="149" spans="14:40" x14ac:dyDescent="0.3">
      <c r="N149" s="113">
        <v>5</v>
      </c>
      <c r="O149" s="113">
        <v>30</v>
      </c>
      <c r="P149" s="113">
        <v>15</v>
      </c>
      <c r="Q149" s="113" t="s">
        <v>65</v>
      </c>
      <c r="R149" s="113" t="s">
        <v>66</v>
      </c>
      <c r="S149" s="113" t="s">
        <v>67</v>
      </c>
      <c r="T149" s="113" t="s">
        <v>72</v>
      </c>
      <c r="U149" s="113">
        <v>2014010199</v>
      </c>
      <c r="V149" s="113">
        <v>94000001</v>
      </c>
      <c r="W149" s="114">
        <v>0</v>
      </c>
      <c r="X149" s="114">
        <v>0</v>
      </c>
      <c r="Y149" s="115">
        <v>1</v>
      </c>
      <c r="Z149" s="114">
        <v>0</v>
      </c>
      <c r="AB149" s="124">
        <v>5</v>
      </c>
      <c r="AC149" s="124">
        <v>30</v>
      </c>
      <c r="AD149" s="124">
        <v>15</v>
      </c>
      <c r="AE149" s="124" t="s">
        <v>65</v>
      </c>
      <c r="AF149" s="124" t="s">
        <v>66</v>
      </c>
      <c r="AG149" s="124" t="s">
        <v>67</v>
      </c>
      <c r="AH149" s="124" t="s">
        <v>72</v>
      </c>
      <c r="AI149" s="124">
        <v>2014010199</v>
      </c>
      <c r="AJ149" s="124">
        <v>94000002</v>
      </c>
      <c r="AK149" s="126">
        <v>0</v>
      </c>
      <c r="AL149" s="127">
        <v>0</v>
      </c>
      <c r="AM149" s="128">
        <v>1</v>
      </c>
      <c r="AN149" s="127">
        <v>0</v>
      </c>
    </row>
    <row r="150" spans="14:40" x14ac:dyDescent="0.3">
      <c r="N150" s="113">
        <v>5</v>
      </c>
      <c r="O150" s="113">
        <v>30</v>
      </c>
      <c r="P150" s="113">
        <v>16</v>
      </c>
      <c r="Q150" s="113" t="s">
        <v>65</v>
      </c>
      <c r="R150" s="113" t="s">
        <v>66</v>
      </c>
      <c r="S150" s="113" t="s">
        <v>67</v>
      </c>
      <c r="T150" s="113" t="s">
        <v>72</v>
      </c>
      <c r="U150" s="113">
        <v>2014010199</v>
      </c>
      <c r="V150" s="113">
        <v>94000001</v>
      </c>
      <c r="W150" s="114">
        <v>0</v>
      </c>
      <c r="X150" s="114">
        <v>0</v>
      </c>
      <c r="Y150" s="115">
        <v>1</v>
      </c>
      <c r="Z150" s="114">
        <v>0</v>
      </c>
      <c r="AB150" s="124">
        <v>5</v>
      </c>
      <c r="AC150" s="124">
        <v>30</v>
      </c>
      <c r="AD150" s="124">
        <v>16</v>
      </c>
      <c r="AE150" s="124" t="s">
        <v>65</v>
      </c>
      <c r="AF150" s="124" t="s">
        <v>66</v>
      </c>
      <c r="AG150" s="124" t="s">
        <v>67</v>
      </c>
      <c r="AH150" s="124" t="s">
        <v>72</v>
      </c>
      <c r="AI150" s="124">
        <v>2014010199</v>
      </c>
      <c r="AJ150" s="124">
        <v>94000002</v>
      </c>
      <c r="AK150" s="126">
        <v>0</v>
      </c>
      <c r="AL150" s="127">
        <v>0</v>
      </c>
      <c r="AM150" s="128">
        <v>1</v>
      </c>
      <c r="AN150" s="127">
        <v>0</v>
      </c>
    </row>
    <row r="151" spans="14:40" x14ac:dyDescent="0.3">
      <c r="N151" s="113">
        <v>5</v>
      </c>
      <c r="O151" s="113">
        <v>30</v>
      </c>
      <c r="P151" s="113">
        <v>17</v>
      </c>
      <c r="Q151" s="113" t="s">
        <v>65</v>
      </c>
      <c r="R151" s="113" t="s">
        <v>66</v>
      </c>
      <c r="S151" s="113" t="s">
        <v>67</v>
      </c>
      <c r="T151" s="113" t="s">
        <v>72</v>
      </c>
      <c r="U151" s="113">
        <v>2014010199</v>
      </c>
      <c r="V151" s="113">
        <v>94000001</v>
      </c>
      <c r="W151" s="114">
        <v>0</v>
      </c>
      <c r="X151" s="114">
        <v>0</v>
      </c>
      <c r="Y151" s="115">
        <v>1</v>
      </c>
      <c r="Z151" s="114">
        <v>0</v>
      </c>
      <c r="AB151" s="124">
        <v>5</v>
      </c>
      <c r="AC151" s="124">
        <v>30</v>
      </c>
      <c r="AD151" s="124">
        <v>17</v>
      </c>
      <c r="AE151" s="124" t="s">
        <v>65</v>
      </c>
      <c r="AF151" s="124" t="s">
        <v>66</v>
      </c>
      <c r="AG151" s="124" t="s">
        <v>67</v>
      </c>
      <c r="AH151" s="124" t="s">
        <v>72</v>
      </c>
      <c r="AI151" s="124">
        <v>2014010199</v>
      </c>
      <c r="AJ151" s="124">
        <v>94000002</v>
      </c>
      <c r="AK151" s="126">
        <v>0</v>
      </c>
      <c r="AL151" s="127">
        <v>0</v>
      </c>
      <c r="AM151" s="128">
        <v>1</v>
      </c>
      <c r="AN151" s="127">
        <v>0</v>
      </c>
    </row>
    <row r="152" spans="14:40" x14ac:dyDescent="0.3">
      <c r="N152" s="159">
        <v>5</v>
      </c>
      <c r="O152" s="159">
        <v>30</v>
      </c>
      <c r="P152" s="159">
        <v>18</v>
      </c>
      <c r="Q152" s="159" t="s">
        <v>65</v>
      </c>
      <c r="R152" s="159" t="s">
        <v>66</v>
      </c>
      <c r="S152" s="159" t="s">
        <v>67</v>
      </c>
      <c r="T152" s="159" t="s">
        <v>72</v>
      </c>
      <c r="U152" s="159">
        <v>2014010199</v>
      </c>
      <c r="V152" s="159">
        <v>94000001</v>
      </c>
      <c r="W152" s="160">
        <v>0</v>
      </c>
      <c r="X152" s="160">
        <v>0</v>
      </c>
      <c r="Y152" s="161">
        <v>1</v>
      </c>
      <c r="Z152" s="160">
        <v>0</v>
      </c>
      <c r="AB152" s="124">
        <v>5</v>
      </c>
      <c r="AC152" s="124">
        <v>30</v>
      </c>
      <c r="AD152" s="124">
        <v>18</v>
      </c>
      <c r="AE152" s="124" t="s">
        <v>65</v>
      </c>
      <c r="AF152" s="124" t="s">
        <v>66</v>
      </c>
      <c r="AG152" s="124" t="s">
        <v>67</v>
      </c>
      <c r="AH152" s="124" t="s">
        <v>72</v>
      </c>
      <c r="AI152" s="124">
        <v>2014010199</v>
      </c>
      <c r="AJ152" s="124">
        <v>94000002</v>
      </c>
      <c r="AK152" s="126">
        <v>0</v>
      </c>
      <c r="AL152" s="127">
        <v>0</v>
      </c>
      <c r="AM152" s="128">
        <v>1</v>
      </c>
      <c r="AN152" s="127">
        <v>0</v>
      </c>
    </row>
    <row r="153" spans="14:40" x14ac:dyDescent="0.3">
      <c r="N153" s="113"/>
      <c r="O153" s="113"/>
      <c r="P153" s="113"/>
      <c r="Q153" s="113"/>
      <c r="R153" s="113"/>
      <c r="S153" s="113"/>
      <c r="T153" s="162" t="s">
        <v>77</v>
      </c>
      <c r="U153" s="113"/>
      <c r="V153" s="113"/>
      <c r="W153" s="163">
        <f>SUM(W24:W152)</f>
        <v>7210.7599999999984</v>
      </c>
      <c r="X153" s="163"/>
      <c r="Y153" s="164">
        <f>SUM(Y24:Y152)</f>
        <v>345</v>
      </c>
      <c r="Z153" s="163">
        <f>W153/Y153</f>
        <v>20.9007536231884</v>
      </c>
      <c r="AB153" s="165">
        <v>5</v>
      </c>
      <c r="AC153" s="165">
        <v>30</v>
      </c>
      <c r="AD153" s="165">
        <v>18</v>
      </c>
      <c r="AE153" s="165" t="s">
        <v>65</v>
      </c>
      <c r="AF153" s="165" t="s">
        <v>66</v>
      </c>
      <c r="AG153" s="165" t="s">
        <v>67</v>
      </c>
      <c r="AH153" s="165" t="s">
        <v>72</v>
      </c>
      <c r="AI153" s="165">
        <v>2014010199</v>
      </c>
      <c r="AJ153" s="165">
        <v>94000002</v>
      </c>
      <c r="AK153" s="166">
        <v>0</v>
      </c>
      <c r="AL153" s="167">
        <v>0</v>
      </c>
      <c r="AM153" s="168">
        <v>1</v>
      </c>
      <c r="AN153" s="167">
        <v>0</v>
      </c>
    </row>
    <row r="154" spans="14:40" x14ac:dyDescent="0.3">
      <c r="N154" s="113"/>
      <c r="O154" s="113"/>
      <c r="P154" s="113"/>
      <c r="Q154" s="113"/>
      <c r="R154" s="113"/>
      <c r="S154" s="113"/>
      <c r="T154" s="113"/>
      <c r="U154" s="113"/>
      <c r="V154" s="113"/>
      <c r="W154" s="114"/>
      <c r="X154" s="114"/>
      <c r="Y154" s="115"/>
      <c r="Z154" s="114"/>
      <c r="AB154" s="124"/>
      <c r="AC154" s="124"/>
      <c r="AD154" s="124"/>
      <c r="AE154" s="124"/>
      <c r="AF154" s="124"/>
      <c r="AG154" s="124"/>
      <c r="AH154" s="169" t="s">
        <v>78</v>
      </c>
      <c r="AI154" s="124"/>
      <c r="AJ154" s="124"/>
      <c r="AK154" s="170">
        <f>SUM(AK24:AK153)</f>
        <v>17026.61</v>
      </c>
      <c r="AL154" s="171"/>
      <c r="AM154" s="172">
        <f>SUM(AM24:AM153)</f>
        <v>419</v>
      </c>
      <c r="AN154" s="171">
        <f>AK154/AM154</f>
        <v>40.636300715990458</v>
      </c>
    </row>
    <row r="155" spans="14:40" x14ac:dyDescent="0.3">
      <c r="N155" s="113"/>
      <c r="O155" s="113"/>
      <c r="P155" s="113"/>
      <c r="Q155" s="113"/>
      <c r="R155" s="113"/>
      <c r="S155" s="113"/>
      <c r="T155" s="113"/>
      <c r="U155" s="113"/>
      <c r="V155" s="113"/>
      <c r="W155" s="114"/>
      <c r="X155" s="114"/>
      <c r="Y155" s="115"/>
      <c r="Z155" s="11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6"/>
      <c r="AL155" s="127"/>
      <c r="AM155" s="128"/>
      <c r="AN155" s="127"/>
    </row>
    <row r="156" spans="14:40" x14ac:dyDescent="0.3">
      <c r="N156" s="113"/>
      <c r="O156" s="113"/>
      <c r="P156" s="113"/>
      <c r="Q156" s="113"/>
      <c r="R156" s="113"/>
      <c r="S156" s="113"/>
      <c r="T156" s="113"/>
      <c r="U156" s="113"/>
      <c r="V156" s="113"/>
      <c r="W156" s="114"/>
      <c r="X156" s="114"/>
      <c r="Y156" s="115"/>
      <c r="Z156" s="11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6"/>
      <c r="AL156" s="127"/>
      <c r="AM156" s="128"/>
      <c r="AN156" s="127"/>
    </row>
    <row r="157" spans="14:40" x14ac:dyDescent="0.3">
      <c r="N157" s="113"/>
      <c r="O157" s="113"/>
      <c r="P157" s="113"/>
      <c r="Q157" s="113"/>
      <c r="R157" s="113"/>
      <c r="S157" s="113"/>
      <c r="T157" s="113"/>
      <c r="U157" s="113"/>
      <c r="V157" s="113"/>
      <c r="W157" s="114"/>
      <c r="X157" s="114"/>
      <c r="Y157" s="115"/>
      <c r="Z157" s="11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6"/>
      <c r="AL157" s="127"/>
      <c r="AM157" s="128"/>
      <c r="AN157" s="127"/>
    </row>
    <row r="158" spans="14:40" x14ac:dyDescent="0.3">
      <c r="N158" s="113"/>
      <c r="O158" s="113"/>
      <c r="P158" s="113"/>
      <c r="Q158" s="113"/>
      <c r="R158" s="113"/>
      <c r="S158" s="113"/>
      <c r="T158" s="113"/>
      <c r="U158" s="113"/>
      <c r="V158" s="113"/>
      <c r="W158" s="114"/>
      <c r="X158" s="114"/>
      <c r="Y158" s="115"/>
      <c r="Z158" s="11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6"/>
      <c r="AL158" s="127"/>
      <c r="AM158" s="128"/>
      <c r="AN158" s="127"/>
    </row>
    <row r="159" spans="14:40" x14ac:dyDescent="0.3">
      <c r="N159" s="113"/>
      <c r="O159" s="113"/>
      <c r="P159" s="113"/>
      <c r="Q159" s="113"/>
      <c r="R159" s="113"/>
      <c r="S159" s="113"/>
      <c r="T159" s="113"/>
      <c r="U159" s="113"/>
      <c r="V159" s="113"/>
      <c r="W159" s="114"/>
      <c r="X159" s="114"/>
      <c r="Y159" s="115"/>
      <c r="Z159" s="11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6"/>
      <c r="AL159" s="127"/>
      <c r="AM159" s="128"/>
      <c r="AN159" s="127"/>
    </row>
    <row r="160" spans="14:40" x14ac:dyDescent="0.3">
      <c r="N160" s="113"/>
      <c r="O160" s="113"/>
      <c r="P160" s="113"/>
      <c r="Q160" s="113"/>
      <c r="R160" s="113"/>
      <c r="S160" s="113"/>
      <c r="T160" s="113"/>
      <c r="U160" s="113"/>
      <c r="V160" s="113"/>
      <c r="W160" s="114"/>
      <c r="X160" s="114"/>
      <c r="Y160" s="115"/>
      <c r="Z160" s="11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6"/>
      <c r="AL160" s="127"/>
      <c r="AM160" s="128"/>
      <c r="AN160" s="127"/>
    </row>
    <row r="161" spans="14:40" x14ac:dyDescent="0.3">
      <c r="N161" s="113"/>
      <c r="O161" s="113"/>
      <c r="P161" s="113"/>
      <c r="Q161" s="113"/>
      <c r="R161" s="113"/>
      <c r="S161" s="113"/>
      <c r="T161" s="113"/>
      <c r="U161" s="113"/>
      <c r="V161" s="113"/>
      <c r="W161" s="114"/>
      <c r="X161" s="114"/>
      <c r="Y161" s="115"/>
      <c r="Z161" s="11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6"/>
      <c r="AL161" s="127"/>
      <c r="AM161" s="128"/>
      <c r="AN161" s="127"/>
    </row>
    <row r="162" spans="14:40" x14ac:dyDescent="0.3">
      <c r="N162" s="113"/>
      <c r="O162" s="113"/>
      <c r="P162" s="113"/>
      <c r="Q162" s="113"/>
      <c r="R162" s="113"/>
      <c r="S162" s="113"/>
      <c r="T162" s="113"/>
      <c r="U162" s="113"/>
      <c r="V162" s="113"/>
      <c r="W162" s="114"/>
      <c r="X162" s="114"/>
      <c r="Y162" s="115"/>
      <c r="Z162" s="11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6"/>
      <c r="AL162" s="127"/>
      <c r="AM162" s="128"/>
      <c r="AN162" s="127"/>
    </row>
    <row r="163" spans="14:40" x14ac:dyDescent="0.3">
      <c r="N163" s="113"/>
      <c r="O163" s="113"/>
      <c r="P163" s="113"/>
      <c r="Q163" s="113"/>
      <c r="R163" s="113"/>
      <c r="S163" s="113"/>
      <c r="T163" s="113"/>
      <c r="U163" s="113"/>
      <c r="V163" s="113"/>
      <c r="W163" s="114"/>
      <c r="X163" s="114"/>
      <c r="Y163" s="115"/>
      <c r="Z163" s="11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6"/>
      <c r="AL163" s="127"/>
      <c r="AM163" s="128"/>
      <c r="AN163" s="127"/>
    </row>
    <row r="164" spans="14:40" x14ac:dyDescent="0.3">
      <c r="N164" s="113"/>
      <c r="O164" s="113"/>
      <c r="P164" s="113"/>
      <c r="Q164" s="113"/>
      <c r="R164" s="113"/>
      <c r="S164" s="113"/>
      <c r="T164" s="113"/>
      <c r="U164" s="113"/>
      <c r="V164" s="113"/>
      <c r="W164" s="114"/>
      <c r="X164" s="114"/>
      <c r="Y164" s="115"/>
      <c r="Z164" s="11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6"/>
      <c r="AL164" s="127"/>
      <c r="AM164" s="128"/>
      <c r="AN164" s="127"/>
    </row>
    <row r="165" spans="14:40" x14ac:dyDescent="0.3">
      <c r="N165" s="113"/>
      <c r="O165" s="113"/>
      <c r="P165" s="113"/>
      <c r="Q165" s="113"/>
      <c r="R165" s="113"/>
      <c r="S165" s="113"/>
      <c r="T165" s="113"/>
      <c r="U165" s="113"/>
      <c r="V165" s="113"/>
      <c r="W165" s="114"/>
      <c r="X165" s="114"/>
      <c r="Y165" s="115"/>
      <c r="Z165" s="11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6"/>
      <c r="AL165" s="127"/>
      <c r="AM165" s="128"/>
      <c r="AN165" s="127"/>
    </row>
    <row r="166" spans="14:40" x14ac:dyDescent="0.3">
      <c r="N166" s="113"/>
      <c r="O166" s="113"/>
      <c r="P166" s="113"/>
      <c r="Q166" s="113"/>
      <c r="R166" s="113"/>
      <c r="S166" s="113"/>
      <c r="T166" s="113"/>
      <c r="U166" s="113"/>
      <c r="V166" s="113"/>
      <c r="W166" s="114"/>
      <c r="X166" s="114"/>
      <c r="Y166" s="115"/>
      <c r="Z166" s="11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6"/>
      <c r="AL166" s="127"/>
      <c r="AM166" s="128"/>
      <c r="AN166" s="127"/>
    </row>
    <row r="167" spans="14:40" x14ac:dyDescent="0.3">
      <c r="N167" s="113"/>
      <c r="O167" s="113"/>
      <c r="P167" s="113"/>
      <c r="Q167" s="113"/>
      <c r="R167" s="113"/>
      <c r="S167" s="113"/>
      <c r="T167" s="113"/>
      <c r="U167" s="113"/>
      <c r="V167" s="113"/>
      <c r="W167" s="114"/>
      <c r="X167" s="114"/>
      <c r="Y167" s="115"/>
      <c r="Z167" s="11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6"/>
      <c r="AL167" s="127"/>
      <c r="AM167" s="128"/>
      <c r="AN167" s="127"/>
    </row>
    <row r="168" spans="14:40" x14ac:dyDescent="0.3">
      <c r="N168" s="113"/>
      <c r="O168" s="113"/>
      <c r="P168" s="113"/>
      <c r="Q168" s="113"/>
      <c r="R168" s="113"/>
      <c r="S168" s="113"/>
      <c r="T168" s="113"/>
      <c r="U168" s="113"/>
      <c r="V168" s="113"/>
      <c r="W168" s="114"/>
      <c r="X168" s="114"/>
      <c r="Y168" s="115"/>
      <c r="Z168" s="11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6"/>
      <c r="AL168" s="127"/>
      <c r="AM168" s="128"/>
      <c r="AN168" s="127"/>
    </row>
    <row r="169" spans="14:40" x14ac:dyDescent="0.3">
      <c r="N169" s="113"/>
      <c r="O169" s="113"/>
      <c r="P169" s="113"/>
      <c r="Q169" s="113"/>
      <c r="R169" s="113"/>
      <c r="S169" s="113"/>
      <c r="T169" s="113"/>
      <c r="U169" s="113"/>
      <c r="V169" s="113"/>
      <c r="W169" s="114"/>
      <c r="X169" s="114"/>
      <c r="Y169" s="115"/>
      <c r="Z169" s="11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6"/>
      <c r="AL169" s="127"/>
      <c r="AM169" s="128"/>
      <c r="AN169" s="127"/>
    </row>
    <row r="170" spans="14:40" x14ac:dyDescent="0.3">
      <c r="N170" s="113"/>
      <c r="O170" s="113"/>
      <c r="P170" s="113"/>
      <c r="Q170" s="113"/>
      <c r="R170" s="113"/>
      <c r="S170" s="113"/>
      <c r="T170" s="113"/>
      <c r="U170" s="113"/>
      <c r="V170" s="113"/>
      <c r="W170" s="114"/>
      <c r="X170" s="114"/>
      <c r="Y170" s="115"/>
      <c r="Z170" s="11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6"/>
      <c r="AL170" s="127"/>
      <c r="AM170" s="128"/>
      <c r="AN170" s="127"/>
    </row>
    <row r="171" spans="14:40" x14ac:dyDescent="0.3">
      <c r="N171" s="113"/>
      <c r="O171" s="113"/>
      <c r="P171" s="113"/>
      <c r="Q171" s="113"/>
      <c r="R171" s="113"/>
      <c r="S171" s="113"/>
      <c r="T171" s="113"/>
      <c r="U171" s="113"/>
      <c r="V171" s="113"/>
      <c r="W171" s="114"/>
      <c r="X171" s="114"/>
      <c r="Y171" s="115"/>
      <c r="Z171" s="11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6"/>
      <c r="AL171" s="127"/>
      <c r="AM171" s="128"/>
      <c r="AN171" s="127"/>
    </row>
    <row r="172" spans="14:40" x14ac:dyDescent="0.3">
      <c r="N172" s="113"/>
      <c r="O172" s="113"/>
      <c r="P172" s="113"/>
      <c r="Q172" s="113"/>
      <c r="R172" s="113"/>
      <c r="S172" s="113"/>
      <c r="T172" s="113"/>
      <c r="U172" s="113"/>
      <c r="V172" s="113"/>
      <c r="W172" s="114"/>
      <c r="X172" s="114"/>
      <c r="Y172" s="115"/>
      <c r="Z172" s="114"/>
      <c r="AB172" s="102"/>
      <c r="AC172" s="102"/>
      <c r="AD172" s="102"/>
      <c r="AE172" s="103"/>
      <c r="AF172" s="103"/>
      <c r="AG172" s="103"/>
      <c r="AH172" s="103"/>
      <c r="AI172" s="102"/>
      <c r="AJ172" s="102"/>
      <c r="AK172" s="104"/>
      <c r="AL172" s="105"/>
      <c r="AM172" s="106"/>
      <c r="AN172" s="105"/>
    </row>
    <row r="173" spans="14:40" x14ac:dyDescent="0.3">
      <c r="N173" s="113"/>
      <c r="O173" s="113"/>
      <c r="P173" s="113"/>
      <c r="Q173" s="113"/>
      <c r="R173" s="113"/>
      <c r="S173" s="113"/>
      <c r="T173" s="113"/>
      <c r="U173" s="113"/>
      <c r="V173" s="113"/>
      <c r="W173" s="114"/>
      <c r="X173" s="114"/>
      <c r="Y173" s="115"/>
      <c r="Z173" s="114"/>
      <c r="AB173" s="102"/>
      <c r="AC173" s="102"/>
      <c r="AD173" s="102"/>
      <c r="AE173" s="103"/>
      <c r="AF173" s="103"/>
      <c r="AG173" s="103"/>
      <c r="AH173" s="103"/>
      <c r="AI173" s="102"/>
      <c r="AJ173" s="102"/>
      <c r="AK173" s="104"/>
      <c r="AL173" s="105"/>
      <c r="AM173" s="106"/>
      <c r="AN173" s="105"/>
    </row>
    <row r="174" spans="14:40" x14ac:dyDescent="0.3">
      <c r="N174" s="113"/>
      <c r="O174" s="113"/>
      <c r="P174" s="113"/>
      <c r="Q174" s="113"/>
      <c r="R174" s="113"/>
      <c r="S174" s="113"/>
      <c r="T174" s="113"/>
      <c r="U174" s="113"/>
      <c r="V174" s="113"/>
      <c r="W174" s="114"/>
      <c r="X174" s="114"/>
      <c r="Y174" s="115"/>
      <c r="Z174" s="114"/>
      <c r="AB174" s="102"/>
      <c r="AC174" s="102"/>
      <c r="AD174" s="102"/>
      <c r="AE174" s="103"/>
      <c r="AF174" s="103"/>
      <c r="AG174" s="103"/>
      <c r="AH174" s="103"/>
      <c r="AI174" s="102"/>
      <c r="AJ174" s="102"/>
      <c r="AK174" s="104"/>
      <c r="AL174" s="105"/>
      <c r="AM174" s="106"/>
      <c r="AN174" s="105"/>
    </row>
    <row r="175" spans="14:40" x14ac:dyDescent="0.3">
      <c r="N175" s="113"/>
      <c r="O175" s="113"/>
      <c r="P175" s="113"/>
      <c r="Q175" s="113"/>
      <c r="R175" s="113"/>
      <c r="S175" s="113"/>
      <c r="T175" s="113"/>
      <c r="U175" s="113"/>
      <c r="V175" s="113"/>
      <c r="W175" s="114"/>
      <c r="X175" s="114"/>
      <c r="Y175" s="115"/>
      <c r="Z175" s="114"/>
      <c r="AB175" s="102"/>
      <c r="AC175" s="102"/>
      <c r="AD175" s="102"/>
      <c r="AE175" s="103"/>
      <c r="AF175" s="103"/>
      <c r="AG175" s="103"/>
      <c r="AH175" s="103"/>
      <c r="AI175" s="102"/>
      <c r="AJ175" s="102"/>
      <c r="AK175" s="104"/>
      <c r="AL175" s="105"/>
      <c r="AM175" s="106"/>
      <c r="AN175" s="105"/>
    </row>
    <row r="176" spans="14:40" x14ac:dyDescent="0.3">
      <c r="N176" s="113"/>
      <c r="O176" s="113"/>
      <c r="P176" s="113"/>
      <c r="Q176" s="113"/>
      <c r="R176" s="113"/>
      <c r="S176" s="113"/>
      <c r="T176" s="113"/>
      <c r="U176" s="113"/>
      <c r="V176" s="113"/>
      <c r="W176" s="114"/>
      <c r="X176" s="114"/>
      <c r="Y176" s="115"/>
      <c r="Z176" s="114"/>
      <c r="AB176" s="102"/>
      <c r="AC176" s="102"/>
      <c r="AD176" s="102"/>
      <c r="AE176" s="103"/>
      <c r="AF176" s="103"/>
      <c r="AG176" s="103"/>
      <c r="AH176" s="103"/>
      <c r="AI176" s="102"/>
      <c r="AJ176" s="102"/>
      <c r="AK176" s="104"/>
      <c r="AL176" s="105"/>
      <c r="AM176" s="106"/>
      <c r="AN176" s="105"/>
    </row>
    <row r="177" spans="14:40" x14ac:dyDescent="0.3">
      <c r="N177" s="113"/>
      <c r="O177" s="113"/>
      <c r="P177" s="113"/>
      <c r="Q177" s="113"/>
      <c r="R177" s="113"/>
      <c r="S177" s="113"/>
      <c r="T177" s="113"/>
      <c r="U177" s="113"/>
      <c r="V177" s="113"/>
      <c r="W177" s="114"/>
      <c r="X177" s="114"/>
      <c r="Y177" s="115"/>
      <c r="Z177" s="114"/>
      <c r="AB177" s="102"/>
      <c r="AC177" s="102"/>
      <c r="AD177" s="102"/>
      <c r="AE177" s="103"/>
      <c r="AF177" s="103"/>
      <c r="AG177" s="103"/>
      <c r="AH177" s="103"/>
      <c r="AI177" s="102"/>
      <c r="AJ177" s="102"/>
      <c r="AK177" s="104"/>
      <c r="AL177" s="105"/>
      <c r="AM177" s="106"/>
      <c r="AN177" s="105"/>
    </row>
    <row r="178" spans="14:40" x14ac:dyDescent="0.3">
      <c r="N178" s="113"/>
      <c r="O178" s="113"/>
      <c r="P178" s="113"/>
      <c r="Q178" s="113"/>
      <c r="R178" s="113"/>
      <c r="S178" s="113"/>
      <c r="T178" s="113"/>
      <c r="U178" s="113"/>
      <c r="V178" s="113"/>
      <c r="W178" s="114"/>
      <c r="X178" s="114"/>
      <c r="Y178" s="115"/>
      <c r="Z178" s="114"/>
      <c r="AB178" s="102"/>
      <c r="AC178" s="102"/>
      <c r="AD178" s="102"/>
      <c r="AE178" s="103"/>
      <c r="AF178" s="103"/>
      <c r="AG178" s="103"/>
      <c r="AH178" s="103"/>
      <c r="AI178" s="102"/>
      <c r="AJ178" s="102"/>
      <c r="AK178" s="104"/>
      <c r="AL178" s="105"/>
      <c r="AM178" s="106"/>
      <c r="AN178" s="105"/>
    </row>
    <row r="179" spans="14:40" x14ac:dyDescent="0.3">
      <c r="N179" s="113"/>
      <c r="O179" s="113"/>
      <c r="P179" s="113"/>
      <c r="Q179" s="113"/>
      <c r="R179" s="113"/>
      <c r="S179" s="113"/>
      <c r="T179" s="113"/>
      <c r="U179" s="113"/>
      <c r="V179" s="113"/>
      <c r="W179" s="114"/>
      <c r="X179" s="114"/>
      <c r="Y179" s="115"/>
      <c r="Z179" s="114"/>
      <c r="AB179" s="102"/>
      <c r="AC179" s="102"/>
      <c r="AD179" s="102"/>
      <c r="AE179" s="103"/>
      <c r="AF179" s="103"/>
      <c r="AG179" s="103"/>
      <c r="AH179" s="103"/>
      <c r="AI179" s="102"/>
      <c r="AJ179" s="102"/>
      <c r="AK179" s="104"/>
      <c r="AL179" s="105"/>
      <c r="AM179" s="106"/>
      <c r="AN179" s="105"/>
    </row>
    <row r="180" spans="14:40" x14ac:dyDescent="0.3">
      <c r="N180" s="113"/>
      <c r="O180" s="113"/>
      <c r="P180" s="113"/>
      <c r="Q180" s="113"/>
      <c r="R180" s="113"/>
      <c r="S180" s="113"/>
      <c r="T180" s="113"/>
      <c r="U180" s="113"/>
      <c r="V180" s="113"/>
      <c r="W180" s="114"/>
      <c r="X180" s="114"/>
      <c r="Y180" s="115"/>
      <c r="Z180" s="114"/>
      <c r="AB180" s="102"/>
      <c r="AC180" s="102"/>
      <c r="AD180" s="102"/>
      <c r="AE180" s="103"/>
      <c r="AF180" s="103"/>
      <c r="AG180" s="103"/>
      <c r="AH180" s="103"/>
      <c r="AI180" s="102"/>
      <c r="AJ180" s="102"/>
      <c r="AK180" s="104"/>
      <c r="AL180" s="105"/>
      <c r="AM180" s="106"/>
      <c r="AN180" s="105"/>
    </row>
    <row r="181" spans="14:40" x14ac:dyDescent="0.3">
      <c r="N181" s="113"/>
      <c r="O181" s="113"/>
      <c r="P181" s="113"/>
      <c r="Q181" s="113"/>
      <c r="R181" s="113"/>
      <c r="S181" s="113"/>
      <c r="T181" s="113"/>
      <c r="U181" s="113"/>
      <c r="V181" s="113"/>
      <c r="W181" s="114"/>
      <c r="X181" s="114"/>
      <c r="Y181" s="115"/>
      <c r="Z181" s="114"/>
      <c r="AB181" s="102"/>
      <c r="AC181" s="102"/>
      <c r="AD181" s="102"/>
      <c r="AE181" s="103"/>
      <c r="AF181" s="103"/>
      <c r="AG181" s="103"/>
      <c r="AH181" s="103"/>
      <c r="AI181" s="102"/>
      <c r="AJ181" s="102"/>
      <c r="AK181" s="104"/>
      <c r="AL181" s="105"/>
      <c r="AM181" s="106"/>
      <c r="AN181" s="105"/>
    </row>
    <row r="182" spans="14:40" x14ac:dyDescent="0.3">
      <c r="N182" s="113"/>
      <c r="O182" s="113"/>
      <c r="P182" s="113"/>
      <c r="Q182" s="113"/>
      <c r="R182" s="113"/>
      <c r="S182" s="113"/>
      <c r="T182" s="113"/>
      <c r="U182" s="113"/>
      <c r="V182" s="113"/>
      <c r="W182" s="114"/>
      <c r="X182" s="114"/>
      <c r="Y182" s="115"/>
      <c r="Z182" s="114"/>
      <c r="AB182" s="102"/>
      <c r="AC182" s="102"/>
      <c r="AD182" s="102"/>
      <c r="AE182" s="103"/>
      <c r="AF182" s="103"/>
      <c r="AG182" s="103"/>
      <c r="AH182" s="103"/>
      <c r="AI182" s="102"/>
      <c r="AJ182" s="102"/>
      <c r="AK182" s="104"/>
      <c r="AL182" s="105"/>
      <c r="AM182" s="106"/>
      <c r="AN182" s="105"/>
    </row>
    <row r="183" spans="14:40" x14ac:dyDescent="0.3">
      <c r="N183" s="113"/>
      <c r="O183" s="113"/>
      <c r="P183" s="113"/>
      <c r="Q183" s="113"/>
      <c r="R183" s="113"/>
      <c r="S183" s="113"/>
      <c r="T183" s="113"/>
      <c r="U183" s="113"/>
      <c r="V183" s="113"/>
      <c r="W183" s="114"/>
      <c r="X183" s="114"/>
      <c r="Y183" s="115"/>
      <c r="Z183" s="114"/>
      <c r="AB183" s="102"/>
      <c r="AC183" s="102"/>
      <c r="AD183" s="102"/>
      <c r="AE183" s="103"/>
      <c r="AF183" s="103"/>
      <c r="AG183" s="103"/>
      <c r="AH183" s="103"/>
      <c r="AI183" s="102"/>
      <c r="AJ183" s="102"/>
      <c r="AK183" s="104"/>
      <c r="AL183" s="105"/>
      <c r="AM183" s="106"/>
      <c r="AN183" s="105"/>
    </row>
    <row r="184" spans="14:40" x14ac:dyDescent="0.3">
      <c r="N184" s="113"/>
      <c r="O184" s="113"/>
      <c r="P184" s="113"/>
      <c r="Q184" s="113"/>
      <c r="R184" s="113"/>
      <c r="S184" s="113"/>
      <c r="T184" s="113"/>
      <c r="U184" s="113"/>
      <c r="V184" s="113"/>
      <c r="W184" s="114"/>
      <c r="X184" s="114"/>
      <c r="Y184" s="115"/>
      <c r="Z184" s="114"/>
      <c r="AB184" s="102"/>
      <c r="AC184" s="102"/>
      <c r="AD184" s="102"/>
      <c r="AE184" s="103"/>
      <c r="AF184" s="103"/>
      <c r="AG184" s="103"/>
      <c r="AH184" s="103"/>
      <c r="AI184" s="102"/>
      <c r="AJ184" s="102"/>
      <c r="AK184" s="104"/>
      <c r="AL184" s="105"/>
      <c r="AM184" s="106"/>
      <c r="AN184" s="105"/>
    </row>
    <row r="185" spans="14:40" x14ac:dyDescent="0.3">
      <c r="N185" s="113"/>
      <c r="O185" s="113"/>
      <c r="P185" s="113"/>
      <c r="Q185" s="113"/>
      <c r="R185" s="113"/>
      <c r="S185" s="113"/>
      <c r="T185" s="113"/>
      <c r="U185" s="113"/>
      <c r="V185" s="113"/>
      <c r="W185" s="114"/>
      <c r="X185" s="114"/>
      <c r="Y185" s="115"/>
      <c r="Z185" s="114"/>
      <c r="AB185" s="102"/>
      <c r="AC185" s="102"/>
      <c r="AD185" s="102"/>
      <c r="AE185" s="103"/>
      <c r="AF185" s="103"/>
      <c r="AG185" s="103"/>
      <c r="AH185" s="103"/>
      <c r="AI185" s="102"/>
      <c r="AJ185" s="102"/>
      <c r="AK185" s="104"/>
      <c r="AL185" s="105"/>
      <c r="AM185" s="106"/>
      <c r="AN185" s="105"/>
    </row>
    <row r="186" spans="14:40" x14ac:dyDescent="0.3">
      <c r="N186" s="113"/>
      <c r="O186" s="113"/>
      <c r="P186" s="113"/>
      <c r="Q186" s="113"/>
      <c r="R186" s="113"/>
      <c r="S186" s="113"/>
      <c r="T186" s="113"/>
      <c r="U186" s="113"/>
      <c r="V186" s="113"/>
      <c r="W186" s="114"/>
      <c r="X186" s="114"/>
      <c r="Y186" s="115"/>
      <c r="Z186" s="114"/>
      <c r="AB186" s="102"/>
      <c r="AC186" s="102"/>
      <c r="AD186" s="102"/>
      <c r="AE186" s="103"/>
      <c r="AF186" s="103"/>
      <c r="AG186" s="103"/>
      <c r="AH186" s="103"/>
      <c r="AI186" s="102"/>
      <c r="AJ186" s="102"/>
      <c r="AK186" s="104"/>
      <c r="AL186" s="105"/>
      <c r="AM186" s="106"/>
      <c r="AN186" s="105"/>
    </row>
    <row r="187" spans="14:40" x14ac:dyDescent="0.3">
      <c r="N187" s="113"/>
      <c r="O187" s="113"/>
      <c r="P187" s="113"/>
      <c r="Q187" s="113"/>
      <c r="R187" s="113"/>
      <c r="S187" s="113"/>
      <c r="T187" s="113"/>
      <c r="U187" s="113"/>
      <c r="V187" s="113"/>
      <c r="W187" s="114"/>
      <c r="X187" s="114"/>
      <c r="Y187" s="115"/>
      <c r="Z187" s="114"/>
      <c r="AB187" s="102"/>
      <c r="AC187" s="102"/>
      <c r="AD187" s="102"/>
      <c r="AE187" s="103"/>
      <c r="AF187" s="103"/>
      <c r="AG187" s="103"/>
      <c r="AH187" s="103"/>
      <c r="AI187" s="102"/>
      <c r="AJ187" s="102"/>
      <c r="AK187" s="104"/>
      <c r="AL187" s="105"/>
      <c r="AM187" s="106"/>
      <c r="AN187" s="105"/>
    </row>
    <row r="188" spans="14:40" x14ac:dyDescent="0.3">
      <c r="N188" s="113"/>
      <c r="O188" s="113"/>
      <c r="P188" s="113"/>
      <c r="Q188" s="113"/>
      <c r="R188" s="113"/>
      <c r="S188" s="113"/>
      <c r="T188" s="113"/>
      <c r="U188" s="113"/>
      <c r="V188" s="113"/>
      <c r="W188" s="114"/>
      <c r="X188" s="114"/>
      <c r="Y188" s="115"/>
      <c r="Z188" s="11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6"/>
      <c r="AL188" s="127"/>
      <c r="AM188" s="128"/>
      <c r="AN188" s="127"/>
    </row>
    <row r="189" spans="14:40" x14ac:dyDescent="0.3">
      <c r="N189" s="113"/>
      <c r="O189" s="113"/>
      <c r="P189" s="113"/>
      <c r="Q189" s="113"/>
      <c r="R189" s="113"/>
      <c r="S189" s="113"/>
      <c r="T189" s="113"/>
      <c r="U189" s="113"/>
      <c r="V189" s="113"/>
      <c r="W189" s="114"/>
      <c r="X189" s="114"/>
      <c r="Y189" s="115"/>
      <c r="Z189" s="11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6"/>
      <c r="AL189" s="127"/>
      <c r="AM189" s="128"/>
      <c r="AN189" s="127"/>
    </row>
    <row r="190" spans="14:40" x14ac:dyDescent="0.3">
      <c r="N190" s="113"/>
      <c r="O190" s="113"/>
      <c r="P190" s="113"/>
      <c r="Q190" s="113"/>
      <c r="R190" s="113"/>
      <c r="S190" s="113"/>
      <c r="T190" s="113"/>
      <c r="U190" s="113"/>
      <c r="V190" s="113"/>
      <c r="W190" s="114"/>
      <c r="X190" s="114"/>
      <c r="Y190" s="115"/>
      <c r="Z190" s="11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6"/>
      <c r="AL190" s="127"/>
      <c r="AM190" s="128"/>
      <c r="AN190" s="127"/>
    </row>
    <row r="191" spans="14:40" x14ac:dyDescent="0.3">
      <c r="N191" s="113"/>
      <c r="O191" s="113"/>
      <c r="P191" s="113"/>
      <c r="Q191" s="113"/>
      <c r="R191" s="113"/>
      <c r="S191" s="113"/>
      <c r="T191" s="113"/>
      <c r="U191" s="113"/>
      <c r="V191" s="113"/>
      <c r="W191" s="114"/>
      <c r="X191" s="114"/>
      <c r="Y191" s="115"/>
      <c r="Z191" s="11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6"/>
      <c r="AL191" s="127"/>
      <c r="AM191" s="128"/>
      <c r="AN191" s="127"/>
    </row>
    <row r="192" spans="14:40" x14ac:dyDescent="0.3">
      <c r="N192" s="113"/>
      <c r="O192" s="113"/>
      <c r="P192" s="113"/>
      <c r="Q192" s="113"/>
      <c r="R192" s="113"/>
      <c r="S192" s="113"/>
      <c r="T192" s="113"/>
      <c r="U192" s="113"/>
      <c r="V192" s="113"/>
      <c r="W192" s="114"/>
      <c r="X192" s="114"/>
      <c r="Y192" s="115"/>
      <c r="Z192" s="11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6"/>
      <c r="AL192" s="127"/>
      <c r="AM192" s="128"/>
      <c r="AN192" s="127"/>
    </row>
    <row r="193" spans="14:40" x14ac:dyDescent="0.3">
      <c r="N193" s="113"/>
      <c r="O193" s="113"/>
      <c r="P193" s="113"/>
      <c r="Q193" s="113"/>
      <c r="R193" s="113"/>
      <c r="S193" s="113"/>
      <c r="T193" s="113"/>
      <c r="U193" s="113"/>
      <c r="V193" s="113"/>
      <c r="W193" s="114"/>
      <c r="X193" s="114"/>
      <c r="Y193" s="115"/>
      <c r="Z193" s="11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6"/>
      <c r="AL193" s="127"/>
      <c r="AM193" s="128"/>
      <c r="AN193" s="127"/>
    </row>
    <row r="194" spans="14:40" x14ac:dyDescent="0.3">
      <c r="N194" s="113"/>
      <c r="O194" s="113"/>
      <c r="P194" s="113"/>
      <c r="Q194" s="113"/>
      <c r="R194" s="113"/>
      <c r="S194" s="113"/>
      <c r="T194" s="113"/>
      <c r="U194" s="113"/>
      <c r="V194" s="113"/>
      <c r="W194" s="114"/>
      <c r="X194" s="114"/>
      <c r="Y194" s="115"/>
      <c r="Z194" s="11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6"/>
      <c r="AL194" s="127"/>
      <c r="AM194" s="128"/>
      <c r="AN194" s="127"/>
    </row>
    <row r="195" spans="14:40" x14ac:dyDescent="0.3">
      <c r="N195" s="113"/>
      <c r="O195" s="113"/>
      <c r="P195" s="113"/>
      <c r="Q195" s="113"/>
      <c r="R195" s="113"/>
      <c r="S195" s="113"/>
      <c r="T195" s="113"/>
      <c r="U195" s="113"/>
      <c r="V195" s="113"/>
      <c r="W195" s="114"/>
      <c r="X195" s="114"/>
      <c r="Y195" s="115"/>
      <c r="Z195" s="11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6"/>
      <c r="AL195" s="127"/>
      <c r="AM195" s="128"/>
      <c r="AN195" s="127"/>
    </row>
    <row r="196" spans="14:40" x14ac:dyDescent="0.3">
      <c r="N196" s="113"/>
      <c r="O196" s="113"/>
      <c r="P196" s="113"/>
      <c r="Q196" s="113"/>
      <c r="R196" s="113"/>
      <c r="S196" s="113"/>
      <c r="T196" s="113"/>
      <c r="U196" s="113"/>
      <c r="V196" s="113"/>
      <c r="W196" s="114"/>
      <c r="X196" s="114"/>
      <c r="Y196" s="115"/>
      <c r="Z196" s="11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6"/>
      <c r="AL196" s="127"/>
      <c r="AM196" s="128"/>
      <c r="AN196" s="127"/>
    </row>
    <row r="197" spans="14:40" x14ac:dyDescent="0.3">
      <c r="N197" s="113"/>
      <c r="O197" s="113"/>
      <c r="P197" s="113"/>
      <c r="Q197" s="113"/>
      <c r="R197" s="113"/>
      <c r="S197" s="113"/>
      <c r="T197" s="113"/>
      <c r="U197" s="113"/>
      <c r="V197" s="113"/>
      <c r="W197" s="114"/>
      <c r="X197" s="114"/>
      <c r="Y197" s="115"/>
      <c r="Z197" s="11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6"/>
      <c r="AL197" s="127"/>
      <c r="AM197" s="128"/>
      <c r="AN197" s="127"/>
    </row>
    <row r="198" spans="14:40" x14ac:dyDescent="0.3">
      <c r="N198" s="113"/>
      <c r="O198" s="113"/>
      <c r="P198" s="113"/>
      <c r="Q198" s="113"/>
      <c r="R198" s="113"/>
      <c r="S198" s="113"/>
      <c r="T198" s="113"/>
      <c r="U198" s="113"/>
      <c r="V198" s="113"/>
      <c r="W198" s="114"/>
      <c r="X198" s="114"/>
      <c r="Y198" s="115"/>
      <c r="Z198" s="11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6"/>
      <c r="AL198" s="127"/>
      <c r="AM198" s="128"/>
      <c r="AN198" s="127"/>
    </row>
    <row r="199" spans="14:40" x14ac:dyDescent="0.3">
      <c r="N199" s="113"/>
      <c r="O199" s="113"/>
      <c r="P199" s="113"/>
      <c r="Q199" s="113"/>
      <c r="R199" s="113"/>
      <c r="S199" s="113"/>
      <c r="T199" s="113"/>
      <c r="U199" s="113"/>
      <c r="V199" s="113"/>
      <c r="W199" s="114"/>
      <c r="X199" s="114"/>
      <c r="Y199" s="115"/>
      <c r="Z199" s="11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6"/>
      <c r="AL199" s="127"/>
      <c r="AM199" s="128"/>
      <c r="AN199" s="127"/>
    </row>
    <row r="200" spans="14:40" x14ac:dyDescent="0.3">
      <c r="N200" s="113"/>
      <c r="O200" s="113"/>
      <c r="P200" s="113"/>
      <c r="Q200" s="113"/>
      <c r="R200" s="113"/>
      <c r="S200" s="113"/>
      <c r="T200" s="113"/>
      <c r="U200" s="113"/>
      <c r="V200" s="113"/>
      <c r="W200" s="114"/>
      <c r="X200" s="114"/>
      <c r="Y200" s="115"/>
      <c r="Z200" s="11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6"/>
      <c r="AL200" s="127"/>
      <c r="AM200" s="128"/>
      <c r="AN200" s="127"/>
    </row>
    <row r="201" spans="14:40" x14ac:dyDescent="0.3">
      <c r="N201" s="113"/>
      <c r="O201" s="113"/>
      <c r="P201" s="113"/>
      <c r="Q201" s="113"/>
      <c r="R201" s="113"/>
      <c r="S201" s="113"/>
      <c r="T201" s="113"/>
      <c r="U201" s="113"/>
      <c r="V201" s="113"/>
      <c r="W201" s="114"/>
      <c r="X201" s="114"/>
      <c r="Y201" s="115"/>
      <c r="Z201" s="11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6"/>
      <c r="AL201" s="127"/>
      <c r="AM201" s="128"/>
      <c r="AN201" s="127"/>
    </row>
    <row r="202" spans="14:40" x14ac:dyDescent="0.3">
      <c r="N202" s="113"/>
      <c r="O202" s="113"/>
      <c r="P202" s="113"/>
      <c r="Q202" s="113"/>
      <c r="R202" s="113"/>
      <c r="S202" s="113"/>
      <c r="T202" s="113"/>
      <c r="U202" s="113"/>
      <c r="V202" s="113"/>
      <c r="W202" s="114"/>
      <c r="X202" s="114"/>
      <c r="Y202" s="115"/>
      <c r="Z202" s="11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6"/>
      <c r="AL202" s="127"/>
      <c r="AM202" s="128"/>
      <c r="AN202" s="127"/>
    </row>
    <row r="203" spans="14:40" x14ac:dyDescent="0.3">
      <c r="N203" s="113"/>
      <c r="O203" s="113"/>
      <c r="P203" s="113"/>
      <c r="Q203" s="113"/>
      <c r="R203" s="113"/>
      <c r="S203" s="113"/>
      <c r="T203" s="113"/>
      <c r="U203" s="113"/>
      <c r="V203" s="113"/>
      <c r="W203" s="114"/>
      <c r="X203" s="114"/>
      <c r="Y203" s="115"/>
      <c r="Z203" s="11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6"/>
      <c r="AL203" s="127"/>
      <c r="AM203" s="128"/>
      <c r="AN203" s="127"/>
    </row>
    <row r="204" spans="14:40" x14ac:dyDescent="0.3">
      <c r="N204" s="113"/>
      <c r="O204" s="113"/>
      <c r="P204" s="113"/>
      <c r="Q204" s="113"/>
      <c r="R204" s="113"/>
      <c r="S204" s="113"/>
      <c r="T204" s="113"/>
      <c r="U204" s="113"/>
      <c r="V204" s="113"/>
      <c r="W204" s="114"/>
      <c r="X204" s="114"/>
      <c r="Y204" s="115"/>
      <c r="Z204" s="11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6"/>
      <c r="AL204" s="127"/>
      <c r="AM204" s="128"/>
      <c r="AN204" s="127"/>
    </row>
    <row r="205" spans="14:40" x14ac:dyDescent="0.3">
      <c r="N205" s="113"/>
      <c r="O205" s="113"/>
      <c r="P205" s="113"/>
      <c r="Q205" s="113"/>
      <c r="R205" s="113"/>
      <c r="S205" s="113"/>
      <c r="T205" s="113"/>
      <c r="U205" s="113"/>
      <c r="V205" s="113"/>
      <c r="W205" s="114"/>
      <c r="X205" s="114"/>
      <c r="Y205" s="115"/>
      <c r="Z205" s="11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6"/>
      <c r="AL205" s="127"/>
      <c r="AM205" s="128"/>
      <c r="AN205" s="127"/>
    </row>
    <row r="206" spans="14:40" x14ac:dyDescent="0.3">
      <c r="N206" s="113"/>
      <c r="O206" s="113"/>
      <c r="P206" s="113"/>
      <c r="Q206" s="113"/>
      <c r="R206" s="113"/>
      <c r="S206" s="113"/>
      <c r="T206" s="113"/>
      <c r="U206" s="113"/>
      <c r="V206" s="113"/>
      <c r="W206" s="114"/>
      <c r="X206" s="114"/>
      <c r="Y206" s="115"/>
      <c r="Z206" s="11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6"/>
      <c r="AL206" s="127"/>
      <c r="AM206" s="128"/>
      <c r="AN206" s="127"/>
    </row>
    <row r="207" spans="14:40" x14ac:dyDescent="0.3">
      <c r="N207" s="113"/>
      <c r="O207" s="113"/>
      <c r="P207" s="113"/>
      <c r="Q207" s="113"/>
      <c r="R207" s="113"/>
      <c r="S207" s="113"/>
      <c r="T207" s="113"/>
      <c r="U207" s="113"/>
      <c r="V207" s="113"/>
      <c r="W207" s="114"/>
      <c r="X207" s="114"/>
      <c r="Y207" s="115"/>
      <c r="Z207" s="11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6"/>
      <c r="AL207" s="127"/>
      <c r="AM207" s="128"/>
      <c r="AN207" s="127"/>
    </row>
    <row r="208" spans="14:40" x14ac:dyDescent="0.3">
      <c r="N208" s="113"/>
      <c r="O208" s="113"/>
      <c r="P208" s="113"/>
      <c r="Q208" s="113"/>
      <c r="R208" s="113"/>
      <c r="S208" s="113"/>
      <c r="T208" s="113"/>
      <c r="U208" s="113"/>
      <c r="V208" s="113"/>
      <c r="W208" s="114"/>
      <c r="X208" s="114"/>
      <c r="Y208" s="115"/>
      <c r="Z208" s="11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6"/>
      <c r="AL208" s="127"/>
      <c r="AM208" s="128"/>
      <c r="AN208" s="127"/>
    </row>
    <row r="209" spans="14:40" x14ac:dyDescent="0.3">
      <c r="N209" s="113"/>
      <c r="O209" s="113"/>
      <c r="P209" s="113"/>
      <c r="Q209" s="113"/>
      <c r="R209" s="113"/>
      <c r="S209" s="113"/>
      <c r="T209" s="113"/>
      <c r="U209" s="113"/>
      <c r="V209" s="113"/>
      <c r="W209" s="114"/>
      <c r="X209" s="114"/>
      <c r="Y209" s="115"/>
      <c r="Z209" s="11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6"/>
      <c r="AL209" s="127"/>
      <c r="AM209" s="128"/>
      <c r="AN209" s="127"/>
    </row>
    <row r="210" spans="14:40" x14ac:dyDescent="0.3">
      <c r="N210" s="113"/>
      <c r="O210" s="113"/>
      <c r="P210" s="113"/>
      <c r="Q210" s="113"/>
      <c r="R210" s="113"/>
      <c r="S210" s="113"/>
      <c r="T210" s="113"/>
      <c r="U210" s="113"/>
      <c r="V210" s="113"/>
      <c r="W210" s="114"/>
      <c r="X210" s="114"/>
      <c r="Y210" s="115"/>
      <c r="Z210" s="11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6"/>
      <c r="AL210" s="127"/>
      <c r="AM210" s="128"/>
      <c r="AN210" s="127"/>
    </row>
    <row r="211" spans="14:40" x14ac:dyDescent="0.3">
      <c r="N211" s="113"/>
      <c r="O211" s="113"/>
      <c r="P211" s="113"/>
      <c r="Q211" s="113"/>
      <c r="R211" s="113"/>
      <c r="S211" s="113"/>
      <c r="T211" s="113"/>
      <c r="U211" s="113"/>
      <c r="V211" s="113"/>
      <c r="W211" s="114"/>
      <c r="X211" s="114"/>
      <c r="Y211" s="115"/>
      <c r="Z211" s="114"/>
    </row>
    <row r="212" spans="14:40" x14ac:dyDescent="0.3">
      <c r="N212" s="113"/>
      <c r="O212" s="113"/>
      <c r="P212" s="113"/>
      <c r="Q212" s="113"/>
      <c r="R212" s="113"/>
      <c r="S212" s="113"/>
      <c r="T212" s="113"/>
      <c r="U212" s="113"/>
      <c r="V212" s="113"/>
      <c r="W212" s="114"/>
      <c r="X212" s="114"/>
      <c r="Y212" s="115"/>
      <c r="Z212" s="114"/>
    </row>
    <row r="213" spans="14:40" x14ac:dyDescent="0.3">
      <c r="N213" s="113"/>
      <c r="O213" s="113"/>
      <c r="P213" s="113"/>
      <c r="Q213" s="113"/>
      <c r="R213" s="113"/>
      <c r="S213" s="113"/>
      <c r="T213" s="113"/>
      <c r="U213" s="113"/>
      <c r="V213" s="113"/>
      <c r="W213" s="114"/>
      <c r="X213" s="114"/>
      <c r="Y213" s="115"/>
      <c r="Z213" s="114"/>
    </row>
    <row r="214" spans="14:40" x14ac:dyDescent="0.3">
      <c r="N214" s="113"/>
      <c r="O214" s="113"/>
      <c r="P214" s="113"/>
      <c r="Q214" s="113"/>
      <c r="R214" s="113"/>
      <c r="S214" s="113"/>
      <c r="T214" s="113"/>
      <c r="U214" s="113"/>
      <c r="V214" s="113"/>
      <c r="W214" s="114"/>
      <c r="X214" s="114"/>
      <c r="Y214" s="115"/>
      <c r="Z214" s="114"/>
    </row>
    <row r="215" spans="14:40" x14ac:dyDescent="0.3">
      <c r="N215" s="113"/>
      <c r="O215" s="113"/>
      <c r="P215" s="113"/>
      <c r="Q215" s="113"/>
      <c r="R215" s="113"/>
      <c r="S215" s="113"/>
      <c r="T215" s="113"/>
      <c r="U215" s="113"/>
      <c r="V215" s="113"/>
      <c r="W215" s="114"/>
      <c r="X215" s="114"/>
      <c r="Y215" s="115"/>
      <c r="Z215" s="114"/>
    </row>
    <row r="216" spans="14:40" x14ac:dyDescent="0.3">
      <c r="N216" s="113"/>
      <c r="O216" s="113"/>
      <c r="P216" s="113"/>
      <c r="Q216" s="113"/>
      <c r="R216" s="113"/>
      <c r="S216" s="113"/>
      <c r="T216" s="113"/>
      <c r="U216" s="113"/>
      <c r="V216" s="113"/>
      <c r="W216" s="114"/>
      <c r="X216" s="114"/>
      <c r="Y216" s="115"/>
      <c r="Z216" s="114"/>
    </row>
    <row r="217" spans="14:40" x14ac:dyDescent="0.3">
      <c r="N217" s="113"/>
      <c r="O217" s="113"/>
      <c r="P217" s="113"/>
      <c r="Q217" s="113"/>
      <c r="R217" s="113"/>
      <c r="S217" s="113"/>
      <c r="T217" s="113"/>
      <c r="U217" s="113"/>
      <c r="V217" s="113"/>
      <c r="W217" s="114"/>
      <c r="X217" s="114"/>
      <c r="Y217" s="115"/>
      <c r="Z217" s="114"/>
    </row>
    <row r="218" spans="14:40" x14ac:dyDescent="0.3">
      <c r="N218" s="113"/>
      <c r="O218" s="113"/>
      <c r="P218" s="113"/>
      <c r="Q218" s="113"/>
      <c r="R218" s="113"/>
      <c r="S218" s="113"/>
      <c r="T218" s="113"/>
      <c r="U218" s="113"/>
      <c r="V218" s="113"/>
      <c r="W218" s="114"/>
      <c r="X218" s="114"/>
      <c r="Y218" s="115"/>
      <c r="Z218" s="114"/>
    </row>
    <row r="219" spans="14:40" x14ac:dyDescent="0.3">
      <c r="N219" s="113"/>
      <c r="O219" s="113"/>
      <c r="P219" s="113"/>
      <c r="Q219" s="113"/>
      <c r="R219" s="113"/>
      <c r="S219" s="113"/>
      <c r="T219" s="113"/>
      <c r="U219" s="113"/>
      <c r="V219" s="113"/>
      <c r="W219" s="114"/>
      <c r="X219" s="114"/>
      <c r="Y219" s="115"/>
      <c r="Z219" s="114"/>
    </row>
    <row r="220" spans="14:40" x14ac:dyDescent="0.3">
      <c r="N220" s="113"/>
      <c r="O220" s="113"/>
      <c r="P220" s="113"/>
      <c r="Q220" s="113"/>
      <c r="R220" s="113"/>
      <c r="S220" s="113"/>
      <c r="T220" s="113"/>
      <c r="U220" s="113"/>
      <c r="V220" s="113"/>
      <c r="W220" s="114"/>
      <c r="X220" s="114"/>
      <c r="Y220" s="115"/>
      <c r="Z220" s="114"/>
    </row>
    <row r="221" spans="14:40" x14ac:dyDescent="0.3">
      <c r="N221" s="113"/>
      <c r="O221" s="113"/>
      <c r="P221" s="113"/>
      <c r="Q221" s="113"/>
      <c r="R221" s="113"/>
      <c r="S221" s="113"/>
      <c r="T221" s="113"/>
      <c r="U221" s="113"/>
      <c r="V221" s="113"/>
      <c r="W221" s="114"/>
      <c r="X221" s="114"/>
      <c r="Y221" s="115"/>
      <c r="Z221" s="114"/>
    </row>
    <row r="222" spans="14:40" x14ac:dyDescent="0.3">
      <c r="N222" s="113"/>
      <c r="O222" s="113"/>
      <c r="P222" s="113"/>
      <c r="Q222" s="113"/>
      <c r="R222" s="113"/>
      <c r="S222" s="113"/>
      <c r="T222" s="113"/>
      <c r="U222" s="113"/>
      <c r="V222" s="113"/>
      <c r="W222" s="114"/>
      <c r="X222" s="114"/>
      <c r="Y222" s="115"/>
      <c r="Z222" s="114"/>
    </row>
    <row r="223" spans="14:40" x14ac:dyDescent="0.3">
      <c r="N223" s="113"/>
      <c r="O223" s="113"/>
      <c r="P223" s="113"/>
      <c r="Q223" s="113"/>
      <c r="R223" s="113"/>
      <c r="S223" s="113"/>
      <c r="T223" s="113"/>
      <c r="U223" s="113"/>
      <c r="V223" s="113"/>
      <c r="W223" s="114"/>
      <c r="X223" s="114"/>
      <c r="Y223" s="115"/>
      <c r="Z223" s="114"/>
    </row>
    <row r="224" spans="14:40" x14ac:dyDescent="0.3">
      <c r="N224" s="113"/>
      <c r="O224" s="113"/>
      <c r="P224" s="113"/>
      <c r="Q224" s="113"/>
      <c r="R224" s="113"/>
      <c r="S224" s="113"/>
      <c r="T224" s="113"/>
      <c r="U224" s="113"/>
      <c r="V224" s="113"/>
      <c r="W224" s="114"/>
      <c r="X224" s="114"/>
      <c r="Y224" s="115"/>
      <c r="Z224" s="114"/>
    </row>
    <row r="225" spans="14:26" x14ac:dyDescent="0.3">
      <c r="N225" s="113"/>
      <c r="O225" s="113"/>
      <c r="P225" s="113"/>
      <c r="Q225" s="113"/>
      <c r="R225" s="113"/>
      <c r="S225" s="113"/>
      <c r="T225" s="113"/>
      <c r="U225" s="113"/>
      <c r="V225" s="113"/>
      <c r="W225" s="114"/>
      <c r="X225" s="114"/>
      <c r="Y225" s="115"/>
      <c r="Z225" s="114"/>
    </row>
    <row r="226" spans="14:26" x14ac:dyDescent="0.3">
      <c r="N226" s="113"/>
      <c r="O226" s="113"/>
      <c r="P226" s="113"/>
      <c r="Q226" s="113"/>
      <c r="R226" s="113"/>
      <c r="S226" s="113"/>
      <c r="T226" s="113"/>
      <c r="U226" s="113"/>
      <c r="V226" s="113"/>
      <c r="W226" s="114"/>
      <c r="X226" s="114"/>
      <c r="Y226" s="115"/>
      <c r="Z226" s="114"/>
    </row>
    <row r="227" spans="14:26" x14ac:dyDescent="0.3">
      <c r="N227" s="113"/>
      <c r="O227" s="113"/>
      <c r="P227" s="113"/>
      <c r="Q227" s="113"/>
      <c r="R227" s="113"/>
      <c r="S227" s="113"/>
      <c r="T227" s="113"/>
      <c r="U227" s="113"/>
      <c r="V227" s="113"/>
      <c r="W227" s="114"/>
      <c r="X227" s="114"/>
      <c r="Y227" s="115"/>
      <c r="Z227" s="114"/>
    </row>
    <row r="228" spans="14:26" x14ac:dyDescent="0.3">
      <c r="N228" s="113"/>
      <c r="O228" s="113"/>
      <c r="P228" s="113"/>
      <c r="Q228" s="113"/>
      <c r="R228" s="113"/>
      <c r="S228" s="113"/>
      <c r="T228" s="113"/>
      <c r="U228" s="113"/>
      <c r="V228" s="113"/>
      <c r="W228" s="114"/>
      <c r="X228" s="114"/>
      <c r="Y228" s="115"/>
      <c r="Z228" s="114"/>
    </row>
    <row r="229" spans="14:26" x14ac:dyDescent="0.3">
      <c r="N229" s="113"/>
      <c r="O229" s="113"/>
      <c r="P229" s="113"/>
      <c r="Q229" s="113"/>
      <c r="R229" s="113"/>
      <c r="S229" s="113"/>
      <c r="T229" s="113"/>
      <c r="U229" s="113"/>
      <c r="V229" s="113"/>
      <c r="W229" s="114"/>
      <c r="X229" s="114"/>
      <c r="Y229" s="115"/>
      <c r="Z229" s="114"/>
    </row>
    <row r="230" spans="14:26" x14ac:dyDescent="0.3">
      <c r="N230" s="113"/>
      <c r="O230" s="113"/>
      <c r="P230" s="113"/>
      <c r="Q230" s="113"/>
      <c r="R230" s="113"/>
      <c r="S230" s="113"/>
      <c r="T230" s="113"/>
      <c r="U230" s="113"/>
      <c r="V230" s="113"/>
      <c r="W230" s="114"/>
      <c r="X230" s="114"/>
      <c r="Y230" s="115"/>
      <c r="Z230" s="114"/>
    </row>
    <row r="231" spans="14:26" x14ac:dyDescent="0.3">
      <c r="N231" s="113"/>
      <c r="O231" s="113"/>
      <c r="P231" s="113"/>
      <c r="Q231" s="113"/>
      <c r="R231" s="113"/>
      <c r="S231" s="113"/>
      <c r="T231" s="113"/>
      <c r="U231" s="113"/>
      <c r="V231" s="113"/>
      <c r="W231" s="114"/>
      <c r="X231" s="114"/>
      <c r="Y231" s="115"/>
      <c r="Z231" s="114"/>
    </row>
    <row r="232" spans="14:26" x14ac:dyDescent="0.3">
      <c r="N232" s="113"/>
      <c r="O232" s="113"/>
      <c r="P232" s="113"/>
      <c r="Q232" s="113"/>
      <c r="R232" s="113"/>
      <c r="S232" s="113"/>
      <c r="T232" s="113"/>
      <c r="U232" s="113"/>
      <c r="V232" s="113"/>
      <c r="W232" s="114"/>
      <c r="X232" s="114"/>
      <c r="Y232" s="115"/>
      <c r="Z232" s="114"/>
    </row>
    <row r="233" spans="14:26" x14ac:dyDescent="0.3">
      <c r="N233" s="113"/>
      <c r="O233" s="113"/>
      <c r="P233" s="113"/>
      <c r="Q233" s="113"/>
      <c r="R233" s="113"/>
      <c r="S233" s="113"/>
      <c r="T233" s="113"/>
      <c r="U233" s="113"/>
      <c r="V233" s="113"/>
      <c r="W233" s="114"/>
      <c r="X233" s="114"/>
      <c r="Y233" s="115"/>
      <c r="Z233" s="114"/>
    </row>
    <row r="234" spans="14:26" x14ac:dyDescent="0.3">
      <c r="N234" s="113"/>
      <c r="O234" s="113"/>
      <c r="P234" s="113"/>
      <c r="Q234" s="113"/>
      <c r="R234" s="113"/>
      <c r="S234" s="113"/>
      <c r="T234" s="113"/>
      <c r="U234" s="113"/>
      <c r="V234" s="113"/>
      <c r="W234" s="114"/>
      <c r="X234" s="114"/>
      <c r="Y234" s="115"/>
      <c r="Z234" s="114"/>
    </row>
    <row r="235" spans="14:26" x14ac:dyDescent="0.3">
      <c r="N235" s="113"/>
      <c r="O235" s="113"/>
      <c r="P235" s="113"/>
      <c r="Q235" s="113"/>
      <c r="R235" s="113"/>
      <c r="S235" s="113"/>
      <c r="T235" s="113"/>
      <c r="U235" s="113"/>
      <c r="V235" s="113"/>
      <c r="W235" s="114"/>
      <c r="X235" s="114"/>
      <c r="Y235" s="115"/>
      <c r="Z235" s="114"/>
    </row>
    <row r="236" spans="14:26" x14ac:dyDescent="0.3">
      <c r="N236" s="113"/>
      <c r="O236" s="113"/>
      <c r="P236" s="113"/>
      <c r="Q236" s="113"/>
      <c r="R236" s="113"/>
      <c r="S236" s="113"/>
      <c r="T236" s="113"/>
      <c r="U236" s="113"/>
      <c r="V236" s="113"/>
      <c r="W236" s="114"/>
      <c r="X236" s="114"/>
      <c r="Y236" s="115"/>
      <c r="Z236" s="114"/>
    </row>
    <row r="237" spans="14:26" x14ac:dyDescent="0.3">
      <c r="N237" s="113"/>
      <c r="O237" s="113"/>
      <c r="P237" s="113"/>
      <c r="Q237" s="113"/>
      <c r="R237" s="113"/>
      <c r="S237" s="113"/>
      <c r="T237" s="113"/>
      <c r="U237" s="113"/>
      <c r="V237" s="113"/>
      <c r="W237" s="114"/>
      <c r="X237" s="114"/>
      <c r="Y237" s="115"/>
      <c r="Z237" s="114"/>
    </row>
    <row r="238" spans="14:26" x14ac:dyDescent="0.3">
      <c r="N238" s="113"/>
      <c r="O238" s="113"/>
      <c r="P238" s="113"/>
      <c r="Q238" s="113"/>
      <c r="R238" s="113"/>
      <c r="S238" s="113"/>
      <c r="T238" s="113"/>
      <c r="U238" s="113"/>
      <c r="V238" s="113"/>
      <c r="W238" s="114"/>
      <c r="X238" s="114"/>
      <c r="Y238" s="115"/>
      <c r="Z238" s="114"/>
    </row>
    <row r="239" spans="14:26" x14ac:dyDescent="0.3">
      <c r="N239" s="113"/>
      <c r="O239" s="113"/>
      <c r="P239" s="113"/>
      <c r="Q239" s="113"/>
      <c r="R239" s="113"/>
      <c r="S239" s="113"/>
      <c r="T239" s="113"/>
      <c r="U239" s="113"/>
      <c r="V239" s="113"/>
      <c r="W239" s="114"/>
      <c r="X239" s="114"/>
      <c r="Y239" s="115"/>
      <c r="Z239" s="114"/>
    </row>
    <row r="240" spans="14:26" x14ac:dyDescent="0.3">
      <c r="N240" s="113"/>
      <c r="O240" s="113"/>
      <c r="P240" s="113"/>
      <c r="Q240" s="113"/>
      <c r="R240" s="113"/>
      <c r="S240" s="113"/>
      <c r="T240" s="113"/>
      <c r="U240" s="113"/>
      <c r="V240" s="113"/>
      <c r="W240" s="114"/>
      <c r="X240" s="114"/>
      <c r="Y240" s="115"/>
      <c r="Z240" s="114"/>
    </row>
    <row r="241" spans="14:26" x14ac:dyDescent="0.3">
      <c r="N241" s="113"/>
      <c r="O241" s="113"/>
      <c r="P241" s="113"/>
      <c r="Q241" s="113"/>
      <c r="R241" s="113"/>
      <c r="S241" s="113"/>
      <c r="T241" s="113"/>
      <c r="U241" s="113"/>
      <c r="V241" s="113"/>
      <c r="W241" s="114"/>
      <c r="X241" s="114"/>
      <c r="Y241" s="115"/>
      <c r="Z241" s="114"/>
    </row>
    <row r="242" spans="14:26" x14ac:dyDescent="0.3">
      <c r="N242" s="113"/>
      <c r="O242" s="113"/>
      <c r="P242" s="113"/>
      <c r="Q242" s="113"/>
      <c r="R242" s="113"/>
      <c r="S242" s="113"/>
      <c r="T242" s="113"/>
      <c r="U242" s="113"/>
      <c r="V242" s="113"/>
      <c r="W242" s="114"/>
      <c r="X242" s="114"/>
      <c r="Y242" s="115"/>
      <c r="Z242" s="114"/>
    </row>
    <row r="243" spans="14:26" x14ac:dyDescent="0.3">
      <c r="N243" s="113"/>
      <c r="O243" s="113"/>
      <c r="P243" s="113"/>
      <c r="Q243" s="113"/>
      <c r="R243" s="113"/>
      <c r="S243" s="113"/>
      <c r="T243" s="113"/>
      <c r="U243" s="113"/>
      <c r="V243" s="113"/>
      <c r="W243" s="114"/>
      <c r="X243" s="114"/>
      <c r="Y243" s="115"/>
      <c r="Z243" s="114"/>
    </row>
    <row r="244" spans="14:26" x14ac:dyDescent="0.3">
      <c r="N244" s="113"/>
      <c r="O244" s="113"/>
      <c r="P244" s="113"/>
      <c r="Q244" s="113"/>
      <c r="R244" s="113"/>
      <c r="S244" s="113"/>
      <c r="T244" s="113"/>
      <c r="U244" s="113"/>
      <c r="V244" s="113"/>
      <c r="W244" s="114"/>
      <c r="X244" s="114"/>
      <c r="Y244" s="115"/>
      <c r="Z244" s="114"/>
    </row>
    <row r="245" spans="14:26" x14ac:dyDescent="0.3">
      <c r="N245" s="113"/>
      <c r="O245" s="113"/>
      <c r="P245" s="113"/>
      <c r="Q245" s="113"/>
      <c r="R245" s="113"/>
      <c r="S245" s="113"/>
      <c r="T245" s="113"/>
      <c r="U245" s="113"/>
      <c r="V245" s="113"/>
      <c r="W245" s="114"/>
      <c r="X245" s="114"/>
      <c r="Y245" s="115"/>
      <c r="Z245" s="114"/>
    </row>
    <row r="246" spans="14:26" x14ac:dyDescent="0.3">
      <c r="N246" s="113"/>
      <c r="O246" s="113"/>
      <c r="P246" s="113"/>
      <c r="Q246" s="113"/>
      <c r="R246" s="113"/>
      <c r="S246" s="113"/>
      <c r="T246" s="113"/>
      <c r="U246" s="113"/>
      <c r="V246" s="113"/>
      <c r="W246" s="114"/>
      <c r="X246" s="114"/>
      <c r="Y246" s="115"/>
      <c r="Z246" s="114"/>
    </row>
    <row r="247" spans="14:26" x14ac:dyDescent="0.3">
      <c r="N247" s="113"/>
      <c r="O247" s="113"/>
      <c r="P247" s="113"/>
      <c r="Q247" s="113"/>
      <c r="R247" s="113"/>
      <c r="S247" s="113"/>
      <c r="T247" s="113"/>
      <c r="U247" s="113"/>
      <c r="V247" s="113"/>
      <c r="W247" s="114"/>
      <c r="X247" s="114"/>
      <c r="Y247" s="115"/>
      <c r="Z247" s="114"/>
    </row>
    <row r="248" spans="14:26" x14ac:dyDescent="0.3">
      <c r="N248" s="113"/>
      <c r="O248" s="113"/>
      <c r="P248" s="113"/>
      <c r="Q248" s="113"/>
      <c r="R248" s="113"/>
      <c r="S248" s="113"/>
      <c r="T248" s="113"/>
      <c r="U248" s="113"/>
      <c r="V248" s="113"/>
      <c r="W248" s="114"/>
      <c r="X248" s="114"/>
      <c r="Y248" s="115"/>
      <c r="Z248" s="114"/>
    </row>
    <row r="249" spans="14:26" x14ac:dyDescent="0.3">
      <c r="N249" s="113"/>
      <c r="O249" s="113"/>
      <c r="P249" s="113"/>
      <c r="Q249" s="113"/>
      <c r="R249" s="113"/>
      <c r="S249" s="113"/>
      <c r="T249" s="113"/>
      <c r="U249" s="113"/>
      <c r="V249" s="113"/>
      <c r="W249" s="114"/>
      <c r="X249" s="114"/>
      <c r="Y249" s="115"/>
      <c r="Z249" s="114"/>
    </row>
    <row r="250" spans="14:26" x14ac:dyDescent="0.3">
      <c r="N250" s="113"/>
      <c r="O250" s="113"/>
      <c r="P250" s="113"/>
      <c r="Q250" s="113"/>
      <c r="R250" s="113"/>
      <c r="S250" s="113"/>
      <c r="T250" s="113"/>
      <c r="U250" s="113"/>
      <c r="V250" s="113"/>
      <c r="W250" s="114"/>
      <c r="X250" s="114"/>
      <c r="Y250" s="115"/>
      <c r="Z250" s="114"/>
    </row>
    <row r="251" spans="14:26" x14ac:dyDescent="0.3">
      <c r="N251" s="113"/>
      <c r="O251" s="113"/>
      <c r="P251" s="113"/>
      <c r="Q251" s="113"/>
      <c r="R251" s="113"/>
      <c r="S251" s="113"/>
      <c r="T251" s="113"/>
      <c r="U251" s="113"/>
      <c r="V251" s="113"/>
      <c r="W251" s="114"/>
      <c r="X251" s="114"/>
      <c r="Y251" s="115"/>
      <c r="Z251" s="114"/>
    </row>
    <row r="252" spans="14:26" x14ac:dyDescent="0.3">
      <c r="N252" s="113"/>
      <c r="O252" s="113"/>
      <c r="P252" s="113"/>
      <c r="Q252" s="113"/>
      <c r="R252" s="113"/>
      <c r="S252" s="113"/>
      <c r="T252" s="113"/>
      <c r="U252" s="113"/>
      <c r="V252" s="113"/>
      <c r="W252" s="114"/>
      <c r="X252" s="114"/>
      <c r="Y252" s="115"/>
      <c r="Z252" s="114"/>
    </row>
    <row r="253" spans="14:26" x14ac:dyDescent="0.3">
      <c r="N253" s="113"/>
      <c r="O253" s="113"/>
      <c r="P253" s="113"/>
      <c r="Q253" s="113"/>
      <c r="R253" s="113"/>
      <c r="S253" s="113"/>
      <c r="T253" s="113"/>
      <c r="U253" s="113"/>
      <c r="V253" s="113"/>
      <c r="W253" s="114"/>
      <c r="X253" s="114"/>
      <c r="Y253" s="115"/>
      <c r="Z253" s="114"/>
    </row>
    <row r="254" spans="14:26" x14ac:dyDescent="0.3">
      <c r="N254" s="113"/>
      <c r="O254" s="113"/>
      <c r="P254" s="113"/>
      <c r="Q254" s="113"/>
      <c r="R254" s="113"/>
      <c r="S254" s="113"/>
      <c r="T254" s="113"/>
      <c r="U254" s="113"/>
      <c r="V254" s="113"/>
      <c r="W254" s="114"/>
      <c r="X254" s="114"/>
      <c r="Y254" s="115"/>
      <c r="Z254" s="114"/>
    </row>
    <row r="255" spans="14:26" x14ac:dyDescent="0.3">
      <c r="N255" s="113"/>
      <c r="O255" s="113"/>
      <c r="P255" s="113"/>
      <c r="Q255" s="113"/>
      <c r="R255" s="113"/>
      <c r="S255" s="113"/>
      <c r="T255" s="113"/>
      <c r="U255" s="113"/>
      <c r="V255" s="113"/>
      <c r="W255" s="114"/>
      <c r="X255" s="114"/>
      <c r="Y255" s="115"/>
      <c r="Z255" s="114"/>
    </row>
    <row r="256" spans="14:26" x14ac:dyDescent="0.3">
      <c r="N256" s="113"/>
      <c r="O256" s="113"/>
      <c r="P256" s="113"/>
      <c r="Q256" s="113"/>
      <c r="R256" s="113"/>
      <c r="S256" s="113"/>
      <c r="T256" s="113"/>
      <c r="U256" s="113"/>
      <c r="V256" s="113"/>
      <c r="W256" s="114"/>
      <c r="X256" s="114"/>
      <c r="Y256" s="115"/>
      <c r="Z256" s="114"/>
    </row>
    <row r="257" spans="14:26" x14ac:dyDescent="0.3">
      <c r="N257" s="113"/>
      <c r="O257" s="113"/>
      <c r="P257" s="113"/>
      <c r="Q257" s="113"/>
      <c r="R257" s="113"/>
      <c r="S257" s="113"/>
      <c r="T257" s="113"/>
      <c r="U257" s="113"/>
      <c r="V257" s="113"/>
      <c r="W257" s="114"/>
      <c r="X257" s="114"/>
      <c r="Y257" s="115"/>
      <c r="Z257" s="114"/>
    </row>
    <row r="258" spans="14:26" x14ac:dyDescent="0.3">
      <c r="N258" s="113"/>
      <c r="O258" s="113"/>
      <c r="P258" s="113"/>
      <c r="Q258" s="113"/>
      <c r="R258" s="113"/>
      <c r="S258" s="113"/>
      <c r="T258" s="113"/>
      <c r="U258" s="113"/>
      <c r="V258" s="113"/>
      <c r="W258" s="114"/>
      <c r="X258" s="114"/>
      <c r="Y258" s="115"/>
      <c r="Z258" s="114"/>
    </row>
    <row r="259" spans="14:26" x14ac:dyDescent="0.3">
      <c r="N259" s="113"/>
      <c r="O259" s="113"/>
      <c r="P259" s="113"/>
      <c r="Q259" s="113"/>
      <c r="R259" s="113"/>
      <c r="S259" s="113"/>
      <c r="T259" s="113"/>
      <c r="U259" s="113"/>
      <c r="V259" s="113"/>
      <c r="W259" s="114"/>
      <c r="X259" s="114"/>
      <c r="Y259" s="115"/>
      <c r="Z259" s="114"/>
    </row>
    <row r="260" spans="14:26" x14ac:dyDescent="0.3">
      <c r="N260" s="113"/>
      <c r="O260" s="113"/>
      <c r="P260" s="113"/>
      <c r="Q260" s="113"/>
      <c r="R260" s="113"/>
      <c r="S260" s="113"/>
      <c r="T260" s="113"/>
      <c r="U260" s="113"/>
      <c r="V260" s="113"/>
      <c r="W260" s="114"/>
      <c r="X260" s="114"/>
      <c r="Y260" s="115"/>
      <c r="Z260" s="114"/>
    </row>
    <row r="261" spans="14:26" x14ac:dyDescent="0.3">
      <c r="N261" s="113"/>
      <c r="O261" s="113"/>
      <c r="P261" s="113"/>
      <c r="Q261" s="113"/>
      <c r="R261" s="113"/>
      <c r="S261" s="113"/>
      <c r="T261" s="113"/>
      <c r="U261" s="113"/>
      <c r="V261" s="113"/>
      <c r="W261" s="114"/>
      <c r="X261" s="114"/>
      <c r="Y261" s="115"/>
      <c r="Z261" s="114"/>
    </row>
    <row r="262" spans="14:26" x14ac:dyDescent="0.3">
      <c r="N262" s="113"/>
      <c r="O262" s="113"/>
      <c r="P262" s="113"/>
      <c r="Q262" s="113"/>
      <c r="R262" s="113"/>
      <c r="S262" s="113"/>
      <c r="T262" s="113"/>
      <c r="U262" s="113"/>
      <c r="V262" s="113"/>
      <c r="W262" s="114"/>
      <c r="X262" s="114"/>
      <c r="Y262" s="115"/>
      <c r="Z262" s="114"/>
    </row>
    <row r="263" spans="14:26" x14ac:dyDescent="0.3">
      <c r="N263" s="113"/>
      <c r="O263" s="113"/>
      <c r="P263" s="113"/>
      <c r="Q263" s="113"/>
      <c r="R263" s="113"/>
      <c r="S263" s="113"/>
      <c r="T263" s="113"/>
      <c r="U263" s="113"/>
      <c r="V263" s="113"/>
      <c r="W263" s="114"/>
      <c r="X263" s="114"/>
      <c r="Y263" s="115"/>
      <c r="Z263" s="114"/>
    </row>
    <row r="264" spans="14:26" x14ac:dyDescent="0.3">
      <c r="N264" s="113"/>
      <c r="O264" s="113"/>
      <c r="P264" s="113"/>
      <c r="Q264" s="113"/>
      <c r="R264" s="113"/>
      <c r="S264" s="113"/>
      <c r="T264" s="113"/>
      <c r="U264" s="113"/>
      <c r="V264" s="113"/>
      <c r="W264" s="114"/>
      <c r="X264" s="114"/>
      <c r="Y264" s="115"/>
      <c r="Z264" s="114"/>
    </row>
    <row r="265" spans="14:26" x14ac:dyDescent="0.3">
      <c r="N265" s="113"/>
      <c r="O265" s="113"/>
      <c r="P265" s="113"/>
      <c r="Q265" s="113"/>
      <c r="R265" s="113"/>
      <c r="S265" s="113"/>
      <c r="T265" s="113"/>
      <c r="U265" s="113"/>
      <c r="V265" s="113"/>
      <c r="W265" s="114"/>
      <c r="X265" s="114"/>
      <c r="Y265" s="115"/>
      <c r="Z265" s="114"/>
    </row>
    <row r="266" spans="14:26" x14ac:dyDescent="0.3">
      <c r="N266" s="113"/>
      <c r="O266" s="113"/>
      <c r="P266" s="113"/>
      <c r="Q266" s="113"/>
      <c r="R266" s="113"/>
      <c r="S266" s="113"/>
      <c r="T266" s="113"/>
      <c r="U266" s="113"/>
      <c r="V266" s="113"/>
      <c r="W266" s="114"/>
      <c r="X266" s="114"/>
      <c r="Y266" s="115"/>
      <c r="Z266" s="114"/>
    </row>
    <row r="267" spans="14:26" x14ac:dyDescent="0.3">
      <c r="N267" s="113"/>
      <c r="O267" s="113"/>
      <c r="P267" s="113"/>
      <c r="Q267" s="113"/>
      <c r="R267" s="113"/>
      <c r="S267" s="113"/>
      <c r="T267" s="113"/>
      <c r="U267" s="113"/>
      <c r="V267" s="113"/>
      <c r="W267" s="114"/>
      <c r="X267" s="114"/>
      <c r="Y267" s="115"/>
      <c r="Z267" s="114"/>
    </row>
    <row r="268" spans="14:26" x14ac:dyDescent="0.3">
      <c r="N268" s="113"/>
      <c r="O268" s="113"/>
      <c r="P268" s="113"/>
      <c r="Q268" s="113"/>
      <c r="R268" s="113"/>
      <c r="S268" s="113"/>
      <c r="T268" s="113"/>
      <c r="U268" s="113"/>
      <c r="V268" s="113"/>
      <c r="W268" s="114"/>
      <c r="X268" s="114"/>
      <c r="Y268" s="115"/>
      <c r="Z268" s="114"/>
    </row>
    <row r="269" spans="14:26" x14ac:dyDescent="0.3">
      <c r="N269" s="113"/>
      <c r="O269" s="113"/>
      <c r="P269" s="113"/>
      <c r="Q269" s="113"/>
      <c r="R269" s="113"/>
      <c r="S269" s="113"/>
      <c r="T269" s="113"/>
      <c r="U269" s="113"/>
      <c r="V269" s="113"/>
      <c r="W269" s="114"/>
      <c r="X269" s="114"/>
      <c r="Y269" s="115"/>
      <c r="Z269" s="114"/>
    </row>
    <row r="270" spans="14:26" x14ac:dyDescent="0.3">
      <c r="N270" s="113"/>
      <c r="O270" s="113"/>
      <c r="P270" s="113"/>
      <c r="Q270" s="113"/>
      <c r="R270" s="113"/>
      <c r="S270" s="113"/>
      <c r="T270" s="113"/>
      <c r="U270" s="113"/>
      <c r="V270" s="113"/>
      <c r="W270" s="114"/>
      <c r="X270" s="114"/>
      <c r="Y270" s="115"/>
      <c r="Z270" s="114"/>
    </row>
    <row r="271" spans="14:26" x14ac:dyDescent="0.3">
      <c r="N271" s="113"/>
      <c r="O271" s="113"/>
      <c r="P271" s="113"/>
      <c r="Q271" s="113"/>
      <c r="R271" s="113"/>
      <c r="S271" s="113"/>
      <c r="T271" s="113"/>
      <c r="U271" s="113"/>
      <c r="V271" s="113"/>
      <c r="W271" s="114"/>
      <c r="X271" s="114"/>
      <c r="Y271" s="115"/>
      <c r="Z271" s="114"/>
    </row>
    <row r="272" spans="14:26" x14ac:dyDescent="0.3">
      <c r="N272" s="113"/>
      <c r="O272" s="113"/>
      <c r="P272" s="113"/>
      <c r="Q272" s="113"/>
      <c r="R272" s="113"/>
      <c r="S272" s="113"/>
      <c r="T272" s="113"/>
      <c r="U272" s="113"/>
      <c r="V272" s="113"/>
      <c r="W272" s="114"/>
      <c r="X272" s="114"/>
      <c r="Y272" s="115"/>
      <c r="Z272" s="114"/>
    </row>
    <row r="273" spans="14:26" x14ac:dyDescent="0.3">
      <c r="N273" s="113"/>
      <c r="O273" s="113"/>
      <c r="P273" s="113"/>
      <c r="Q273" s="113"/>
      <c r="R273" s="113"/>
      <c r="S273" s="113"/>
      <c r="T273" s="113"/>
      <c r="U273" s="113"/>
      <c r="V273" s="113"/>
      <c r="W273" s="114"/>
      <c r="X273" s="114"/>
      <c r="Y273" s="115"/>
      <c r="Z273" s="114"/>
    </row>
    <row r="274" spans="14:26" x14ac:dyDescent="0.3">
      <c r="N274" s="113"/>
      <c r="O274" s="113"/>
      <c r="P274" s="113"/>
      <c r="Q274" s="113"/>
      <c r="R274" s="113"/>
      <c r="S274" s="113"/>
      <c r="T274" s="113"/>
      <c r="U274" s="113"/>
      <c r="V274" s="113"/>
      <c r="W274" s="114"/>
      <c r="X274" s="114"/>
      <c r="Y274" s="115"/>
      <c r="Z274" s="114"/>
    </row>
    <row r="275" spans="14:26" x14ac:dyDescent="0.3">
      <c r="N275" s="113"/>
      <c r="O275" s="113"/>
      <c r="P275" s="113"/>
      <c r="Q275" s="113"/>
      <c r="R275" s="113"/>
      <c r="S275" s="113"/>
      <c r="T275" s="113"/>
      <c r="U275" s="113"/>
      <c r="V275" s="113"/>
      <c r="W275" s="114"/>
      <c r="X275" s="114"/>
      <c r="Y275" s="115"/>
      <c r="Z275" s="114"/>
    </row>
    <row r="276" spans="14:26" x14ac:dyDescent="0.3">
      <c r="N276" s="113"/>
      <c r="O276" s="113"/>
      <c r="P276" s="113"/>
      <c r="Q276" s="113"/>
      <c r="R276" s="113"/>
      <c r="S276" s="113"/>
      <c r="T276" s="113"/>
      <c r="U276" s="113"/>
      <c r="V276" s="113"/>
      <c r="W276" s="114"/>
      <c r="X276" s="114"/>
      <c r="Y276" s="115"/>
      <c r="Z276" s="114"/>
    </row>
    <row r="277" spans="14:26" x14ac:dyDescent="0.3">
      <c r="N277" s="113"/>
      <c r="O277" s="113"/>
      <c r="P277" s="113"/>
      <c r="Q277" s="113"/>
      <c r="R277" s="113"/>
      <c r="S277" s="113"/>
      <c r="T277" s="113"/>
      <c r="U277" s="113"/>
      <c r="V277" s="113"/>
      <c r="W277" s="114"/>
      <c r="X277" s="114"/>
      <c r="Y277" s="115"/>
      <c r="Z277" s="114"/>
    </row>
    <row r="278" spans="14:26" x14ac:dyDescent="0.3">
      <c r="N278" s="113"/>
      <c r="O278" s="113"/>
      <c r="P278" s="113"/>
      <c r="Q278" s="113"/>
      <c r="R278" s="113"/>
      <c r="S278" s="113"/>
      <c r="T278" s="113"/>
      <c r="U278" s="113"/>
      <c r="V278" s="113"/>
      <c r="W278" s="114"/>
      <c r="X278" s="114"/>
      <c r="Y278" s="115"/>
      <c r="Z278" s="114"/>
    </row>
    <row r="279" spans="14:26" x14ac:dyDescent="0.3">
      <c r="N279" s="113"/>
      <c r="O279" s="113"/>
      <c r="P279" s="113"/>
      <c r="Q279" s="113"/>
      <c r="R279" s="113"/>
      <c r="S279" s="113"/>
      <c r="T279" s="113"/>
      <c r="U279" s="113"/>
      <c r="V279" s="113"/>
      <c r="W279" s="114"/>
      <c r="X279" s="114"/>
      <c r="Y279" s="115"/>
      <c r="Z279" s="114"/>
    </row>
    <row r="280" spans="14:26" x14ac:dyDescent="0.3">
      <c r="N280" s="113"/>
      <c r="O280" s="113"/>
      <c r="P280" s="113"/>
      <c r="Q280" s="113"/>
      <c r="R280" s="113"/>
      <c r="S280" s="113"/>
      <c r="T280" s="113"/>
      <c r="U280" s="113"/>
      <c r="V280" s="113"/>
      <c r="W280" s="114"/>
      <c r="X280" s="114"/>
      <c r="Y280" s="115"/>
      <c r="Z280" s="114"/>
    </row>
    <row r="281" spans="14:26" x14ac:dyDescent="0.3">
      <c r="N281" s="113"/>
      <c r="O281" s="113"/>
      <c r="P281" s="113"/>
      <c r="Q281" s="113"/>
      <c r="R281" s="113"/>
      <c r="S281" s="113"/>
      <c r="T281" s="113"/>
      <c r="U281" s="113"/>
      <c r="V281" s="113"/>
      <c r="W281" s="114"/>
      <c r="X281" s="114"/>
      <c r="Y281" s="115"/>
      <c r="Z281" s="114"/>
    </row>
    <row r="320" spans="28:40" x14ac:dyDescent="0.3"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40"/>
      <c r="AL320" s="141"/>
      <c r="AM320" s="142"/>
      <c r="AN320" s="141"/>
    </row>
    <row r="369" spans="14:26" ht="15.6" x14ac:dyDescent="0.45">
      <c r="N369" s="149"/>
      <c r="O369" s="149"/>
      <c r="P369" s="149"/>
      <c r="Q369" s="149"/>
      <c r="R369" s="149"/>
      <c r="S369" s="149"/>
      <c r="T369" s="149"/>
      <c r="U369" s="149"/>
      <c r="V369" s="149"/>
      <c r="W369" s="150"/>
      <c r="X369" s="150"/>
      <c r="Y369" s="151"/>
      <c r="Z369" s="150"/>
    </row>
    <row r="370" spans="14:26" x14ac:dyDescent="0.3">
      <c r="N370" s="152"/>
      <c r="O370" s="152"/>
      <c r="P370" s="152"/>
      <c r="Q370" s="152"/>
      <c r="R370" s="152"/>
      <c r="S370" s="152"/>
      <c r="T370" s="152"/>
      <c r="U370" s="152"/>
      <c r="V370" s="152"/>
      <c r="W370" s="153"/>
      <c r="X370" s="153"/>
      <c r="Y370" s="154"/>
      <c r="Z370" s="153"/>
    </row>
    <row r="399" spans="28:40" x14ac:dyDescent="0.3"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40"/>
      <c r="AL399" s="141"/>
      <c r="AM399" s="142"/>
      <c r="AN399" s="141"/>
    </row>
    <row r="813" spans="28:40" x14ac:dyDescent="0.3">
      <c r="AB813" s="139"/>
      <c r="AC813" s="139"/>
      <c r="AD813" s="139"/>
      <c r="AE813" s="139"/>
      <c r="AF813" s="139"/>
      <c r="AG813" s="139"/>
      <c r="AH813" s="139"/>
      <c r="AI813" s="139"/>
      <c r="AJ813" s="139"/>
      <c r="AK813" s="140"/>
      <c r="AL813" s="141"/>
      <c r="AM813" s="142"/>
      <c r="AN813" s="141"/>
    </row>
    <row r="814" spans="28:40" x14ac:dyDescent="0.3"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6"/>
      <c r="AL814" s="157"/>
      <c r="AM814" s="158"/>
      <c r="AN814" s="157"/>
    </row>
  </sheetData>
  <mergeCells count="3">
    <mergeCell ref="D57:E57"/>
    <mergeCell ref="D58:E58"/>
    <mergeCell ref="D65:E65"/>
  </mergeCells>
  <pageMargins left="0.7" right="0.7" top="0.75" bottom="0.75" header="0.3" footer="0.3"/>
  <pageSetup scale="63" fitToHeight="0" orientation="portrait" r:id="rId1"/>
  <headerFooter>
    <oddHeader xml:space="preserve">&amp;RAttachment to Response to Question No. 3
Page 1 of 2
Schram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814"/>
  <sheetViews>
    <sheetView workbookViewId="0">
      <selection activeCell="B5" sqref="B5"/>
    </sheetView>
  </sheetViews>
  <sheetFormatPr defaultColWidth="8.88671875" defaultRowHeight="13.8" x14ac:dyDescent="0.3"/>
  <cols>
    <col min="1" max="1" width="4.109375" style="3" bestFit="1" customWidth="1"/>
    <col min="2" max="2" width="15.88671875" style="3" bestFit="1" customWidth="1"/>
    <col min="3" max="3" width="19" style="3" bestFit="1" customWidth="1"/>
    <col min="4" max="5" width="7.5546875" style="3" bestFit="1" customWidth="1"/>
    <col min="6" max="6" width="11.88671875" style="3" bestFit="1" customWidth="1"/>
    <col min="7" max="7" width="10.5546875" style="3" bestFit="1" customWidth="1"/>
    <col min="8" max="8" width="11.109375" style="3" customWidth="1"/>
    <col min="9" max="9" width="14.109375" style="3" bestFit="1" customWidth="1"/>
    <col min="10" max="10" width="11.6640625" style="3" bestFit="1" customWidth="1"/>
    <col min="11" max="11" width="14.109375" style="3" bestFit="1" customWidth="1"/>
    <col min="12" max="12" width="10.5546875" style="3" customWidth="1"/>
    <col min="13" max="13" width="8.88671875" style="3"/>
    <col min="14" max="14" width="6.6640625" style="4" bestFit="1" customWidth="1"/>
    <col min="15" max="15" width="4.6640625" style="4" bestFit="1" customWidth="1"/>
    <col min="16" max="16" width="5.44140625" style="4" bestFit="1" customWidth="1"/>
    <col min="17" max="17" width="13" style="4" bestFit="1" customWidth="1"/>
    <col min="18" max="18" width="13.33203125" style="4" bestFit="1" customWidth="1"/>
    <col min="19" max="19" width="10.33203125" style="4" bestFit="1" customWidth="1"/>
    <col min="20" max="20" width="17.33203125" style="4" bestFit="1" customWidth="1"/>
    <col min="21" max="21" width="14.6640625" style="4" bestFit="1" customWidth="1"/>
    <col min="22" max="22" width="17" style="4" bestFit="1" customWidth="1"/>
    <col min="23" max="23" width="17.109375" style="5" bestFit="1" customWidth="1"/>
    <col min="24" max="24" width="11.6640625" style="5" bestFit="1" customWidth="1"/>
    <col min="25" max="25" width="16.33203125" style="6" bestFit="1" customWidth="1"/>
    <col min="26" max="26" width="10.6640625" style="5" bestFit="1" customWidth="1"/>
    <col min="27" max="27" width="2.33203125" style="3" customWidth="1"/>
    <col min="28" max="28" width="6.6640625" style="7" customWidth="1"/>
    <col min="29" max="29" width="4.33203125" style="7" customWidth="1"/>
    <col min="30" max="30" width="5.33203125" style="7" customWidth="1"/>
    <col min="31" max="31" width="13" style="7" bestFit="1" customWidth="1"/>
    <col min="32" max="32" width="13.6640625" style="7" bestFit="1" customWidth="1"/>
    <col min="33" max="33" width="10.33203125" style="7" bestFit="1" customWidth="1"/>
    <col min="34" max="34" width="19.88671875" style="7" customWidth="1"/>
    <col min="35" max="35" width="14.6640625" style="7" bestFit="1" customWidth="1"/>
    <col min="36" max="36" width="17.5546875" style="7" bestFit="1" customWidth="1"/>
    <col min="37" max="37" width="19.33203125" style="8" bestFit="1" customWidth="1"/>
    <col min="38" max="38" width="13.33203125" style="9" bestFit="1" customWidth="1"/>
    <col min="39" max="39" width="17.6640625" style="10" bestFit="1" customWidth="1"/>
    <col min="40" max="40" width="10.109375" style="9" customWidth="1"/>
    <col min="41" max="16384" width="8.88671875" style="3"/>
  </cols>
  <sheetData>
    <row r="1" spans="1:40" x14ac:dyDescent="0.3">
      <c r="A1" s="3" t="s">
        <v>84</v>
      </c>
    </row>
    <row r="2" spans="1:40" x14ac:dyDescent="0.3">
      <c r="A2" s="3" t="s">
        <v>85</v>
      </c>
    </row>
    <row r="3" spans="1:40" x14ac:dyDescent="0.3">
      <c r="A3" s="3" t="s">
        <v>86</v>
      </c>
    </row>
    <row r="5" spans="1:40" ht="23.4" x14ac:dyDescent="0.45">
      <c r="A5" s="1" t="s">
        <v>2</v>
      </c>
      <c r="B5" s="2"/>
      <c r="C5" s="1"/>
      <c r="D5" s="1"/>
      <c r="E5" s="1"/>
      <c r="F5" s="1"/>
      <c r="G5" s="1"/>
      <c r="H5" s="1"/>
      <c r="I5" s="1"/>
      <c r="J5" s="1"/>
      <c r="K5" s="1"/>
      <c r="L5" s="2"/>
    </row>
    <row r="6" spans="1:40" ht="23.4" x14ac:dyDescent="0.45">
      <c r="A6" s="1" t="s">
        <v>3</v>
      </c>
      <c r="B6" s="2"/>
      <c r="C6" s="1"/>
      <c r="D6" s="1"/>
      <c r="E6" s="1"/>
      <c r="F6" s="1"/>
      <c r="G6" s="1"/>
      <c r="H6" s="1"/>
      <c r="I6" s="1"/>
      <c r="J6" s="1"/>
      <c r="K6" s="1"/>
      <c r="L6" s="2"/>
    </row>
    <row r="7" spans="1:40" ht="23.4" x14ac:dyDescent="0.4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</row>
    <row r="8" spans="1:40" hidden="1" x14ac:dyDescent="0.3"/>
    <row r="10" spans="1:40" ht="15.6" x14ac:dyDescent="0.3">
      <c r="A10" s="12" t="s">
        <v>81</v>
      </c>
    </row>
    <row r="11" spans="1:40" ht="15.6" x14ac:dyDescent="0.3">
      <c r="A11" s="13"/>
    </row>
    <row r="12" spans="1:40" x14ac:dyDescent="0.3">
      <c r="B12" s="14"/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79</v>
      </c>
      <c r="L12" s="15" t="s">
        <v>11</v>
      </c>
      <c r="M12" s="16" t="s">
        <v>80</v>
      </c>
    </row>
    <row r="13" spans="1:40" x14ac:dyDescent="0.3">
      <c r="B13" s="17"/>
      <c r="C13" s="18" t="s">
        <v>13</v>
      </c>
      <c r="D13" s="19" t="s">
        <v>14</v>
      </c>
      <c r="E13" s="19"/>
      <c r="F13" s="18" t="s">
        <v>15</v>
      </c>
      <c r="G13" s="20" t="s">
        <v>16</v>
      </c>
      <c r="H13" s="20" t="s">
        <v>17</v>
      </c>
      <c r="I13" s="20" t="s">
        <v>18</v>
      </c>
      <c r="J13" s="20" t="s">
        <v>19</v>
      </c>
      <c r="K13" s="18" t="s">
        <v>20</v>
      </c>
      <c r="L13" s="18" t="s">
        <v>21</v>
      </c>
      <c r="M13" s="21" t="s">
        <v>22</v>
      </c>
    </row>
    <row r="14" spans="1:40" x14ac:dyDescent="0.3">
      <c r="B14" s="22" t="s">
        <v>23</v>
      </c>
      <c r="C14" s="20" t="s">
        <v>24</v>
      </c>
      <c r="D14" s="23"/>
      <c r="E14" s="24"/>
      <c r="F14" s="20" t="s">
        <v>25</v>
      </c>
      <c r="G14" s="18" t="s">
        <v>26</v>
      </c>
      <c r="H14" s="20" t="s">
        <v>25</v>
      </c>
      <c r="I14" s="20" t="s">
        <v>26</v>
      </c>
      <c r="J14" s="18" t="s">
        <v>25</v>
      </c>
      <c r="K14" s="18" t="s">
        <v>27</v>
      </c>
      <c r="L14" s="18" t="s">
        <v>28</v>
      </c>
      <c r="M14" s="21" t="s">
        <v>29</v>
      </c>
    </row>
    <row r="15" spans="1:40" x14ac:dyDescent="0.3">
      <c r="B15" s="25"/>
      <c r="C15" s="26" t="s">
        <v>30</v>
      </c>
      <c r="D15" s="26" t="s">
        <v>31</v>
      </c>
      <c r="E15" s="26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7" t="s">
        <v>32</v>
      </c>
      <c r="K15" s="27" t="s">
        <v>32</v>
      </c>
      <c r="L15" s="27" t="s">
        <v>32</v>
      </c>
      <c r="M15" s="28" t="s">
        <v>32</v>
      </c>
    </row>
    <row r="16" spans="1:40" s="7" customFormat="1" ht="15.6" x14ac:dyDescent="0.3">
      <c r="B16" s="29" t="s">
        <v>33</v>
      </c>
      <c r="C16" s="30">
        <v>18676</v>
      </c>
      <c r="D16" s="31">
        <v>610.28</v>
      </c>
      <c r="E16" s="32">
        <v>142.94999999999999</v>
      </c>
      <c r="F16" s="33">
        <v>0</v>
      </c>
      <c r="G16" s="34">
        <v>0</v>
      </c>
      <c r="H16" s="34">
        <v>0</v>
      </c>
      <c r="I16" s="34">
        <v>0</v>
      </c>
      <c r="J16" s="35">
        <v>0</v>
      </c>
      <c r="K16" s="36">
        <f>E16</f>
        <v>142.94999999999999</v>
      </c>
      <c r="L16" s="35">
        <v>3</v>
      </c>
      <c r="M16" s="173">
        <f>K16+L16</f>
        <v>145.94999999999999</v>
      </c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6"/>
      <c r="Z16" s="5"/>
      <c r="AK16" s="8"/>
      <c r="AL16" s="9"/>
      <c r="AM16" s="10"/>
      <c r="AN16" s="9"/>
    </row>
    <row r="17" spans="1:40" s="7" customFormat="1" ht="15.6" x14ac:dyDescent="0.3">
      <c r="B17" s="29" t="s">
        <v>34</v>
      </c>
      <c r="C17" s="30">
        <v>17000</v>
      </c>
      <c r="D17" s="31">
        <v>815</v>
      </c>
      <c r="E17" s="32">
        <v>138.09</v>
      </c>
      <c r="F17" s="33">
        <v>0</v>
      </c>
      <c r="G17" s="34">
        <v>0</v>
      </c>
      <c r="H17" s="34">
        <v>0</v>
      </c>
      <c r="I17" s="34">
        <v>0</v>
      </c>
      <c r="J17" s="35">
        <v>0</v>
      </c>
      <c r="K17" s="36">
        <f>E17</f>
        <v>138.09</v>
      </c>
      <c r="L17" s="35">
        <v>3</v>
      </c>
      <c r="M17" s="173">
        <f>K17+L17</f>
        <v>141.09</v>
      </c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6"/>
      <c r="Z17" s="5"/>
      <c r="AK17" s="8"/>
      <c r="AL17" s="9"/>
      <c r="AM17" s="10"/>
      <c r="AN17" s="9"/>
    </row>
    <row r="18" spans="1:40" ht="15.6" x14ac:dyDescent="0.3">
      <c r="B18" s="174" t="s">
        <v>82</v>
      </c>
      <c r="C18" s="37"/>
      <c r="D18" s="38"/>
      <c r="E18" s="39"/>
      <c r="F18" s="39"/>
      <c r="G18" s="40"/>
      <c r="H18" s="40"/>
      <c r="I18" s="40"/>
      <c r="J18" s="41"/>
      <c r="K18" s="42"/>
      <c r="L18" s="41"/>
      <c r="M18" s="42"/>
    </row>
    <row r="19" spans="1:40" ht="15.6" x14ac:dyDescent="0.3">
      <c r="B19" s="175" t="s">
        <v>83</v>
      </c>
      <c r="C19" s="43"/>
      <c r="D19" s="44"/>
      <c r="E19" s="45"/>
      <c r="F19" s="45"/>
      <c r="G19" s="46"/>
      <c r="H19" s="46"/>
      <c r="I19" s="46"/>
      <c r="J19" s="47"/>
      <c r="K19" s="48"/>
      <c r="L19" s="47"/>
    </row>
    <row r="20" spans="1:40" s="49" customFormat="1" x14ac:dyDescent="0.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6"/>
      <c r="Z20" s="5"/>
      <c r="AA20" s="52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9"/>
      <c r="AM20" s="10"/>
      <c r="AN20" s="9"/>
    </row>
    <row r="21" spans="1:40" ht="25.5" customHeight="1" x14ac:dyDescent="0.3">
      <c r="A21" s="12" t="str">
        <f>"LGE Purchases Above LGE' s Highest Priced Unit ("&amp;B16&amp;"):"</f>
        <v>LGE Purchases Above LGE' s Highest Priced Unit (ZORN 1):</v>
      </c>
      <c r="I21" s="53"/>
      <c r="J21" s="53"/>
      <c r="K21" s="53"/>
      <c r="L21" s="53"/>
      <c r="M21" s="53"/>
    </row>
    <row r="22" spans="1:40" ht="27.6" x14ac:dyDescent="0.3">
      <c r="C22" s="54" t="s">
        <v>35</v>
      </c>
      <c r="D22" s="54"/>
      <c r="F22" s="54" t="s">
        <v>36</v>
      </c>
      <c r="G22" s="55" t="s">
        <v>37</v>
      </c>
      <c r="H22" s="56" t="s">
        <v>38</v>
      </c>
      <c r="I22" s="57"/>
      <c r="J22" s="58" t="s">
        <v>39</v>
      </c>
      <c r="K22" s="59" t="s">
        <v>40</v>
      </c>
      <c r="L22" s="60" t="str">
        <f>B16</f>
        <v>ZORN 1</v>
      </c>
      <c r="M22" s="61"/>
      <c r="N22" s="62" t="s">
        <v>41</v>
      </c>
      <c r="O22" s="63"/>
      <c r="P22" s="63"/>
      <c r="Q22" s="63"/>
      <c r="R22" s="63"/>
      <c r="S22" s="63"/>
      <c r="T22" s="63"/>
      <c r="U22" s="64"/>
      <c r="V22" s="63"/>
      <c r="W22" s="65"/>
      <c r="X22" s="65"/>
      <c r="Y22" s="66"/>
      <c r="Z22" s="65"/>
      <c r="AA22" s="67"/>
      <c r="AB22" s="68" t="s">
        <v>42</v>
      </c>
      <c r="AC22" s="69"/>
      <c r="AD22" s="69"/>
      <c r="AE22" s="69"/>
      <c r="AF22" s="69"/>
      <c r="AG22" s="69"/>
      <c r="AH22" s="69"/>
      <c r="AI22" s="69"/>
      <c r="AJ22" s="69"/>
      <c r="AK22" s="9"/>
    </row>
    <row r="23" spans="1:40" x14ac:dyDescent="0.3">
      <c r="B23" s="70" t="s">
        <v>43</v>
      </c>
      <c r="C23" s="71" t="s">
        <v>44</v>
      </c>
      <c r="D23" s="72" t="s">
        <v>45</v>
      </c>
      <c r="E23" s="73"/>
      <c r="F23" s="74" t="s">
        <v>46</v>
      </c>
      <c r="G23" s="75" t="s">
        <v>1</v>
      </c>
      <c r="H23" s="76" t="s">
        <v>1</v>
      </c>
      <c r="I23" s="75" t="s">
        <v>47</v>
      </c>
      <c r="J23" s="77" t="s">
        <v>48</v>
      </c>
      <c r="K23" s="78" t="s">
        <v>49</v>
      </c>
      <c r="L23" s="76" t="s">
        <v>50</v>
      </c>
      <c r="M23" s="61"/>
      <c r="N23" s="79" t="s">
        <v>0</v>
      </c>
      <c r="O23" s="79" t="s">
        <v>51</v>
      </c>
      <c r="P23" s="79" t="s">
        <v>52</v>
      </c>
      <c r="Q23" s="79" t="s">
        <v>53</v>
      </c>
      <c r="R23" s="79" t="s">
        <v>54</v>
      </c>
      <c r="S23" s="79" t="s">
        <v>55</v>
      </c>
      <c r="T23" s="79" t="s">
        <v>56</v>
      </c>
      <c r="U23" s="79" t="s">
        <v>57</v>
      </c>
      <c r="V23" s="79" t="s">
        <v>58</v>
      </c>
      <c r="W23" s="80" t="s">
        <v>59</v>
      </c>
      <c r="X23" s="80" t="s">
        <v>60</v>
      </c>
      <c r="Y23" s="81" t="s">
        <v>61</v>
      </c>
      <c r="Z23" s="80" t="s">
        <v>62</v>
      </c>
      <c r="AA23" s="67"/>
      <c r="AB23" s="82" t="s">
        <v>0</v>
      </c>
      <c r="AC23" s="82" t="s">
        <v>51</v>
      </c>
      <c r="AD23" s="82" t="s">
        <v>52</v>
      </c>
      <c r="AE23" s="82" t="s">
        <v>53</v>
      </c>
      <c r="AF23" s="82" t="s">
        <v>54</v>
      </c>
      <c r="AG23" s="82" t="s">
        <v>55</v>
      </c>
      <c r="AH23" s="82" t="s">
        <v>56</v>
      </c>
      <c r="AI23" s="82" t="s">
        <v>57</v>
      </c>
      <c r="AJ23" s="82" t="s">
        <v>58</v>
      </c>
      <c r="AK23" s="83" t="s">
        <v>59</v>
      </c>
      <c r="AL23" s="84" t="s">
        <v>60</v>
      </c>
      <c r="AM23" s="85" t="s">
        <v>61</v>
      </c>
      <c r="AN23" s="84" t="s">
        <v>62</v>
      </c>
    </row>
    <row r="24" spans="1:40" ht="12.6" customHeight="1" x14ac:dyDescent="0.3">
      <c r="A24" s="3">
        <v>1</v>
      </c>
      <c r="B24" s="86" t="str">
        <f>IF(Z24&gt;$K$16,N24&amp;"/"&amp;O24&amp;"/13 HE"&amp;P24,"")</f>
        <v/>
      </c>
      <c r="C24" s="87" t="str">
        <f>IF(B24="","",T24)</f>
        <v/>
      </c>
      <c r="D24" s="88" t="str">
        <f>IF(B24="","",W24)</f>
        <v/>
      </c>
      <c r="E24" s="2"/>
      <c r="F24" s="89" t="str">
        <f>IF(B24="","",Y24)</f>
        <v/>
      </c>
      <c r="G24" s="90" t="str">
        <f>IF(B24="","",D24/F24)</f>
        <v/>
      </c>
      <c r="H24" s="91" t="str">
        <f t="shared" ref="H24:H48" si="0">IF(B24="","",G24-$E$16)</f>
        <v/>
      </c>
      <c r="I24" s="92" t="str">
        <f t="shared" ref="I24:I48" si="1">IF(B24="","",H24*F24)</f>
        <v/>
      </c>
      <c r="J24" s="93" t="s">
        <v>63</v>
      </c>
      <c r="K24" s="94">
        <f>IF(J24="Yes",0,((D24-J24)*H24/G24))</f>
        <v>0</v>
      </c>
      <c r="L24" s="95" t="s">
        <v>64</v>
      </c>
      <c r="M24" s="96"/>
      <c r="N24" s="97">
        <v>7</v>
      </c>
      <c r="O24" s="97">
        <v>20</v>
      </c>
      <c r="P24" s="97">
        <v>14</v>
      </c>
      <c r="Q24" s="98" t="s">
        <v>65</v>
      </c>
      <c r="R24" s="98" t="s">
        <v>66</v>
      </c>
      <c r="S24" s="98" t="s">
        <v>67</v>
      </c>
      <c r="T24" s="98" t="s">
        <v>68</v>
      </c>
      <c r="U24" s="97">
        <v>2007005589</v>
      </c>
      <c r="V24" s="97">
        <v>94000001</v>
      </c>
      <c r="W24" s="99">
        <v>79.56</v>
      </c>
      <c r="X24" s="99">
        <v>0</v>
      </c>
      <c r="Y24" s="100">
        <v>1</v>
      </c>
      <c r="Z24" s="99">
        <v>79.564400000000006</v>
      </c>
      <c r="AA24" s="101"/>
      <c r="AB24" s="102">
        <v>7</v>
      </c>
      <c r="AC24" s="102">
        <v>8</v>
      </c>
      <c r="AD24" s="102">
        <v>9</v>
      </c>
      <c r="AE24" s="103" t="s">
        <v>65</v>
      </c>
      <c r="AF24" s="103" t="s">
        <v>66</v>
      </c>
      <c r="AG24" s="103" t="s">
        <v>67</v>
      </c>
      <c r="AH24" s="103" t="s">
        <v>68</v>
      </c>
      <c r="AI24" s="102">
        <v>2007005589</v>
      </c>
      <c r="AJ24" s="102">
        <v>94000002</v>
      </c>
      <c r="AK24" s="104">
        <v>30.39</v>
      </c>
      <c r="AL24" s="105">
        <v>0</v>
      </c>
      <c r="AM24" s="106">
        <v>1</v>
      </c>
      <c r="AN24" s="105">
        <v>30.39</v>
      </c>
    </row>
    <row r="25" spans="1:40" ht="12.6" customHeight="1" x14ac:dyDescent="0.3">
      <c r="A25" s="3">
        <f t="shared" ref="A25:A48" si="2">A24+1</f>
        <v>2</v>
      </c>
      <c r="B25" s="86" t="str">
        <f t="shared" ref="B25:B48" si="3">IF(Z25&gt;$K$16,N25&amp;"/"&amp;O25&amp;"/13 HE"&amp;P25,"")</f>
        <v/>
      </c>
      <c r="C25" s="87" t="str">
        <f t="shared" ref="C25:C34" si="4">IF(B25="","",T25)</f>
        <v/>
      </c>
      <c r="D25" s="88" t="str">
        <f t="shared" ref="D25:D34" si="5">IF(B25="","",W25)</f>
        <v/>
      </c>
      <c r="E25" s="2"/>
      <c r="F25" s="89" t="str">
        <f t="shared" ref="F25:F34" si="6">IF(B25="","",Y25)</f>
        <v/>
      </c>
      <c r="G25" s="90" t="str">
        <f t="shared" ref="G25:G34" si="7">IF(B25="","",D25/F25)</f>
        <v/>
      </c>
      <c r="H25" s="91" t="str">
        <f t="shared" si="0"/>
        <v/>
      </c>
      <c r="I25" s="92" t="str">
        <f t="shared" si="1"/>
        <v/>
      </c>
      <c r="J25" s="93" t="s">
        <v>63</v>
      </c>
      <c r="K25" s="94">
        <f t="shared" ref="K25:K26" si="8">IF(J25="Yes",0,((D25-J25)*H25/G25))</f>
        <v>0</v>
      </c>
      <c r="L25" s="95" t="s">
        <v>64</v>
      </c>
      <c r="M25" s="96"/>
      <c r="N25" s="97">
        <v>7</v>
      </c>
      <c r="O25" s="97">
        <v>1</v>
      </c>
      <c r="P25" s="97">
        <v>1</v>
      </c>
      <c r="Q25" s="98" t="s">
        <v>65</v>
      </c>
      <c r="R25" s="98" t="s">
        <v>66</v>
      </c>
      <c r="S25" s="98" t="s">
        <v>67</v>
      </c>
      <c r="T25" s="98" t="s">
        <v>68</v>
      </c>
      <c r="U25" s="97">
        <v>2007005589</v>
      </c>
      <c r="V25" s="97">
        <v>94000001</v>
      </c>
      <c r="W25" s="99">
        <v>30.39</v>
      </c>
      <c r="X25" s="99">
        <v>0</v>
      </c>
      <c r="Y25" s="100">
        <v>1</v>
      </c>
      <c r="Z25" s="99">
        <v>30.39</v>
      </c>
      <c r="AA25" s="107"/>
      <c r="AB25" s="102">
        <v>7</v>
      </c>
      <c r="AC25" s="102">
        <v>8</v>
      </c>
      <c r="AD25" s="102">
        <v>10</v>
      </c>
      <c r="AE25" s="103" t="s">
        <v>65</v>
      </c>
      <c r="AF25" s="103" t="s">
        <v>66</v>
      </c>
      <c r="AG25" s="103" t="s">
        <v>67</v>
      </c>
      <c r="AH25" s="103" t="s">
        <v>68</v>
      </c>
      <c r="AI25" s="102">
        <v>2007005589</v>
      </c>
      <c r="AJ25" s="102">
        <v>94000002</v>
      </c>
      <c r="AK25" s="104">
        <v>30.39</v>
      </c>
      <c r="AL25" s="105">
        <v>0</v>
      </c>
      <c r="AM25" s="106">
        <v>1</v>
      </c>
      <c r="AN25" s="105">
        <v>30.39</v>
      </c>
    </row>
    <row r="26" spans="1:40" ht="12.6" customHeight="1" x14ac:dyDescent="0.3">
      <c r="A26" s="3">
        <f t="shared" si="2"/>
        <v>3</v>
      </c>
      <c r="B26" s="86" t="str">
        <f t="shared" si="3"/>
        <v/>
      </c>
      <c r="C26" s="87" t="str">
        <f t="shared" si="4"/>
        <v/>
      </c>
      <c r="D26" s="88" t="str">
        <f t="shared" si="5"/>
        <v/>
      </c>
      <c r="E26" s="2"/>
      <c r="F26" s="89" t="str">
        <f t="shared" si="6"/>
        <v/>
      </c>
      <c r="G26" s="90" t="str">
        <f t="shared" si="7"/>
        <v/>
      </c>
      <c r="H26" s="91" t="str">
        <f t="shared" si="0"/>
        <v/>
      </c>
      <c r="I26" s="92" t="str">
        <f t="shared" si="1"/>
        <v/>
      </c>
      <c r="J26" s="93" t="s">
        <v>63</v>
      </c>
      <c r="K26" s="94">
        <f t="shared" si="8"/>
        <v>0</v>
      </c>
      <c r="L26" s="95" t="s">
        <v>64</v>
      </c>
      <c r="M26" s="96"/>
      <c r="N26" s="97">
        <v>7</v>
      </c>
      <c r="O26" s="97">
        <v>1</v>
      </c>
      <c r="P26" s="97">
        <v>1</v>
      </c>
      <c r="Q26" s="98" t="s">
        <v>65</v>
      </c>
      <c r="R26" s="98" t="s">
        <v>66</v>
      </c>
      <c r="S26" s="98" t="s">
        <v>67</v>
      </c>
      <c r="T26" s="98" t="s">
        <v>68</v>
      </c>
      <c r="U26" s="97">
        <v>2013007311</v>
      </c>
      <c r="V26" s="97">
        <v>94000001</v>
      </c>
      <c r="W26" s="99">
        <v>30.39</v>
      </c>
      <c r="X26" s="99">
        <v>0</v>
      </c>
      <c r="Y26" s="100">
        <v>1</v>
      </c>
      <c r="Z26" s="99">
        <v>30.39</v>
      </c>
      <c r="AA26" s="107"/>
      <c r="AB26" s="102">
        <v>7</v>
      </c>
      <c r="AC26" s="102">
        <v>8</v>
      </c>
      <c r="AD26" s="102">
        <v>19</v>
      </c>
      <c r="AE26" s="103" t="s">
        <v>65</v>
      </c>
      <c r="AF26" s="103" t="s">
        <v>66</v>
      </c>
      <c r="AG26" s="103" t="s">
        <v>67</v>
      </c>
      <c r="AH26" s="103" t="s">
        <v>68</v>
      </c>
      <c r="AI26" s="102">
        <v>2007005589</v>
      </c>
      <c r="AJ26" s="102">
        <v>94000002</v>
      </c>
      <c r="AK26" s="104">
        <v>30.39</v>
      </c>
      <c r="AL26" s="105">
        <v>0</v>
      </c>
      <c r="AM26" s="106">
        <v>1</v>
      </c>
      <c r="AN26" s="105">
        <v>30.39</v>
      </c>
    </row>
    <row r="27" spans="1:40" ht="12.6" customHeight="1" x14ac:dyDescent="0.3">
      <c r="A27" s="3">
        <f t="shared" si="2"/>
        <v>4</v>
      </c>
      <c r="B27" s="86" t="str">
        <f t="shared" si="3"/>
        <v/>
      </c>
      <c r="C27" s="87" t="str">
        <f t="shared" si="4"/>
        <v/>
      </c>
      <c r="D27" s="88" t="str">
        <f t="shared" si="5"/>
        <v/>
      </c>
      <c r="E27" s="2"/>
      <c r="F27" s="89" t="str">
        <f t="shared" si="6"/>
        <v/>
      </c>
      <c r="G27" s="90" t="str">
        <f t="shared" si="7"/>
        <v/>
      </c>
      <c r="H27" s="91" t="str">
        <f t="shared" si="0"/>
        <v/>
      </c>
      <c r="I27" s="92" t="str">
        <f t="shared" si="1"/>
        <v/>
      </c>
      <c r="J27" s="93" t="s">
        <v>63</v>
      </c>
      <c r="K27" s="94">
        <f>IF(J27="Yes",0,((D27-J27)*H27/G27))</f>
        <v>0</v>
      </c>
      <c r="L27" s="95" t="s">
        <v>64</v>
      </c>
      <c r="M27" s="96"/>
      <c r="N27" s="97">
        <v>7</v>
      </c>
      <c r="O27" s="97">
        <v>1</v>
      </c>
      <c r="P27" s="97">
        <v>2</v>
      </c>
      <c r="Q27" s="98" t="s">
        <v>65</v>
      </c>
      <c r="R27" s="98" t="s">
        <v>66</v>
      </c>
      <c r="S27" s="98" t="s">
        <v>67</v>
      </c>
      <c r="T27" s="98" t="s">
        <v>68</v>
      </c>
      <c r="U27" s="97">
        <v>2007005589</v>
      </c>
      <c r="V27" s="97">
        <v>94000001</v>
      </c>
      <c r="W27" s="99">
        <v>30.39</v>
      </c>
      <c r="X27" s="99">
        <v>0</v>
      </c>
      <c r="Y27" s="100">
        <v>1</v>
      </c>
      <c r="Z27" s="99">
        <v>30.39</v>
      </c>
      <c r="AA27" s="107"/>
      <c r="AB27" s="102">
        <v>7</v>
      </c>
      <c r="AC27" s="102">
        <v>23</v>
      </c>
      <c r="AD27" s="102">
        <v>12</v>
      </c>
      <c r="AE27" s="103" t="s">
        <v>65</v>
      </c>
      <c r="AF27" s="103" t="s">
        <v>66</v>
      </c>
      <c r="AG27" s="103" t="s">
        <v>67</v>
      </c>
      <c r="AH27" s="103" t="s">
        <v>68</v>
      </c>
      <c r="AI27" s="102">
        <v>2007005589</v>
      </c>
      <c r="AJ27" s="102">
        <v>94000002</v>
      </c>
      <c r="AK27" s="104">
        <v>30.25</v>
      </c>
      <c r="AL27" s="105">
        <v>0</v>
      </c>
      <c r="AM27" s="106">
        <v>1</v>
      </c>
      <c r="AN27" s="105">
        <v>30.253</v>
      </c>
    </row>
    <row r="28" spans="1:40" ht="12.6" customHeight="1" x14ac:dyDescent="0.3">
      <c r="A28" s="3">
        <f t="shared" si="2"/>
        <v>5</v>
      </c>
      <c r="B28" s="86" t="str">
        <f t="shared" si="3"/>
        <v/>
      </c>
      <c r="C28" s="87" t="str">
        <f t="shared" si="4"/>
        <v/>
      </c>
      <c r="D28" s="88" t="str">
        <f t="shared" si="5"/>
        <v/>
      </c>
      <c r="E28" s="2"/>
      <c r="F28" s="89" t="str">
        <f t="shared" si="6"/>
        <v/>
      </c>
      <c r="G28" s="90" t="str">
        <f t="shared" si="7"/>
        <v/>
      </c>
      <c r="H28" s="91" t="str">
        <f t="shared" si="0"/>
        <v/>
      </c>
      <c r="I28" s="92" t="str">
        <f t="shared" si="1"/>
        <v/>
      </c>
      <c r="J28" s="93" t="s">
        <v>63</v>
      </c>
      <c r="K28" s="94">
        <f>IF(J28="Yes",0,((D28-J28)*H28/G28))</f>
        <v>0</v>
      </c>
      <c r="L28" s="95" t="s">
        <v>64</v>
      </c>
      <c r="M28" s="96"/>
      <c r="N28" s="97">
        <v>7</v>
      </c>
      <c r="O28" s="97">
        <v>1</v>
      </c>
      <c r="P28" s="97">
        <v>3</v>
      </c>
      <c r="Q28" s="98" t="s">
        <v>65</v>
      </c>
      <c r="R28" s="98" t="s">
        <v>66</v>
      </c>
      <c r="S28" s="98" t="s">
        <v>67</v>
      </c>
      <c r="T28" s="98" t="s">
        <v>68</v>
      </c>
      <c r="U28" s="97">
        <v>2007005589</v>
      </c>
      <c r="V28" s="97">
        <v>94000001</v>
      </c>
      <c r="W28" s="99">
        <v>30.39</v>
      </c>
      <c r="X28" s="99">
        <v>0</v>
      </c>
      <c r="Y28" s="100">
        <v>1</v>
      </c>
      <c r="Z28" s="99">
        <v>30.39</v>
      </c>
      <c r="AA28" s="107"/>
      <c r="AB28" s="102">
        <v>7</v>
      </c>
      <c r="AC28" s="102">
        <v>23</v>
      </c>
      <c r="AD28" s="102">
        <v>11</v>
      </c>
      <c r="AE28" s="103" t="s">
        <v>65</v>
      </c>
      <c r="AF28" s="103" t="s">
        <v>66</v>
      </c>
      <c r="AG28" s="103" t="s">
        <v>67</v>
      </c>
      <c r="AH28" s="103" t="s">
        <v>68</v>
      </c>
      <c r="AI28" s="102">
        <v>2007005589</v>
      </c>
      <c r="AJ28" s="102">
        <v>94000002</v>
      </c>
      <c r="AK28" s="104">
        <v>29.79</v>
      </c>
      <c r="AL28" s="105">
        <v>0</v>
      </c>
      <c r="AM28" s="106">
        <v>1</v>
      </c>
      <c r="AN28" s="105">
        <v>29.79</v>
      </c>
    </row>
    <row r="29" spans="1:40" ht="12.6" customHeight="1" x14ac:dyDescent="0.3">
      <c r="A29" s="3">
        <f t="shared" si="2"/>
        <v>6</v>
      </c>
      <c r="B29" s="86" t="str">
        <f t="shared" si="3"/>
        <v/>
      </c>
      <c r="C29" s="87" t="str">
        <f t="shared" si="4"/>
        <v/>
      </c>
      <c r="D29" s="88" t="str">
        <f t="shared" si="5"/>
        <v/>
      </c>
      <c r="E29" s="2"/>
      <c r="F29" s="89" t="str">
        <f t="shared" si="6"/>
        <v/>
      </c>
      <c r="G29" s="90" t="str">
        <f t="shared" si="7"/>
        <v/>
      </c>
      <c r="H29" s="91" t="str">
        <f t="shared" si="0"/>
        <v/>
      </c>
      <c r="I29" s="92" t="str">
        <f t="shared" si="1"/>
        <v/>
      </c>
      <c r="J29" s="93" t="s">
        <v>63</v>
      </c>
      <c r="K29" s="94">
        <f t="shared" ref="K29:K48" si="9">IF(J29="Yes",0,((D29-J29)*H29/G29))</f>
        <v>0</v>
      </c>
      <c r="L29" s="95" t="s">
        <v>64</v>
      </c>
      <c r="M29" s="96"/>
      <c r="N29" s="97">
        <v>7</v>
      </c>
      <c r="O29" s="97">
        <v>1</v>
      </c>
      <c r="P29" s="97">
        <v>4</v>
      </c>
      <c r="Q29" s="98" t="s">
        <v>65</v>
      </c>
      <c r="R29" s="98" t="s">
        <v>66</v>
      </c>
      <c r="S29" s="98" t="s">
        <v>67</v>
      </c>
      <c r="T29" s="98" t="s">
        <v>68</v>
      </c>
      <c r="U29" s="97">
        <v>2007005589</v>
      </c>
      <c r="V29" s="97">
        <v>94000001</v>
      </c>
      <c r="W29" s="99">
        <v>30.39</v>
      </c>
      <c r="X29" s="99">
        <v>0</v>
      </c>
      <c r="Y29" s="100">
        <v>1</v>
      </c>
      <c r="Z29" s="99">
        <v>30.39</v>
      </c>
      <c r="AA29" s="107"/>
      <c r="AB29" s="102">
        <v>7</v>
      </c>
      <c r="AC29" s="102">
        <v>21</v>
      </c>
      <c r="AD29" s="102">
        <v>22</v>
      </c>
      <c r="AE29" s="103" t="s">
        <v>65</v>
      </c>
      <c r="AF29" s="103" t="s">
        <v>66</v>
      </c>
      <c r="AG29" s="103" t="s">
        <v>67</v>
      </c>
      <c r="AH29" s="103" t="s">
        <v>68</v>
      </c>
      <c r="AI29" s="102">
        <v>2007005589</v>
      </c>
      <c r="AJ29" s="102">
        <v>94000002</v>
      </c>
      <c r="AK29" s="104">
        <v>29.72</v>
      </c>
      <c r="AL29" s="105">
        <v>0</v>
      </c>
      <c r="AM29" s="106">
        <v>1</v>
      </c>
      <c r="AN29" s="105">
        <v>29.716000000000001</v>
      </c>
    </row>
    <row r="30" spans="1:40" ht="12.6" customHeight="1" x14ac:dyDescent="0.3">
      <c r="A30" s="3">
        <f t="shared" si="2"/>
        <v>7</v>
      </c>
      <c r="B30" s="86" t="str">
        <f t="shared" si="3"/>
        <v/>
      </c>
      <c r="C30" s="87" t="str">
        <f t="shared" si="4"/>
        <v/>
      </c>
      <c r="D30" s="88" t="str">
        <f t="shared" si="5"/>
        <v/>
      </c>
      <c r="E30" s="2"/>
      <c r="F30" s="89" t="str">
        <f t="shared" si="6"/>
        <v/>
      </c>
      <c r="G30" s="90" t="str">
        <f t="shared" si="7"/>
        <v/>
      </c>
      <c r="H30" s="91" t="str">
        <f t="shared" si="0"/>
        <v/>
      </c>
      <c r="I30" s="92" t="str">
        <f t="shared" si="1"/>
        <v/>
      </c>
      <c r="J30" s="93" t="s">
        <v>63</v>
      </c>
      <c r="K30" s="94">
        <f t="shared" si="9"/>
        <v>0</v>
      </c>
      <c r="L30" s="95" t="s">
        <v>64</v>
      </c>
      <c r="M30" s="96"/>
      <c r="N30" s="97">
        <v>7</v>
      </c>
      <c r="O30" s="97">
        <v>1</v>
      </c>
      <c r="P30" s="97">
        <v>4</v>
      </c>
      <c r="Q30" s="98" t="s">
        <v>65</v>
      </c>
      <c r="R30" s="98" t="s">
        <v>66</v>
      </c>
      <c r="S30" s="98" t="s">
        <v>67</v>
      </c>
      <c r="T30" s="98" t="s">
        <v>68</v>
      </c>
      <c r="U30" s="97">
        <v>2013007311</v>
      </c>
      <c r="V30" s="97">
        <v>94000001</v>
      </c>
      <c r="W30" s="99">
        <v>30.39</v>
      </c>
      <c r="X30" s="99">
        <v>0</v>
      </c>
      <c r="Y30" s="100">
        <v>1</v>
      </c>
      <c r="Z30" s="99">
        <v>30.39</v>
      </c>
      <c r="AA30" s="107"/>
      <c r="AB30" s="102">
        <v>7</v>
      </c>
      <c r="AC30" s="102">
        <v>20</v>
      </c>
      <c r="AD30" s="102">
        <v>12</v>
      </c>
      <c r="AE30" s="103" t="s">
        <v>65</v>
      </c>
      <c r="AF30" s="103" t="s">
        <v>66</v>
      </c>
      <c r="AG30" s="103" t="s">
        <v>67</v>
      </c>
      <c r="AH30" s="103" t="s">
        <v>68</v>
      </c>
      <c r="AI30" s="102">
        <v>2007005589</v>
      </c>
      <c r="AJ30" s="102">
        <v>94000002</v>
      </c>
      <c r="AK30" s="104">
        <v>29.71</v>
      </c>
      <c r="AL30" s="105">
        <v>0</v>
      </c>
      <c r="AM30" s="106">
        <v>1</v>
      </c>
      <c r="AN30" s="105">
        <v>29.7121</v>
      </c>
    </row>
    <row r="31" spans="1:40" ht="12.6" customHeight="1" x14ac:dyDescent="0.3">
      <c r="A31" s="3">
        <f t="shared" si="2"/>
        <v>8</v>
      </c>
      <c r="B31" s="86" t="str">
        <f t="shared" si="3"/>
        <v/>
      </c>
      <c r="C31" s="87" t="str">
        <f t="shared" si="4"/>
        <v/>
      </c>
      <c r="D31" s="88" t="str">
        <f t="shared" si="5"/>
        <v/>
      </c>
      <c r="E31" s="2"/>
      <c r="F31" s="89" t="str">
        <f t="shared" si="6"/>
        <v/>
      </c>
      <c r="G31" s="90" t="str">
        <f t="shared" si="7"/>
        <v/>
      </c>
      <c r="H31" s="91" t="str">
        <f t="shared" si="0"/>
        <v/>
      </c>
      <c r="I31" s="92" t="str">
        <f t="shared" si="1"/>
        <v/>
      </c>
      <c r="J31" s="93" t="s">
        <v>63</v>
      </c>
      <c r="K31" s="94">
        <f t="shared" si="9"/>
        <v>0</v>
      </c>
      <c r="L31" s="95" t="s">
        <v>64</v>
      </c>
      <c r="M31" s="96"/>
      <c r="N31" s="97">
        <v>7</v>
      </c>
      <c r="O31" s="97">
        <v>1</v>
      </c>
      <c r="P31" s="97">
        <v>5</v>
      </c>
      <c r="Q31" s="98" t="s">
        <v>65</v>
      </c>
      <c r="R31" s="98" t="s">
        <v>66</v>
      </c>
      <c r="S31" s="98" t="s">
        <v>67</v>
      </c>
      <c r="T31" s="98" t="s">
        <v>68</v>
      </c>
      <c r="U31" s="97">
        <v>2007005589</v>
      </c>
      <c r="V31" s="97">
        <v>94000001</v>
      </c>
      <c r="W31" s="99">
        <v>30.39</v>
      </c>
      <c r="X31" s="99">
        <v>0</v>
      </c>
      <c r="Y31" s="100">
        <v>1</v>
      </c>
      <c r="Z31" s="99">
        <v>30.39</v>
      </c>
      <c r="AA31" s="107"/>
      <c r="AB31" s="102">
        <v>7</v>
      </c>
      <c r="AC31" s="102">
        <v>27</v>
      </c>
      <c r="AD31" s="102">
        <v>17</v>
      </c>
      <c r="AE31" s="103" t="s">
        <v>65</v>
      </c>
      <c r="AF31" s="103" t="s">
        <v>66</v>
      </c>
      <c r="AG31" s="103" t="s">
        <v>67</v>
      </c>
      <c r="AH31" s="103" t="s">
        <v>68</v>
      </c>
      <c r="AI31" s="102">
        <v>2007005589</v>
      </c>
      <c r="AJ31" s="102">
        <v>94000002</v>
      </c>
      <c r="AK31" s="104">
        <v>29.67</v>
      </c>
      <c r="AL31" s="105">
        <v>0</v>
      </c>
      <c r="AM31" s="106">
        <v>1</v>
      </c>
      <c r="AN31" s="105">
        <v>29.673100000000002</v>
      </c>
    </row>
    <row r="32" spans="1:40" ht="12.6" customHeight="1" x14ac:dyDescent="0.3">
      <c r="A32" s="3">
        <f t="shared" si="2"/>
        <v>9</v>
      </c>
      <c r="B32" s="86" t="str">
        <f t="shared" si="3"/>
        <v/>
      </c>
      <c r="C32" s="87" t="str">
        <f t="shared" si="4"/>
        <v/>
      </c>
      <c r="D32" s="88" t="str">
        <f t="shared" si="5"/>
        <v/>
      </c>
      <c r="E32" s="2"/>
      <c r="F32" s="89" t="str">
        <f t="shared" si="6"/>
        <v/>
      </c>
      <c r="G32" s="90" t="str">
        <f t="shared" si="7"/>
        <v/>
      </c>
      <c r="H32" s="91" t="str">
        <f t="shared" si="0"/>
        <v/>
      </c>
      <c r="I32" s="92" t="str">
        <f t="shared" si="1"/>
        <v/>
      </c>
      <c r="J32" s="93" t="s">
        <v>63</v>
      </c>
      <c r="K32" s="94">
        <f t="shared" si="9"/>
        <v>0</v>
      </c>
      <c r="L32" s="95" t="s">
        <v>64</v>
      </c>
      <c r="M32" s="53"/>
      <c r="N32" s="97">
        <v>7</v>
      </c>
      <c r="O32" s="97">
        <v>1</v>
      </c>
      <c r="P32" s="97">
        <v>5</v>
      </c>
      <c r="Q32" s="98" t="s">
        <v>65</v>
      </c>
      <c r="R32" s="98" t="s">
        <v>66</v>
      </c>
      <c r="S32" s="98" t="s">
        <v>67</v>
      </c>
      <c r="T32" s="98" t="s">
        <v>68</v>
      </c>
      <c r="U32" s="97">
        <v>2013007311</v>
      </c>
      <c r="V32" s="97">
        <v>94000001</v>
      </c>
      <c r="W32" s="99">
        <v>30.39</v>
      </c>
      <c r="X32" s="99">
        <v>0</v>
      </c>
      <c r="Y32" s="100">
        <v>1</v>
      </c>
      <c r="Z32" s="99">
        <v>30.39</v>
      </c>
      <c r="AA32" s="107"/>
      <c r="AB32" s="102">
        <v>7</v>
      </c>
      <c r="AC32" s="102">
        <v>23</v>
      </c>
      <c r="AD32" s="102">
        <v>13</v>
      </c>
      <c r="AE32" s="103" t="s">
        <v>65</v>
      </c>
      <c r="AF32" s="103" t="s">
        <v>66</v>
      </c>
      <c r="AG32" s="103" t="s">
        <v>67</v>
      </c>
      <c r="AH32" s="103" t="s">
        <v>68</v>
      </c>
      <c r="AI32" s="102">
        <v>2007005589</v>
      </c>
      <c r="AJ32" s="102">
        <v>94000002</v>
      </c>
      <c r="AK32" s="104">
        <v>29.67</v>
      </c>
      <c r="AL32" s="105">
        <v>0</v>
      </c>
      <c r="AM32" s="106">
        <v>1</v>
      </c>
      <c r="AN32" s="105">
        <v>29.6706</v>
      </c>
    </row>
    <row r="33" spans="1:40" ht="12.6" customHeight="1" x14ac:dyDescent="0.3">
      <c r="A33" s="3">
        <f t="shared" si="2"/>
        <v>10</v>
      </c>
      <c r="B33" s="86" t="str">
        <f t="shared" si="3"/>
        <v/>
      </c>
      <c r="C33" s="87" t="str">
        <f t="shared" si="4"/>
        <v/>
      </c>
      <c r="D33" s="88" t="str">
        <f t="shared" si="5"/>
        <v/>
      </c>
      <c r="E33" s="2"/>
      <c r="F33" s="89" t="str">
        <f t="shared" si="6"/>
        <v/>
      </c>
      <c r="G33" s="90" t="str">
        <f t="shared" si="7"/>
        <v/>
      </c>
      <c r="H33" s="91" t="str">
        <f t="shared" si="0"/>
        <v/>
      </c>
      <c r="I33" s="92" t="str">
        <f t="shared" si="1"/>
        <v/>
      </c>
      <c r="J33" s="93" t="s">
        <v>63</v>
      </c>
      <c r="K33" s="94">
        <f t="shared" si="9"/>
        <v>0</v>
      </c>
      <c r="L33" s="95" t="s">
        <v>64</v>
      </c>
      <c r="M33" s="53"/>
      <c r="N33" s="97">
        <v>7</v>
      </c>
      <c r="O33" s="97">
        <v>1</v>
      </c>
      <c r="P33" s="97">
        <v>6</v>
      </c>
      <c r="Q33" s="98" t="s">
        <v>65</v>
      </c>
      <c r="R33" s="98" t="s">
        <v>66</v>
      </c>
      <c r="S33" s="98" t="s">
        <v>67</v>
      </c>
      <c r="T33" s="98" t="s">
        <v>68</v>
      </c>
      <c r="U33" s="97">
        <v>2007005589</v>
      </c>
      <c r="V33" s="97">
        <v>94000001</v>
      </c>
      <c r="W33" s="99">
        <v>30.39</v>
      </c>
      <c r="X33" s="99">
        <v>0</v>
      </c>
      <c r="Y33" s="100">
        <v>1</v>
      </c>
      <c r="Z33" s="99">
        <v>30.39</v>
      </c>
      <c r="AA33" s="107"/>
      <c r="AB33" s="102">
        <v>7</v>
      </c>
      <c r="AC33" s="102">
        <v>20</v>
      </c>
      <c r="AD33" s="102">
        <v>18</v>
      </c>
      <c r="AE33" s="103" t="s">
        <v>65</v>
      </c>
      <c r="AF33" s="103" t="s">
        <v>66</v>
      </c>
      <c r="AG33" s="103" t="s">
        <v>67</v>
      </c>
      <c r="AH33" s="103" t="s">
        <v>68</v>
      </c>
      <c r="AI33" s="102">
        <v>2007005589</v>
      </c>
      <c r="AJ33" s="102">
        <v>94000002</v>
      </c>
      <c r="AK33" s="104">
        <v>29.67</v>
      </c>
      <c r="AL33" s="105">
        <v>0</v>
      </c>
      <c r="AM33" s="106">
        <v>1</v>
      </c>
      <c r="AN33" s="105">
        <v>29.668800000000001</v>
      </c>
    </row>
    <row r="34" spans="1:40" ht="12.6" customHeight="1" x14ac:dyDescent="0.3">
      <c r="A34" s="3">
        <f t="shared" si="2"/>
        <v>11</v>
      </c>
      <c r="B34" s="86" t="str">
        <f t="shared" si="3"/>
        <v/>
      </c>
      <c r="C34" s="87" t="str">
        <f t="shared" si="4"/>
        <v/>
      </c>
      <c r="D34" s="88" t="str">
        <f t="shared" si="5"/>
        <v/>
      </c>
      <c r="E34" s="2"/>
      <c r="F34" s="89" t="str">
        <f t="shared" si="6"/>
        <v/>
      </c>
      <c r="G34" s="90" t="str">
        <f t="shared" si="7"/>
        <v/>
      </c>
      <c r="H34" s="91" t="str">
        <f t="shared" si="0"/>
        <v/>
      </c>
      <c r="I34" s="92" t="str">
        <f t="shared" si="1"/>
        <v/>
      </c>
      <c r="J34" s="93" t="s">
        <v>63</v>
      </c>
      <c r="K34" s="94">
        <f t="shared" si="9"/>
        <v>0</v>
      </c>
      <c r="L34" s="95" t="s">
        <v>64</v>
      </c>
      <c r="M34" s="53"/>
      <c r="N34" s="97">
        <v>7</v>
      </c>
      <c r="O34" s="97">
        <v>1</v>
      </c>
      <c r="P34" s="97">
        <v>6</v>
      </c>
      <c r="Q34" s="98" t="s">
        <v>65</v>
      </c>
      <c r="R34" s="98" t="s">
        <v>66</v>
      </c>
      <c r="S34" s="98" t="s">
        <v>67</v>
      </c>
      <c r="T34" s="98" t="s">
        <v>68</v>
      </c>
      <c r="U34" s="97">
        <v>2013007311</v>
      </c>
      <c r="V34" s="97">
        <v>94000001</v>
      </c>
      <c r="W34" s="99">
        <v>30.39</v>
      </c>
      <c r="X34" s="99">
        <v>0</v>
      </c>
      <c r="Y34" s="100">
        <v>1</v>
      </c>
      <c r="Z34" s="99">
        <v>30.39</v>
      </c>
      <c r="AA34" s="107"/>
      <c r="AB34" s="102">
        <v>7</v>
      </c>
      <c r="AC34" s="102">
        <v>29</v>
      </c>
      <c r="AD34" s="102">
        <v>21</v>
      </c>
      <c r="AE34" s="103" t="s">
        <v>65</v>
      </c>
      <c r="AF34" s="103" t="s">
        <v>66</v>
      </c>
      <c r="AG34" s="103" t="s">
        <v>67</v>
      </c>
      <c r="AH34" s="103" t="s">
        <v>68</v>
      </c>
      <c r="AI34" s="102">
        <v>2007005589</v>
      </c>
      <c r="AJ34" s="102">
        <v>94000002</v>
      </c>
      <c r="AK34" s="104">
        <v>29.64</v>
      </c>
      <c r="AL34" s="105">
        <v>0</v>
      </c>
      <c r="AM34" s="106">
        <v>1</v>
      </c>
      <c r="AN34" s="105">
        <v>29.642900000000001</v>
      </c>
    </row>
    <row r="35" spans="1:40" ht="12.6" customHeight="1" x14ac:dyDescent="0.3">
      <c r="A35" s="3">
        <f t="shared" si="2"/>
        <v>12</v>
      </c>
      <c r="B35" s="86" t="str">
        <f t="shared" si="3"/>
        <v/>
      </c>
      <c r="C35" s="87" t="str">
        <f>IF(B35="","",T35)</f>
        <v/>
      </c>
      <c r="D35" s="88" t="str">
        <f>IF(B35="","",W35)</f>
        <v/>
      </c>
      <c r="E35" s="2"/>
      <c r="F35" s="89" t="str">
        <f>IF(B35="","",Y35)</f>
        <v/>
      </c>
      <c r="G35" s="90" t="str">
        <f>IF(B35="","",D35/F35)</f>
        <v/>
      </c>
      <c r="H35" s="91" t="str">
        <f t="shared" si="0"/>
        <v/>
      </c>
      <c r="I35" s="92" t="str">
        <f t="shared" si="1"/>
        <v/>
      </c>
      <c r="J35" s="93" t="s">
        <v>63</v>
      </c>
      <c r="K35" s="94">
        <f t="shared" si="9"/>
        <v>0</v>
      </c>
      <c r="L35" s="95" t="s">
        <v>64</v>
      </c>
      <c r="M35" s="53"/>
      <c r="N35" s="98">
        <v>7</v>
      </c>
      <c r="O35" s="98">
        <v>1</v>
      </c>
      <c r="P35" s="98">
        <v>7</v>
      </c>
      <c r="Q35" s="98" t="s">
        <v>65</v>
      </c>
      <c r="R35" s="98" t="s">
        <v>66</v>
      </c>
      <c r="S35" s="98" t="s">
        <v>67</v>
      </c>
      <c r="T35" s="98" t="s">
        <v>68</v>
      </c>
      <c r="U35" s="98">
        <v>2007005589</v>
      </c>
      <c r="V35" s="98">
        <v>94000001</v>
      </c>
      <c r="W35" s="108">
        <v>30.39</v>
      </c>
      <c r="X35" s="108">
        <v>0</v>
      </c>
      <c r="Y35" s="109">
        <v>1</v>
      </c>
      <c r="Z35" s="108">
        <v>30.39</v>
      </c>
      <c r="AA35" s="107"/>
      <c r="AB35" s="102">
        <v>7</v>
      </c>
      <c r="AC35" s="102">
        <v>26</v>
      </c>
      <c r="AD35" s="102">
        <v>14</v>
      </c>
      <c r="AE35" s="103" t="s">
        <v>65</v>
      </c>
      <c r="AF35" s="103" t="s">
        <v>66</v>
      </c>
      <c r="AG35" s="103" t="s">
        <v>67</v>
      </c>
      <c r="AH35" s="103" t="s">
        <v>68</v>
      </c>
      <c r="AI35" s="102">
        <v>2007005589</v>
      </c>
      <c r="AJ35" s="102">
        <v>94000002</v>
      </c>
      <c r="AK35" s="104">
        <v>59.25</v>
      </c>
      <c r="AL35" s="105">
        <v>0</v>
      </c>
      <c r="AM35" s="106">
        <v>2</v>
      </c>
      <c r="AN35" s="105">
        <v>29.625499999999999</v>
      </c>
    </row>
    <row r="36" spans="1:40" x14ac:dyDescent="0.3">
      <c r="A36" s="3">
        <f t="shared" si="2"/>
        <v>13</v>
      </c>
      <c r="B36" s="86" t="str">
        <f t="shared" si="3"/>
        <v/>
      </c>
      <c r="C36" s="87" t="str">
        <f t="shared" ref="C36:C48" si="10">IF(B36="","",T36)</f>
        <v/>
      </c>
      <c r="D36" s="88" t="str">
        <f t="shared" ref="D36:D48" si="11">IF(B36="","",W36)</f>
        <v/>
      </c>
      <c r="E36" s="2"/>
      <c r="F36" s="89" t="str">
        <f t="shared" ref="F36:F48" si="12">IF(B36="","",Y36)</f>
        <v/>
      </c>
      <c r="G36" s="90" t="str">
        <f t="shared" ref="G36:G48" si="13">IF(B36="","",D36/F36)</f>
        <v/>
      </c>
      <c r="H36" s="91" t="str">
        <f t="shared" si="0"/>
        <v/>
      </c>
      <c r="I36" s="92" t="str">
        <f t="shared" si="1"/>
        <v/>
      </c>
      <c r="J36" s="93" t="s">
        <v>63</v>
      </c>
      <c r="K36" s="94">
        <f t="shared" si="9"/>
        <v>0</v>
      </c>
      <c r="L36" s="95" t="s">
        <v>64</v>
      </c>
      <c r="M36" s="53"/>
      <c r="N36" s="110">
        <v>7</v>
      </c>
      <c r="O36" s="110">
        <v>1</v>
      </c>
      <c r="P36" s="110">
        <v>7</v>
      </c>
      <c r="Q36" s="110" t="s">
        <v>65</v>
      </c>
      <c r="R36" s="110" t="s">
        <v>66</v>
      </c>
      <c r="S36" s="110" t="s">
        <v>67</v>
      </c>
      <c r="T36" s="110" t="s">
        <v>68</v>
      </c>
      <c r="U36" s="110">
        <v>2013007311</v>
      </c>
      <c r="V36" s="110">
        <v>94000001</v>
      </c>
      <c r="W36" s="111">
        <v>30.39</v>
      </c>
      <c r="X36" s="111">
        <v>0</v>
      </c>
      <c r="Y36" s="112">
        <v>1</v>
      </c>
      <c r="Z36" s="111">
        <v>30.39</v>
      </c>
      <c r="AA36" s="107"/>
      <c r="AB36" s="102">
        <v>7</v>
      </c>
      <c r="AC36" s="102">
        <v>27</v>
      </c>
      <c r="AD36" s="102">
        <v>16</v>
      </c>
      <c r="AE36" s="103" t="s">
        <v>65</v>
      </c>
      <c r="AF36" s="103" t="s">
        <v>66</v>
      </c>
      <c r="AG36" s="103" t="s">
        <v>67</v>
      </c>
      <c r="AH36" s="103" t="s">
        <v>68</v>
      </c>
      <c r="AI36" s="102">
        <v>2007005589</v>
      </c>
      <c r="AJ36" s="102">
        <v>94000002</v>
      </c>
      <c r="AK36" s="104">
        <v>29.57</v>
      </c>
      <c r="AL36" s="105">
        <v>0</v>
      </c>
      <c r="AM36" s="106">
        <v>1</v>
      </c>
      <c r="AN36" s="105">
        <v>29.573599999999999</v>
      </c>
    </row>
    <row r="37" spans="1:40" ht="12.6" customHeight="1" x14ac:dyDescent="0.3">
      <c r="A37" s="3">
        <f t="shared" si="2"/>
        <v>14</v>
      </c>
      <c r="B37" s="86" t="str">
        <f t="shared" si="3"/>
        <v/>
      </c>
      <c r="C37" s="87" t="str">
        <f t="shared" si="10"/>
        <v/>
      </c>
      <c r="D37" s="88" t="str">
        <f t="shared" si="11"/>
        <v/>
      </c>
      <c r="E37" s="2"/>
      <c r="F37" s="89" t="str">
        <f t="shared" si="12"/>
        <v/>
      </c>
      <c r="G37" s="90" t="str">
        <f t="shared" si="13"/>
        <v/>
      </c>
      <c r="H37" s="91" t="str">
        <f t="shared" si="0"/>
        <v/>
      </c>
      <c r="I37" s="92" t="str">
        <f t="shared" si="1"/>
        <v/>
      </c>
      <c r="J37" s="93" t="s">
        <v>63</v>
      </c>
      <c r="K37" s="94">
        <f t="shared" si="9"/>
        <v>0</v>
      </c>
      <c r="L37" s="95" t="s">
        <v>64</v>
      </c>
      <c r="M37" s="53"/>
      <c r="N37" s="97">
        <v>7</v>
      </c>
      <c r="O37" s="97">
        <v>1</v>
      </c>
      <c r="P37" s="97">
        <v>8</v>
      </c>
      <c r="Q37" s="98" t="s">
        <v>65</v>
      </c>
      <c r="R37" s="98" t="s">
        <v>66</v>
      </c>
      <c r="S37" s="98" t="s">
        <v>67</v>
      </c>
      <c r="T37" s="98" t="s">
        <v>68</v>
      </c>
      <c r="U37" s="97">
        <v>2007005589</v>
      </c>
      <c r="V37" s="97">
        <v>94000001</v>
      </c>
      <c r="W37" s="99">
        <v>30.39</v>
      </c>
      <c r="X37" s="99">
        <v>0</v>
      </c>
      <c r="Y37" s="100">
        <v>1</v>
      </c>
      <c r="Z37" s="99">
        <v>30.39</v>
      </c>
      <c r="AA37" s="107"/>
      <c r="AB37" s="102">
        <v>7</v>
      </c>
      <c r="AC37" s="102">
        <v>29</v>
      </c>
      <c r="AD37" s="102">
        <v>20</v>
      </c>
      <c r="AE37" s="103" t="s">
        <v>65</v>
      </c>
      <c r="AF37" s="103" t="s">
        <v>66</v>
      </c>
      <c r="AG37" s="103" t="s">
        <v>67</v>
      </c>
      <c r="AH37" s="103" t="s">
        <v>68</v>
      </c>
      <c r="AI37" s="102">
        <v>2007005589</v>
      </c>
      <c r="AJ37" s="102">
        <v>94000002</v>
      </c>
      <c r="AK37" s="104">
        <v>59.1</v>
      </c>
      <c r="AL37" s="105">
        <v>0</v>
      </c>
      <c r="AM37" s="106">
        <v>2</v>
      </c>
      <c r="AN37" s="105">
        <v>29.547699999999999</v>
      </c>
    </row>
    <row r="38" spans="1:40" ht="12.6" customHeight="1" x14ac:dyDescent="0.3">
      <c r="A38" s="3">
        <f t="shared" si="2"/>
        <v>15</v>
      </c>
      <c r="B38" s="86" t="str">
        <f t="shared" si="3"/>
        <v/>
      </c>
      <c r="C38" s="87" t="str">
        <f t="shared" si="10"/>
        <v/>
      </c>
      <c r="D38" s="88" t="str">
        <f t="shared" si="11"/>
        <v/>
      </c>
      <c r="E38" s="2"/>
      <c r="F38" s="89" t="str">
        <f t="shared" si="12"/>
        <v/>
      </c>
      <c r="G38" s="90" t="str">
        <f t="shared" si="13"/>
        <v/>
      </c>
      <c r="H38" s="91" t="str">
        <f t="shared" si="0"/>
        <v/>
      </c>
      <c r="I38" s="92" t="str">
        <f t="shared" si="1"/>
        <v/>
      </c>
      <c r="J38" s="93" t="s">
        <v>63</v>
      </c>
      <c r="K38" s="94">
        <f t="shared" si="9"/>
        <v>0</v>
      </c>
      <c r="L38" s="95" t="s">
        <v>64</v>
      </c>
      <c r="M38" s="53"/>
      <c r="N38" s="97">
        <v>7</v>
      </c>
      <c r="O38" s="97">
        <v>1</v>
      </c>
      <c r="P38" s="97">
        <v>8</v>
      </c>
      <c r="Q38" s="98" t="s">
        <v>65</v>
      </c>
      <c r="R38" s="98" t="s">
        <v>66</v>
      </c>
      <c r="S38" s="98" t="s">
        <v>67</v>
      </c>
      <c r="T38" s="98" t="s">
        <v>68</v>
      </c>
      <c r="U38" s="97">
        <v>2013007311</v>
      </c>
      <c r="V38" s="97">
        <v>94000001</v>
      </c>
      <c r="W38" s="99">
        <v>30.39</v>
      </c>
      <c r="X38" s="99">
        <v>0</v>
      </c>
      <c r="Y38" s="100">
        <v>1</v>
      </c>
      <c r="Z38" s="99">
        <v>30.39</v>
      </c>
      <c r="AA38" s="107"/>
      <c r="AB38" s="102">
        <v>7</v>
      </c>
      <c r="AC38" s="102">
        <v>23</v>
      </c>
      <c r="AD38" s="102">
        <v>10</v>
      </c>
      <c r="AE38" s="103" t="s">
        <v>65</v>
      </c>
      <c r="AF38" s="103" t="s">
        <v>66</v>
      </c>
      <c r="AG38" s="103" t="s">
        <v>67</v>
      </c>
      <c r="AH38" s="103" t="s">
        <v>68</v>
      </c>
      <c r="AI38" s="102">
        <v>2007005589</v>
      </c>
      <c r="AJ38" s="102">
        <v>94000002</v>
      </c>
      <c r="AK38" s="104">
        <v>29.53</v>
      </c>
      <c r="AL38" s="105">
        <v>0</v>
      </c>
      <c r="AM38" s="106">
        <v>1</v>
      </c>
      <c r="AN38" s="105">
        <v>29.5304</v>
      </c>
    </row>
    <row r="39" spans="1:40" ht="12.6" customHeight="1" x14ac:dyDescent="0.3">
      <c r="A39" s="3">
        <f t="shared" si="2"/>
        <v>16</v>
      </c>
      <c r="B39" s="86" t="str">
        <f t="shared" si="3"/>
        <v/>
      </c>
      <c r="C39" s="87" t="str">
        <f t="shared" si="10"/>
        <v/>
      </c>
      <c r="D39" s="88" t="str">
        <f t="shared" si="11"/>
        <v/>
      </c>
      <c r="E39" s="2"/>
      <c r="F39" s="89" t="str">
        <f t="shared" si="12"/>
        <v/>
      </c>
      <c r="G39" s="90" t="str">
        <f t="shared" si="13"/>
        <v/>
      </c>
      <c r="H39" s="91" t="str">
        <f t="shared" si="0"/>
        <v/>
      </c>
      <c r="I39" s="92" t="str">
        <f t="shared" si="1"/>
        <v/>
      </c>
      <c r="J39" s="93" t="s">
        <v>63</v>
      </c>
      <c r="K39" s="94">
        <f t="shared" si="9"/>
        <v>0</v>
      </c>
      <c r="L39" s="95" t="s">
        <v>64</v>
      </c>
      <c r="M39" s="53"/>
      <c r="N39" s="97">
        <v>7</v>
      </c>
      <c r="O39" s="97">
        <v>1</v>
      </c>
      <c r="P39" s="97">
        <v>9</v>
      </c>
      <c r="Q39" s="98" t="s">
        <v>65</v>
      </c>
      <c r="R39" s="98" t="s">
        <v>66</v>
      </c>
      <c r="S39" s="98" t="s">
        <v>67</v>
      </c>
      <c r="T39" s="98" t="s">
        <v>68</v>
      </c>
      <c r="U39" s="97">
        <v>2007005589</v>
      </c>
      <c r="V39" s="97">
        <v>94000001</v>
      </c>
      <c r="W39" s="99">
        <v>30.39</v>
      </c>
      <c r="X39" s="99">
        <v>0</v>
      </c>
      <c r="Y39" s="100">
        <v>1</v>
      </c>
      <c r="Z39" s="99">
        <v>30.39</v>
      </c>
      <c r="AA39" s="107"/>
      <c r="AB39" s="102">
        <v>7</v>
      </c>
      <c r="AC39" s="102">
        <v>26</v>
      </c>
      <c r="AD39" s="102">
        <v>16</v>
      </c>
      <c r="AE39" s="103" t="s">
        <v>65</v>
      </c>
      <c r="AF39" s="103" t="s">
        <v>66</v>
      </c>
      <c r="AG39" s="103" t="s">
        <v>67</v>
      </c>
      <c r="AH39" s="103" t="s">
        <v>68</v>
      </c>
      <c r="AI39" s="102">
        <v>2007005589</v>
      </c>
      <c r="AJ39" s="102">
        <v>94000002</v>
      </c>
      <c r="AK39" s="104">
        <v>59.01</v>
      </c>
      <c r="AL39" s="105">
        <v>0</v>
      </c>
      <c r="AM39" s="106">
        <v>2</v>
      </c>
      <c r="AN39" s="105">
        <v>29.5044</v>
      </c>
    </row>
    <row r="40" spans="1:40" ht="12.6" customHeight="1" x14ac:dyDescent="0.3">
      <c r="A40" s="3">
        <f t="shared" si="2"/>
        <v>17</v>
      </c>
      <c r="B40" s="86" t="str">
        <f t="shared" si="3"/>
        <v/>
      </c>
      <c r="C40" s="87" t="str">
        <f t="shared" si="10"/>
        <v/>
      </c>
      <c r="D40" s="88" t="str">
        <f t="shared" si="11"/>
        <v/>
      </c>
      <c r="E40" s="2"/>
      <c r="F40" s="89" t="str">
        <f t="shared" si="12"/>
        <v/>
      </c>
      <c r="G40" s="90" t="str">
        <f t="shared" si="13"/>
        <v/>
      </c>
      <c r="H40" s="91" t="str">
        <f t="shared" si="0"/>
        <v/>
      </c>
      <c r="I40" s="92" t="str">
        <f t="shared" si="1"/>
        <v/>
      </c>
      <c r="J40" s="93" t="s">
        <v>63</v>
      </c>
      <c r="K40" s="94">
        <f t="shared" si="9"/>
        <v>0</v>
      </c>
      <c r="L40" s="95" t="s">
        <v>64</v>
      </c>
      <c r="M40" s="53"/>
      <c r="N40" s="97">
        <v>7</v>
      </c>
      <c r="O40" s="97">
        <v>1</v>
      </c>
      <c r="P40" s="97">
        <v>9</v>
      </c>
      <c r="Q40" s="98" t="s">
        <v>65</v>
      </c>
      <c r="R40" s="98" t="s">
        <v>66</v>
      </c>
      <c r="S40" s="98" t="s">
        <v>67</v>
      </c>
      <c r="T40" s="98" t="s">
        <v>68</v>
      </c>
      <c r="U40" s="97">
        <v>2013007311</v>
      </c>
      <c r="V40" s="97">
        <v>94000001</v>
      </c>
      <c r="W40" s="99">
        <v>30.39</v>
      </c>
      <c r="X40" s="99">
        <v>0</v>
      </c>
      <c r="Y40" s="100">
        <v>1</v>
      </c>
      <c r="Z40" s="99">
        <v>30.39</v>
      </c>
      <c r="AA40" s="107"/>
      <c r="AB40" s="102">
        <v>7</v>
      </c>
      <c r="AC40" s="102">
        <v>27</v>
      </c>
      <c r="AD40" s="102">
        <v>18</v>
      </c>
      <c r="AE40" s="103" t="s">
        <v>65</v>
      </c>
      <c r="AF40" s="103" t="s">
        <v>66</v>
      </c>
      <c r="AG40" s="103" t="s">
        <v>67</v>
      </c>
      <c r="AH40" s="103" t="s">
        <v>68</v>
      </c>
      <c r="AI40" s="102">
        <v>2007005589</v>
      </c>
      <c r="AJ40" s="102">
        <v>94000002</v>
      </c>
      <c r="AK40" s="104">
        <v>88.24</v>
      </c>
      <c r="AL40" s="105">
        <v>0</v>
      </c>
      <c r="AM40" s="106">
        <v>3</v>
      </c>
      <c r="AN40" s="105">
        <v>29.413499999999999</v>
      </c>
    </row>
    <row r="41" spans="1:40" ht="12.6" customHeight="1" x14ac:dyDescent="0.3">
      <c r="A41" s="3">
        <f t="shared" si="2"/>
        <v>18</v>
      </c>
      <c r="B41" s="86" t="str">
        <f t="shared" si="3"/>
        <v/>
      </c>
      <c r="C41" s="87" t="str">
        <f t="shared" si="10"/>
        <v/>
      </c>
      <c r="D41" s="88" t="str">
        <f t="shared" si="11"/>
        <v/>
      </c>
      <c r="E41" s="2"/>
      <c r="F41" s="89" t="str">
        <f t="shared" si="12"/>
        <v/>
      </c>
      <c r="G41" s="90" t="str">
        <f t="shared" si="13"/>
        <v/>
      </c>
      <c r="H41" s="91" t="str">
        <f t="shared" si="0"/>
        <v/>
      </c>
      <c r="I41" s="92" t="str">
        <f t="shared" si="1"/>
        <v/>
      </c>
      <c r="J41" s="93" t="s">
        <v>63</v>
      </c>
      <c r="K41" s="94">
        <f t="shared" si="9"/>
        <v>0</v>
      </c>
      <c r="L41" s="95" t="s">
        <v>64</v>
      </c>
      <c r="M41" s="53"/>
      <c r="N41" s="97">
        <v>7</v>
      </c>
      <c r="O41" s="97">
        <v>1</v>
      </c>
      <c r="P41" s="97">
        <v>10</v>
      </c>
      <c r="Q41" s="98" t="s">
        <v>65</v>
      </c>
      <c r="R41" s="98" t="s">
        <v>66</v>
      </c>
      <c r="S41" s="98" t="s">
        <v>67</v>
      </c>
      <c r="T41" s="98" t="s">
        <v>68</v>
      </c>
      <c r="U41" s="97">
        <v>2013007311</v>
      </c>
      <c r="V41" s="97">
        <v>94000001</v>
      </c>
      <c r="W41" s="99">
        <v>30.39</v>
      </c>
      <c r="X41" s="99">
        <v>0</v>
      </c>
      <c r="Y41" s="100">
        <v>1</v>
      </c>
      <c r="Z41" s="99">
        <v>30.39</v>
      </c>
      <c r="AA41" s="67"/>
      <c r="AB41" s="102">
        <v>7</v>
      </c>
      <c r="AC41" s="102">
        <v>10</v>
      </c>
      <c r="AD41" s="102">
        <v>10</v>
      </c>
      <c r="AE41" s="103" t="s">
        <v>65</v>
      </c>
      <c r="AF41" s="103" t="s">
        <v>66</v>
      </c>
      <c r="AG41" s="103" t="s">
        <v>67</v>
      </c>
      <c r="AH41" s="103" t="s">
        <v>68</v>
      </c>
      <c r="AI41" s="102">
        <v>2007005589</v>
      </c>
      <c r="AJ41" s="102">
        <v>94000002</v>
      </c>
      <c r="AK41" s="104">
        <v>117.53</v>
      </c>
      <c r="AL41" s="105">
        <v>0</v>
      </c>
      <c r="AM41" s="106">
        <v>4</v>
      </c>
      <c r="AN41" s="105">
        <v>29.383199999999999</v>
      </c>
    </row>
    <row r="42" spans="1:40" ht="12.6" customHeight="1" x14ac:dyDescent="0.3">
      <c r="A42" s="3">
        <f t="shared" si="2"/>
        <v>19</v>
      </c>
      <c r="B42" s="86" t="str">
        <f t="shared" si="3"/>
        <v/>
      </c>
      <c r="C42" s="87" t="str">
        <f t="shared" si="10"/>
        <v/>
      </c>
      <c r="D42" s="88" t="str">
        <f t="shared" si="11"/>
        <v/>
      </c>
      <c r="E42" s="2"/>
      <c r="F42" s="89" t="str">
        <f t="shared" si="12"/>
        <v/>
      </c>
      <c r="G42" s="90" t="str">
        <f t="shared" si="13"/>
        <v/>
      </c>
      <c r="H42" s="91" t="str">
        <f t="shared" si="0"/>
        <v/>
      </c>
      <c r="I42" s="92" t="str">
        <f t="shared" si="1"/>
        <v/>
      </c>
      <c r="J42" s="93" t="s">
        <v>63</v>
      </c>
      <c r="K42" s="94">
        <f t="shared" si="9"/>
        <v>0</v>
      </c>
      <c r="L42" s="95" t="s">
        <v>64</v>
      </c>
      <c r="M42" s="53"/>
      <c r="N42" s="97">
        <v>7</v>
      </c>
      <c r="O42" s="97">
        <v>1</v>
      </c>
      <c r="P42" s="97">
        <v>11</v>
      </c>
      <c r="Q42" s="98" t="s">
        <v>65</v>
      </c>
      <c r="R42" s="98" t="s">
        <v>66</v>
      </c>
      <c r="S42" s="98" t="s">
        <v>67</v>
      </c>
      <c r="T42" s="98" t="s">
        <v>68</v>
      </c>
      <c r="U42" s="110">
        <v>2013007311</v>
      </c>
      <c r="V42" s="113">
        <v>94000001</v>
      </c>
      <c r="W42" s="114">
        <v>30.39</v>
      </c>
      <c r="X42" s="114">
        <v>0</v>
      </c>
      <c r="Y42" s="115">
        <v>1</v>
      </c>
      <c r="Z42" s="114">
        <v>30.39</v>
      </c>
      <c r="AA42" s="67"/>
      <c r="AB42" s="102">
        <v>7</v>
      </c>
      <c r="AC42" s="102">
        <v>27</v>
      </c>
      <c r="AD42" s="102">
        <v>22</v>
      </c>
      <c r="AE42" s="103" t="s">
        <v>65</v>
      </c>
      <c r="AF42" s="103" t="s">
        <v>66</v>
      </c>
      <c r="AG42" s="103" t="s">
        <v>67</v>
      </c>
      <c r="AH42" s="103" t="s">
        <v>68</v>
      </c>
      <c r="AI42" s="102">
        <v>2007005589</v>
      </c>
      <c r="AJ42" s="102">
        <v>94000002</v>
      </c>
      <c r="AK42" s="104">
        <v>29.36</v>
      </c>
      <c r="AL42" s="105">
        <v>0</v>
      </c>
      <c r="AM42" s="106">
        <v>1</v>
      </c>
      <c r="AN42" s="105">
        <v>29.357299999999999</v>
      </c>
    </row>
    <row r="43" spans="1:40" ht="12.6" customHeight="1" x14ac:dyDescent="0.3">
      <c r="A43" s="3">
        <f t="shared" si="2"/>
        <v>20</v>
      </c>
      <c r="B43" s="86" t="str">
        <f t="shared" si="3"/>
        <v/>
      </c>
      <c r="C43" s="87" t="str">
        <f t="shared" si="10"/>
        <v/>
      </c>
      <c r="D43" s="88" t="str">
        <f t="shared" si="11"/>
        <v/>
      </c>
      <c r="E43" s="2"/>
      <c r="F43" s="89" t="str">
        <f t="shared" si="12"/>
        <v/>
      </c>
      <c r="G43" s="90" t="str">
        <f t="shared" si="13"/>
        <v/>
      </c>
      <c r="H43" s="91" t="str">
        <f t="shared" si="0"/>
        <v/>
      </c>
      <c r="I43" s="92" t="str">
        <f t="shared" si="1"/>
        <v/>
      </c>
      <c r="J43" s="93" t="s">
        <v>63</v>
      </c>
      <c r="K43" s="94">
        <f t="shared" si="9"/>
        <v>0</v>
      </c>
      <c r="L43" s="95" t="s">
        <v>64</v>
      </c>
      <c r="M43" s="53"/>
      <c r="N43" s="97">
        <v>7</v>
      </c>
      <c r="O43" s="97">
        <v>1</v>
      </c>
      <c r="P43" s="97">
        <v>12</v>
      </c>
      <c r="Q43" s="98" t="s">
        <v>65</v>
      </c>
      <c r="R43" s="98" t="s">
        <v>66</v>
      </c>
      <c r="S43" s="98" t="s">
        <v>67</v>
      </c>
      <c r="T43" s="98" t="s">
        <v>68</v>
      </c>
      <c r="U43" s="97">
        <v>2013007311</v>
      </c>
      <c r="V43" s="97">
        <v>94000001</v>
      </c>
      <c r="W43" s="99">
        <v>30.39</v>
      </c>
      <c r="X43" s="99">
        <v>0</v>
      </c>
      <c r="Y43" s="100">
        <v>1</v>
      </c>
      <c r="Z43" s="99">
        <v>30.39</v>
      </c>
      <c r="AA43" s="67"/>
      <c r="AB43" s="102">
        <v>7</v>
      </c>
      <c r="AC43" s="102">
        <v>13</v>
      </c>
      <c r="AD43" s="102">
        <v>13</v>
      </c>
      <c r="AE43" s="103" t="s">
        <v>65</v>
      </c>
      <c r="AF43" s="103" t="s">
        <v>66</v>
      </c>
      <c r="AG43" s="103" t="s">
        <v>67</v>
      </c>
      <c r="AH43" s="103" t="s">
        <v>68</v>
      </c>
      <c r="AI43" s="102">
        <v>2007005589</v>
      </c>
      <c r="AJ43" s="102">
        <v>94000002</v>
      </c>
      <c r="AK43" s="104">
        <v>58.66</v>
      </c>
      <c r="AL43" s="105">
        <v>0</v>
      </c>
      <c r="AM43" s="106">
        <v>2</v>
      </c>
      <c r="AN43" s="105">
        <v>29.3307</v>
      </c>
    </row>
    <row r="44" spans="1:40" ht="12.6" customHeight="1" x14ac:dyDescent="0.3">
      <c r="A44" s="3">
        <f t="shared" si="2"/>
        <v>21</v>
      </c>
      <c r="B44" s="86" t="str">
        <f t="shared" si="3"/>
        <v/>
      </c>
      <c r="C44" s="87" t="str">
        <f t="shared" si="10"/>
        <v/>
      </c>
      <c r="D44" s="88" t="str">
        <f t="shared" si="11"/>
        <v/>
      </c>
      <c r="E44" s="2"/>
      <c r="F44" s="89" t="str">
        <f t="shared" si="12"/>
        <v/>
      </c>
      <c r="G44" s="90" t="str">
        <f t="shared" si="13"/>
        <v/>
      </c>
      <c r="H44" s="91" t="str">
        <f t="shared" si="0"/>
        <v/>
      </c>
      <c r="I44" s="92" t="str">
        <f t="shared" si="1"/>
        <v/>
      </c>
      <c r="J44" s="93" t="s">
        <v>63</v>
      </c>
      <c r="K44" s="94">
        <f t="shared" si="9"/>
        <v>0</v>
      </c>
      <c r="L44" s="95" t="s">
        <v>64</v>
      </c>
      <c r="M44" s="53"/>
      <c r="N44" s="97">
        <v>7</v>
      </c>
      <c r="O44" s="97">
        <v>1</v>
      </c>
      <c r="P44" s="97">
        <v>14</v>
      </c>
      <c r="Q44" s="98" t="s">
        <v>65</v>
      </c>
      <c r="R44" s="98" t="s">
        <v>66</v>
      </c>
      <c r="S44" s="98" t="s">
        <v>67</v>
      </c>
      <c r="T44" s="98" t="s">
        <v>68</v>
      </c>
      <c r="U44" s="97">
        <v>2013007311</v>
      </c>
      <c r="V44" s="97">
        <v>94000001</v>
      </c>
      <c r="W44" s="99">
        <v>30.39</v>
      </c>
      <c r="X44" s="99">
        <v>0</v>
      </c>
      <c r="Y44" s="100">
        <v>1</v>
      </c>
      <c r="Z44" s="99">
        <v>30.39</v>
      </c>
      <c r="AA44" s="67"/>
      <c r="AB44" s="102">
        <v>7</v>
      </c>
      <c r="AC44" s="102">
        <v>29</v>
      </c>
      <c r="AD44" s="102">
        <v>19</v>
      </c>
      <c r="AE44" s="103" t="s">
        <v>65</v>
      </c>
      <c r="AF44" s="103" t="s">
        <v>66</v>
      </c>
      <c r="AG44" s="103" t="s">
        <v>67</v>
      </c>
      <c r="AH44" s="103" t="s">
        <v>68</v>
      </c>
      <c r="AI44" s="102">
        <v>2010006135</v>
      </c>
      <c r="AJ44" s="102">
        <v>94000002</v>
      </c>
      <c r="AK44" s="104">
        <v>117.26</v>
      </c>
      <c r="AL44" s="105">
        <v>0</v>
      </c>
      <c r="AM44" s="106">
        <v>4</v>
      </c>
      <c r="AN44" s="105">
        <v>29.314</v>
      </c>
    </row>
    <row r="45" spans="1:40" ht="12.6" customHeight="1" x14ac:dyDescent="0.3">
      <c r="A45" s="3">
        <f t="shared" si="2"/>
        <v>22</v>
      </c>
      <c r="B45" s="86" t="str">
        <f t="shared" si="3"/>
        <v/>
      </c>
      <c r="C45" s="87" t="str">
        <f t="shared" si="10"/>
        <v/>
      </c>
      <c r="D45" s="88" t="str">
        <f t="shared" si="11"/>
        <v/>
      </c>
      <c r="E45" s="2"/>
      <c r="F45" s="89" t="str">
        <f t="shared" si="12"/>
        <v/>
      </c>
      <c r="G45" s="90" t="str">
        <f t="shared" si="13"/>
        <v/>
      </c>
      <c r="H45" s="91" t="str">
        <f t="shared" si="0"/>
        <v/>
      </c>
      <c r="I45" s="92" t="str">
        <f t="shared" si="1"/>
        <v/>
      </c>
      <c r="J45" s="93" t="s">
        <v>63</v>
      </c>
      <c r="K45" s="94">
        <f t="shared" si="9"/>
        <v>0</v>
      </c>
      <c r="L45" s="95" t="s">
        <v>64</v>
      </c>
      <c r="M45" s="53"/>
      <c r="N45" s="113">
        <v>7</v>
      </c>
      <c r="O45" s="113">
        <v>1</v>
      </c>
      <c r="P45" s="113">
        <v>15</v>
      </c>
      <c r="Q45" s="113" t="s">
        <v>65</v>
      </c>
      <c r="R45" s="113" t="s">
        <v>66</v>
      </c>
      <c r="S45" s="113" t="s">
        <v>67</v>
      </c>
      <c r="T45" s="113" t="s">
        <v>68</v>
      </c>
      <c r="U45" s="110">
        <v>2007005589</v>
      </c>
      <c r="V45" s="113">
        <v>94000001</v>
      </c>
      <c r="W45" s="114">
        <v>30.39</v>
      </c>
      <c r="X45" s="114">
        <v>0</v>
      </c>
      <c r="Y45" s="115">
        <v>1</v>
      </c>
      <c r="Z45" s="114">
        <v>30.39</v>
      </c>
      <c r="AA45" s="67"/>
      <c r="AB45" s="102">
        <v>7</v>
      </c>
      <c r="AC45" s="102">
        <v>25</v>
      </c>
      <c r="AD45" s="102">
        <v>15</v>
      </c>
      <c r="AE45" s="103" t="s">
        <v>65</v>
      </c>
      <c r="AF45" s="103" t="s">
        <v>66</v>
      </c>
      <c r="AG45" s="103" t="s">
        <v>67</v>
      </c>
      <c r="AH45" s="103" t="s">
        <v>68</v>
      </c>
      <c r="AI45" s="102">
        <v>2007005589</v>
      </c>
      <c r="AJ45" s="102">
        <v>94000002</v>
      </c>
      <c r="AK45" s="104">
        <v>29.22</v>
      </c>
      <c r="AL45" s="105">
        <v>0</v>
      </c>
      <c r="AM45" s="106">
        <v>1</v>
      </c>
      <c r="AN45" s="105">
        <v>29.2212</v>
      </c>
    </row>
    <row r="46" spans="1:40" x14ac:dyDescent="0.3">
      <c r="A46" s="3">
        <f t="shared" si="2"/>
        <v>23</v>
      </c>
      <c r="B46" s="86" t="str">
        <f t="shared" si="3"/>
        <v/>
      </c>
      <c r="C46" s="87" t="str">
        <f t="shared" si="10"/>
        <v/>
      </c>
      <c r="D46" s="88" t="str">
        <f t="shared" si="11"/>
        <v/>
      </c>
      <c r="E46" s="2"/>
      <c r="F46" s="89" t="str">
        <f t="shared" si="12"/>
        <v/>
      </c>
      <c r="G46" s="90" t="str">
        <f t="shared" si="13"/>
        <v/>
      </c>
      <c r="H46" s="91" t="str">
        <f t="shared" si="0"/>
        <v/>
      </c>
      <c r="I46" s="92" t="str">
        <f t="shared" si="1"/>
        <v/>
      </c>
      <c r="J46" s="93" t="s">
        <v>63</v>
      </c>
      <c r="K46" s="94">
        <f t="shared" si="9"/>
        <v>0</v>
      </c>
      <c r="L46" s="95" t="s">
        <v>64</v>
      </c>
      <c r="M46" s="53"/>
      <c r="N46" s="113">
        <v>7</v>
      </c>
      <c r="O46" s="113">
        <v>1</v>
      </c>
      <c r="P46" s="113">
        <v>15</v>
      </c>
      <c r="Q46" s="113" t="s">
        <v>65</v>
      </c>
      <c r="R46" s="113" t="s">
        <v>66</v>
      </c>
      <c r="S46" s="113" t="s">
        <v>67</v>
      </c>
      <c r="T46" s="113" t="s">
        <v>68</v>
      </c>
      <c r="U46" s="113">
        <v>2013007311</v>
      </c>
      <c r="V46" s="113">
        <v>94000001</v>
      </c>
      <c r="W46" s="114">
        <v>30.39</v>
      </c>
      <c r="X46" s="114">
        <v>0</v>
      </c>
      <c r="Y46" s="115">
        <v>1</v>
      </c>
      <c r="Z46" s="114">
        <v>30.39</v>
      </c>
      <c r="AA46" s="67"/>
      <c r="AB46" s="102">
        <v>7</v>
      </c>
      <c r="AC46" s="102">
        <v>8</v>
      </c>
      <c r="AD46" s="102">
        <v>15</v>
      </c>
      <c r="AE46" s="103" t="s">
        <v>65</v>
      </c>
      <c r="AF46" s="103" t="s">
        <v>66</v>
      </c>
      <c r="AG46" s="103" t="s">
        <v>67</v>
      </c>
      <c r="AH46" s="103" t="s">
        <v>68</v>
      </c>
      <c r="AI46" s="102">
        <v>2007005589</v>
      </c>
      <c r="AJ46" s="102">
        <v>94000002</v>
      </c>
      <c r="AK46" s="104">
        <v>87.23</v>
      </c>
      <c r="AL46" s="105">
        <v>0</v>
      </c>
      <c r="AM46" s="106">
        <v>3</v>
      </c>
      <c r="AN46" s="105">
        <v>29.075500000000002</v>
      </c>
    </row>
    <row r="47" spans="1:40" x14ac:dyDescent="0.3">
      <c r="A47" s="3">
        <f t="shared" si="2"/>
        <v>24</v>
      </c>
      <c r="B47" s="86" t="str">
        <f t="shared" si="3"/>
        <v/>
      </c>
      <c r="C47" s="87" t="str">
        <f t="shared" si="10"/>
        <v/>
      </c>
      <c r="D47" s="88" t="str">
        <f t="shared" si="11"/>
        <v/>
      </c>
      <c r="E47" s="2"/>
      <c r="F47" s="89" t="str">
        <f t="shared" si="12"/>
        <v/>
      </c>
      <c r="G47" s="90" t="str">
        <f t="shared" si="13"/>
        <v/>
      </c>
      <c r="H47" s="91" t="str">
        <f t="shared" si="0"/>
        <v/>
      </c>
      <c r="I47" s="92" t="str">
        <f t="shared" si="1"/>
        <v/>
      </c>
      <c r="J47" s="93" t="s">
        <v>63</v>
      </c>
      <c r="K47" s="94">
        <f t="shared" si="9"/>
        <v>0</v>
      </c>
      <c r="L47" s="95" t="s">
        <v>64</v>
      </c>
      <c r="M47" s="87"/>
      <c r="N47" s="113">
        <v>7</v>
      </c>
      <c r="O47" s="113">
        <v>1</v>
      </c>
      <c r="P47" s="113">
        <v>18</v>
      </c>
      <c r="Q47" s="113" t="s">
        <v>65</v>
      </c>
      <c r="R47" s="113" t="s">
        <v>66</v>
      </c>
      <c r="S47" s="113" t="s">
        <v>67</v>
      </c>
      <c r="T47" s="113" t="s">
        <v>68</v>
      </c>
      <c r="U47" s="113">
        <v>2007005589</v>
      </c>
      <c r="V47" s="113">
        <v>94000001</v>
      </c>
      <c r="W47" s="114">
        <v>30.39</v>
      </c>
      <c r="X47" s="114">
        <v>0</v>
      </c>
      <c r="Y47" s="115">
        <v>1</v>
      </c>
      <c r="Z47" s="114">
        <v>30.39</v>
      </c>
      <c r="AA47" s="67"/>
      <c r="AB47" s="102">
        <v>7</v>
      </c>
      <c r="AC47" s="102">
        <v>10</v>
      </c>
      <c r="AD47" s="102">
        <v>9</v>
      </c>
      <c r="AE47" s="103" t="s">
        <v>65</v>
      </c>
      <c r="AF47" s="103" t="s">
        <v>66</v>
      </c>
      <c r="AG47" s="103" t="s">
        <v>67</v>
      </c>
      <c r="AH47" s="103" t="s">
        <v>68</v>
      </c>
      <c r="AI47" s="102">
        <v>2007005589</v>
      </c>
      <c r="AJ47" s="102">
        <v>94000002</v>
      </c>
      <c r="AK47" s="104">
        <v>28.98</v>
      </c>
      <c r="AL47" s="105">
        <v>0</v>
      </c>
      <c r="AM47" s="106">
        <v>1</v>
      </c>
      <c r="AN47" s="105">
        <v>28.976500000000001</v>
      </c>
    </row>
    <row r="48" spans="1:40" ht="12.75" customHeight="1" thickBot="1" x14ac:dyDescent="0.35">
      <c r="A48" s="3">
        <f t="shared" si="2"/>
        <v>25</v>
      </c>
      <c r="B48" s="86" t="str">
        <f t="shared" si="3"/>
        <v/>
      </c>
      <c r="C48" s="87" t="str">
        <f t="shared" si="10"/>
        <v/>
      </c>
      <c r="D48" s="88" t="str">
        <f t="shared" si="11"/>
        <v/>
      </c>
      <c r="E48" s="2"/>
      <c r="F48" s="89" t="str">
        <f t="shared" si="12"/>
        <v/>
      </c>
      <c r="G48" s="90" t="str">
        <f t="shared" si="13"/>
        <v/>
      </c>
      <c r="H48" s="91" t="str">
        <f t="shared" si="0"/>
        <v/>
      </c>
      <c r="I48" s="92" t="str">
        <f t="shared" si="1"/>
        <v/>
      </c>
      <c r="J48" s="93" t="s">
        <v>63</v>
      </c>
      <c r="K48" s="94">
        <f t="shared" si="9"/>
        <v>0</v>
      </c>
      <c r="L48" s="95" t="s">
        <v>64</v>
      </c>
      <c r="M48" s="75"/>
      <c r="N48" s="113">
        <v>7</v>
      </c>
      <c r="O48" s="113">
        <v>1</v>
      </c>
      <c r="P48" s="113">
        <v>22</v>
      </c>
      <c r="Q48" s="113" t="s">
        <v>65</v>
      </c>
      <c r="R48" s="113" t="s">
        <v>66</v>
      </c>
      <c r="S48" s="113" t="s">
        <v>67</v>
      </c>
      <c r="T48" s="113" t="s">
        <v>68</v>
      </c>
      <c r="U48" s="113">
        <v>2007005589</v>
      </c>
      <c r="V48" s="113">
        <v>94000001</v>
      </c>
      <c r="W48" s="114">
        <v>30.39</v>
      </c>
      <c r="X48" s="114">
        <v>0</v>
      </c>
      <c r="Y48" s="115">
        <v>1</v>
      </c>
      <c r="Z48" s="114">
        <v>30.39</v>
      </c>
      <c r="AA48" s="67"/>
      <c r="AB48" s="102">
        <v>7</v>
      </c>
      <c r="AC48" s="102">
        <v>14</v>
      </c>
      <c r="AD48" s="102">
        <v>19</v>
      </c>
      <c r="AE48" s="103" t="s">
        <v>65</v>
      </c>
      <c r="AF48" s="103" t="s">
        <v>66</v>
      </c>
      <c r="AG48" s="103" t="s">
        <v>67</v>
      </c>
      <c r="AH48" s="103" t="s">
        <v>68</v>
      </c>
      <c r="AI48" s="102">
        <v>2007005589</v>
      </c>
      <c r="AJ48" s="102">
        <v>94000002</v>
      </c>
      <c r="AK48" s="104">
        <v>57.82</v>
      </c>
      <c r="AL48" s="105">
        <v>0</v>
      </c>
      <c r="AM48" s="106">
        <v>2</v>
      </c>
      <c r="AN48" s="105">
        <v>28.911000000000001</v>
      </c>
    </row>
    <row r="49" spans="1:40" ht="14.4" hidden="1" thickBot="1" x14ac:dyDescent="0.35">
      <c r="M49" s="95"/>
      <c r="N49" s="113">
        <v>7</v>
      </c>
      <c r="O49" s="113">
        <v>1</v>
      </c>
      <c r="P49" s="113">
        <v>23</v>
      </c>
      <c r="Q49" s="113" t="s">
        <v>65</v>
      </c>
      <c r="R49" s="113" t="s">
        <v>66</v>
      </c>
      <c r="S49" s="113" t="s">
        <v>67</v>
      </c>
      <c r="T49" s="113" t="s">
        <v>68</v>
      </c>
      <c r="U49" s="113">
        <v>2007005589</v>
      </c>
      <c r="V49" s="113">
        <v>94000001</v>
      </c>
      <c r="W49" s="114">
        <v>30.39</v>
      </c>
      <c r="X49" s="114">
        <v>0</v>
      </c>
      <c r="Y49" s="115">
        <v>1</v>
      </c>
      <c r="Z49" s="114">
        <v>30.39</v>
      </c>
      <c r="AA49" s="67"/>
      <c r="AB49" s="102">
        <v>7</v>
      </c>
      <c r="AC49" s="102">
        <v>13</v>
      </c>
      <c r="AD49" s="102">
        <v>19</v>
      </c>
      <c r="AE49" s="103" t="s">
        <v>65</v>
      </c>
      <c r="AF49" s="103" t="s">
        <v>66</v>
      </c>
      <c r="AG49" s="103" t="s">
        <v>67</v>
      </c>
      <c r="AH49" s="103" t="s">
        <v>68</v>
      </c>
      <c r="AI49" s="102">
        <v>2007005589</v>
      </c>
      <c r="AJ49" s="102">
        <v>94000002</v>
      </c>
      <c r="AK49" s="104">
        <v>57.75</v>
      </c>
      <c r="AL49" s="105">
        <v>0</v>
      </c>
      <c r="AM49" s="106">
        <v>2</v>
      </c>
      <c r="AN49" s="105">
        <v>28.872599999999998</v>
      </c>
    </row>
    <row r="50" spans="1:40" ht="14.4" thickTop="1" x14ac:dyDescent="0.3">
      <c r="C50" s="87"/>
      <c r="D50" s="88"/>
      <c r="E50" s="2"/>
      <c r="F50" s="89"/>
      <c r="G50" s="90"/>
      <c r="H50" s="116" t="s">
        <v>69</v>
      </c>
      <c r="I50" s="117">
        <f>SUM(I24:I48)</f>
        <v>0</v>
      </c>
      <c r="J50" s="118">
        <f>SUM(J24:J48)</f>
        <v>0</v>
      </c>
      <c r="K50" s="117">
        <f>SUM(K24:K48)</f>
        <v>0</v>
      </c>
      <c r="L50" s="95"/>
      <c r="M50" s="119"/>
      <c r="N50" s="113">
        <v>7</v>
      </c>
      <c r="O50" s="113">
        <v>1</v>
      </c>
      <c r="P50" s="113">
        <v>24</v>
      </c>
      <c r="Q50" s="113" t="s">
        <v>65</v>
      </c>
      <c r="R50" s="113" t="s">
        <v>66</v>
      </c>
      <c r="S50" s="113" t="s">
        <v>67</v>
      </c>
      <c r="T50" s="113" t="s">
        <v>68</v>
      </c>
      <c r="U50" s="113">
        <v>2007005589</v>
      </c>
      <c r="V50" s="113">
        <v>94000001</v>
      </c>
      <c r="W50" s="114">
        <v>30.39</v>
      </c>
      <c r="X50" s="114">
        <v>0</v>
      </c>
      <c r="Y50" s="115">
        <v>1</v>
      </c>
      <c r="Z50" s="114">
        <v>30.39</v>
      </c>
      <c r="AA50" s="67"/>
      <c r="AB50" s="102">
        <v>7</v>
      </c>
      <c r="AC50" s="102">
        <v>14</v>
      </c>
      <c r="AD50" s="102">
        <v>17</v>
      </c>
      <c r="AE50" s="103" t="s">
        <v>65</v>
      </c>
      <c r="AF50" s="103" t="s">
        <v>66</v>
      </c>
      <c r="AG50" s="103" t="s">
        <v>67</v>
      </c>
      <c r="AH50" s="103" t="s">
        <v>68</v>
      </c>
      <c r="AI50" s="102">
        <v>2007005589</v>
      </c>
      <c r="AJ50" s="102">
        <v>94000002</v>
      </c>
      <c r="AK50" s="104">
        <v>57.68</v>
      </c>
      <c r="AL50" s="105">
        <v>0</v>
      </c>
      <c r="AM50" s="106">
        <v>2</v>
      </c>
      <c r="AN50" s="105">
        <v>28.838000000000001</v>
      </c>
    </row>
    <row r="51" spans="1:40" x14ac:dyDescent="0.3">
      <c r="C51" s="87"/>
      <c r="D51" s="88"/>
      <c r="E51" s="2"/>
      <c r="F51" s="89"/>
      <c r="G51" s="90"/>
      <c r="H51" s="91"/>
      <c r="I51" s="92"/>
      <c r="J51" s="93"/>
      <c r="K51" s="94"/>
      <c r="L51" s="95"/>
      <c r="M51" s="53"/>
      <c r="N51" s="113">
        <v>7</v>
      </c>
      <c r="O51" s="113">
        <v>2</v>
      </c>
      <c r="P51" s="113">
        <v>1</v>
      </c>
      <c r="Q51" s="113" t="s">
        <v>65</v>
      </c>
      <c r="R51" s="113" t="s">
        <v>66</v>
      </c>
      <c r="S51" s="113" t="s">
        <v>67</v>
      </c>
      <c r="T51" s="113" t="s">
        <v>68</v>
      </c>
      <c r="U51" s="113">
        <v>2007005589</v>
      </c>
      <c r="V51" s="113">
        <v>94000001</v>
      </c>
      <c r="W51" s="114">
        <v>30.39</v>
      </c>
      <c r="X51" s="114">
        <v>0</v>
      </c>
      <c r="Y51" s="115">
        <v>1</v>
      </c>
      <c r="Z51" s="114">
        <v>30.39</v>
      </c>
      <c r="AA51" s="67"/>
      <c r="AB51" s="102">
        <v>7</v>
      </c>
      <c r="AC51" s="102">
        <v>26</v>
      </c>
      <c r="AD51" s="102">
        <v>19</v>
      </c>
      <c r="AE51" s="103" t="s">
        <v>65</v>
      </c>
      <c r="AF51" s="103" t="s">
        <v>66</v>
      </c>
      <c r="AG51" s="103" t="s">
        <v>67</v>
      </c>
      <c r="AH51" s="103" t="s">
        <v>68</v>
      </c>
      <c r="AI51" s="102">
        <v>2007005589</v>
      </c>
      <c r="AJ51" s="102">
        <v>94000002</v>
      </c>
      <c r="AK51" s="104">
        <v>28.79</v>
      </c>
      <c r="AL51" s="105">
        <v>0</v>
      </c>
      <c r="AM51" s="106">
        <v>1</v>
      </c>
      <c r="AN51" s="105">
        <v>28.786100000000001</v>
      </c>
    </row>
    <row r="52" spans="1:40" hidden="1" x14ac:dyDescent="0.3">
      <c r="C52" s="87"/>
      <c r="D52" s="88"/>
      <c r="E52" s="2"/>
      <c r="F52" s="89"/>
      <c r="G52" s="90"/>
      <c r="H52" s="91"/>
      <c r="I52" s="92"/>
      <c r="J52" s="93"/>
      <c r="K52" s="94"/>
      <c r="L52" s="95"/>
      <c r="N52" s="110">
        <v>7</v>
      </c>
      <c r="O52" s="110">
        <v>2</v>
      </c>
      <c r="P52" s="113">
        <v>2</v>
      </c>
      <c r="Q52" s="113" t="s">
        <v>65</v>
      </c>
      <c r="R52" s="113" t="s">
        <v>66</v>
      </c>
      <c r="S52" s="113" t="s">
        <v>67</v>
      </c>
      <c r="T52" s="113" t="s">
        <v>68</v>
      </c>
      <c r="U52" s="113">
        <v>2007005589</v>
      </c>
      <c r="V52" s="113">
        <v>94000001</v>
      </c>
      <c r="W52" s="114">
        <v>30.39</v>
      </c>
      <c r="X52" s="114">
        <v>0</v>
      </c>
      <c r="Y52" s="115">
        <v>1</v>
      </c>
      <c r="Z52" s="114">
        <v>30.39</v>
      </c>
      <c r="AA52" s="67"/>
      <c r="AB52" s="102">
        <v>7</v>
      </c>
      <c r="AC52" s="102">
        <v>14</v>
      </c>
      <c r="AD52" s="102">
        <v>16</v>
      </c>
      <c r="AE52" s="103" t="s">
        <v>65</v>
      </c>
      <c r="AF52" s="103" t="s">
        <v>66</v>
      </c>
      <c r="AG52" s="103" t="s">
        <v>67</v>
      </c>
      <c r="AH52" s="103" t="s">
        <v>68</v>
      </c>
      <c r="AI52" s="102">
        <v>2007005589</v>
      </c>
      <c r="AJ52" s="102">
        <v>94000002</v>
      </c>
      <c r="AK52" s="104">
        <v>28.73</v>
      </c>
      <c r="AL52" s="105">
        <v>0</v>
      </c>
      <c r="AM52" s="106">
        <v>1</v>
      </c>
      <c r="AN52" s="105">
        <v>28.7255</v>
      </c>
    </row>
    <row r="53" spans="1:40" x14ac:dyDescent="0.3">
      <c r="C53" s="87"/>
      <c r="D53" s="88"/>
      <c r="E53" s="2"/>
      <c r="F53" s="89"/>
      <c r="G53" s="90"/>
      <c r="H53" s="91"/>
      <c r="I53" s="92"/>
      <c r="J53" s="93"/>
      <c r="K53" s="94"/>
      <c r="L53" s="95"/>
      <c r="N53" s="113">
        <v>7</v>
      </c>
      <c r="O53" s="113">
        <v>2</v>
      </c>
      <c r="P53" s="113">
        <v>3</v>
      </c>
      <c r="Q53" s="113" t="s">
        <v>65</v>
      </c>
      <c r="R53" s="113" t="s">
        <v>66</v>
      </c>
      <c r="S53" s="113" t="s">
        <v>67</v>
      </c>
      <c r="T53" s="113" t="s">
        <v>68</v>
      </c>
      <c r="U53" s="113">
        <v>2007005589</v>
      </c>
      <c r="V53" s="113">
        <v>94000001</v>
      </c>
      <c r="W53" s="114">
        <v>30.39</v>
      </c>
      <c r="X53" s="114">
        <v>0</v>
      </c>
      <c r="Y53" s="115">
        <v>1</v>
      </c>
      <c r="Z53" s="114">
        <v>30.39</v>
      </c>
      <c r="AA53" s="67"/>
      <c r="AB53" s="102">
        <v>7</v>
      </c>
      <c r="AC53" s="102">
        <v>14</v>
      </c>
      <c r="AD53" s="102">
        <v>18</v>
      </c>
      <c r="AE53" s="103" t="s">
        <v>65</v>
      </c>
      <c r="AF53" s="103" t="s">
        <v>66</v>
      </c>
      <c r="AG53" s="103" t="s">
        <v>67</v>
      </c>
      <c r="AH53" s="103" t="s">
        <v>68</v>
      </c>
      <c r="AI53" s="102">
        <v>2007005589</v>
      </c>
      <c r="AJ53" s="102">
        <v>94000002</v>
      </c>
      <c r="AK53" s="104">
        <v>114.9</v>
      </c>
      <c r="AL53" s="105">
        <v>0</v>
      </c>
      <c r="AM53" s="106">
        <v>4</v>
      </c>
      <c r="AN53" s="105">
        <v>28.7255</v>
      </c>
    </row>
    <row r="54" spans="1:40" ht="15.6" x14ac:dyDescent="0.3">
      <c r="A54" s="12" t="str">
        <f>"KU Purchases Above KU' s Highest Priced Unit ("&amp;B17&amp;"):"</f>
        <v>KU Purchases Above KU' s Highest Priced Unit (HAEFLING):</v>
      </c>
      <c r="I54" s="53"/>
      <c r="J54" s="53"/>
      <c r="K54" s="53"/>
      <c r="L54" s="53"/>
      <c r="N54" s="113">
        <v>7</v>
      </c>
      <c r="O54" s="113">
        <v>2</v>
      </c>
      <c r="P54" s="113">
        <v>4</v>
      </c>
      <c r="Q54" s="113" t="s">
        <v>65</v>
      </c>
      <c r="R54" s="113" t="s">
        <v>66</v>
      </c>
      <c r="S54" s="113" t="s">
        <v>67</v>
      </c>
      <c r="T54" s="113" t="s">
        <v>68</v>
      </c>
      <c r="U54" s="113">
        <v>2007005589</v>
      </c>
      <c r="V54" s="113">
        <v>94000001</v>
      </c>
      <c r="W54" s="114">
        <v>30.39</v>
      </c>
      <c r="X54" s="114">
        <v>0</v>
      </c>
      <c r="Y54" s="115">
        <v>1</v>
      </c>
      <c r="Z54" s="114">
        <v>30.39</v>
      </c>
      <c r="AA54" s="67"/>
      <c r="AB54" s="102">
        <v>7</v>
      </c>
      <c r="AC54" s="102">
        <v>26</v>
      </c>
      <c r="AD54" s="102">
        <v>13</v>
      </c>
      <c r="AE54" s="103" t="s">
        <v>65</v>
      </c>
      <c r="AF54" s="103" t="s">
        <v>66</v>
      </c>
      <c r="AG54" s="103" t="s">
        <v>67</v>
      </c>
      <c r="AH54" s="103" t="s">
        <v>68</v>
      </c>
      <c r="AI54" s="102">
        <v>2007005589</v>
      </c>
      <c r="AJ54" s="102">
        <v>94000002</v>
      </c>
      <c r="AK54" s="104">
        <v>114.81</v>
      </c>
      <c r="AL54" s="105">
        <v>0</v>
      </c>
      <c r="AM54" s="106">
        <v>4</v>
      </c>
      <c r="AN54" s="105">
        <v>28.703199999999999</v>
      </c>
    </row>
    <row r="55" spans="1:40" ht="27.6" x14ac:dyDescent="0.3">
      <c r="C55" s="87" t="s">
        <v>35</v>
      </c>
      <c r="D55" s="87"/>
      <c r="F55" s="87" t="s">
        <v>36</v>
      </c>
      <c r="G55" s="55" t="s">
        <v>37</v>
      </c>
      <c r="H55" s="56" t="s">
        <v>38</v>
      </c>
      <c r="I55" s="57"/>
      <c r="J55" s="58" t="s">
        <v>39</v>
      </c>
      <c r="K55" s="120" t="s">
        <v>70</v>
      </c>
      <c r="L55" s="60" t="str">
        <f>B17</f>
        <v>HAEFLING</v>
      </c>
      <c r="N55" s="113">
        <v>7</v>
      </c>
      <c r="O55" s="113">
        <v>2</v>
      </c>
      <c r="P55" s="113">
        <v>5</v>
      </c>
      <c r="Q55" s="113" t="s">
        <v>65</v>
      </c>
      <c r="R55" s="113" t="s">
        <v>66</v>
      </c>
      <c r="S55" s="113" t="s">
        <v>67</v>
      </c>
      <c r="T55" s="113" t="s">
        <v>68</v>
      </c>
      <c r="U55" s="113">
        <v>2007005589</v>
      </c>
      <c r="V55" s="113">
        <v>94000001</v>
      </c>
      <c r="W55" s="114">
        <v>30.39</v>
      </c>
      <c r="X55" s="114">
        <v>0</v>
      </c>
      <c r="Y55" s="115">
        <v>1</v>
      </c>
      <c r="Z55" s="114">
        <v>30.39</v>
      </c>
      <c r="AA55" s="67"/>
      <c r="AB55" s="102">
        <v>7</v>
      </c>
      <c r="AC55" s="102">
        <v>23</v>
      </c>
      <c r="AD55" s="102">
        <v>9</v>
      </c>
      <c r="AE55" s="103" t="s">
        <v>65</v>
      </c>
      <c r="AF55" s="103" t="s">
        <v>66</v>
      </c>
      <c r="AG55" s="103" t="s">
        <v>67</v>
      </c>
      <c r="AH55" s="103" t="s">
        <v>68</v>
      </c>
      <c r="AI55" s="102">
        <v>2007005589</v>
      </c>
      <c r="AJ55" s="102">
        <v>94000002</v>
      </c>
      <c r="AK55" s="104">
        <v>28.42</v>
      </c>
      <c r="AL55" s="105">
        <v>0</v>
      </c>
      <c r="AM55" s="106">
        <v>1</v>
      </c>
      <c r="AN55" s="105">
        <v>28.422599999999999</v>
      </c>
    </row>
    <row r="56" spans="1:40" x14ac:dyDescent="0.3">
      <c r="B56" s="70" t="s">
        <v>43</v>
      </c>
      <c r="C56" s="74" t="s">
        <v>44</v>
      </c>
      <c r="D56" s="121" t="s">
        <v>45</v>
      </c>
      <c r="E56" s="73"/>
      <c r="F56" s="74" t="s">
        <v>46</v>
      </c>
      <c r="G56" s="75" t="s">
        <v>1</v>
      </c>
      <c r="H56" s="76" t="s">
        <v>1</v>
      </c>
      <c r="I56" s="75" t="s">
        <v>47</v>
      </c>
      <c r="J56" s="77" t="s">
        <v>48</v>
      </c>
      <c r="K56" s="78" t="s">
        <v>49</v>
      </c>
      <c r="L56" s="76" t="s">
        <v>50</v>
      </c>
      <c r="N56" s="113">
        <v>7</v>
      </c>
      <c r="O56" s="113">
        <v>2</v>
      </c>
      <c r="P56" s="113">
        <v>6</v>
      </c>
      <c r="Q56" s="113" t="s">
        <v>65</v>
      </c>
      <c r="R56" s="113" t="s">
        <v>66</v>
      </c>
      <c r="S56" s="113" t="s">
        <v>67</v>
      </c>
      <c r="T56" s="113" t="s">
        <v>68</v>
      </c>
      <c r="U56" s="113">
        <v>2007005589</v>
      </c>
      <c r="V56" s="113">
        <v>94000001</v>
      </c>
      <c r="W56" s="114">
        <v>30.39</v>
      </c>
      <c r="X56" s="114">
        <v>0</v>
      </c>
      <c r="Y56" s="115">
        <v>1</v>
      </c>
      <c r="Z56" s="114">
        <v>30.39</v>
      </c>
      <c r="AA56" s="67"/>
      <c r="AB56" s="102">
        <v>7</v>
      </c>
      <c r="AC56" s="102">
        <v>27</v>
      </c>
      <c r="AD56" s="102">
        <v>9</v>
      </c>
      <c r="AE56" s="103" t="s">
        <v>65</v>
      </c>
      <c r="AF56" s="103" t="s">
        <v>66</v>
      </c>
      <c r="AG56" s="103" t="s">
        <v>67</v>
      </c>
      <c r="AH56" s="103" t="s">
        <v>68</v>
      </c>
      <c r="AI56" s="102">
        <v>2007005589</v>
      </c>
      <c r="AJ56" s="102">
        <v>94000002</v>
      </c>
      <c r="AK56" s="104">
        <v>141.72</v>
      </c>
      <c r="AL56" s="105">
        <v>0</v>
      </c>
      <c r="AM56" s="106">
        <v>5</v>
      </c>
      <c r="AN56" s="105">
        <v>28.3447</v>
      </c>
    </row>
    <row r="57" spans="1:40" ht="26.4" customHeight="1" x14ac:dyDescent="0.3">
      <c r="A57" s="3">
        <v>1</v>
      </c>
      <c r="B57" s="3" t="str">
        <f t="shared" ref="B57:B81" si="14">IF(AN24&gt;$K$17,AB24&amp;"/"&amp;AC24&amp;"/13 HE"&amp;AD24,"")</f>
        <v/>
      </c>
      <c r="C57" s="53" t="str">
        <f t="shared" ref="C57:C81" si="15">IF(B57="","",AH24)</f>
        <v/>
      </c>
      <c r="D57" s="176" t="str">
        <f t="shared" ref="D57:D81" si="16">IF(B57="","",AK24)</f>
        <v/>
      </c>
      <c r="E57" s="176"/>
      <c r="F57" s="89" t="str">
        <f t="shared" ref="F57:F81" si="17">IF(B57="","",AM24)</f>
        <v/>
      </c>
      <c r="G57" s="90" t="str">
        <f>IF(B57="","",D57/F57)</f>
        <v/>
      </c>
      <c r="H57" s="91" t="str">
        <f t="shared" ref="H57:H81" si="18">IF(B57="","",G57-$E$17)</f>
        <v/>
      </c>
      <c r="I57" s="92" t="str">
        <f>IF(B57="","",H57*F57)</f>
        <v/>
      </c>
      <c r="J57" s="122" t="s">
        <v>64</v>
      </c>
      <c r="K57" s="94">
        <f>IF(J57="Yes",0,((D57-J57)*H57/G57))</f>
        <v>0</v>
      </c>
      <c r="L57" s="119" t="s">
        <v>64</v>
      </c>
      <c r="N57" s="113">
        <v>7</v>
      </c>
      <c r="O57" s="113">
        <v>2</v>
      </c>
      <c r="P57" s="113">
        <v>8</v>
      </c>
      <c r="Q57" s="113" t="s">
        <v>65</v>
      </c>
      <c r="R57" s="113" t="s">
        <v>66</v>
      </c>
      <c r="S57" s="113" t="s">
        <v>67</v>
      </c>
      <c r="T57" s="113" t="s">
        <v>68</v>
      </c>
      <c r="U57" s="113">
        <v>2007005589</v>
      </c>
      <c r="V57" s="113">
        <v>94000001</v>
      </c>
      <c r="W57" s="114">
        <v>30.39</v>
      </c>
      <c r="X57" s="114">
        <v>0</v>
      </c>
      <c r="Y57" s="115">
        <v>1</v>
      </c>
      <c r="Z57" s="114">
        <v>30.39</v>
      </c>
      <c r="AA57" s="67"/>
      <c r="AB57" s="102">
        <v>7</v>
      </c>
      <c r="AC57" s="102">
        <v>27</v>
      </c>
      <c r="AD57" s="102">
        <v>23</v>
      </c>
      <c r="AE57" s="103" t="s">
        <v>65</v>
      </c>
      <c r="AF57" s="103" t="s">
        <v>66</v>
      </c>
      <c r="AG57" s="103" t="s">
        <v>67</v>
      </c>
      <c r="AH57" s="103" t="s">
        <v>68</v>
      </c>
      <c r="AI57" s="102">
        <v>2007005589</v>
      </c>
      <c r="AJ57" s="102">
        <v>94000002</v>
      </c>
      <c r="AK57" s="104">
        <v>28.34</v>
      </c>
      <c r="AL57" s="105">
        <v>0</v>
      </c>
      <c r="AM57" s="106">
        <v>1</v>
      </c>
      <c r="AN57" s="105">
        <v>28.3447</v>
      </c>
    </row>
    <row r="58" spans="1:40" x14ac:dyDescent="0.3">
      <c r="A58" s="3">
        <f t="shared" ref="A58:A81" si="19">A57+1</f>
        <v>2</v>
      </c>
      <c r="B58" s="3" t="str">
        <f t="shared" si="14"/>
        <v/>
      </c>
      <c r="C58" s="53" t="str">
        <f t="shared" si="15"/>
        <v/>
      </c>
      <c r="D58" s="176" t="str">
        <f t="shared" si="16"/>
        <v/>
      </c>
      <c r="E58" s="176"/>
      <c r="F58" s="89" t="str">
        <f t="shared" si="17"/>
        <v/>
      </c>
      <c r="G58" s="90" t="str">
        <f t="shared" ref="G58:G64" si="20">IF(B58="","",D58/F58)</f>
        <v/>
      </c>
      <c r="H58" s="91" t="str">
        <f t="shared" si="18"/>
        <v/>
      </c>
      <c r="I58" s="92" t="str">
        <f t="shared" ref="I58:I81" si="21">IF(B58="","",H58*F58)</f>
        <v/>
      </c>
      <c r="J58" s="122" t="s">
        <v>64</v>
      </c>
      <c r="K58" s="94">
        <f>IF(J58="Yes",0,((D58-J58)*H58/G58))</f>
        <v>0</v>
      </c>
      <c r="L58" s="119" t="s">
        <v>64</v>
      </c>
      <c r="N58" s="113">
        <v>7</v>
      </c>
      <c r="O58" s="113">
        <v>2</v>
      </c>
      <c r="P58" s="113">
        <v>9</v>
      </c>
      <c r="Q58" s="113" t="s">
        <v>65</v>
      </c>
      <c r="R58" s="113" t="s">
        <v>66</v>
      </c>
      <c r="S58" s="113" t="s">
        <v>67</v>
      </c>
      <c r="T58" s="113" t="s">
        <v>68</v>
      </c>
      <c r="U58" s="113">
        <v>2007005589</v>
      </c>
      <c r="V58" s="113">
        <v>94000001</v>
      </c>
      <c r="W58" s="114">
        <v>30.39</v>
      </c>
      <c r="X58" s="114">
        <v>0</v>
      </c>
      <c r="Y58" s="115">
        <v>1</v>
      </c>
      <c r="Z58" s="114">
        <v>30.39</v>
      </c>
      <c r="AA58" s="67"/>
      <c r="AB58" s="102">
        <v>7</v>
      </c>
      <c r="AC58" s="102">
        <v>27</v>
      </c>
      <c r="AD58" s="102">
        <v>11</v>
      </c>
      <c r="AE58" s="103" t="s">
        <v>65</v>
      </c>
      <c r="AF58" s="103" t="s">
        <v>66</v>
      </c>
      <c r="AG58" s="103" t="s">
        <v>67</v>
      </c>
      <c r="AH58" s="103" t="s">
        <v>68</v>
      </c>
      <c r="AI58" s="102">
        <v>2007005589</v>
      </c>
      <c r="AJ58" s="102">
        <v>94000002</v>
      </c>
      <c r="AK58" s="104">
        <v>138.13</v>
      </c>
      <c r="AL58" s="105">
        <v>0</v>
      </c>
      <c r="AM58" s="106">
        <v>5</v>
      </c>
      <c r="AN58" s="105">
        <v>27.625800000000002</v>
      </c>
    </row>
    <row r="59" spans="1:40" x14ac:dyDescent="0.3">
      <c r="A59" s="3">
        <f t="shared" si="19"/>
        <v>3</v>
      </c>
      <c r="B59" s="3" t="str">
        <f t="shared" si="14"/>
        <v/>
      </c>
      <c r="C59" s="53" t="str">
        <f t="shared" si="15"/>
        <v/>
      </c>
      <c r="D59" s="88" t="str">
        <f t="shared" si="16"/>
        <v/>
      </c>
      <c r="E59" s="2"/>
      <c r="F59" s="89" t="str">
        <f t="shared" si="17"/>
        <v/>
      </c>
      <c r="G59" s="90" t="str">
        <f t="shared" si="20"/>
        <v/>
      </c>
      <c r="H59" s="91" t="str">
        <f t="shared" si="18"/>
        <v/>
      </c>
      <c r="I59" s="92" t="str">
        <f t="shared" si="21"/>
        <v/>
      </c>
      <c r="J59" s="122" t="s">
        <v>64</v>
      </c>
      <c r="K59" s="94">
        <f>IF(J59="Yes",0,((D59-J59)*H59/G59))</f>
        <v>0</v>
      </c>
      <c r="L59" s="119" t="s">
        <v>64</v>
      </c>
      <c r="N59" s="113">
        <v>7</v>
      </c>
      <c r="O59" s="113">
        <v>2</v>
      </c>
      <c r="P59" s="113">
        <v>13</v>
      </c>
      <c r="Q59" s="113" t="s">
        <v>65</v>
      </c>
      <c r="R59" s="113" t="s">
        <v>66</v>
      </c>
      <c r="S59" s="113" t="s">
        <v>67</v>
      </c>
      <c r="T59" s="113" t="s">
        <v>68</v>
      </c>
      <c r="U59" s="113">
        <v>2007005589</v>
      </c>
      <c r="V59" s="113">
        <v>94000001</v>
      </c>
      <c r="W59" s="114">
        <v>30.39</v>
      </c>
      <c r="X59" s="114">
        <v>0</v>
      </c>
      <c r="Y59" s="115">
        <v>1</v>
      </c>
      <c r="Z59" s="114">
        <v>30.39</v>
      </c>
      <c r="AA59" s="67"/>
      <c r="AB59" s="102">
        <v>7</v>
      </c>
      <c r="AC59" s="102">
        <v>22</v>
      </c>
      <c r="AD59" s="102">
        <v>10</v>
      </c>
      <c r="AE59" s="103" t="s">
        <v>65</v>
      </c>
      <c r="AF59" s="103" t="s">
        <v>66</v>
      </c>
      <c r="AG59" s="103" t="s">
        <v>67</v>
      </c>
      <c r="AH59" s="103" t="s">
        <v>68</v>
      </c>
      <c r="AI59" s="102">
        <v>2007005589</v>
      </c>
      <c r="AJ59" s="102">
        <v>94000002</v>
      </c>
      <c r="AK59" s="104">
        <v>27.41</v>
      </c>
      <c r="AL59" s="105">
        <v>0</v>
      </c>
      <c r="AM59" s="106">
        <v>1</v>
      </c>
      <c r="AN59" s="105">
        <v>27.4085</v>
      </c>
    </row>
    <row r="60" spans="1:40" x14ac:dyDescent="0.3">
      <c r="A60" s="3">
        <f t="shared" si="19"/>
        <v>4</v>
      </c>
      <c r="B60" s="3" t="str">
        <f t="shared" si="14"/>
        <v/>
      </c>
      <c r="C60" s="53" t="str">
        <f t="shared" si="15"/>
        <v/>
      </c>
      <c r="D60" s="88" t="str">
        <f t="shared" si="16"/>
        <v/>
      </c>
      <c r="E60" s="2"/>
      <c r="F60" s="89" t="str">
        <f t="shared" si="17"/>
        <v/>
      </c>
      <c r="G60" s="90" t="str">
        <f t="shared" si="20"/>
        <v/>
      </c>
      <c r="H60" s="91" t="str">
        <f t="shared" si="18"/>
        <v/>
      </c>
      <c r="I60" s="92" t="str">
        <f t="shared" si="21"/>
        <v/>
      </c>
      <c r="J60" s="122" t="s">
        <v>64</v>
      </c>
      <c r="K60" s="94">
        <f>IF(J60="Yes",0,((D60-J60)*H60/G60))</f>
        <v>0</v>
      </c>
      <c r="L60" s="119" t="s">
        <v>64</v>
      </c>
      <c r="N60" s="113">
        <v>7</v>
      </c>
      <c r="O60" s="113">
        <v>2</v>
      </c>
      <c r="P60" s="113">
        <v>14</v>
      </c>
      <c r="Q60" s="113" t="s">
        <v>65</v>
      </c>
      <c r="R60" s="113" t="s">
        <v>66</v>
      </c>
      <c r="S60" s="113" t="s">
        <v>67</v>
      </c>
      <c r="T60" s="113" t="s">
        <v>68</v>
      </c>
      <c r="U60" s="113">
        <v>2007005589</v>
      </c>
      <c r="V60" s="113">
        <v>94000001</v>
      </c>
      <c r="W60" s="114">
        <v>30.39</v>
      </c>
      <c r="X60" s="114">
        <v>0</v>
      </c>
      <c r="Y60" s="115">
        <v>1</v>
      </c>
      <c r="Z60" s="114">
        <v>30.39</v>
      </c>
      <c r="AA60" s="67"/>
      <c r="AB60" s="102">
        <v>7</v>
      </c>
      <c r="AC60" s="102">
        <v>29</v>
      </c>
      <c r="AD60" s="102">
        <v>19</v>
      </c>
      <c r="AE60" s="103" t="s">
        <v>65</v>
      </c>
      <c r="AF60" s="103" t="s">
        <v>66</v>
      </c>
      <c r="AG60" s="103" t="s">
        <v>67</v>
      </c>
      <c r="AH60" s="103" t="s">
        <v>68</v>
      </c>
      <c r="AI60" s="102">
        <v>2007005589</v>
      </c>
      <c r="AJ60" s="102">
        <v>94000002</v>
      </c>
      <c r="AK60" s="104">
        <v>191.52</v>
      </c>
      <c r="AL60" s="105">
        <v>0</v>
      </c>
      <c r="AM60" s="106">
        <v>7</v>
      </c>
      <c r="AN60" s="105">
        <v>27.3597</v>
      </c>
    </row>
    <row r="61" spans="1:40" x14ac:dyDescent="0.3">
      <c r="A61" s="3">
        <f t="shared" si="19"/>
        <v>5</v>
      </c>
      <c r="B61" s="3" t="str">
        <f t="shared" si="14"/>
        <v/>
      </c>
      <c r="C61" s="53" t="str">
        <f t="shared" si="15"/>
        <v/>
      </c>
      <c r="D61" s="88" t="str">
        <f t="shared" si="16"/>
        <v/>
      </c>
      <c r="E61" s="2"/>
      <c r="F61" s="89" t="str">
        <f t="shared" si="17"/>
        <v/>
      </c>
      <c r="G61" s="90" t="str">
        <f t="shared" si="20"/>
        <v/>
      </c>
      <c r="H61" s="91" t="str">
        <f t="shared" si="18"/>
        <v/>
      </c>
      <c r="I61" s="92" t="str">
        <f t="shared" si="21"/>
        <v/>
      </c>
      <c r="J61" s="122" t="s">
        <v>64</v>
      </c>
      <c r="K61" s="94">
        <f t="shared" ref="K61:K75" si="22">IF(J61="Yes",0,((D61-J61)*H61/G61))</f>
        <v>0</v>
      </c>
      <c r="L61" s="119" t="s">
        <v>64</v>
      </c>
      <c r="N61" s="113">
        <v>7</v>
      </c>
      <c r="O61" s="113">
        <v>2</v>
      </c>
      <c r="P61" s="113">
        <v>15</v>
      </c>
      <c r="Q61" s="113" t="s">
        <v>65</v>
      </c>
      <c r="R61" s="113" t="s">
        <v>66</v>
      </c>
      <c r="S61" s="113" t="s">
        <v>67</v>
      </c>
      <c r="T61" s="113" t="s">
        <v>68</v>
      </c>
      <c r="U61" s="113">
        <v>2007005589</v>
      </c>
      <c r="V61" s="113">
        <v>94000001</v>
      </c>
      <c r="W61" s="114">
        <v>30.39</v>
      </c>
      <c r="X61" s="114">
        <v>0</v>
      </c>
      <c r="Y61" s="115">
        <v>1</v>
      </c>
      <c r="Z61" s="114">
        <v>30.39</v>
      </c>
      <c r="AA61" s="67"/>
      <c r="AB61" s="102">
        <v>7</v>
      </c>
      <c r="AC61" s="102">
        <v>27</v>
      </c>
      <c r="AD61" s="102">
        <v>10</v>
      </c>
      <c r="AE61" s="103" t="s">
        <v>65</v>
      </c>
      <c r="AF61" s="103" t="s">
        <v>66</v>
      </c>
      <c r="AG61" s="103" t="s">
        <v>67</v>
      </c>
      <c r="AH61" s="103" t="s">
        <v>68</v>
      </c>
      <c r="AI61" s="102">
        <v>2007005589</v>
      </c>
      <c r="AJ61" s="102">
        <v>94000002</v>
      </c>
      <c r="AK61" s="104">
        <v>136.36000000000001</v>
      </c>
      <c r="AL61" s="105">
        <v>0</v>
      </c>
      <c r="AM61" s="106">
        <v>5</v>
      </c>
      <c r="AN61" s="105">
        <v>27.271100000000001</v>
      </c>
    </row>
    <row r="62" spans="1:40" ht="12.75" customHeight="1" x14ac:dyDescent="0.3">
      <c r="A62" s="3">
        <f t="shared" si="19"/>
        <v>6</v>
      </c>
      <c r="B62" s="3" t="str">
        <f t="shared" si="14"/>
        <v/>
      </c>
      <c r="C62" s="53" t="str">
        <f t="shared" si="15"/>
        <v/>
      </c>
      <c r="D62" s="88" t="str">
        <f t="shared" si="16"/>
        <v/>
      </c>
      <c r="E62" s="2"/>
      <c r="F62" s="89" t="str">
        <f t="shared" si="17"/>
        <v/>
      </c>
      <c r="G62" s="90" t="str">
        <f t="shared" si="20"/>
        <v/>
      </c>
      <c r="H62" s="91" t="str">
        <f t="shared" si="18"/>
        <v/>
      </c>
      <c r="I62" s="92" t="str">
        <f t="shared" si="21"/>
        <v/>
      </c>
      <c r="J62" s="122" t="s">
        <v>64</v>
      </c>
      <c r="K62" s="94">
        <f t="shared" si="22"/>
        <v>0</v>
      </c>
      <c r="L62" s="119" t="s">
        <v>64</v>
      </c>
      <c r="N62" s="113">
        <v>7</v>
      </c>
      <c r="O62" s="113">
        <v>2</v>
      </c>
      <c r="P62" s="113">
        <v>16</v>
      </c>
      <c r="Q62" s="113" t="s">
        <v>65</v>
      </c>
      <c r="R62" s="113" t="s">
        <v>66</v>
      </c>
      <c r="S62" s="113" t="s">
        <v>67</v>
      </c>
      <c r="T62" s="113" t="s">
        <v>68</v>
      </c>
      <c r="U62" s="113">
        <v>2007005589</v>
      </c>
      <c r="V62" s="113">
        <v>94000001</v>
      </c>
      <c r="W62" s="114">
        <v>30.39</v>
      </c>
      <c r="X62" s="114">
        <v>0</v>
      </c>
      <c r="Y62" s="115">
        <v>1</v>
      </c>
      <c r="Z62" s="114">
        <v>30.39</v>
      </c>
      <c r="AA62" s="67"/>
      <c r="AB62" s="102">
        <v>7</v>
      </c>
      <c r="AC62" s="102">
        <v>26</v>
      </c>
      <c r="AD62" s="102">
        <v>12</v>
      </c>
      <c r="AE62" s="103" t="s">
        <v>65</v>
      </c>
      <c r="AF62" s="103" t="s">
        <v>66</v>
      </c>
      <c r="AG62" s="103" t="s">
        <v>67</v>
      </c>
      <c r="AH62" s="103" t="s">
        <v>68</v>
      </c>
      <c r="AI62" s="102">
        <v>2007005589</v>
      </c>
      <c r="AJ62" s="102">
        <v>94000002</v>
      </c>
      <c r="AK62" s="104">
        <v>215.7</v>
      </c>
      <c r="AL62" s="105">
        <v>0</v>
      </c>
      <c r="AM62" s="106">
        <v>8</v>
      </c>
      <c r="AN62" s="105">
        <v>26.962399999999999</v>
      </c>
    </row>
    <row r="63" spans="1:40" ht="12.75" customHeight="1" x14ac:dyDescent="0.3">
      <c r="A63" s="3">
        <f t="shared" si="19"/>
        <v>7</v>
      </c>
      <c r="B63" s="3" t="str">
        <f t="shared" si="14"/>
        <v/>
      </c>
      <c r="C63" s="53" t="str">
        <f t="shared" si="15"/>
        <v/>
      </c>
      <c r="D63" s="88" t="str">
        <f t="shared" si="16"/>
        <v/>
      </c>
      <c r="E63" s="2"/>
      <c r="F63" s="89" t="str">
        <f t="shared" si="17"/>
        <v/>
      </c>
      <c r="G63" s="90" t="str">
        <f t="shared" si="20"/>
        <v/>
      </c>
      <c r="H63" s="91" t="str">
        <f t="shared" si="18"/>
        <v/>
      </c>
      <c r="I63" s="92" t="str">
        <f t="shared" si="21"/>
        <v/>
      </c>
      <c r="J63" s="122" t="s">
        <v>64</v>
      </c>
      <c r="K63" s="94">
        <f t="shared" si="22"/>
        <v>0</v>
      </c>
      <c r="L63" s="119" t="s">
        <v>64</v>
      </c>
      <c r="N63" s="113">
        <v>7</v>
      </c>
      <c r="O63" s="113">
        <v>2</v>
      </c>
      <c r="P63" s="113">
        <v>17</v>
      </c>
      <c r="Q63" s="113" t="s">
        <v>65</v>
      </c>
      <c r="R63" s="113" t="s">
        <v>66</v>
      </c>
      <c r="S63" s="113" t="s">
        <v>67</v>
      </c>
      <c r="T63" s="113" t="s">
        <v>68</v>
      </c>
      <c r="U63" s="113">
        <v>2007005589</v>
      </c>
      <c r="V63" s="113">
        <v>94000001</v>
      </c>
      <c r="W63" s="114">
        <v>30.39</v>
      </c>
      <c r="X63" s="114">
        <v>0</v>
      </c>
      <c r="Y63" s="115">
        <v>1</v>
      </c>
      <c r="Z63" s="114">
        <v>30.39</v>
      </c>
      <c r="AA63" s="67"/>
      <c r="AB63" s="102">
        <v>7</v>
      </c>
      <c r="AC63" s="102">
        <v>9</v>
      </c>
      <c r="AD63" s="102">
        <v>21</v>
      </c>
      <c r="AE63" s="103" t="s">
        <v>65</v>
      </c>
      <c r="AF63" s="103" t="s">
        <v>66</v>
      </c>
      <c r="AG63" s="103" t="s">
        <v>67</v>
      </c>
      <c r="AH63" s="103" t="s">
        <v>68</v>
      </c>
      <c r="AI63" s="102">
        <v>2007005589</v>
      </c>
      <c r="AJ63" s="102">
        <v>94000002</v>
      </c>
      <c r="AK63" s="104">
        <v>24.65</v>
      </c>
      <c r="AL63" s="105">
        <v>0</v>
      </c>
      <c r="AM63" s="106">
        <v>1</v>
      </c>
      <c r="AN63" s="105">
        <v>24.645499999999998</v>
      </c>
    </row>
    <row r="64" spans="1:40" ht="12.75" customHeight="1" x14ac:dyDescent="0.3">
      <c r="A64" s="3">
        <f t="shared" si="19"/>
        <v>8</v>
      </c>
      <c r="B64" s="3" t="str">
        <f t="shared" si="14"/>
        <v/>
      </c>
      <c r="C64" s="53" t="str">
        <f t="shared" si="15"/>
        <v/>
      </c>
      <c r="D64" s="88" t="str">
        <f t="shared" si="16"/>
        <v/>
      </c>
      <c r="E64" s="2"/>
      <c r="F64" s="89" t="str">
        <f t="shared" si="17"/>
        <v/>
      </c>
      <c r="G64" s="90" t="str">
        <f t="shared" si="20"/>
        <v/>
      </c>
      <c r="H64" s="91" t="str">
        <f t="shared" si="18"/>
        <v/>
      </c>
      <c r="I64" s="92" t="str">
        <f t="shared" si="21"/>
        <v/>
      </c>
      <c r="J64" s="122" t="s">
        <v>64</v>
      </c>
      <c r="K64" s="94">
        <f t="shared" si="22"/>
        <v>0</v>
      </c>
      <c r="L64" s="119" t="s">
        <v>64</v>
      </c>
      <c r="N64" s="113">
        <v>7</v>
      </c>
      <c r="O64" s="113">
        <v>2</v>
      </c>
      <c r="P64" s="113">
        <v>18</v>
      </c>
      <c r="Q64" s="113" t="s">
        <v>65</v>
      </c>
      <c r="R64" s="113" t="s">
        <v>66</v>
      </c>
      <c r="S64" s="113" t="s">
        <v>67</v>
      </c>
      <c r="T64" s="113" t="s">
        <v>68</v>
      </c>
      <c r="U64" s="113">
        <v>2007005589</v>
      </c>
      <c r="V64" s="113">
        <v>94000001</v>
      </c>
      <c r="W64" s="114">
        <v>30.39</v>
      </c>
      <c r="X64" s="114">
        <v>0</v>
      </c>
      <c r="Y64" s="115">
        <v>1</v>
      </c>
      <c r="Z64" s="114">
        <v>30.39</v>
      </c>
      <c r="AA64" s="67"/>
      <c r="AB64" s="102">
        <v>7</v>
      </c>
      <c r="AC64" s="102">
        <v>10</v>
      </c>
      <c r="AD64" s="102">
        <v>19</v>
      </c>
      <c r="AE64" s="103" t="s">
        <v>65</v>
      </c>
      <c r="AF64" s="103" t="s">
        <v>66</v>
      </c>
      <c r="AG64" s="103" t="s">
        <v>67</v>
      </c>
      <c r="AH64" s="103" t="s">
        <v>68</v>
      </c>
      <c r="AI64" s="102">
        <v>2007005589</v>
      </c>
      <c r="AJ64" s="102">
        <v>94000002</v>
      </c>
      <c r="AK64" s="104">
        <v>97.18</v>
      </c>
      <c r="AL64" s="105">
        <v>0</v>
      </c>
      <c r="AM64" s="106">
        <v>4</v>
      </c>
      <c r="AN64" s="105">
        <v>24.295400000000001</v>
      </c>
    </row>
    <row r="65" spans="1:42" ht="12.75" customHeight="1" x14ac:dyDescent="0.3">
      <c r="A65" s="3">
        <f t="shared" si="19"/>
        <v>9</v>
      </c>
      <c r="B65" s="3" t="str">
        <f t="shared" si="14"/>
        <v/>
      </c>
      <c r="C65" s="53" t="str">
        <f t="shared" si="15"/>
        <v/>
      </c>
      <c r="D65" s="176"/>
      <c r="E65" s="176"/>
      <c r="F65" s="89"/>
      <c r="G65" s="90"/>
      <c r="H65" s="91" t="str">
        <f t="shared" si="18"/>
        <v/>
      </c>
      <c r="I65" s="92" t="str">
        <f t="shared" si="21"/>
        <v/>
      </c>
      <c r="J65" s="122" t="s">
        <v>64</v>
      </c>
      <c r="K65" s="94">
        <f t="shared" si="22"/>
        <v>0</v>
      </c>
      <c r="L65" s="119" t="s">
        <v>64</v>
      </c>
      <c r="N65" s="113">
        <v>7</v>
      </c>
      <c r="O65" s="113">
        <v>2</v>
      </c>
      <c r="P65" s="113">
        <v>19</v>
      </c>
      <c r="Q65" s="113" t="s">
        <v>65</v>
      </c>
      <c r="R65" s="113" t="s">
        <v>66</v>
      </c>
      <c r="S65" s="113" t="s">
        <v>67</v>
      </c>
      <c r="T65" s="113" t="s">
        <v>68</v>
      </c>
      <c r="U65" s="113">
        <v>2007005589</v>
      </c>
      <c r="V65" s="113">
        <v>94000001</v>
      </c>
      <c r="W65" s="114">
        <v>30.39</v>
      </c>
      <c r="X65" s="114">
        <v>0</v>
      </c>
      <c r="Y65" s="115">
        <v>1</v>
      </c>
      <c r="Z65" s="114">
        <v>30.39</v>
      </c>
      <c r="AA65" s="67"/>
      <c r="AB65" s="102">
        <v>7</v>
      </c>
      <c r="AC65" s="102">
        <v>10</v>
      </c>
      <c r="AD65" s="102">
        <v>21</v>
      </c>
      <c r="AE65" s="103" t="s">
        <v>65</v>
      </c>
      <c r="AF65" s="103" t="s">
        <v>66</v>
      </c>
      <c r="AG65" s="103" t="s">
        <v>67</v>
      </c>
      <c r="AH65" s="103" t="s">
        <v>68</v>
      </c>
      <c r="AI65" s="102">
        <v>2010006135</v>
      </c>
      <c r="AJ65" s="102">
        <v>94000002</v>
      </c>
      <c r="AK65" s="104">
        <v>24.1</v>
      </c>
      <c r="AL65" s="105">
        <v>0</v>
      </c>
      <c r="AM65" s="106">
        <v>1</v>
      </c>
      <c r="AN65" s="105">
        <v>24.100899999999999</v>
      </c>
    </row>
    <row r="66" spans="1:42" ht="12.75" customHeight="1" x14ac:dyDescent="0.3">
      <c r="A66" s="3">
        <f t="shared" si="19"/>
        <v>10</v>
      </c>
      <c r="B66" s="3" t="str">
        <f t="shared" si="14"/>
        <v/>
      </c>
      <c r="C66" s="53" t="str">
        <f t="shared" si="15"/>
        <v/>
      </c>
      <c r="D66" s="88" t="str">
        <f t="shared" si="16"/>
        <v/>
      </c>
      <c r="E66" s="2"/>
      <c r="F66" s="89" t="str">
        <f t="shared" si="17"/>
        <v/>
      </c>
      <c r="G66" s="90" t="str">
        <f t="shared" ref="G66:G81" si="23">IF(B66="","",D66/F66)</f>
        <v/>
      </c>
      <c r="H66" s="91" t="str">
        <f t="shared" si="18"/>
        <v/>
      </c>
      <c r="I66" s="92" t="str">
        <f t="shared" si="21"/>
        <v/>
      </c>
      <c r="J66" s="122" t="s">
        <v>64</v>
      </c>
      <c r="K66" s="94">
        <f t="shared" si="22"/>
        <v>0</v>
      </c>
      <c r="L66" s="119" t="s">
        <v>64</v>
      </c>
      <c r="N66" s="113">
        <v>7</v>
      </c>
      <c r="O66" s="113">
        <v>2</v>
      </c>
      <c r="P66" s="113">
        <v>20</v>
      </c>
      <c r="Q66" s="113" t="s">
        <v>65</v>
      </c>
      <c r="R66" s="113" t="s">
        <v>66</v>
      </c>
      <c r="S66" s="113" t="s">
        <v>67</v>
      </c>
      <c r="T66" s="113" t="s">
        <v>68</v>
      </c>
      <c r="U66" s="113">
        <v>2007005589</v>
      </c>
      <c r="V66" s="113">
        <v>94000001</v>
      </c>
      <c r="W66" s="114">
        <v>30.39</v>
      </c>
      <c r="X66" s="114">
        <v>0</v>
      </c>
      <c r="Y66" s="115">
        <v>1</v>
      </c>
      <c r="Z66" s="114">
        <v>30.39</v>
      </c>
      <c r="AA66" s="67"/>
      <c r="AB66" s="102">
        <v>7</v>
      </c>
      <c r="AC66" s="102">
        <v>10</v>
      </c>
      <c r="AD66" s="102">
        <v>23</v>
      </c>
      <c r="AE66" s="103" t="s">
        <v>65</v>
      </c>
      <c r="AF66" s="103" t="s">
        <v>66</v>
      </c>
      <c r="AG66" s="103" t="s">
        <v>67</v>
      </c>
      <c r="AH66" s="103" t="s">
        <v>68</v>
      </c>
      <c r="AI66" s="102">
        <v>2007005589</v>
      </c>
      <c r="AJ66" s="102">
        <v>94000002</v>
      </c>
      <c r="AK66" s="104">
        <v>24.05</v>
      </c>
      <c r="AL66" s="105">
        <v>0</v>
      </c>
      <c r="AM66" s="106">
        <v>1</v>
      </c>
      <c r="AN66" s="105">
        <v>24.0501</v>
      </c>
    </row>
    <row r="67" spans="1:42" ht="12.75" customHeight="1" x14ac:dyDescent="0.3">
      <c r="A67" s="3">
        <f t="shared" si="19"/>
        <v>11</v>
      </c>
      <c r="B67" s="3" t="str">
        <f t="shared" si="14"/>
        <v/>
      </c>
      <c r="C67" s="53" t="str">
        <f t="shared" si="15"/>
        <v/>
      </c>
      <c r="D67" s="88" t="str">
        <f t="shared" si="16"/>
        <v/>
      </c>
      <c r="E67" s="2"/>
      <c r="F67" s="89" t="str">
        <f t="shared" si="17"/>
        <v/>
      </c>
      <c r="G67" s="90" t="str">
        <f t="shared" si="23"/>
        <v/>
      </c>
      <c r="H67" s="91" t="str">
        <f t="shared" si="18"/>
        <v/>
      </c>
      <c r="I67" s="92" t="str">
        <f t="shared" si="21"/>
        <v/>
      </c>
      <c r="J67" s="122" t="s">
        <v>64</v>
      </c>
      <c r="K67" s="94">
        <f t="shared" si="22"/>
        <v>0</v>
      </c>
      <c r="L67" s="119" t="s">
        <v>64</v>
      </c>
      <c r="N67" s="113">
        <v>7</v>
      </c>
      <c r="O67" s="113">
        <v>2</v>
      </c>
      <c r="P67" s="113">
        <v>21</v>
      </c>
      <c r="Q67" s="113" t="s">
        <v>65</v>
      </c>
      <c r="R67" s="113" t="s">
        <v>66</v>
      </c>
      <c r="S67" s="113" t="s">
        <v>67</v>
      </c>
      <c r="T67" s="113" t="s">
        <v>68</v>
      </c>
      <c r="U67" s="113">
        <v>2007005589</v>
      </c>
      <c r="V67" s="113">
        <v>94000001</v>
      </c>
      <c r="W67" s="114">
        <v>30.39</v>
      </c>
      <c r="X67" s="114">
        <v>0</v>
      </c>
      <c r="Y67" s="115">
        <v>1</v>
      </c>
      <c r="Z67" s="114">
        <v>30.39</v>
      </c>
      <c r="AA67" s="67"/>
      <c r="AB67" s="102">
        <v>7</v>
      </c>
      <c r="AC67" s="102">
        <v>9</v>
      </c>
      <c r="AD67" s="102">
        <v>8</v>
      </c>
      <c r="AE67" s="103" t="s">
        <v>65</v>
      </c>
      <c r="AF67" s="103" t="s">
        <v>66</v>
      </c>
      <c r="AG67" s="103" t="s">
        <v>67</v>
      </c>
      <c r="AH67" s="103" t="s">
        <v>68</v>
      </c>
      <c r="AI67" s="102">
        <v>2007005589</v>
      </c>
      <c r="AJ67" s="102">
        <v>94000002</v>
      </c>
      <c r="AK67" s="104">
        <v>23.54</v>
      </c>
      <c r="AL67" s="105">
        <v>0</v>
      </c>
      <c r="AM67" s="106">
        <v>1</v>
      </c>
      <c r="AN67" s="105">
        <v>23.539899999999999</v>
      </c>
    </row>
    <row r="68" spans="1:42" ht="12.75" customHeight="1" x14ac:dyDescent="0.3">
      <c r="A68" s="3">
        <f t="shared" si="19"/>
        <v>12</v>
      </c>
      <c r="B68" s="3" t="str">
        <f t="shared" si="14"/>
        <v/>
      </c>
      <c r="C68" s="53" t="str">
        <f t="shared" si="15"/>
        <v/>
      </c>
      <c r="D68" s="88" t="str">
        <f t="shared" si="16"/>
        <v/>
      </c>
      <c r="E68" s="2"/>
      <c r="F68" s="89" t="str">
        <f t="shared" si="17"/>
        <v/>
      </c>
      <c r="G68" s="90" t="str">
        <f t="shared" si="23"/>
        <v/>
      </c>
      <c r="H68" s="91" t="str">
        <f t="shared" si="18"/>
        <v/>
      </c>
      <c r="I68" s="92" t="str">
        <f t="shared" si="21"/>
        <v/>
      </c>
      <c r="J68" s="122" t="s">
        <v>64</v>
      </c>
      <c r="K68" s="94">
        <f t="shared" si="22"/>
        <v>0</v>
      </c>
      <c r="L68" s="119" t="s">
        <v>64</v>
      </c>
      <c r="N68" s="113">
        <v>7</v>
      </c>
      <c r="O68" s="113">
        <v>6</v>
      </c>
      <c r="P68" s="113">
        <v>8</v>
      </c>
      <c r="Q68" s="113" t="s">
        <v>65</v>
      </c>
      <c r="R68" s="113" t="s">
        <v>66</v>
      </c>
      <c r="S68" s="113" t="s">
        <v>67</v>
      </c>
      <c r="T68" s="113" t="s">
        <v>68</v>
      </c>
      <c r="U68" s="113">
        <v>2007005589</v>
      </c>
      <c r="V68" s="113">
        <v>94000001</v>
      </c>
      <c r="W68" s="114">
        <v>30.39</v>
      </c>
      <c r="X68" s="114">
        <v>0</v>
      </c>
      <c r="Y68" s="115">
        <v>1</v>
      </c>
      <c r="Z68" s="114">
        <v>30.39</v>
      </c>
      <c r="AA68" s="67"/>
      <c r="AB68" s="102">
        <v>7</v>
      </c>
      <c r="AC68" s="102">
        <v>9</v>
      </c>
      <c r="AD68" s="102">
        <v>8</v>
      </c>
      <c r="AE68" s="103" t="s">
        <v>65</v>
      </c>
      <c r="AF68" s="103" t="s">
        <v>66</v>
      </c>
      <c r="AG68" s="103" t="s">
        <v>67</v>
      </c>
      <c r="AH68" s="103" t="s">
        <v>68</v>
      </c>
      <c r="AI68" s="102">
        <v>2010006135</v>
      </c>
      <c r="AJ68" s="102">
        <v>94000002</v>
      </c>
      <c r="AK68" s="104">
        <v>47.08</v>
      </c>
      <c r="AL68" s="105">
        <v>0</v>
      </c>
      <c r="AM68" s="106">
        <v>2</v>
      </c>
      <c r="AN68" s="105">
        <v>23.539899999999999</v>
      </c>
    </row>
    <row r="69" spans="1:42" ht="12.75" customHeight="1" x14ac:dyDescent="0.3">
      <c r="A69" s="3">
        <f t="shared" si="19"/>
        <v>13</v>
      </c>
      <c r="B69" s="3" t="str">
        <f t="shared" si="14"/>
        <v/>
      </c>
      <c r="C69" s="53" t="str">
        <f t="shared" si="15"/>
        <v/>
      </c>
      <c r="D69" s="88" t="str">
        <f t="shared" si="16"/>
        <v/>
      </c>
      <c r="E69" s="2"/>
      <c r="F69" s="89" t="str">
        <f t="shared" si="17"/>
        <v/>
      </c>
      <c r="G69" s="90" t="str">
        <f t="shared" si="23"/>
        <v/>
      </c>
      <c r="H69" s="91" t="str">
        <f t="shared" si="18"/>
        <v/>
      </c>
      <c r="I69" s="92" t="str">
        <f t="shared" si="21"/>
        <v/>
      </c>
      <c r="J69" s="122" t="s">
        <v>64</v>
      </c>
      <c r="K69" s="94">
        <f t="shared" si="22"/>
        <v>0</v>
      </c>
      <c r="L69" s="119" t="s">
        <v>64</v>
      </c>
      <c r="N69" s="113">
        <v>7</v>
      </c>
      <c r="O69" s="113">
        <v>6</v>
      </c>
      <c r="P69" s="113">
        <v>11</v>
      </c>
      <c r="Q69" s="113" t="s">
        <v>65</v>
      </c>
      <c r="R69" s="113" t="s">
        <v>66</v>
      </c>
      <c r="S69" s="113" t="s">
        <v>67</v>
      </c>
      <c r="T69" s="113" t="s">
        <v>68</v>
      </c>
      <c r="U69" s="113">
        <v>2007005589</v>
      </c>
      <c r="V69" s="113">
        <v>94000001</v>
      </c>
      <c r="W69" s="114">
        <v>30.39</v>
      </c>
      <c r="X69" s="114">
        <v>0</v>
      </c>
      <c r="Y69" s="115">
        <v>1</v>
      </c>
      <c r="Z69" s="114">
        <v>30.39</v>
      </c>
      <c r="AA69" s="67"/>
      <c r="AB69" s="102">
        <v>7</v>
      </c>
      <c r="AC69" s="102">
        <v>10</v>
      </c>
      <c r="AD69" s="102">
        <v>5</v>
      </c>
      <c r="AE69" s="103" t="s">
        <v>65</v>
      </c>
      <c r="AF69" s="103" t="s">
        <v>66</v>
      </c>
      <c r="AG69" s="103" t="s">
        <v>67</v>
      </c>
      <c r="AH69" s="103" t="s">
        <v>68</v>
      </c>
      <c r="AI69" s="102">
        <v>2010006135</v>
      </c>
      <c r="AJ69" s="102">
        <v>94000002</v>
      </c>
      <c r="AK69" s="104">
        <v>45.93</v>
      </c>
      <c r="AL69" s="105">
        <v>0</v>
      </c>
      <c r="AM69" s="106">
        <v>2</v>
      </c>
      <c r="AN69" s="105">
        <v>22.9663</v>
      </c>
    </row>
    <row r="70" spans="1:42" ht="12.75" customHeight="1" x14ac:dyDescent="0.3">
      <c r="A70" s="3">
        <f t="shared" si="19"/>
        <v>14</v>
      </c>
      <c r="B70" s="3" t="str">
        <f t="shared" si="14"/>
        <v/>
      </c>
      <c r="C70" s="53" t="str">
        <f t="shared" si="15"/>
        <v/>
      </c>
      <c r="D70" s="88" t="str">
        <f t="shared" si="16"/>
        <v/>
      </c>
      <c r="E70" s="2"/>
      <c r="F70" s="89" t="str">
        <f t="shared" si="17"/>
        <v/>
      </c>
      <c r="G70" s="90" t="str">
        <f t="shared" si="23"/>
        <v/>
      </c>
      <c r="H70" s="91" t="str">
        <f t="shared" si="18"/>
        <v/>
      </c>
      <c r="I70" s="92" t="str">
        <f t="shared" si="21"/>
        <v/>
      </c>
      <c r="J70" s="122" t="s">
        <v>64</v>
      </c>
      <c r="K70" s="94">
        <f t="shared" si="22"/>
        <v>0</v>
      </c>
      <c r="L70" s="119" t="s">
        <v>64</v>
      </c>
      <c r="N70" s="113">
        <v>7</v>
      </c>
      <c r="O70" s="113">
        <v>6</v>
      </c>
      <c r="P70" s="113">
        <v>12</v>
      </c>
      <c r="Q70" s="113" t="s">
        <v>65</v>
      </c>
      <c r="R70" s="113" t="s">
        <v>66</v>
      </c>
      <c r="S70" s="113" t="s">
        <v>67</v>
      </c>
      <c r="T70" s="113" t="s">
        <v>68</v>
      </c>
      <c r="U70" s="113">
        <v>2007005589</v>
      </c>
      <c r="V70" s="113">
        <v>94000001</v>
      </c>
      <c r="W70" s="114">
        <v>30.39</v>
      </c>
      <c r="X70" s="114">
        <v>0</v>
      </c>
      <c r="Y70" s="115">
        <v>1</v>
      </c>
      <c r="Z70" s="114">
        <v>30.39</v>
      </c>
      <c r="AA70" s="67"/>
      <c r="AB70" s="102">
        <v>7</v>
      </c>
      <c r="AC70" s="102">
        <v>3</v>
      </c>
      <c r="AD70" s="102">
        <v>18</v>
      </c>
      <c r="AE70" s="103" t="s">
        <v>65</v>
      </c>
      <c r="AF70" s="103" t="s">
        <v>66</v>
      </c>
      <c r="AG70" s="103" t="s">
        <v>67</v>
      </c>
      <c r="AH70" s="103" t="s">
        <v>68</v>
      </c>
      <c r="AI70" s="102">
        <v>2007005589</v>
      </c>
      <c r="AJ70" s="102">
        <v>94000002</v>
      </c>
      <c r="AK70" s="104">
        <v>156.38999999999999</v>
      </c>
      <c r="AL70" s="105">
        <v>0</v>
      </c>
      <c r="AM70" s="106">
        <v>7</v>
      </c>
      <c r="AN70" s="105">
        <v>22.341100000000001</v>
      </c>
    </row>
    <row r="71" spans="1:42" ht="12.75" customHeight="1" x14ac:dyDescent="0.3">
      <c r="A71" s="3">
        <f t="shared" si="19"/>
        <v>15</v>
      </c>
      <c r="B71" s="3" t="str">
        <f t="shared" si="14"/>
        <v/>
      </c>
      <c r="C71" s="53" t="str">
        <f t="shared" si="15"/>
        <v/>
      </c>
      <c r="D71" s="88" t="str">
        <f t="shared" si="16"/>
        <v/>
      </c>
      <c r="E71" s="2"/>
      <c r="F71" s="89" t="str">
        <f t="shared" si="17"/>
        <v/>
      </c>
      <c r="G71" s="90" t="str">
        <f t="shared" si="23"/>
        <v/>
      </c>
      <c r="H71" s="91" t="str">
        <f t="shared" si="18"/>
        <v/>
      </c>
      <c r="I71" s="92" t="str">
        <f t="shared" si="21"/>
        <v/>
      </c>
      <c r="J71" s="122" t="s">
        <v>64</v>
      </c>
      <c r="K71" s="94">
        <f t="shared" si="22"/>
        <v>0</v>
      </c>
      <c r="L71" s="119" t="s">
        <v>64</v>
      </c>
      <c r="N71" s="113">
        <v>7</v>
      </c>
      <c r="O71" s="113">
        <v>6</v>
      </c>
      <c r="P71" s="113">
        <v>13</v>
      </c>
      <c r="Q71" s="113" t="s">
        <v>65</v>
      </c>
      <c r="R71" s="113" t="s">
        <v>66</v>
      </c>
      <c r="S71" s="113" t="s">
        <v>67</v>
      </c>
      <c r="T71" s="113" t="s">
        <v>68</v>
      </c>
      <c r="U71" s="113">
        <v>2007005589</v>
      </c>
      <c r="V71" s="113">
        <v>94000001</v>
      </c>
      <c r="W71" s="114">
        <v>30.39</v>
      </c>
      <c r="X71" s="114">
        <v>0</v>
      </c>
      <c r="Y71" s="115">
        <v>1</v>
      </c>
      <c r="Z71" s="114">
        <v>30.39</v>
      </c>
      <c r="AA71" s="67"/>
      <c r="AB71" s="102">
        <v>7</v>
      </c>
      <c r="AC71" s="102">
        <v>29</v>
      </c>
      <c r="AD71" s="102">
        <v>4</v>
      </c>
      <c r="AE71" s="103" t="s">
        <v>65</v>
      </c>
      <c r="AF71" s="103" t="s">
        <v>66</v>
      </c>
      <c r="AG71" s="103" t="s">
        <v>67</v>
      </c>
      <c r="AH71" s="103" t="s">
        <v>71</v>
      </c>
      <c r="AI71" s="102">
        <v>2010006056</v>
      </c>
      <c r="AJ71" s="102">
        <v>94000002</v>
      </c>
      <c r="AK71" s="104">
        <v>314.13</v>
      </c>
      <c r="AL71" s="105">
        <v>0</v>
      </c>
      <c r="AM71" s="106">
        <v>16</v>
      </c>
      <c r="AN71" s="105">
        <v>19.633099999999999</v>
      </c>
    </row>
    <row r="72" spans="1:42" ht="12.75" customHeight="1" x14ac:dyDescent="0.3">
      <c r="A72" s="3">
        <f t="shared" si="19"/>
        <v>16</v>
      </c>
      <c r="B72" s="3" t="str">
        <f t="shared" si="14"/>
        <v/>
      </c>
      <c r="C72" s="53" t="str">
        <f t="shared" si="15"/>
        <v/>
      </c>
      <c r="D72" s="88" t="str">
        <f t="shared" si="16"/>
        <v/>
      </c>
      <c r="E72" s="2"/>
      <c r="F72" s="89" t="str">
        <f t="shared" si="17"/>
        <v/>
      </c>
      <c r="G72" s="90" t="str">
        <f t="shared" si="23"/>
        <v/>
      </c>
      <c r="H72" s="91" t="str">
        <f t="shared" si="18"/>
        <v/>
      </c>
      <c r="I72" s="92" t="str">
        <f t="shared" si="21"/>
        <v/>
      </c>
      <c r="J72" s="122" t="s">
        <v>64</v>
      </c>
      <c r="K72" s="94">
        <f t="shared" si="22"/>
        <v>0</v>
      </c>
      <c r="L72" s="119" t="s">
        <v>64</v>
      </c>
      <c r="N72" s="113">
        <v>7</v>
      </c>
      <c r="O72" s="113">
        <v>6</v>
      </c>
      <c r="P72" s="113">
        <v>14</v>
      </c>
      <c r="Q72" s="113" t="s">
        <v>65</v>
      </c>
      <c r="R72" s="113" t="s">
        <v>66</v>
      </c>
      <c r="S72" s="113" t="s">
        <v>67</v>
      </c>
      <c r="T72" s="113" t="s">
        <v>68</v>
      </c>
      <c r="U72" s="113">
        <v>2007005589</v>
      </c>
      <c r="V72" s="113">
        <v>94000001</v>
      </c>
      <c r="W72" s="114">
        <v>30.39</v>
      </c>
      <c r="X72" s="114">
        <v>0</v>
      </c>
      <c r="Y72" s="115">
        <v>1</v>
      </c>
      <c r="Z72" s="114">
        <v>30.39</v>
      </c>
      <c r="AA72" s="67"/>
      <c r="AB72" s="102">
        <v>7</v>
      </c>
      <c r="AC72" s="102">
        <v>12</v>
      </c>
      <c r="AD72" s="102">
        <v>2</v>
      </c>
      <c r="AE72" s="103" t="s">
        <v>65</v>
      </c>
      <c r="AF72" s="103" t="s">
        <v>66</v>
      </c>
      <c r="AG72" s="103" t="s">
        <v>67</v>
      </c>
      <c r="AH72" s="103" t="s">
        <v>71</v>
      </c>
      <c r="AI72" s="102">
        <v>2010006056</v>
      </c>
      <c r="AJ72" s="102">
        <v>94000002</v>
      </c>
      <c r="AK72" s="104">
        <v>19.55</v>
      </c>
      <c r="AL72" s="105">
        <v>0</v>
      </c>
      <c r="AM72" s="106">
        <v>1</v>
      </c>
      <c r="AN72" s="105">
        <v>19.546900000000001</v>
      </c>
    </row>
    <row r="73" spans="1:42" ht="12.75" customHeight="1" x14ac:dyDescent="0.3">
      <c r="A73" s="3">
        <f t="shared" si="19"/>
        <v>17</v>
      </c>
      <c r="B73" s="3" t="str">
        <f t="shared" si="14"/>
        <v/>
      </c>
      <c r="C73" s="53" t="str">
        <f t="shared" si="15"/>
        <v/>
      </c>
      <c r="D73" s="88" t="str">
        <f t="shared" si="16"/>
        <v/>
      </c>
      <c r="E73" s="2"/>
      <c r="F73" s="89" t="str">
        <f t="shared" si="17"/>
        <v/>
      </c>
      <c r="G73" s="90" t="str">
        <f t="shared" si="23"/>
        <v/>
      </c>
      <c r="H73" s="91" t="str">
        <f t="shared" si="18"/>
        <v/>
      </c>
      <c r="I73" s="92" t="str">
        <f t="shared" si="21"/>
        <v/>
      </c>
      <c r="J73" s="122" t="s">
        <v>64</v>
      </c>
      <c r="K73" s="94">
        <f t="shared" si="22"/>
        <v>0</v>
      </c>
      <c r="L73" s="119" t="s">
        <v>64</v>
      </c>
      <c r="N73" s="113">
        <v>7</v>
      </c>
      <c r="O73" s="113">
        <v>6</v>
      </c>
      <c r="P73" s="113">
        <v>15</v>
      </c>
      <c r="Q73" s="113" t="s">
        <v>65</v>
      </c>
      <c r="R73" s="113" t="s">
        <v>66</v>
      </c>
      <c r="S73" s="113" t="s">
        <v>67</v>
      </c>
      <c r="T73" s="113" t="s">
        <v>68</v>
      </c>
      <c r="U73" s="113">
        <v>2007005589</v>
      </c>
      <c r="V73" s="113">
        <v>94000001</v>
      </c>
      <c r="W73" s="114">
        <v>30.39</v>
      </c>
      <c r="X73" s="114">
        <v>0</v>
      </c>
      <c r="Y73" s="115">
        <v>1</v>
      </c>
      <c r="Z73" s="114">
        <v>30.39</v>
      </c>
      <c r="AA73" s="67"/>
      <c r="AB73" s="102">
        <v>7</v>
      </c>
      <c r="AC73" s="102">
        <v>24</v>
      </c>
      <c r="AD73" s="102">
        <v>24</v>
      </c>
      <c r="AE73" s="103" t="s">
        <v>65</v>
      </c>
      <c r="AF73" s="103" t="s">
        <v>66</v>
      </c>
      <c r="AG73" s="103" t="s">
        <v>67</v>
      </c>
      <c r="AH73" s="103" t="s">
        <v>71</v>
      </c>
      <c r="AI73" s="102">
        <v>2010006056</v>
      </c>
      <c r="AJ73" s="102">
        <v>94000002</v>
      </c>
      <c r="AK73" s="104">
        <v>78.13</v>
      </c>
      <c r="AL73" s="105">
        <v>0</v>
      </c>
      <c r="AM73" s="106">
        <v>4</v>
      </c>
      <c r="AN73" s="105">
        <v>19.5334</v>
      </c>
    </row>
    <row r="74" spans="1:42" ht="12.75" customHeight="1" x14ac:dyDescent="0.3">
      <c r="A74" s="3">
        <f t="shared" si="19"/>
        <v>18</v>
      </c>
      <c r="B74" s="3" t="str">
        <f t="shared" si="14"/>
        <v/>
      </c>
      <c r="C74" s="53" t="str">
        <f t="shared" si="15"/>
        <v/>
      </c>
      <c r="D74" s="88" t="str">
        <f t="shared" si="16"/>
        <v/>
      </c>
      <c r="E74" s="2"/>
      <c r="F74" s="89" t="str">
        <f t="shared" si="17"/>
        <v/>
      </c>
      <c r="G74" s="90" t="str">
        <f t="shared" si="23"/>
        <v/>
      </c>
      <c r="H74" s="91" t="str">
        <f t="shared" si="18"/>
        <v/>
      </c>
      <c r="I74" s="92" t="str">
        <f t="shared" si="21"/>
        <v/>
      </c>
      <c r="J74" s="122" t="s">
        <v>64</v>
      </c>
      <c r="K74" s="94">
        <f t="shared" si="22"/>
        <v>0</v>
      </c>
      <c r="L74" s="119" t="s">
        <v>64</v>
      </c>
      <c r="N74" s="113">
        <v>7</v>
      </c>
      <c r="O74" s="113">
        <v>6</v>
      </c>
      <c r="P74" s="113">
        <v>16</v>
      </c>
      <c r="Q74" s="113" t="s">
        <v>65</v>
      </c>
      <c r="R74" s="113" t="s">
        <v>66</v>
      </c>
      <c r="S74" s="113" t="s">
        <v>67</v>
      </c>
      <c r="T74" s="113" t="s">
        <v>68</v>
      </c>
      <c r="U74" s="113">
        <v>2007005589</v>
      </c>
      <c r="V74" s="113">
        <v>94000001</v>
      </c>
      <c r="W74" s="114">
        <v>30.39</v>
      </c>
      <c r="X74" s="114">
        <v>0</v>
      </c>
      <c r="Y74" s="115">
        <v>1</v>
      </c>
      <c r="Z74" s="114">
        <v>30.39</v>
      </c>
      <c r="AA74" s="67"/>
      <c r="AB74" s="102">
        <v>7</v>
      </c>
      <c r="AC74" s="102">
        <v>24</v>
      </c>
      <c r="AD74" s="102">
        <v>24</v>
      </c>
      <c r="AE74" s="103" t="s">
        <v>65</v>
      </c>
      <c r="AF74" s="103" t="s">
        <v>66</v>
      </c>
      <c r="AG74" s="103" t="s">
        <v>67</v>
      </c>
      <c r="AH74" s="103" t="s">
        <v>72</v>
      </c>
      <c r="AI74" s="102">
        <v>2010006057</v>
      </c>
      <c r="AJ74" s="102">
        <v>94000002</v>
      </c>
      <c r="AK74" s="104">
        <v>39.07</v>
      </c>
      <c r="AL74" s="105">
        <v>0</v>
      </c>
      <c r="AM74" s="106">
        <v>2</v>
      </c>
      <c r="AN74" s="105">
        <v>19.5334</v>
      </c>
    </row>
    <row r="75" spans="1:42" ht="12.75" customHeight="1" x14ac:dyDescent="0.3">
      <c r="A75" s="3">
        <f t="shared" si="19"/>
        <v>19</v>
      </c>
      <c r="B75" s="3" t="str">
        <f t="shared" si="14"/>
        <v/>
      </c>
      <c r="C75" s="53" t="str">
        <f t="shared" si="15"/>
        <v/>
      </c>
      <c r="D75" s="88" t="str">
        <f t="shared" si="16"/>
        <v/>
      </c>
      <c r="E75" s="2"/>
      <c r="F75" s="89" t="str">
        <f t="shared" si="17"/>
        <v/>
      </c>
      <c r="G75" s="90" t="str">
        <f t="shared" si="23"/>
        <v/>
      </c>
      <c r="H75" s="91" t="str">
        <f t="shared" si="18"/>
        <v/>
      </c>
      <c r="I75" s="92" t="str">
        <f t="shared" si="21"/>
        <v/>
      </c>
      <c r="J75" s="122" t="s">
        <v>64</v>
      </c>
      <c r="K75" s="94">
        <f t="shared" si="22"/>
        <v>0</v>
      </c>
      <c r="L75" s="119" t="s">
        <v>64</v>
      </c>
      <c r="N75" s="113">
        <v>7</v>
      </c>
      <c r="O75" s="113">
        <v>6</v>
      </c>
      <c r="P75" s="113">
        <v>17</v>
      </c>
      <c r="Q75" s="113" t="s">
        <v>65</v>
      </c>
      <c r="R75" s="113" t="s">
        <v>66</v>
      </c>
      <c r="S75" s="113" t="s">
        <v>67</v>
      </c>
      <c r="T75" s="113" t="s">
        <v>68</v>
      </c>
      <c r="U75" s="113">
        <v>2007005589</v>
      </c>
      <c r="V75" s="113">
        <v>94000001</v>
      </c>
      <c r="W75" s="114">
        <v>30.39</v>
      </c>
      <c r="X75" s="114">
        <v>0</v>
      </c>
      <c r="Y75" s="115">
        <v>1</v>
      </c>
      <c r="Z75" s="114">
        <v>30.39</v>
      </c>
      <c r="AA75" s="67"/>
      <c r="AB75" s="102">
        <v>7</v>
      </c>
      <c r="AC75" s="102">
        <v>29</v>
      </c>
      <c r="AD75" s="102">
        <v>2</v>
      </c>
      <c r="AE75" s="103" t="s">
        <v>65</v>
      </c>
      <c r="AF75" s="103" t="s">
        <v>66</v>
      </c>
      <c r="AG75" s="103" t="s">
        <v>67</v>
      </c>
      <c r="AH75" s="103" t="s">
        <v>71</v>
      </c>
      <c r="AI75" s="102">
        <v>2010006056</v>
      </c>
      <c r="AJ75" s="102">
        <v>94000002</v>
      </c>
      <c r="AK75" s="104">
        <v>194.38</v>
      </c>
      <c r="AL75" s="105">
        <v>0</v>
      </c>
      <c r="AM75" s="106">
        <v>10</v>
      </c>
      <c r="AN75" s="105">
        <v>19.437999999999999</v>
      </c>
    </row>
    <row r="76" spans="1:42" ht="12.75" customHeight="1" x14ac:dyDescent="0.3">
      <c r="A76" s="3">
        <f t="shared" si="19"/>
        <v>20</v>
      </c>
      <c r="B76" s="3" t="str">
        <f t="shared" si="14"/>
        <v/>
      </c>
      <c r="C76" s="53" t="str">
        <f t="shared" si="15"/>
        <v/>
      </c>
      <c r="D76" s="88" t="str">
        <f t="shared" si="16"/>
        <v/>
      </c>
      <c r="E76" s="2"/>
      <c r="F76" s="89" t="str">
        <f t="shared" si="17"/>
        <v/>
      </c>
      <c r="G76" s="90" t="str">
        <f t="shared" si="23"/>
        <v/>
      </c>
      <c r="H76" s="91" t="str">
        <f t="shared" si="18"/>
        <v/>
      </c>
      <c r="I76" s="92" t="str">
        <f t="shared" si="21"/>
        <v/>
      </c>
      <c r="J76" s="122" t="s">
        <v>64</v>
      </c>
      <c r="K76" s="94">
        <f>IF(J76="Yes",0,I76)</f>
        <v>0</v>
      </c>
      <c r="L76" s="119" t="s">
        <v>64</v>
      </c>
      <c r="N76" s="113">
        <v>7</v>
      </c>
      <c r="O76" s="113">
        <v>6</v>
      </c>
      <c r="P76" s="113">
        <v>18</v>
      </c>
      <c r="Q76" s="113" t="s">
        <v>65</v>
      </c>
      <c r="R76" s="113" t="s">
        <v>66</v>
      </c>
      <c r="S76" s="113" t="s">
        <v>67</v>
      </c>
      <c r="T76" s="113" t="s">
        <v>68</v>
      </c>
      <c r="U76" s="113">
        <v>2007005589</v>
      </c>
      <c r="V76" s="113">
        <v>94000001</v>
      </c>
      <c r="W76" s="114">
        <v>30.39</v>
      </c>
      <c r="X76" s="114">
        <v>0</v>
      </c>
      <c r="Y76" s="115">
        <v>1</v>
      </c>
      <c r="Z76" s="114">
        <v>30.39</v>
      </c>
      <c r="AA76" s="67"/>
      <c r="AB76" s="102">
        <v>7</v>
      </c>
      <c r="AC76" s="102">
        <v>28</v>
      </c>
      <c r="AD76" s="102">
        <v>24</v>
      </c>
      <c r="AE76" s="103" t="s">
        <v>65</v>
      </c>
      <c r="AF76" s="103" t="s">
        <v>66</v>
      </c>
      <c r="AG76" s="103" t="s">
        <v>67</v>
      </c>
      <c r="AH76" s="103" t="s">
        <v>71</v>
      </c>
      <c r="AI76" s="102">
        <v>2010006056</v>
      </c>
      <c r="AJ76" s="102">
        <v>94000002</v>
      </c>
      <c r="AK76" s="104">
        <v>19.14</v>
      </c>
      <c r="AL76" s="105">
        <v>0</v>
      </c>
      <c r="AM76" s="106">
        <v>1</v>
      </c>
      <c r="AN76" s="105">
        <v>19.143999999999998</v>
      </c>
    </row>
    <row r="77" spans="1:42" ht="12.75" customHeight="1" x14ac:dyDescent="0.3">
      <c r="A77" s="3">
        <f t="shared" si="19"/>
        <v>21</v>
      </c>
      <c r="B77" s="3" t="str">
        <f t="shared" si="14"/>
        <v/>
      </c>
      <c r="C77" s="53" t="str">
        <f t="shared" si="15"/>
        <v/>
      </c>
      <c r="D77" s="88" t="str">
        <f t="shared" si="16"/>
        <v/>
      </c>
      <c r="E77" s="2"/>
      <c r="F77" s="89" t="str">
        <f t="shared" si="17"/>
        <v/>
      </c>
      <c r="G77" s="90" t="str">
        <f t="shared" si="23"/>
        <v/>
      </c>
      <c r="H77" s="91" t="str">
        <f t="shared" si="18"/>
        <v/>
      </c>
      <c r="I77" s="92" t="str">
        <f t="shared" si="21"/>
        <v/>
      </c>
      <c r="J77" s="122" t="s">
        <v>64</v>
      </c>
      <c r="K77" s="94">
        <f t="shared" ref="K77:K81" si="24">IF(J77="Yes",0,I77)</f>
        <v>0</v>
      </c>
      <c r="L77" s="119" t="s">
        <v>64</v>
      </c>
      <c r="N77" s="113">
        <v>7</v>
      </c>
      <c r="O77" s="113">
        <v>6</v>
      </c>
      <c r="P77" s="113">
        <v>19</v>
      </c>
      <c r="Q77" s="113" t="s">
        <v>65</v>
      </c>
      <c r="R77" s="113" t="s">
        <v>66</v>
      </c>
      <c r="S77" s="113" t="s">
        <v>67</v>
      </c>
      <c r="T77" s="113" t="s">
        <v>68</v>
      </c>
      <c r="U77" s="113">
        <v>2007005589</v>
      </c>
      <c r="V77" s="113">
        <v>94000001</v>
      </c>
      <c r="W77" s="114">
        <v>30.39</v>
      </c>
      <c r="X77" s="114">
        <v>0</v>
      </c>
      <c r="Y77" s="115">
        <v>1</v>
      </c>
      <c r="Z77" s="114">
        <v>30.39</v>
      </c>
      <c r="AA77" s="67"/>
      <c r="AB77" s="102">
        <v>7</v>
      </c>
      <c r="AC77" s="102">
        <v>28</v>
      </c>
      <c r="AD77" s="102">
        <v>24</v>
      </c>
      <c r="AE77" s="103" t="s">
        <v>65</v>
      </c>
      <c r="AF77" s="103" t="s">
        <v>66</v>
      </c>
      <c r="AG77" s="103" t="s">
        <v>67</v>
      </c>
      <c r="AH77" s="103" t="s">
        <v>72</v>
      </c>
      <c r="AI77" s="102">
        <v>2010006057</v>
      </c>
      <c r="AJ77" s="102">
        <v>94000002</v>
      </c>
      <c r="AK77" s="104">
        <v>19.14</v>
      </c>
      <c r="AL77" s="105">
        <v>0</v>
      </c>
      <c r="AM77" s="106">
        <v>1</v>
      </c>
      <c r="AN77" s="105">
        <v>19.143999999999998</v>
      </c>
    </row>
    <row r="78" spans="1:42" ht="12.75" customHeight="1" x14ac:dyDescent="0.3">
      <c r="A78" s="3">
        <f t="shared" si="19"/>
        <v>22</v>
      </c>
      <c r="B78" s="3" t="str">
        <f t="shared" si="14"/>
        <v/>
      </c>
      <c r="C78" s="53" t="str">
        <f t="shared" si="15"/>
        <v/>
      </c>
      <c r="D78" s="88" t="str">
        <f t="shared" si="16"/>
        <v/>
      </c>
      <c r="E78" s="2"/>
      <c r="F78" s="89" t="str">
        <f t="shared" si="17"/>
        <v/>
      </c>
      <c r="G78" s="90" t="str">
        <f t="shared" si="23"/>
        <v/>
      </c>
      <c r="H78" s="91" t="str">
        <f t="shared" si="18"/>
        <v/>
      </c>
      <c r="I78" s="92" t="str">
        <f t="shared" si="21"/>
        <v/>
      </c>
      <c r="J78" s="122" t="s">
        <v>64</v>
      </c>
      <c r="K78" s="94">
        <f t="shared" si="24"/>
        <v>0</v>
      </c>
      <c r="L78" s="119" t="s">
        <v>64</v>
      </c>
      <c r="N78" s="113">
        <v>7</v>
      </c>
      <c r="O78" s="113">
        <v>6</v>
      </c>
      <c r="P78" s="113">
        <v>20</v>
      </c>
      <c r="Q78" s="113" t="s">
        <v>65</v>
      </c>
      <c r="R78" s="113" t="s">
        <v>66</v>
      </c>
      <c r="S78" s="113" t="s">
        <v>67</v>
      </c>
      <c r="T78" s="113" t="s">
        <v>68</v>
      </c>
      <c r="U78" s="113">
        <v>2007005589</v>
      </c>
      <c r="V78" s="113">
        <v>94000001</v>
      </c>
      <c r="W78" s="114">
        <v>30.39</v>
      </c>
      <c r="X78" s="114">
        <v>0</v>
      </c>
      <c r="Y78" s="115">
        <v>1</v>
      </c>
      <c r="Z78" s="114">
        <v>30.39</v>
      </c>
      <c r="AA78" s="67"/>
      <c r="AB78" s="102">
        <v>7</v>
      </c>
      <c r="AC78" s="102">
        <v>29</v>
      </c>
      <c r="AD78" s="102">
        <v>3</v>
      </c>
      <c r="AE78" s="103" t="s">
        <v>65</v>
      </c>
      <c r="AF78" s="103" t="s">
        <v>66</v>
      </c>
      <c r="AG78" s="103" t="s">
        <v>67</v>
      </c>
      <c r="AH78" s="103" t="s">
        <v>71</v>
      </c>
      <c r="AI78" s="102">
        <v>2010006056</v>
      </c>
      <c r="AJ78" s="102">
        <v>94000002</v>
      </c>
      <c r="AK78" s="104">
        <v>281.64999999999998</v>
      </c>
      <c r="AL78" s="105">
        <v>0</v>
      </c>
      <c r="AM78" s="106">
        <v>15</v>
      </c>
      <c r="AN78" s="105">
        <v>18.776900000000001</v>
      </c>
    </row>
    <row r="79" spans="1:42" ht="12.75" customHeight="1" x14ac:dyDescent="0.3">
      <c r="A79" s="3">
        <f t="shared" si="19"/>
        <v>23</v>
      </c>
      <c r="B79" s="3" t="str">
        <f t="shared" si="14"/>
        <v/>
      </c>
      <c r="C79" s="53" t="str">
        <f t="shared" si="15"/>
        <v/>
      </c>
      <c r="D79" s="88" t="str">
        <f t="shared" si="16"/>
        <v/>
      </c>
      <c r="E79" s="2"/>
      <c r="F79" s="89" t="str">
        <f t="shared" si="17"/>
        <v/>
      </c>
      <c r="G79" s="90" t="str">
        <f t="shared" si="23"/>
        <v/>
      </c>
      <c r="H79" s="91" t="str">
        <f t="shared" si="18"/>
        <v/>
      </c>
      <c r="I79" s="92" t="str">
        <f t="shared" si="21"/>
        <v/>
      </c>
      <c r="J79" s="122" t="s">
        <v>64</v>
      </c>
      <c r="K79" s="94">
        <f t="shared" si="24"/>
        <v>0</v>
      </c>
      <c r="L79" s="119" t="s">
        <v>64</v>
      </c>
      <c r="N79" s="113">
        <v>7</v>
      </c>
      <c r="O79" s="113">
        <v>6</v>
      </c>
      <c r="P79" s="113">
        <v>21</v>
      </c>
      <c r="Q79" s="113" t="s">
        <v>65</v>
      </c>
      <c r="R79" s="113" t="s">
        <v>66</v>
      </c>
      <c r="S79" s="113" t="s">
        <v>67</v>
      </c>
      <c r="T79" s="113" t="s">
        <v>68</v>
      </c>
      <c r="U79" s="113">
        <v>2007005589</v>
      </c>
      <c r="V79" s="113">
        <v>94000001</v>
      </c>
      <c r="W79" s="114">
        <v>30.39</v>
      </c>
      <c r="X79" s="114">
        <v>0</v>
      </c>
      <c r="Y79" s="115">
        <v>1</v>
      </c>
      <c r="Z79" s="114">
        <v>30.39</v>
      </c>
      <c r="AB79" s="102">
        <v>7</v>
      </c>
      <c r="AC79" s="102">
        <v>24</v>
      </c>
      <c r="AD79" s="102">
        <v>23</v>
      </c>
      <c r="AE79" s="103" t="s">
        <v>65</v>
      </c>
      <c r="AF79" s="103" t="s">
        <v>66</v>
      </c>
      <c r="AG79" s="103" t="s">
        <v>67</v>
      </c>
      <c r="AH79" s="103" t="s">
        <v>71</v>
      </c>
      <c r="AI79" s="102">
        <v>2010006056</v>
      </c>
      <c r="AJ79" s="102">
        <v>94000002</v>
      </c>
      <c r="AK79" s="104">
        <v>17.86</v>
      </c>
      <c r="AL79" s="105">
        <v>0</v>
      </c>
      <c r="AM79" s="106">
        <v>1</v>
      </c>
      <c r="AN79" s="105">
        <v>17.860299999999999</v>
      </c>
      <c r="AO79" s="86"/>
      <c r="AP79" s="86"/>
    </row>
    <row r="80" spans="1:42" ht="12.75" customHeight="1" x14ac:dyDescent="0.3">
      <c r="A80" s="3">
        <f t="shared" si="19"/>
        <v>24</v>
      </c>
      <c r="B80" s="3" t="str">
        <f t="shared" si="14"/>
        <v/>
      </c>
      <c r="C80" s="53" t="str">
        <f t="shared" si="15"/>
        <v/>
      </c>
      <c r="D80" s="88" t="str">
        <f t="shared" si="16"/>
        <v/>
      </c>
      <c r="E80" s="2"/>
      <c r="F80" s="89" t="str">
        <f t="shared" si="17"/>
        <v/>
      </c>
      <c r="G80" s="90" t="str">
        <f t="shared" si="23"/>
        <v/>
      </c>
      <c r="H80" s="91" t="str">
        <f t="shared" si="18"/>
        <v/>
      </c>
      <c r="I80" s="92" t="str">
        <f t="shared" si="21"/>
        <v/>
      </c>
      <c r="J80" s="122" t="s">
        <v>64</v>
      </c>
      <c r="K80" s="94">
        <f t="shared" si="24"/>
        <v>0</v>
      </c>
      <c r="L80" s="119" t="s">
        <v>64</v>
      </c>
      <c r="N80" s="113">
        <v>7</v>
      </c>
      <c r="O80" s="113">
        <v>6</v>
      </c>
      <c r="P80" s="113">
        <v>22</v>
      </c>
      <c r="Q80" s="113" t="s">
        <v>65</v>
      </c>
      <c r="R80" s="113" t="s">
        <v>66</v>
      </c>
      <c r="S80" s="113" t="s">
        <v>67</v>
      </c>
      <c r="T80" s="113" t="s">
        <v>68</v>
      </c>
      <c r="U80" s="113">
        <v>2007005589</v>
      </c>
      <c r="V80" s="113">
        <v>94000001</v>
      </c>
      <c r="W80" s="114">
        <v>30.39</v>
      </c>
      <c r="X80" s="114">
        <v>0</v>
      </c>
      <c r="Y80" s="115">
        <v>1</v>
      </c>
      <c r="Z80" s="114">
        <v>30.39</v>
      </c>
      <c r="AB80" s="102">
        <v>7</v>
      </c>
      <c r="AC80" s="102">
        <v>24</v>
      </c>
      <c r="AD80" s="102">
        <v>23</v>
      </c>
      <c r="AE80" s="103" t="s">
        <v>65</v>
      </c>
      <c r="AF80" s="103" t="s">
        <v>66</v>
      </c>
      <c r="AG80" s="103" t="s">
        <v>67</v>
      </c>
      <c r="AH80" s="103" t="s">
        <v>72</v>
      </c>
      <c r="AI80" s="102">
        <v>2010006057</v>
      </c>
      <c r="AJ80" s="102">
        <v>94000002</v>
      </c>
      <c r="AK80" s="104">
        <v>17.86</v>
      </c>
      <c r="AL80" s="105">
        <v>0</v>
      </c>
      <c r="AM80" s="106">
        <v>1</v>
      </c>
      <c r="AN80" s="105">
        <v>17.860299999999999</v>
      </c>
      <c r="AO80" s="86"/>
      <c r="AP80" s="86"/>
    </row>
    <row r="81" spans="1:42" ht="12.75" customHeight="1" thickBot="1" x14ac:dyDescent="0.35">
      <c r="A81" s="3">
        <f t="shared" si="19"/>
        <v>25</v>
      </c>
      <c r="B81" s="3" t="str">
        <f t="shared" si="14"/>
        <v/>
      </c>
      <c r="C81" s="53" t="str">
        <f t="shared" si="15"/>
        <v/>
      </c>
      <c r="D81" s="88" t="str">
        <f t="shared" si="16"/>
        <v/>
      </c>
      <c r="E81" s="2"/>
      <c r="F81" s="89" t="str">
        <f t="shared" si="17"/>
        <v/>
      </c>
      <c r="G81" s="90" t="str">
        <f t="shared" si="23"/>
        <v/>
      </c>
      <c r="H81" s="91" t="str">
        <f t="shared" si="18"/>
        <v/>
      </c>
      <c r="I81" s="92" t="str">
        <f t="shared" si="21"/>
        <v/>
      </c>
      <c r="J81" s="122" t="s">
        <v>64</v>
      </c>
      <c r="K81" s="94">
        <f t="shared" si="24"/>
        <v>0</v>
      </c>
      <c r="L81" s="119" t="s">
        <v>64</v>
      </c>
      <c r="N81" s="113">
        <v>7</v>
      </c>
      <c r="O81" s="113">
        <v>6</v>
      </c>
      <c r="P81" s="113">
        <v>23</v>
      </c>
      <c r="Q81" s="113" t="s">
        <v>65</v>
      </c>
      <c r="R81" s="113" t="s">
        <v>66</v>
      </c>
      <c r="S81" s="113" t="s">
        <v>67</v>
      </c>
      <c r="T81" s="113" t="s">
        <v>68</v>
      </c>
      <c r="U81" s="113">
        <v>2007005589</v>
      </c>
      <c r="V81" s="113">
        <v>94000001</v>
      </c>
      <c r="W81" s="114">
        <v>30.39</v>
      </c>
      <c r="X81" s="114">
        <v>0</v>
      </c>
      <c r="Y81" s="115">
        <v>1</v>
      </c>
      <c r="Z81" s="114">
        <v>30.39</v>
      </c>
      <c r="AB81" s="102">
        <v>7</v>
      </c>
      <c r="AC81" s="102">
        <v>25</v>
      </c>
      <c r="AD81" s="102">
        <v>2</v>
      </c>
      <c r="AE81" s="103" t="s">
        <v>65</v>
      </c>
      <c r="AF81" s="103" t="s">
        <v>66</v>
      </c>
      <c r="AG81" s="103" t="s">
        <v>67</v>
      </c>
      <c r="AH81" s="103" t="s">
        <v>71</v>
      </c>
      <c r="AI81" s="102">
        <v>2010006056</v>
      </c>
      <c r="AJ81" s="102">
        <v>94000002</v>
      </c>
      <c r="AK81" s="104">
        <v>212.64</v>
      </c>
      <c r="AL81" s="105">
        <v>0</v>
      </c>
      <c r="AM81" s="106">
        <v>12</v>
      </c>
      <c r="AN81" s="105">
        <v>17.720099999999999</v>
      </c>
      <c r="AO81" s="86"/>
      <c r="AP81" s="86"/>
    </row>
    <row r="82" spans="1:42" ht="12.75" hidden="1" customHeight="1" thickBot="1" x14ac:dyDescent="0.35">
      <c r="C82" s="87"/>
      <c r="D82" s="88"/>
      <c r="E82" s="2"/>
      <c r="F82" s="89"/>
      <c r="G82" s="90"/>
      <c r="H82" s="91"/>
      <c r="I82" s="92"/>
      <c r="J82" s="93"/>
      <c r="K82" s="94"/>
      <c r="L82" s="95"/>
      <c r="N82" s="113">
        <v>7</v>
      </c>
      <c r="O82" s="113">
        <v>6</v>
      </c>
      <c r="P82" s="113">
        <v>24</v>
      </c>
      <c r="Q82" s="113" t="s">
        <v>65</v>
      </c>
      <c r="R82" s="113" t="s">
        <v>66</v>
      </c>
      <c r="S82" s="113" t="s">
        <v>67</v>
      </c>
      <c r="T82" s="113" t="s">
        <v>68</v>
      </c>
      <c r="U82" s="113">
        <v>2007005589</v>
      </c>
      <c r="V82" s="113">
        <v>94000001</v>
      </c>
      <c r="W82" s="114">
        <v>30.39</v>
      </c>
      <c r="X82" s="114">
        <v>0</v>
      </c>
      <c r="Y82" s="115">
        <v>1</v>
      </c>
      <c r="Z82" s="114">
        <v>30.39</v>
      </c>
      <c r="AB82" s="102">
        <v>7</v>
      </c>
      <c r="AC82" s="102">
        <v>25</v>
      </c>
      <c r="AD82" s="102">
        <v>2</v>
      </c>
      <c r="AE82" s="103" t="s">
        <v>65</v>
      </c>
      <c r="AF82" s="103" t="s">
        <v>66</v>
      </c>
      <c r="AG82" s="103" t="s">
        <v>67</v>
      </c>
      <c r="AH82" s="103" t="s">
        <v>72</v>
      </c>
      <c r="AI82" s="102">
        <v>2010006057</v>
      </c>
      <c r="AJ82" s="102">
        <v>94000002</v>
      </c>
      <c r="AK82" s="104">
        <v>212.64</v>
      </c>
      <c r="AL82" s="105">
        <v>0</v>
      </c>
      <c r="AM82" s="106">
        <v>12</v>
      </c>
      <c r="AN82" s="105">
        <v>17.720099999999999</v>
      </c>
      <c r="AO82" s="86"/>
      <c r="AP82" s="86"/>
    </row>
    <row r="83" spans="1:42" ht="12.75" customHeight="1" thickTop="1" x14ac:dyDescent="0.3">
      <c r="H83" s="116" t="s">
        <v>73</v>
      </c>
      <c r="I83" s="117">
        <f>SUM(I57:I76)</f>
        <v>0</v>
      </c>
      <c r="J83" s="118">
        <f>SUM(J57:J76)</f>
        <v>0</v>
      </c>
      <c r="K83" s="117">
        <f>SUM(K57:K76)</f>
        <v>0</v>
      </c>
      <c r="N83" s="113">
        <v>7</v>
      </c>
      <c r="O83" s="113">
        <v>7</v>
      </c>
      <c r="P83" s="113">
        <v>3</v>
      </c>
      <c r="Q83" s="113" t="s">
        <v>65</v>
      </c>
      <c r="R83" s="113" t="s">
        <v>66</v>
      </c>
      <c r="S83" s="113" t="s">
        <v>67</v>
      </c>
      <c r="T83" s="113" t="s">
        <v>68</v>
      </c>
      <c r="U83" s="113">
        <v>2007005589</v>
      </c>
      <c r="V83" s="113">
        <v>94000001</v>
      </c>
      <c r="W83" s="114">
        <v>30.39</v>
      </c>
      <c r="X83" s="114">
        <v>0</v>
      </c>
      <c r="Y83" s="115">
        <v>1</v>
      </c>
      <c r="Z83" s="114">
        <v>30.39</v>
      </c>
      <c r="AB83" s="102">
        <v>7</v>
      </c>
      <c r="AC83" s="102">
        <v>19</v>
      </c>
      <c r="AD83" s="102">
        <v>2</v>
      </c>
      <c r="AE83" s="103" t="s">
        <v>65</v>
      </c>
      <c r="AF83" s="103" t="s">
        <v>66</v>
      </c>
      <c r="AG83" s="103" t="s">
        <v>67</v>
      </c>
      <c r="AH83" s="103" t="s">
        <v>71</v>
      </c>
      <c r="AI83" s="102">
        <v>2010006056</v>
      </c>
      <c r="AJ83" s="102">
        <v>94000002</v>
      </c>
      <c r="AK83" s="104">
        <v>14.54</v>
      </c>
      <c r="AL83" s="105">
        <v>0</v>
      </c>
      <c r="AM83" s="106">
        <v>1</v>
      </c>
      <c r="AN83" s="105">
        <v>14.5434</v>
      </c>
      <c r="AO83" s="86"/>
      <c r="AP83" s="86"/>
    </row>
    <row r="84" spans="1:42" x14ac:dyDescent="0.3">
      <c r="C84" s="87"/>
      <c r="D84" s="88"/>
      <c r="E84" s="2"/>
      <c r="F84" s="89"/>
      <c r="G84" s="90"/>
      <c r="H84" s="91"/>
      <c r="I84" s="92"/>
      <c r="J84" s="93"/>
      <c r="K84" s="94"/>
      <c r="L84" s="95"/>
      <c r="N84" s="113">
        <v>7</v>
      </c>
      <c r="O84" s="113">
        <v>7</v>
      </c>
      <c r="P84" s="113">
        <v>4</v>
      </c>
      <c r="Q84" s="113" t="s">
        <v>65</v>
      </c>
      <c r="R84" s="113" t="s">
        <v>66</v>
      </c>
      <c r="S84" s="113" t="s">
        <v>67</v>
      </c>
      <c r="T84" s="113" t="s">
        <v>68</v>
      </c>
      <c r="U84" s="113">
        <v>2007005589</v>
      </c>
      <c r="V84" s="113">
        <v>94000001</v>
      </c>
      <c r="W84" s="114">
        <v>30.39</v>
      </c>
      <c r="X84" s="114">
        <v>0</v>
      </c>
      <c r="Y84" s="115">
        <v>1</v>
      </c>
      <c r="Z84" s="114">
        <v>30.39</v>
      </c>
      <c r="AB84" s="102">
        <v>7</v>
      </c>
      <c r="AC84" s="102">
        <v>19</v>
      </c>
      <c r="AD84" s="102">
        <v>2</v>
      </c>
      <c r="AE84" s="103" t="s">
        <v>65</v>
      </c>
      <c r="AF84" s="103" t="s">
        <v>66</v>
      </c>
      <c r="AG84" s="103" t="s">
        <v>67</v>
      </c>
      <c r="AH84" s="103" t="s">
        <v>72</v>
      </c>
      <c r="AI84" s="102">
        <v>2010006057</v>
      </c>
      <c r="AJ84" s="102">
        <v>94000002</v>
      </c>
      <c r="AK84" s="104">
        <v>14.54</v>
      </c>
      <c r="AL84" s="105">
        <v>0</v>
      </c>
      <c r="AM84" s="106">
        <v>1</v>
      </c>
      <c r="AN84" s="105">
        <v>14.5434</v>
      </c>
      <c r="AO84" s="86"/>
      <c r="AP84" s="86"/>
    </row>
    <row r="85" spans="1:42" x14ac:dyDescent="0.3">
      <c r="C85" s="87"/>
      <c r="D85" s="88"/>
      <c r="E85" s="2"/>
      <c r="F85" s="89"/>
      <c r="G85" s="90"/>
      <c r="H85" s="91"/>
      <c r="I85" s="92"/>
      <c r="J85" s="93"/>
      <c r="K85" s="94"/>
      <c r="L85" s="95"/>
      <c r="N85" s="113">
        <v>7</v>
      </c>
      <c r="O85" s="113">
        <v>7</v>
      </c>
      <c r="P85" s="113">
        <v>5</v>
      </c>
      <c r="Q85" s="113" t="s">
        <v>65</v>
      </c>
      <c r="R85" s="113" t="s">
        <v>66</v>
      </c>
      <c r="S85" s="113" t="s">
        <v>67</v>
      </c>
      <c r="T85" s="113" t="s">
        <v>68</v>
      </c>
      <c r="U85" s="113">
        <v>2007005589</v>
      </c>
      <c r="V85" s="113">
        <v>94000001</v>
      </c>
      <c r="W85" s="114">
        <v>30.39</v>
      </c>
      <c r="X85" s="114">
        <v>0</v>
      </c>
      <c r="Y85" s="115">
        <v>1</v>
      </c>
      <c r="Z85" s="114">
        <v>30.39</v>
      </c>
      <c r="AB85" s="102">
        <v>7</v>
      </c>
      <c r="AC85" s="102">
        <v>25</v>
      </c>
      <c r="AD85" s="102">
        <v>3</v>
      </c>
      <c r="AE85" s="103" t="s">
        <v>65</v>
      </c>
      <c r="AF85" s="103" t="s">
        <v>66</v>
      </c>
      <c r="AG85" s="103" t="s">
        <v>67</v>
      </c>
      <c r="AH85" s="103" t="s">
        <v>71</v>
      </c>
      <c r="AI85" s="102">
        <v>2010006056</v>
      </c>
      <c r="AJ85" s="102">
        <v>94000002</v>
      </c>
      <c r="AK85" s="104">
        <v>25.28</v>
      </c>
      <c r="AL85" s="105">
        <v>0</v>
      </c>
      <c r="AM85" s="106">
        <v>2</v>
      </c>
      <c r="AN85" s="105">
        <v>12.639200000000001</v>
      </c>
      <c r="AO85" s="86"/>
      <c r="AP85" s="86"/>
    </row>
    <row r="86" spans="1:42" x14ac:dyDescent="0.3">
      <c r="C86" s="87"/>
      <c r="D86" s="88"/>
      <c r="E86" s="2"/>
      <c r="F86" s="89"/>
      <c r="G86" s="90"/>
      <c r="H86" s="91"/>
      <c r="I86" s="92"/>
      <c r="J86" s="93"/>
      <c r="K86" s="94"/>
      <c r="L86" s="95"/>
      <c r="N86" s="113">
        <v>7</v>
      </c>
      <c r="O86" s="113">
        <v>7</v>
      </c>
      <c r="P86" s="113">
        <v>6</v>
      </c>
      <c r="Q86" s="113" t="s">
        <v>65</v>
      </c>
      <c r="R86" s="113" t="s">
        <v>66</v>
      </c>
      <c r="S86" s="113" t="s">
        <v>67</v>
      </c>
      <c r="T86" s="113" t="s">
        <v>68</v>
      </c>
      <c r="U86" s="113">
        <v>2007005589</v>
      </c>
      <c r="V86" s="113">
        <v>94000001</v>
      </c>
      <c r="W86" s="114">
        <v>30.39</v>
      </c>
      <c r="X86" s="114">
        <v>0</v>
      </c>
      <c r="Y86" s="115">
        <v>1</v>
      </c>
      <c r="Z86" s="114">
        <v>30.39</v>
      </c>
      <c r="AB86" s="102">
        <v>7</v>
      </c>
      <c r="AC86" s="102">
        <v>5</v>
      </c>
      <c r="AD86" s="102">
        <v>6</v>
      </c>
      <c r="AE86" s="103" t="s">
        <v>65</v>
      </c>
      <c r="AF86" s="103" t="s">
        <v>66</v>
      </c>
      <c r="AG86" s="103" t="s">
        <v>67</v>
      </c>
      <c r="AH86" s="103" t="s">
        <v>72</v>
      </c>
      <c r="AI86" s="102">
        <v>2010006057</v>
      </c>
      <c r="AJ86" s="102">
        <v>94000002</v>
      </c>
      <c r="AK86" s="104">
        <v>36.86</v>
      </c>
      <c r="AL86" s="105">
        <v>0</v>
      </c>
      <c r="AM86" s="106">
        <v>3</v>
      </c>
      <c r="AN86" s="105">
        <v>12.286</v>
      </c>
      <c r="AO86" s="86"/>
      <c r="AP86" s="86"/>
    </row>
    <row r="87" spans="1:42" x14ac:dyDescent="0.3">
      <c r="C87" s="87"/>
      <c r="D87" s="88"/>
      <c r="E87" s="2"/>
      <c r="F87" s="89"/>
      <c r="G87" s="90"/>
      <c r="H87" s="91"/>
      <c r="I87" s="92"/>
      <c r="J87" s="93"/>
      <c r="K87" s="94"/>
      <c r="L87" s="95"/>
      <c r="N87" s="113">
        <v>7</v>
      </c>
      <c r="O87" s="113">
        <v>7</v>
      </c>
      <c r="P87" s="113">
        <v>7</v>
      </c>
      <c r="Q87" s="113" t="s">
        <v>65</v>
      </c>
      <c r="R87" s="113" t="s">
        <v>66</v>
      </c>
      <c r="S87" s="113" t="s">
        <v>67</v>
      </c>
      <c r="T87" s="113" t="s">
        <v>68</v>
      </c>
      <c r="U87" s="113">
        <v>2007005589</v>
      </c>
      <c r="V87" s="113">
        <v>94000001</v>
      </c>
      <c r="W87" s="114">
        <v>30.39</v>
      </c>
      <c r="X87" s="114">
        <v>0</v>
      </c>
      <c r="Y87" s="115">
        <v>1</v>
      </c>
      <c r="Z87" s="114">
        <v>30.39</v>
      </c>
      <c r="AB87" s="102">
        <v>7</v>
      </c>
      <c r="AC87" s="102">
        <v>25</v>
      </c>
      <c r="AD87" s="102">
        <v>1</v>
      </c>
      <c r="AE87" s="103" t="s">
        <v>65</v>
      </c>
      <c r="AF87" s="103" t="s">
        <v>66</v>
      </c>
      <c r="AG87" s="103" t="s">
        <v>67</v>
      </c>
      <c r="AH87" s="103" t="s">
        <v>71</v>
      </c>
      <c r="AI87" s="102">
        <v>2010006056</v>
      </c>
      <c r="AJ87" s="102">
        <v>94000002</v>
      </c>
      <c r="AK87" s="104">
        <v>60.78</v>
      </c>
      <c r="AL87" s="105">
        <v>0</v>
      </c>
      <c r="AM87" s="106">
        <v>5</v>
      </c>
      <c r="AN87" s="105">
        <v>12.154999999999999</v>
      </c>
      <c r="AO87" s="86"/>
      <c r="AP87" s="86"/>
    </row>
    <row r="88" spans="1:42" x14ac:dyDescent="0.3">
      <c r="C88" s="87"/>
      <c r="D88" s="88"/>
      <c r="E88" s="2"/>
      <c r="F88" s="89"/>
      <c r="G88" s="90"/>
      <c r="H88" s="91"/>
      <c r="I88" s="92"/>
      <c r="J88" s="93"/>
      <c r="K88" s="94"/>
      <c r="L88" s="95"/>
      <c r="N88" s="113">
        <v>7</v>
      </c>
      <c r="O88" s="113">
        <v>7</v>
      </c>
      <c r="P88" s="113">
        <v>8</v>
      </c>
      <c r="Q88" s="113" t="s">
        <v>65</v>
      </c>
      <c r="R88" s="113" t="s">
        <v>66</v>
      </c>
      <c r="S88" s="113" t="s">
        <v>67</v>
      </c>
      <c r="T88" s="113" t="s">
        <v>68</v>
      </c>
      <c r="U88" s="113">
        <v>2007005589</v>
      </c>
      <c r="V88" s="113">
        <v>94000001</v>
      </c>
      <c r="W88" s="114">
        <v>30.39</v>
      </c>
      <c r="X88" s="114">
        <v>0</v>
      </c>
      <c r="Y88" s="115">
        <v>1</v>
      </c>
      <c r="Z88" s="114">
        <v>30.39</v>
      </c>
      <c r="AB88" s="102">
        <v>7</v>
      </c>
      <c r="AC88" s="102">
        <v>25</v>
      </c>
      <c r="AD88" s="102">
        <v>1</v>
      </c>
      <c r="AE88" s="103" t="s">
        <v>65</v>
      </c>
      <c r="AF88" s="103" t="s">
        <v>66</v>
      </c>
      <c r="AG88" s="103" t="s">
        <v>67</v>
      </c>
      <c r="AH88" s="103" t="s">
        <v>72</v>
      </c>
      <c r="AI88" s="102">
        <v>2010006057</v>
      </c>
      <c r="AJ88" s="102">
        <v>94000002</v>
      </c>
      <c r="AK88" s="104">
        <v>72.930000000000007</v>
      </c>
      <c r="AL88" s="105">
        <v>0</v>
      </c>
      <c r="AM88" s="106">
        <v>6</v>
      </c>
      <c r="AN88" s="105">
        <v>12.154999999999999</v>
      </c>
      <c r="AO88" s="86"/>
      <c r="AP88" s="86"/>
    </row>
    <row r="89" spans="1:42" x14ac:dyDescent="0.3">
      <c r="C89" s="87"/>
      <c r="D89" s="88"/>
      <c r="E89" s="2"/>
      <c r="F89" s="89"/>
      <c r="G89" s="90"/>
      <c r="H89" s="91"/>
      <c r="I89" s="92"/>
      <c r="J89" s="93"/>
      <c r="K89" s="94"/>
      <c r="L89" s="95"/>
      <c r="N89" s="113">
        <v>7</v>
      </c>
      <c r="O89" s="113">
        <v>7</v>
      </c>
      <c r="P89" s="113">
        <v>15</v>
      </c>
      <c r="Q89" s="113" t="s">
        <v>65</v>
      </c>
      <c r="R89" s="113" t="s">
        <v>66</v>
      </c>
      <c r="S89" s="113" t="s">
        <v>67</v>
      </c>
      <c r="T89" s="113" t="s">
        <v>68</v>
      </c>
      <c r="U89" s="113">
        <v>2007005589</v>
      </c>
      <c r="V89" s="113">
        <v>94000001</v>
      </c>
      <c r="W89" s="114">
        <v>30.39</v>
      </c>
      <c r="X89" s="114">
        <v>0</v>
      </c>
      <c r="Y89" s="115">
        <v>1</v>
      </c>
      <c r="Z89" s="114">
        <v>30.39</v>
      </c>
      <c r="AB89" s="102">
        <v>7</v>
      </c>
      <c r="AC89" s="102">
        <v>29</v>
      </c>
      <c r="AD89" s="102">
        <v>1</v>
      </c>
      <c r="AE89" s="103" t="s">
        <v>65</v>
      </c>
      <c r="AF89" s="103" t="s">
        <v>66</v>
      </c>
      <c r="AG89" s="103" t="s">
        <v>67</v>
      </c>
      <c r="AH89" s="103" t="s">
        <v>71</v>
      </c>
      <c r="AI89" s="102">
        <v>2010006056</v>
      </c>
      <c r="AJ89" s="102">
        <v>94000002</v>
      </c>
      <c r="AK89" s="104">
        <v>44.08</v>
      </c>
      <c r="AL89" s="105">
        <v>0</v>
      </c>
      <c r="AM89" s="106">
        <v>5</v>
      </c>
      <c r="AN89" s="105">
        <v>8.8155999999999999</v>
      </c>
      <c r="AO89" s="86"/>
      <c r="AP89" s="86"/>
    </row>
    <row r="90" spans="1:42" x14ac:dyDescent="0.3">
      <c r="C90" s="87"/>
      <c r="D90" s="88"/>
      <c r="E90" s="2"/>
      <c r="F90" s="89"/>
      <c r="G90" s="90"/>
      <c r="H90" s="91"/>
      <c r="I90" s="92"/>
      <c r="J90" s="93"/>
      <c r="K90" s="94"/>
      <c r="L90" s="95"/>
      <c r="N90" s="113">
        <v>7</v>
      </c>
      <c r="O90" s="113">
        <v>7</v>
      </c>
      <c r="P90" s="113">
        <v>21</v>
      </c>
      <c r="Q90" s="113" t="s">
        <v>65</v>
      </c>
      <c r="R90" s="113" t="s">
        <v>66</v>
      </c>
      <c r="S90" s="113" t="s">
        <v>67</v>
      </c>
      <c r="T90" s="113" t="s">
        <v>68</v>
      </c>
      <c r="U90" s="113">
        <v>2007005589</v>
      </c>
      <c r="V90" s="113">
        <v>94000001</v>
      </c>
      <c r="W90" s="114">
        <v>30.39</v>
      </c>
      <c r="X90" s="114">
        <v>0</v>
      </c>
      <c r="Y90" s="115">
        <v>1</v>
      </c>
      <c r="Z90" s="114">
        <v>30.39</v>
      </c>
      <c r="AB90" s="102">
        <v>7</v>
      </c>
      <c r="AC90" s="102">
        <v>29</v>
      </c>
      <c r="AD90" s="102">
        <v>1</v>
      </c>
      <c r="AE90" s="103" t="s">
        <v>65</v>
      </c>
      <c r="AF90" s="103" t="s">
        <v>66</v>
      </c>
      <c r="AG90" s="103" t="s">
        <v>67</v>
      </c>
      <c r="AH90" s="103" t="s">
        <v>72</v>
      </c>
      <c r="AI90" s="102">
        <v>2010006057</v>
      </c>
      <c r="AJ90" s="102">
        <v>94000002</v>
      </c>
      <c r="AK90" s="104">
        <v>52.89</v>
      </c>
      <c r="AL90" s="105">
        <v>0</v>
      </c>
      <c r="AM90" s="106">
        <v>6</v>
      </c>
      <c r="AN90" s="105">
        <v>8.8155999999999999</v>
      </c>
      <c r="AO90" s="86"/>
      <c r="AP90" s="86"/>
    </row>
    <row r="91" spans="1:42" x14ac:dyDescent="0.3">
      <c r="C91" s="87"/>
      <c r="D91" s="88"/>
      <c r="E91" s="2"/>
      <c r="F91" s="89"/>
      <c r="G91" s="90"/>
      <c r="H91" s="91"/>
      <c r="I91" s="92"/>
      <c r="J91" s="93"/>
      <c r="K91" s="94"/>
      <c r="L91" s="95"/>
      <c r="N91" s="113">
        <v>7</v>
      </c>
      <c r="O91" s="113">
        <v>7</v>
      </c>
      <c r="P91" s="113">
        <v>22</v>
      </c>
      <c r="Q91" s="113" t="s">
        <v>65</v>
      </c>
      <c r="R91" s="113" t="s">
        <v>66</v>
      </c>
      <c r="S91" s="113" t="s">
        <v>67</v>
      </c>
      <c r="T91" s="113" t="s">
        <v>68</v>
      </c>
      <c r="U91" s="113">
        <v>2007005589</v>
      </c>
      <c r="V91" s="113">
        <v>94000001</v>
      </c>
      <c r="W91" s="114">
        <v>30.39</v>
      </c>
      <c r="X91" s="114">
        <v>0</v>
      </c>
      <c r="Y91" s="115">
        <v>1</v>
      </c>
      <c r="Z91" s="114">
        <v>30.39</v>
      </c>
      <c r="AB91" s="102">
        <v>7</v>
      </c>
      <c r="AC91" s="102">
        <v>3</v>
      </c>
      <c r="AD91" s="102">
        <v>4</v>
      </c>
      <c r="AE91" s="103" t="s">
        <v>65</v>
      </c>
      <c r="AF91" s="103" t="s">
        <v>66</v>
      </c>
      <c r="AG91" s="103" t="s">
        <v>67</v>
      </c>
      <c r="AH91" s="103" t="s">
        <v>74</v>
      </c>
      <c r="AI91" s="102">
        <v>2015004468</v>
      </c>
      <c r="AJ91" s="102">
        <v>94000002</v>
      </c>
      <c r="AK91" s="104">
        <v>308.58</v>
      </c>
      <c r="AL91" s="105">
        <v>0</v>
      </c>
      <c r="AM91" s="106">
        <v>37</v>
      </c>
      <c r="AN91" s="105">
        <v>8.34</v>
      </c>
      <c r="AO91" s="86"/>
      <c r="AP91" s="86"/>
    </row>
    <row r="92" spans="1:42" x14ac:dyDescent="0.3">
      <c r="C92" s="87"/>
      <c r="D92" s="88"/>
      <c r="E92" s="2"/>
      <c r="F92" s="89"/>
      <c r="G92" s="90"/>
      <c r="H92" s="91"/>
      <c r="I92" s="92"/>
      <c r="J92" s="93"/>
      <c r="K92" s="94"/>
      <c r="L92" s="95"/>
      <c r="N92" s="113">
        <v>7</v>
      </c>
      <c r="O92" s="113">
        <v>7</v>
      </c>
      <c r="P92" s="113">
        <v>23</v>
      </c>
      <c r="Q92" s="113" t="s">
        <v>65</v>
      </c>
      <c r="R92" s="113" t="s">
        <v>66</v>
      </c>
      <c r="S92" s="113" t="s">
        <v>67</v>
      </c>
      <c r="T92" s="113" t="s">
        <v>68</v>
      </c>
      <c r="U92" s="113">
        <v>2007005589</v>
      </c>
      <c r="V92" s="113">
        <v>94000001</v>
      </c>
      <c r="W92" s="114">
        <v>30.39</v>
      </c>
      <c r="X92" s="114">
        <v>0</v>
      </c>
      <c r="Y92" s="115">
        <v>1</v>
      </c>
      <c r="Z92" s="114">
        <v>30.39</v>
      </c>
      <c r="AB92" s="102">
        <v>7</v>
      </c>
      <c r="AC92" s="102">
        <v>5</v>
      </c>
      <c r="AD92" s="102">
        <v>1</v>
      </c>
      <c r="AE92" s="103" t="s">
        <v>65</v>
      </c>
      <c r="AF92" s="103" t="s">
        <v>66</v>
      </c>
      <c r="AG92" s="103" t="s">
        <v>67</v>
      </c>
      <c r="AH92" s="103" t="s">
        <v>72</v>
      </c>
      <c r="AI92" s="102">
        <v>2010006057</v>
      </c>
      <c r="AJ92" s="102">
        <v>94000002</v>
      </c>
      <c r="AK92" s="104">
        <v>8.2799999999999994</v>
      </c>
      <c r="AL92" s="105">
        <v>0</v>
      </c>
      <c r="AM92" s="106">
        <v>1</v>
      </c>
      <c r="AN92" s="105">
        <v>8.2753999999999994</v>
      </c>
      <c r="AO92" s="86"/>
      <c r="AP92" s="86"/>
    </row>
    <row r="93" spans="1:42" x14ac:dyDescent="0.3">
      <c r="C93" s="87"/>
      <c r="D93" s="88"/>
      <c r="E93" s="2"/>
      <c r="F93" s="89"/>
      <c r="G93" s="90"/>
      <c r="H93" s="91"/>
      <c r="I93" s="92"/>
      <c r="J93" s="93"/>
      <c r="K93" s="94"/>
      <c r="L93" s="95"/>
      <c r="N93" s="113">
        <v>7</v>
      </c>
      <c r="O93" s="113">
        <v>7</v>
      </c>
      <c r="P93" s="113">
        <v>24</v>
      </c>
      <c r="Q93" s="113" t="s">
        <v>65</v>
      </c>
      <c r="R93" s="113" t="s">
        <v>66</v>
      </c>
      <c r="S93" s="113" t="s">
        <v>67</v>
      </c>
      <c r="T93" s="113" t="s">
        <v>68</v>
      </c>
      <c r="U93" s="113">
        <v>2007005589</v>
      </c>
      <c r="V93" s="113">
        <v>94000001</v>
      </c>
      <c r="W93" s="114">
        <v>30.39</v>
      </c>
      <c r="X93" s="114">
        <v>0</v>
      </c>
      <c r="Y93" s="115">
        <v>1</v>
      </c>
      <c r="Z93" s="114">
        <v>30.39</v>
      </c>
      <c r="AB93" s="102">
        <v>7</v>
      </c>
      <c r="AC93" s="102">
        <v>5</v>
      </c>
      <c r="AD93" s="102">
        <v>2</v>
      </c>
      <c r="AE93" s="103" t="s">
        <v>65</v>
      </c>
      <c r="AF93" s="103" t="s">
        <v>66</v>
      </c>
      <c r="AG93" s="103" t="s">
        <v>67</v>
      </c>
      <c r="AH93" s="103" t="s">
        <v>72</v>
      </c>
      <c r="AI93" s="102">
        <v>2010006057</v>
      </c>
      <c r="AJ93" s="102">
        <v>94000002</v>
      </c>
      <c r="AK93" s="104">
        <v>6.46</v>
      </c>
      <c r="AL93" s="105">
        <v>0</v>
      </c>
      <c r="AM93" s="106">
        <v>1</v>
      </c>
      <c r="AN93" s="105">
        <v>6.4573999999999998</v>
      </c>
      <c r="AO93" s="86"/>
      <c r="AP93" s="86"/>
    </row>
    <row r="94" spans="1:42" x14ac:dyDescent="0.3">
      <c r="C94" s="87"/>
      <c r="D94" s="88"/>
      <c r="E94" s="2"/>
      <c r="F94" s="89"/>
      <c r="G94" s="90"/>
      <c r="H94" s="91"/>
      <c r="I94" s="92"/>
      <c r="J94" s="93"/>
      <c r="K94" s="94"/>
      <c r="L94" s="95"/>
      <c r="N94" s="113">
        <v>7</v>
      </c>
      <c r="O94" s="113">
        <v>8</v>
      </c>
      <c r="P94" s="113">
        <v>2</v>
      </c>
      <c r="Q94" s="113" t="s">
        <v>65</v>
      </c>
      <c r="R94" s="113" t="s">
        <v>66</v>
      </c>
      <c r="S94" s="113" t="s">
        <v>67</v>
      </c>
      <c r="T94" s="113" t="s">
        <v>68</v>
      </c>
      <c r="U94" s="113">
        <v>2007005589</v>
      </c>
      <c r="V94" s="113">
        <v>94000001</v>
      </c>
      <c r="W94" s="114">
        <v>30.39</v>
      </c>
      <c r="X94" s="114">
        <v>0</v>
      </c>
      <c r="Y94" s="115">
        <v>1</v>
      </c>
      <c r="Z94" s="114">
        <v>30.39</v>
      </c>
      <c r="AB94" s="102">
        <v>7</v>
      </c>
      <c r="AC94" s="102">
        <v>10</v>
      </c>
      <c r="AD94" s="102">
        <v>1</v>
      </c>
      <c r="AE94" s="103" t="s">
        <v>65</v>
      </c>
      <c r="AF94" s="103" t="s">
        <v>66</v>
      </c>
      <c r="AG94" s="103" t="s">
        <v>67</v>
      </c>
      <c r="AH94" s="103" t="s">
        <v>71</v>
      </c>
      <c r="AI94" s="102">
        <v>2014010200</v>
      </c>
      <c r="AJ94" s="102">
        <v>94000002</v>
      </c>
      <c r="AK94" s="104">
        <v>0</v>
      </c>
      <c r="AL94" s="105">
        <v>0</v>
      </c>
      <c r="AM94" s="106">
        <v>1</v>
      </c>
      <c r="AN94" s="105">
        <v>0</v>
      </c>
      <c r="AO94" s="86"/>
      <c r="AP94" s="86"/>
    </row>
    <row r="95" spans="1:42" x14ac:dyDescent="0.3">
      <c r="C95" s="87"/>
      <c r="D95" s="88"/>
      <c r="E95" s="2"/>
      <c r="F95" s="89"/>
      <c r="G95" s="90"/>
      <c r="H95" s="91"/>
      <c r="I95" s="92"/>
      <c r="J95" s="93"/>
      <c r="K95" s="94"/>
      <c r="L95" s="95"/>
      <c r="N95" s="113">
        <v>7</v>
      </c>
      <c r="O95" s="113">
        <v>8</v>
      </c>
      <c r="P95" s="113">
        <v>3</v>
      </c>
      <c r="Q95" s="113" t="s">
        <v>65</v>
      </c>
      <c r="R95" s="113" t="s">
        <v>66</v>
      </c>
      <c r="S95" s="113" t="s">
        <v>67</v>
      </c>
      <c r="T95" s="113" t="s">
        <v>68</v>
      </c>
      <c r="U95" s="113">
        <v>2007005589</v>
      </c>
      <c r="V95" s="113">
        <v>94000001</v>
      </c>
      <c r="W95" s="114">
        <v>30.39</v>
      </c>
      <c r="X95" s="114">
        <v>0</v>
      </c>
      <c r="Y95" s="115">
        <v>1</v>
      </c>
      <c r="Z95" s="114">
        <v>30.39</v>
      </c>
      <c r="AB95" s="102">
        <v>7</v>
      </c>
      <c r="AC95" s="102">
        <v>10</v>
      </c>
      <c r="AD95" s="102">
        <v>2</v>
      </c>
      <c r="AE95" s="103" t="s">
        <v>65</v>
      </c>
      <c r="AF95" s="103" t="s">
        <v>66</v>
      </c>
      <c r="AG95" s="103" t="s">
        <v>67</v>
      </c>
      <c r="AH95" s="103" t="s">
        <v>71</v>
      </c>
      <c r="AI95" s="102">
        <v>2014010200</v>
      </c>
      <c r="AJ95" s="102">
        <v>94000002</v>
      </c>
      <c r="AK95" s="104">
        <v>0</v>
      </c>
      <c r="AL95" s="105">
        <v>0</v>
      </c>
      <c r="AM95" s="106">
        <v>1</v>
      </c>
      <c r="AN95" s="105">
        <v>0</v>
      </c>
      <c r="AO95" s="86"/>
      <c r="AP95" s="86"/>
    </row>
    <row r="96" spans="1:42" ht="12.75" customHeight="1" x14ac:dyDescent="0.3">
      <c r="C96" s="87"/>
      <c r="D96" s="88"/>
      <c r="E96" s="2"/>
      <c r="F96" s="89"/>
      <c r="G96" s="90"/>
      <c r="H96" s="91"/>
      <c r="I96" s="92"/>
      <c r="J96" s="93"/>
      <c r="K96" s="94"/>
      <c r="L96" s="95"/>
      <c r="N96" s="113">
        <v>7</v>
      </c>
      <c r="O96" s="113">
        <v>8</v>
      </c>
      <c r="P96" s="113">
        <v>4</v>
      </c>
      <c r="Q96" s="113" t="s">
        <v>65</v>
      </c>
      <c r="R96" s="113" t="s">
        <v>66</v>
      </c>
      <c r="S96" s="113" t="s">
        <v>67</v>
      </c>
      <c r="T96" s="113" t="s">
        <v>68</v>
      </c>
      <c r="U96" s="113">
        <v>2007005589</v>
      </c>
      <c r="V96" s="113">
        <v>94000001</v>
      </c>
      <c r="W96" s="114">
        <v>30.39</v>
      </c>
      <c r="X96" s="114">
        <v>0</v>
      </c>
      <c r="Y96" s="115">
        <v>1</v>
      </c>
      <c r="Z96" s="114">
        <v>30.39</v>
      </c>
      <c r="AB96" s="102">
        <v>7</v>
      </c>
      <c r="AC96" s="102">
        <v>10</v>
      </c>
      <c r="AD96" s="102">
        <v>3</v>
      </c>
      <c r="AE96" s="103" t="s">
        <v>65</v>
      </c>
      <c r="AF96" s="103" t="s">
        <v>66</v>
      </c>
      <c r="AG96" s="103" t="s">
        <v>67</v>
      </c>
      <c r="AH96" s="103" t="s">
        <v>71</v>
      </c>
      <c r="AI96" s="102">
        <v>2014010200</v>
      </c>
      <c r="AJ96" s="102">
        <v>94000002</v>
      </c>
      <c r="AK96" s="104">
        <v>0</v>
      </c>
      <c r="AL96" s="105">
        <v>0</v>
      </c>
      <c r="AM96" s="106">
        <v>1</v>
      </c>
      <c r="AN96" s="105">
        <v>0</v>
      </c>
      <c r="AO96" s="86"/>
      <c r="AP96" s="86"/>
    </row>
    <row r="97" spans="1:42" x14ac:dyDescent="0.3">
      <c r="C97" s="87"/>
      <c r="D97" s="88"/>
      <c r="E97" s="2"/>
      <c r="F97" s="89"/>
      <c r="G97" s="90"/>
      <c r="H97" s="91"/>
      <c r="I97" s="92"/>
      <c r="J97" s="93"/>
      <c r="K97" s="94"/>
      <c r="L97" s="95"/>
      <c r="N97" s="113">
        <v>7</v>
      </c>
      <c r="O97" s="113">
        <v>8</v>
      </c>
      <c r="P97" s="113">
        <v>5</v>
      </c>
      <c r="Q97" s="113" t="s">
        <v>65</v>
      </c>
      <c r="R97" s="113" t="s">
        <v>66</v>
      </c>
      <c r="S97" s="113" t="s">
        <v>67</v>
      </c>
      <c r="T97" s="113" t="s">
        <v>68</v>
      </c>
      <c r="U97" s="113">
        <v>2007005589</v>
      </c>
      <c r="V97" s="113">
        <v>94000001</v>
      </c>
      <c r="W97" s="114">
        <v>30.39</v>
      </c>
      <c r="X97" s="114">
        <v>0</v>
      </c>
      <c r="Y97" s="115">
        <v>1</v>
      </c>
      <c r="Z97" s="114">
        <v>30.39</v>
      </c>
      <c r="AB97" s="102">
        <v>7</v>
      </c>
      <c r="AC97" s="102">
        <v>10</v>
      </c>
      <c r="AD97" s="102">
        <v>4</v>
      </c>
      <c r="AE97" s="103" t="s">
        <v>65</v>
      </c>
      <c r="AF97" s="103" t="s">
        <v>66</v>
      </c>
      <c r="AG97" s="103" t="s">
        <v>67</v>
      </c>
      <c r="AH97" s="103" t="s">
        <v>71</v>
      </c>
      <c r="AI97" s="102">
        <v>2014010200</v>
      </c>
      <c r="AJ97" s="102">
        <v>94000002</v>
      </c>
      <c r="AK97" s="104">
        <v>0</v>
      </c>
      <c r="AL97" s="105">
        <v>0</v>
      </c>
      <c r="AM97" s="106">
        <v>1</v>
      </c>
      <c r="AN97" s="105">
        <v>0</v>
      </c>
      <c r="AO97" s="86"/>
      <c r="AP97" s="86"/>
    </row>
    <row r="98" spans="1:42" s="7" customFormat="1" x14ac:dyDescent="0.3">
      <c r="A98" s="3"/>
      <c r="B98" s="3"/>
      <c r="C98" s="87"/>
      <c r="D98" s="88"/>
      <c r="E98" s="2"/>
      <c r="F98" s="89"/>
      <c r="G98" s="90"/>
      <c r="H98" s="91"/>
      <c r="I98" s="92"/>
      <c r="J98" s="93"/>
      <c r="K98" s="94"/>
      <c r="L98" s="95"/>
      <c r="N98" s="113">
        <v>7</v>
      </c>
      <c r="O98" s="113">
        <v>8</v>
      </c>
      <c r="P98" s="113">
        <v>6</v>
      </c>
      <c r="Q98" s="113" t="s">
        <v>65</v>
      </c>
      <c r="R98" s="113" t="s">
        <v>66</v>
      </c>
      <c r="S98" s="113" t="s">
        <v>67</v>
      </c>
      <c r="T98" s="113" t="s">
        <v>68</v>
      </c>
      <c r="U98" s="113">
        <v>2007005589</v>
      </c>
      <c r="V98" s="113">
        <v>94000001</v>
      </c>
      <c r="W98" s="114">
        <v>30.39</v>
      </c>
      <c r="X98" s="114">
        <v>0</v>
      </c>
      <c r="Y98" s="115">
        <v>1</v>
      </c>
      <c r="Z98" s="114">
        <v>30.39</v>
      </c>
      <c r="AB98" s="102">
        <v>7</v>
      </c>
      <c r="AC98" s="102">
        <v>10</v>
      </c>
      <c r="AD98" s="102">
        <v>5</v>
      </c>
      <c r="AE98" s="103" t="s">
        <v>65</v>
      </c>
      <c r="AF98" s="103" t="s">
        <v>66</v>
      </c>
      <c r="AG98" s="103" t="s">
        <v>67</v>
      </c>
      <c r="AH98" s="103" t="s">
        <v>71</v>
      </c>
      <c r="AI98" s="102">
        <v>2014010200</v>
      </c>
      <c r="AJ98" s="102">
        <v>94000002</v>
      </c>
      <c r="AK98" s="104">
        <v>0</v>
      </c>
      <c r="AL98" s="105">
        <v>0</v>
      </c>
      <c r="AM98" s="106">
        <v>1</v>
      </c>
      <c r="AN98" s="105">
        <v>0</v>
      </c>
      <c r="AO98" s="123"/>
      <c r="AP98" s="123"/>
    </row>
    <row r="99" spans="1:42" s="7" customFormat="1" x14ac:dyDescent="0.3">
      <c r="A99" s="3"/>
      <c r="B99" s="3"/>
      <c r="C99" s="87"/>
      <c r="D99" s="88"/>
      <c r="E99" s="2"/>
      <c r="F99" s="89"/>
      <c r="G99" s="90"/>
      <c r="H99" s="91"/>
      <c r="I99" s="92"/>
      <c r="J99" s="93"/>
      <c r="K99" s="94"/>
      <c r="L99" s="95"/>
      <c r="N99" s="113">
        <v>7</v>
      </c>
      <c r="O99" s="113">
        <v>8</v>
      </c>
      <c r="P99" s="113">
        <v>7</v>
      </c>
      <c r="Q99" s="113" t="s">
        <v>65</v>
      </c>
      <c r="R99" s="113" t="s">
        <v>66</v>
      </c>
      <c r="S99" s="113" t="s">
        <v>67</v>
      </c>
      <c r="T99" s="113" t="s">
        <v>68</v>
      </c>
      <c r="U99" s="113">
        <v>2007005589</v>
      </c>
      <c r="V99" s="113">
        <v>94000001</v>
      </c>
      <c r="W99" s="114">
        <v>30.39</v>
      </c>
      <c r="X99" s="114">
        <v>0</v>
      </c>
      <c r="Y99" s="115">
        <v>1</v>
      </c>
      <c r="Z99" s="114">
        <v>30.39</v>
      </c>
      <c r="AB99" s="102">
        <v>7</v>
      </c>
      <c r="AC99" s="102">
        <v>10</v>
      </c>
      <c r="AD99" s="102">
        <v>6</v>
      </c>
      <c r="AE99" s="103" t="s">
        <v>65</v>
      </c>
      <c r="AF99" s="103" t="s">
        <v>66</v>
      </c>
      <c r="AG99" s="103" t="s">
        <v>67</v>
      </c>
      <c r="AH99" s="103" t="s">
        <v>71</v>
      </c>
      <c r="AI99" s="102">
        <v>2014010200</v>
      </c>
      <c r="AJ99" s="102">
        <v>94000002</v>
      </c>
      <c r="AK99" s="104">
        <v>0</v>
      </c>
      <c r="AL99" s="105">
        <v>0</v>
      </c>
      <c r="AM99" s="106">
        <v>1</v>
      </c>
      <c r="AN99" s="105">
        <v>0</v>
      </c>
      <c r="AO99" s="123"/>
      <c r="AP99" s="123"/>
    </row>
    <row r="100" spans="1:42" s="7" customFormat="1" ht="13.95" customHeight="1" x14ac:dyDescent="0.3">
      <c r="A100" s="3"/>
      <c r="B100" s="3"/>
      <c r="C100" s="87"/>
      <c r="D100" s="88"/>
      <c r="E100" s="2"/>
      <c r="F100" s="89"/>
      <c r="G100" s="90"/>
      <c r="H100" s="91"/>
      <c r="I100" s="92"/>
      <c r="J100" s="93"/>
      <c r="K100" s="92"/>
      <c r="L100" s="95"/>
      <c r="N100" s="113">
        <v>7</v>
      </c>
      <c r="O100" s="113">
        <v>8</v>
      </c>
      <c r="P100" s="113">
        <v>8</v>
      </c>
      <c r="Q100" s="113" t="s">
        <v>65</v>
      </c>
      <c r="R100" s="113" t="s">
        <v>66</v>
      </c>
      <c r="S100" s="113" t="s">
        <v>67</v>
      </c>
      <c r="T100" s="113" t="s">
        <v>68</v>
      </c>
      <c r="U100" s="113">
        <v>2007005589</v>
      </c>
      <c r="V100" s="113">
        <v>94000001</v>
      </c>
      <c r="W100" s="114">
        <v>30.39</v>
      </c>
      <c r="X100" s="114">
        <v>0</v>
      </c>
      <c r="Y100" s="115">
        <v>1</v>
      </c>
      <c r="Z100" s="114">
        <v>30.39</v>
      </c>
      <c r="AB100" s="102">
        <v>7</v>
      </c>
      <c r="AC100" s="102">
        <v>10</v>
      </c>
      <c r="AD100" s="102">
        <v>7</v>
      </c>
      <c r="AE100" s="103" t="s">
        <v>65</v>
      </c>
      <c r="AF100" s="103" t="s">
        <v>66</v>
      </c>
      <c r="AG100" s="103" t="s">
        <v>67</v>
      </c>
      <c r="AH100" s="103" t="s">
        <v>71</v>
      </c>
      <c r="AI100" s="102">
        <v>2014010200</v>
      </c>
      <c r="AJ100" s="102">
        <v>94000002</v>
      </c>
      <c r="AK100" s="104">
        <v>0</v>
      </c>
      <c r="AL100" s="105">
        <v>0</v>
      </c>
      <c r="AM100" s="106">
        <v>1</v>
      </c>
      <c r="AN100" s="105">
        <v>0</v>
      </c>
      <c r="AO100" s="123"/>
      <c r="AP100" s="123"/>
    </row>
    <row r="101" spans="1:42" s="7" customFormat="1" ht="13.95" customHeight="1" x14ac:dyDescent="0.3">
      <c r="A101" s="3"/>
      <c r="B101" s="3"/>
      <c r="C101" s="87"/>
      <c r="D101" s="88"/>
      <c r="E101" s="2"/>
      <c r="F101" s="89"/>
      <c r="G101" s="90"/>
      <c r="H101" s="91"/>
      <c r="I101" s="92"/>
      <c r="J101" s="93"/>
      <c r="K101" s="94"/>
      <c r="L101" s="95"/>
      <c r="N101" s="113">
        <v>7</v>
      </c>
      <c r="O101" s="113">
        <v>8</v>
      </c>
      <c r="P101" s="113">
        <v>20</v>
      </c>
      <c r="Q101" s="113" t="s">
        <v>65</v>
      </c>
      <c r="R101" s="113" t="s">
        <v>66</v>
      </c>
      <c r="S101" s="113" t="s">
        <v>67</v>
      </c>
      <c r="T101" s="113" t="s">
        <v>68</v>
      </c>
      <c r="U101" s="113">
        <v>2007005589</v>
      </c>
      <c r="V101" s="113">
        <v>94000001</v>
      </c>
      <c r="W101" s="114">
        <v>30.39</v>
      </c>
      <c r="X101" s="114">
        <v>0</v>
      </c>
      <c r="Y101" s="115">
        <v>1</v>
      </c>
      <c r="Z101" s="114">
        <v>30.39</v>
      </c>
      <c r="AB101" s="102">
        <v>7</v>
      </c>
      <c r="AC101" s="102">
        <v>10</v>
      </c>
      <c r="AD101" s="102">
        <v>8</v>
      </c>
      <c r="AE101" s="103" t="s">
        <v>65</v>
      </c>
      <c r="AF101" s="103" t="s">
        <v>66</v>
      </c>
      <c r="AG101" s="103" t="s">
        <v>67</v>
      </c>
      <c r="AH101" s="103" t="s">
        <v>71</v>
      </c>
      <c r="AI101" s="102">
        <v>2014010200</v>
      </c>
      <c r="AJ101" s="102">
        <v>94000002</v>
      </c>
      <c r="AK101" s="104">
        <v>0</v>
      </c>
      <c r="AL101" s="105">
        <v>0</v>
      </c>
      <c r="AM101" s="106">
        <v>8</v>
      </c>
      <c r="AN101" s="105">
        <v>0</v>
      </c>
      <c r="AO101" s="123"/>
      <c r="AP101" s="123"/>
    </row>
    <row r="102" spans="1:42" s="7" customFormat="1" ht="13.95" customHeight="1" x14ac:dyDescent="0.3">
      <c r="A102" s="3"/>
      <c r="B102" s="3"/>
      <c r="C102" s="87"/>
      <c r="D102" s="88"/>
      <c r="E102" s="2"/>
      <c r="F102" s="89"/>
      <c r="G102" s="90"/>
      <c r="H102" s="91"/>
      <c r="I102" s="92"/>
      <c r="J102" s="93"/>
      <c r="K102" s="94"/>
      <c r="L102" s="95"/>
      <c r="N102" s="113">
        <v>7</v>
      </c>
      <c r="O102" s="113">
        <v>8</v>
      </c>
      <c r="P102" s="113">
        <v>21</v>
      </c>
      <c r="Q102" s="113" t="s">
        <v>65</v>
      </c>
      <c r="R102" s="113" t="s">
        <v>66</v>
      </c>
      <c r="S102" s="113" t="s">
        <v>67</v>
      </c>
      <c r="T102" s="113" t="s">
        <v>68</v>
      </c>
      <c r="U102" s="113">
        <v>2007005589</v>
      </c>
      <c r="V102" s="113">
        <v>94000001</v>
      </c>
      <c r="W102" s="114">
        <v>30.39</v>
      </c>
      <c r="X102" s="114">
        <v>0</v>
      </c>
      <c r="Y102" s="115">
        <v>1</v>
      </c>
      <c r="Z102" s="114">
        <v>30.39</v>
      </c>
      <c r="AB102" s="102">
        <v>7</v>
      </c>
      <c r="AC102" s="102">
        <v>10</v>
      </c>
      <c r="AD102" s="102">
        <v>9</v>
      </c>
      <c r="AE102" s="103" t="s">
        <v>65</v>
      </c>
      <c r="AF102" s="103" t="s">
        <v>66</v>
      </c>
      <c r="AG102" s="103" t="s">
        <v>67</v>
      </c>
      <c r="AH102" s="103" t="s">
        <v>71</v>
      </c>
      <c r="AI102" s="102">
        <v>2014010200</v>
      </c>
      <c r="AJ102" s="102">
        <v>94000002</v>
      </c>
      <c r="AK102" s="104">
        <v>0</v>
      </c>
      <c r="AL102" s="105">
        <v>0</v>
      </c>
      <c r="AM102" s="106">
        <v>8</v>
      </c>
      <c r="AN102" s="105">
        <v>0</v>
      </c>
      <c r="AO102" s="123"/>
      <c r="AP102" s="123"/>
    </row>
    <row r="103" spans="1:42" s="7" customFormat="1" ht="13.95" customHeight="1" x14ac:dyDescent="0.3">
      <c r="A103" s="3"/>
      <c r="B103" s="3"/>
      <c r="C103" s="87"/>
      <c r="D103" s="88"/>
      <c r="E103" s="2"/>
      <c r="F103" s="89"/>
      <c r="G103" s="90"/>
      <c r="H103" s="91"/>
      <c r="I103" s="92"/>
      <c r="J103" s="93"/>
      <c r="K103" s="94"/>
      <c r="L103" s="95"/>
      <c r="N103" s="113">
        <v>7</v>
      </c>
      <c r="O103" s="113">
        <v>9</v>
      </c>
      <c r="P103" s="113">
        <v>1</v>
      </c>
      <c r="Q103" s="113" t="s">
        <v>65</v>
      </c>
      <c r="R103" s="113" t="s">
        <v>66</v>
      </c>
      <c r="S103" s="113" t="s">
        <v>67</v>
      </c>
      <c r="T103" s="113" t="s">
        <v>68</v>
      </c>
      <c r="U103" s="113">
        <v>2007005589</v>
      </c>
      <c r="V103" s="113">
        <v>94000001</v>
      </c>
      <c r="W103" s="114">
        <v>30.39</v>
      </c>
      <c r="X103" s="114">
        <v>0</v>
      </c>
      <c r="Y103" s="115">
        <v>1</v>
      </c>
      <c r="Z103" s="114">
        <v>30.39</v>
      </c>
      <c r="AB103" s="102">
        <v>7</v>
      </c>
      <c r="AC103" s="102">
        <v>10</v>
      </c>
      <c r="AD103" s="102">
        <v>10</v>
      </c>
      <c r="AE103" s="103" t="s">
        <v>65</v>
      </c>
      <c r="AF103" s="103" t="s">
        <v>66</v>
      </c>
      <c r="AG103" s="103" t="s">
        <v>67</v>
      </c>
      <c r="AH103" s="103" t="s">
        <v>71</v>
      </c>
      <c r="AI103" s="102">
        <v>2014010200</v>
      </c>
      <c r="AJ103" s="102">
        <v>94000002</v>
      </c>
      <c r="AK103" s="104">
        <v>0</v>
      </c>
      <c r="AL103" s="105">
        <v>0</v>
      </c>
      <c r="AM103" s="106">
        <v>8</v>
      </c>
      <c r="AN103" s="105">
        <v>0</v>
      </c>
      <c r="AO103" s="123"/>
      <c r="AP103" s="123"/>
    </row>
    <row r="104" spans="1:42" s="7" customFormat="1" ht="13.95" customHeight="1" x14ac:dyDescent="0.3">
      <c r="A104" s="3"/>
      <c r="B104" s="3"/>
      <c r="C104" s="87"/>
      <c r="D104" s="88"/>
      <c r="E104" s="2"/>
      <c r="F104" s="89"/>
      <c r="G104" s="90"/>
      <c r="H104" s="91"/>
      <c r="I104" s="92"/>
      <c r="J104" s="93"/>
      <c r="K104" s="94"/>
      <c r="L104" s="95"/>
      <c r="N104" s="113">
        <v>7</v>
      </c>
      <c r="O104" s="113">
        <v>9</v>
      </c>
      <c r="P104" s="113">
        <v>2</v>
      </c>
      <c r="Q104" s="113" t="s">
        <v>65</v>
      </c>
      <c r="R104" s="113" t="s">
        <v>66</v>
      </c>
      <c r="S104" s="113" t="s">
        <v>67</v>
      </c>
      <c r="T104" s="113" t="s">
        <v>68</v>
      </c>
      <c r="U104" s="113">
        <v>2007005589</v>
      </c>
      <c r="V104" s="113">
        <v>94000001</v>
      </c>
      <c r="W104" s="114">
        <v>30.39</v>
      </c>
      <c r="X104" s="114">
        <v>0</v>
      </c>
      <c r="Y104" s="115">
        <v>1</v>
      </c>
      <c r="Z104" s="114">
        <v>30.39</v>
      </c>
      <c r="AB104" s="102">
        <v>7</v>
      </c>
      <c r="AC104" s="102">
        <v>10</v>
      </c>
      <c r="AD104" s="102">
        <v>11</v>
      </c>
      <c r="AE104" s="103" t="s">
        <v>65</v>
      </c>
      <c r="AF104" s="103" t="s">
        <v>66</v>
      </c>
      <c r="AG104" s="103" t="s">
        <v>67</v>
      </c>
      <c r="AH104" s="103" t="s">
        <v>71</v>
      </c>
      <c r="AI104" s="102">
        <v>2014010200</v>
      </c>
      <c r="AJ104" s="102">
        <v>94000002</v>
      </c>
      <c r="AK104" s="104">
        <v>0</v>
      </c>
      <c r="AL104" s="105">
        <v>0</v>
      </c>
      <c r="AM104" s="106">
        <v>8</v>
      </c>
      <c r="AN104" s="105">
        <v>0</v>
      </c>
      <c r="AO104" s="123"/>
      <c r="AP104" s="123"/>
    </row>
    <row r="105" spans="1:42" s="7" customFormat="1" ht="13.95" customHeight="1" x14ac:dyDescent="0.3">
      <c r="A105" s="3"/>
      <c r="B105" s="3"/>
      <c r="C105" s="87"/>
      <c r="D105" s="88"/>
      <c r="E105" s="2"/>
      <c r="F105" s="89"/>
      <c r="G105" s="90"/>
      <c r="H105" s="91"/>
      <c r="I105" s="92"/>
      <c r="J105" s="93"/>
      <c r="K105" s="94"/>
      <c r="L105" s="95"/>
      <c r="N105" s="113">
        <v>7</v>
      </c>
      <c r="O105" s="113">
        <v>9</v>
      </c>
      <c r="P105" s="113">
        <v>3</v>
      </c>
      <c r="Q105" s="113" t="s">
        <v>65</v>
      </c>
      <c r="R105" s="113" t="s">
        <v>66</v>
      </c>
      <c r="S105" s="113" t="s">
        <v>67</v>
      </c>
      <c r="T105" s="113" t="s">
        <v>68</v>
      </c>
      <c r="U105" s="113">
        <v>2007005589</v>
      </c>
      <c r="V105" s="113">
        <v>94000001</v>
      </c>
      <c r="W105" s="114">
        <v>30.39</v>
      </c>
      <c r="X105" s="114">
        <v>0</v>
      </c>
      <c r="Y105" s="115">
        <v>1</v>
      </c>
      <c r="Z105" s="114">
        <v>30.39</v>
      </c>
      <c r="AB105" s="124">
        <v>7</v>
      </c>
      <c r="AC105" s="124">
        <v>10</v>
      </c>
      <c r="AD105" s="124">
        <v>12</v>
      </c>
      <c r="AE105" s="124" t="s">
        <v>65</v>
      </c>
      <c r="AF105" s="124" t="s">
        <v>66</v>
      </c>
      <c r="AG105" s="124" t="s">
        <v>67</v>
      </c>
      <c r="AH105" s="125" t="s">
        <v>71</v>
      </c>
      <c r="AI105" s="124">
        <v>2014010200</v>
      </c>
      <c r="AJ105" s="124">
        <v>94000002</v>
      </c>
      <c r="AK105" s="126">
        <v>0</v>
      </c>
      <c r="AL105" s="127">
        <v>0</v>
      </c>
      <c r="AM105" s="128">
        <v>8</v>
      </c>
      <c r="AN105" s="127">
        <v>0</v>
      </c>
      <c r="AO105" s="123"/>
      <c r="AP105" s="123"/>
    </row>
    <row r="106" spans="1:42" s="7" customFormat="1" ht="13.95" customHeight="1" x14ac:dyDescent="0.3">
      <c r="A106" s="3"/>
      <c r="B106" s="3"/>
      <c r="C106" s="87"/>
      <c r="D106" s="88"/>
      <c r="E106" s="2"/>
      <c r="F106" s="89"/>
      <c r="G106" s="90"/>
      <c r="H106" s="91"/>
      <c r="I106" s="92"/>
      <c r="J106" s="93"/>
      <c r="K106" s="94"/>
      <c r="L106" s="95"/>
      <c r="N106" s="113">
        <v>7</v>
      </c>
      <c r="O106" s="113">
        <v>9</v>
      </c>
      <c r="P106" s="113">
        <v>5</v>
      </c>
      <c r="Q106" s="113" t="s">
        <v>65</v>
      </c>
      <c r="R106" s="113" t="s">
        <v>66</v>
      </c>
      <c r="S106" s="113" t="s">
        <v>67</v>
      </c>
      <c r="T106" s="113" t="s">
        <v>68</v>
      </c>
      <c r="U106" s="113">
        <v>2007005589</v>
      </c>
      <c r="V106" s="113">
        <v>94000001</v>
      </c>
      <c r="W106" s="114">
        <v>30.39</v>
      </c>
      <c r="X106" s="114">
        <v>0</v>
      </c>
      <c r="Y106" s="115">
        <v>1</v>
      </c>
      <c r="Z106" s="114">
        <v>30.39</v>
      </c>
      <c r="AB106" s="102">
        <v>7</v>
      </c>
      <c r="AC106" s="102">
        <v>10</v>
      </c>
      <c r="AD106" s="102">
        <v>13</v>
      </c>
      <c r="AE106" s="103" t="s">
        <v>65</v>
      </c>
      <c r="AF106" s="103" t="s">
        <v>66</v>
      </c>
      <c r="AG106" s="103" t="s">
        <v>67</v>
      </c>
      <c r="AH106" s="103" t="s">
        <v>71</v>
      </c>
      <c r="AI106" s="102">
        <v>2014010200</v>
      </c>
      <c r="AJ106" s="102">
        <v>94000002</v>
      </c>
      <c r="AK106" s="104">
        <v>0</v>
      </c>
      <c r="AL106" s="105">
        <v>0</v>
      </c>
      <c r="AM106" s="106">
        <v>8</v>
      </c>
      <c r="AN106" s="105">
        <v>0</v>
      </c>
      <c r="AO106" s="123"/>
      <c r="AP106" s="123"/>
    </row>
    <row r="107" spans="1:42" s="7" customFormat="1" ht="13.95" customHeight="1" x14ac:dyDescent="0.3">
      <c r="A107" s="3"/>
      <c r="B107" s="3"/>
      <c r="C107" s="87"/>
      <c r="D107" s="88"/>
      <c r="E107" s="2"/>
      <c r="F107" s="89"/>
      <c r="G107" s="90"/>
      <c r="H107" s="91"/>
      <c r="I107" s="92"/>
      <c r="J107" s="93"/>
      <c r="K107" s="94"/>
      <c r="L107" s="95"/>
      <c r="N107" s="113">
        <v>7</v>
      </c>
      <c r="O107" s="113">
        <v>23</v>
      </c>
      <c r="P107" s="113">
        <v>12</v>
      </c>
      <c r="Q107" s="113" t="s">
        <v>65</v>
      </c>
      <c r="R107" s="113" t="s">
        <v>66</v>
      </c>
      <c r="S107" s="113" t="s">
        <v>67</v>
      </c>
      <c r="T107" s="113" t="s">
        <v>68</v>
      </c>
      <c r="U107" s="113">
        <v>2007005589</v>
      </c>
      <c r="V107" s="113">
        <v>94000001</v>
      </c>
      <c r="W107" s="114">
        <v>60.51</v>
      </c>
      <c r="X107" s="114">
        <v>0</v>
      </c>
      <c r="Y107" s="115">
        <v>2</v>
      </c>
      <c r="Z107" s="114">
        <v>30.253</v>
      </c>
      <c r="AB107" s="102">
        <v>7</v>
      </c>
      <c r="AC107" s="102">
        <v>10</v>
      </c>
      <c r="AD107" s="102">
        <v>14</v>
      </c>
      <c r="AE107" s="103" t="s">
        <v>65</v>
      </c>
      <c r="AF107" s="103" t="s">
        <v>66</v>
      </c>
      <c r="AG107" s="103" t="s">
        <v>67</v>
      </c>
      <c r="AH107" s="103" t="s">
        <v>71</v>
      </c>
      <c r="AI107" s="102">
        <v>2014010200</v>
      </c>
      <c r="AJ107" s="102">
        <v>94000002</v>
      </c>
      <c r="AK107" s="104">
        <v>0</v>
      </c>
      <c r="AL107" s="105">
        <v>0</v>
      </c>
      <c r="AM107" s="106">
        <v>8</v>
      </c>
      <c r="AN107" s="105">
        <v>0</v>
      </c>
      <c r="AO107" s="123"/>
      <c r="AP107" s="123"/>
    </row>
    <row r="108" spans="1:42" ht="13.95" customHeight="1" x14ac:dyDescent="0.3">
      <c r="C108" s="87"/>
      <c r="D108" s="88"/>
      <c r="E108" s="2"/>
      <c r="F108" s="89"/>
      <c r="G108" s="90"/>
      <c r="H108" s="91"/>
      <c r="I108" s="92"/>
      <c r="J108" s="93"/>
      <c r="K108" s="94"/>
      <c r="L108" s="95"/>
      <c r="N108" s="113">
        <v>7</v>
      </c>
      <c r="O108" s="113">
        <v>23</v>
      </c>
      <c r="P108" s="113">
        <v>14</v>
      </c>
      <c r="Q108" s="113" t="s">
        <v>65</v>
      </c>
      <c r="R108" s="113" t="s">
        <v>66</v>
      </c>
      <c r="S108" s="113" t="s">
        <v>67</v>
      </c>
      <c r="T108" s="113" t="s">
        <v>68</v>
      </c>
      <c r="U108" s="113">
        <v>2007005589</v>
      </c>
      <c r="V108" s="113">
        <v>94000001</v>
      </c>
      <c r="W108" s="114">
        <v>30.12</v>
      </c>
      <c r="X108" s="114">
        <v>0</v>
      </c>
      <c r="Y108" s="115">
        <v>1</v>
      </c>
      <c r="Z108" s="114">
        <v>30.119299999999999</v>
      </c>
      <c r="AB108" s="102">
        <v>7</v>
      </c>
      <c r="AC108" s="102">
        <v>10</v>
      </c>
      <c r="AD108" s="102">
        <v>15</v>
      </c>
      <c r="AE108" s="103" t="s">
        <v>65</v>
      </c>
      <c r="AF108" s="103" t="s">
        <v>66</v>
      </c>
      <c r="AG108" s="103" t="s">
        <v>67</v>
      </c>
      <c r="AH108" s="103" t="s">
        <v>71</v>
      </c>
      <c r="AI108" s="102">
        <v>2014010200</v>
      </c>
      <c r="AJ108" s="102">
        <v>94000002</v>
      </c>
      <c r="AK108" s="104">
        <v>0</v>
      </c>
      <c r="AL108" s="105">
        <v>0</v>
      </c>
      <c r="AM108" s="106">
        <v>8</v>
      </c>
      <c r="AN108" s="105">
        <v>0</v>
      </c>
      <c r="AO108" s="86"/>
      <c r="AP108" s="86"/>
    </row>
    <row r="109" spans="1:42" x14ac:dyDescent="0.3">
      <c r="C109" s="87"/>
      <c r="D109" s="88"/>
      <c r="E109" s="2"/>
      <c r="F109" s="89"/>
      <c r="G109" s="90"/>
      <c r="H109" s="91"/>
      <c r="I109" s="92"/>
      <c r="J109" s="93"/>
      <c r="K109" s="94"/>
      <c r="L109" s="95"/>
      <c r="N109" s="113">
        <v>7</v>
      </c>
      <c r="O109" s="113">
        <v>23</v>
      </c>
      <c r="P109" s="113">
        <v>11</v>
      </c>
      <c r="Q109" s="113" t="s">
        <v>65</v>
      </c>
      <c r="R109" s="113" t="s">
        <v>66</v>
      </c>
      <c r="S109" s="113" t="s">
        <v>67</v>
      </c>
      <c r="T109" s="113" t="s">
        <v>68</v>
      </c>
      <c r="U109" s="113">
        <v>2007005589</v>
      </c>
      <c r="V109" s="113">
        <v>94000001</v>
      </c>
      <c r="W109" s="114">
        <v>29.79</v>
      </c>
      <c r="X109" s="114">
        <v>0</v>
      </c>
      <c r="Y109" s="115">
        <v>1</v>
      </c>
      <c r="Z109" s="114">
        <v>29.79</v>
      </c>
      <c r="AB109" s="102">
        <v>7</v>
      </c>
      <c r="AC109" s="102">
        <v>10</v>
      </c>
      <c r="AD109" s="102">
        <v>16</v>
      </c>
      <c r="AE109" s="103" t="s">
        <v>65</v>
      </c>
      <c r="AF109" s="103" t="s">
        <v>66</v>
      </c>
      <c r="AG109" s="103" t="s">
        <v>67</v>
      </c>
      <c r="AH109" s="103" t="s">
        <v>71</v>
      </c>
      <c r="AI109" s="102">
        <v>2014010200</v>
      </c>
      <c r="AJ109" s="102">
        <v>94000002</v>
      </c>
      <c r="AK109" s="104">
        <v>0</v>
      </c>
      <c r="AL109" s="105">
        <v>0</v>
      </c>
      <c r="AM109" s="106">
        <v>8</v>
      </c>
      <c r="AN109" s="105">
        <v>0</v>
      </c>
      <c r="AO109" s="86"/>
      <c r="AP109" s="86"/>
    </row>
    <row r="110" spans="1:42" x14ac:dyDescent="0.3">
      <c r="C110" s="87"/>
      <c r="D110" s="88"/>
      <c r="E110" s="2"/>
      <c r="F110" s="89"/>
      <c r="G110" s="90"/>
      <c r="H110" s="91"/>
      <c r="I110" s="92"/>
      <c r="J110" s="93"/>
      <c r="K110" s="94"/>
      <c r="L110" s="95"/>
      <c r="N110" s="113">
        <v>7</v>
      </c>
      <c r="O110" s="113">
        <v>21</v>
      </c>
      <c r="P110" s="113">
        <v>22</v>
      </c>
      <c r="Q110" s="113" t="s">
        <v>65</v>
      </c>
      <c r="R110" s="113" t="s">
        <v>66</v>
      </c>
      <c r="S110" s="113" t="s">
        <v>67</v>
      </c>
      <c r="T110" s="113" t="s">
        <v>68</v>
      </c>
      <c r="U110" s="113">
        <v>2007005589</v>
      </c>
      <c r="V110" s="113">
        <v>94000001</v>
      </c>
      <c r="W110" s="114">
        <v>59.43</v>
      </c>
      <c r="X110" s="114">
        <v>0</v>
      </c>
      <c r="Y110" s="115">
        <v>2</v>
      </c>
      <c r="Z110" s="114">
        <v>29.716000000000001</v>
      </c>
      <c r="AB110" s="102">
        <v>7</v>
      </c>
      <c r="AC110" s="102">
        <v>10</v>
      </c>
      <c r="AD110" s="102">
        <v>17</v>
      </c>
      <c r="AE110" s="103" t="s">
        <v>65</v>
      </c>
      <c r="AF110" s="103" t="s">
        <v>66</v>
      </c>
      <c r="AG110" s="103" t="s">
        <v>67</v>
      </c>
      <c r="AH110" s="103" t="s">
        <v>71</v>
      </c>
      <c r="AI110" s="102">
        <v>2014010200</v>
      </c>
      <c r="AJ110" s="102">
        <v>94000002</v>
      </c>
      <c r="AK110" s="104">
        <v>0</v>
      </c>
      <c r="AL110" s="105">
        <v>0</v>
      </c>
      <c r="AM110" s="106">
        <v>8</v>
      </c>
      <c r="AN110" s="105">
        <v>0</v>
      </c>
      <c r="AO110" s="86"/>
      <c r="AP110" s="86"/>
    </row>
    <row r="111" spans="1:42" x14ac:dyDescent="0.3">
      <c r="C111" s="87"/>
      <c r="D111" s="88"/>
      <c r="E111" s="2"/>
      <c r="F111" s="89"/>
      <c r="G111" s="90"/>
      <c r="H111" s="91"/>
      <c r="I111" s="92"/>
      <c r="J111" s="93"/>
      <c r="K111" s="94"/>
      <c r="L111" s="95"/>
      <c r="N111" s="113">
        <v>7</v>
      </c>
      <c r="O111" s="113">
        <v>20</v>
      </c>
      <c r="P111" s="113">
        <v>12</v>
      </c>
      <c r="Q111" s="113" t="s">
        <v>65</v>
      </c>
      <c r="R111" s="113" t="s">
        <v>66</v>
      </c>
      <c r="S111" s="113" t="s">
        <v>67</v>
      </c>
      <c r="T111" s="113" t="s">
        <v>68</v>
      </c>
      <c r="U111" s="113">
        <v>2007005589</v>
      </c>
      <c r="V111" s="113">
        <v>94000001</v>
      </c>
      <c r="W111" s="114">
        <v>29.71</v>
      </c>
      <c r="X111" s="114">
        <v>0</v>
      </c>
      <c r="Y111" s="115">
        <v>1</v>
      </c>
      <c r="Z111" s="114">
        <v>29.7121</v>
      </c>
      <c r="AB111" s="102">
        <v>7</v>
      </c>
      <c r="AC111" s="102">
        <v>10</v>
      </c>
      <c r="AD111" s="102">
        <v>18</v>
      </c>
      <c r="AE111" s="103" t="s">
        <v>65</v>
      </c>
      <c r="AF111" s="103" t="s">
        <v>66</v>
      </c>
      <c r="AG111" s="103" t="s">
        <v>67</v>
      </c>
      <c r="AH111" s="103" t="s">
        <v>71</v>
      </c>
      <c r="AI111" s="102">
        <v>2014010200</v>
      </c>
      <c r="AJ111" s="102">
        <v>94000002</v>
      </c>
      <c r="AK111" s="104">
        <v>0</v>
      </c>
      <c r="AL111" s="105">
        <v>0</v>
      </c>
      <c r="AM111" s="106">
        <v>8</v>
      </c>
      <c r="AN111" s="105">
        <v>0</v>
      </c>
      <c r="AO111" s="86"/>
      <c r="AP111" s="86"/>
    </row>
    <row r="112" spans="1:42" ht="12.6" customHeight="1" x14ac:dyDescent="0.3">
      <c r="C112" s="87"/>
      <c r="D112" s="88"/>
      <c r="E112" s="2"/>
      <c r="F112" s="89"/>
      <c r="G112" s="90"/>
      <c r="H112" s="91"/>
      <c r="I112" s="92"/>
      <c r="J112" s="93"/>
      <c r="K112" s="94"/>
      <c r="L112" s="95"/>
      <c r="N112" s="113">
        <v>7</v>
      </c>
      <c r="O112" s="113">
        <v>27</v>
      </c>
      <c r="P112" s="113">
        <v>17</v>
      </c>
      <c r="Q112" s="113" t="s">
        <v>65</v>
      </c>
      <c r="R112" s="113" t="s">
        <v>66</v>
      </c>
      <c r="S112" s="113" t="s">
        <v>67</v>
      </c>
      <c r="T112" s="113" t="s">
        <v>68</v>
      </c>
      <c r="U112" s="113">
        <v>2007005589</v>
      </c>
      <c r="V112" s="113">
        <v>94000001</v>
      </c>
      <c r="W112" s="114">
        <v>29.67</v>
      </c>
      <c r="X112" s="114">
        <v>0</v>
      </c>
      <c r="Y112" s="115">
        <v>1</v>
      </c>
      <c r="Z112" s="114">
        <v>29.673100000000002</v>
      </c>
      <c r="AB112" s="102">
        <v>7</v>
      </c>
      <c r="AC112" s="102">
        <v>10</v>
      </c>
      <c r="AD112" s="102">
        <v>19</v>
      </c>
      <c r="AE112" s="103" t="s">
        <v>65</v>
      </c>
      <c r="AF112" s="103" t="s">
        <v>66</v>
      </c>
      <c r="AG112" s="103" t="s">
        <v>67</v>
      </c>
      <c r="AH112" s="103" t="s">
        <v>71</v>
      </c>
      <c r="AI112" s="102">
        <v>2014010200</v>
      </c>
      <c r="AJ112" s="102">
        <v>94000002</v>
      </c>
      <c r="AK112" s="104">
        <v>0</v>
      </c>
      <c r="AL112" s="105">
        <v>0</v>
      </c>
      <c r="AM112" s="106">
        <v>8</v>
      </c>
      <c r="AN112" s="105">
        <v>0</v>
      </c>
      <c r="AO112" s="86"/>
      <c r="AP112" s="86"/>
    </row>
    <row r="113" spans="3:42" ht="12.6" customHeight="1" x14ac:dyDescent="0.3">
      <c r="C113" s="87"/>
      <c r="D113" s="88"/>
      <c r="E113" s="2"/>
      <c r="F113" s="89"/>
      <c r="G113" s="90"/>
      <c r="H113" s="91"/>
      <c r="I113" s="92"/>
      <c r="J113" s="93"/>
      <c r="K113" s="94"/>
      <c r="L113" s="95"/>
      <c r="N113" s="113">
        <v>7</v>
      </c>
      <c r="O113" s="113">
        <v>23</v>
      </c>
      <c r="P113" s="113">
        <v>13</v>
      </c>
      <c r="Q113" s="113" t="s">
        <v>65</v>
      </c>
      <c r="R113" s="113" t="s">
        <v>66</v>
      </c>
      <c r="S113" s="113" t="s">
        <v>67</v>
      </c>
      <c r="T113" s="113" t="s">
        <v>68</v>
      </c>
      <c r="U113" s="113">
        <v>2007005589</v>
      </c>
      <c r="V113" s="113">
        <v>94000001</v>
      </c>
      <c r="W113" s="114">
        <v>29.67</v>
      </c>
      <c r="X113" s="114">
        <v>0</v>
      </c>
      <c r="Y113" s="115">
        <v>1</v>
      </c>
      <c r="Z113" s="114">
        <v>29.6706</v>
      </c>
      <c r="AB113" s="102">
        <v>7</v>
      </c>
      <c r="AC113" s="102">
        <v>10</v>
      </c>
      <c r="AD113" s="102">
        <v>20</v>
      </c>
      <c r="AE113" s="103" t="s">
        <v>65</v>
      </c>
      <c r="AF113" s="103" t="s">
        <v>66</v>
      </c>
      <c r="AG113" s="103" t="s">
        <v>67</v>
      </c>
      <c r="AH113" s="103" t="s">
        <v>71</v>
      </c>
      <c r="AI113" s="102">
        <v>2014010200</v>
      </c>
      <c r="AJ113" s="102">
        <v>94000002</v>
      </c>
      <c r="AK113" s="104">
        <v>0</v>
      </c>
      <c r="AL113" s="105">
        <v>0</v>
      </c>
      <c r="AM113" s="106">
        <v>8</v>
      </c>
      <c r="AN113" s="105">
        <v>0</v>
      </c>
      <c r="AO113" s="86"/>
      <c r="AP113" s="86"/>
    </row>
    <row r="114" spans="3:42" ht="12.6" customHeight="1" x14ac:dyDescent="0.3">
      <c r="C114" s="87"/>
      <c r="D114" s="88"/>
      <c r="E114" s="2"/>
      <c r="F114" s="89"/>
      <c r="G114" s="90"/>
      <c r="H114" s="91"/>
      <c r="I114" s="92"/>
      <c r="J114" s="93"/>
      <c r="K114" s="94"/>
      <c r="L114" s="95"/>
      <c r="N114" s="113">
        <v>7</v>
      </c>
      <c r="O114" s="113">
        <v>20</v>
      </c>
      <c r="P114" s="113">
        <v>18</v>
      </c>
      <c r="Q114" s="113" t="s">
        <v>65</v>
      </c>
      <c r="R114" s="113" t="s">
        <v>66</v>
      </c>
      <c r="S114" s="113" t="s">
        <v>67</v>
      </c>
      <c r="T114" s="113" t="s">
        <v>68</v>
      </c>
      <c r="U114" s="113">
        <v>2007005589</v>
      </c>
      <c r="V114" s="113">
        <v>94000001</v>
      </c>
      <c r="W114" s="114">
        <v>59.34</v>
      </c>
      <c r="X114" s="114">
        <v>0</v>
      </c>
      <c r="Y114" s="115">
        <v>2</v>
      </c>
      <c r="Z114" s="114">
        <v>29.668800000000001</v>
      </c>
      <c r="AB114" s="102">
        <v>7</v>
      </c>
      <c r="AC114" s="102">
        <v>10</v>
      </c>
      <c r="AD114" s="102">
        <v>21</v>
      </c>
      <c r="AE114" s="103" t="s">
        <v>65</v>
      </c>
      <c r="AF114" s="103" t="s">
        <v>66</v>
      </c>
      <c r="AG114" s="103" t="s">
        <v>67</v>
      </c>
      <c r="AH114" s="103" t="s">
        <v>71</v>
      </c>
      <c r="AI114" s="102">
        <v>2014010200</v>
      </c>
      <c r="AJ114" s="102">
        <v>94000002</v>
      </c>
      <c r="AK114" s="104">
        <v>0</v>
      </c>
      <c r="AL114" s="105">
        <v>0</v>
      </c>
      <c r="AM114" s="106">
        <v>8</v>
      </c>
      <c r="AN114" s="105">
        <v>0</v>
      </c>
      <c r="AO114" s="86"/>
      <c r="AP114" s="86"/>
    </row>
    <row r="115" spans="3:42" ht="12.6" customHeight="1" x14ac:dyDescent="0.3">
      <c r="C115" s="87"/>
      <c r="D115" s="88"/>
      <c r="E115" s="2"/>
      <c r="F115" s="89"/>
      <c r="G115" s="90"/>
      <c r="H115" s="91"/>
      <c r="I115" s="92"/>
      <c r="J115" s="93"/>
      <c r="K115" s="94"/>
      <c r="L115" s="95"/>
      <c r="N115" s="113">
        <v>7</v>
      </c>
      <c r="O115" s="113">
        <v>29</v>
      </c>
      <c r="P115" s="113">
        <v>21</v>
      </c>
      <c r="Q115" s="113" t="s">
        <v>65</v>
      </c>
      <c r="R115" s="113" t="s">
        <v>66</v>
      </c>
      <c r="S115" s="113" t="s">
        <v>67</v>
      </c>
      <c r="T115" s="113" t="s">
        <v>68</v>
      </c>
      <c r="U115" s="113">
        <v>2007005589</v>
      </c>
      <c r="V115" s="113">
        <v>94000001</v>
      </c>
      <c r="W115" s="114">
        <v>59.29</v>
      </c>
      <c r="X115" s="114">
        <v>0</v>
      </c>
      <c r="Y115" s="115">
        <v>2</v>
      </c>
      <c r="Z115" s="114">
        <v>29.642900000000001</v>
      </c>
      <c r="AB115" s="102">
        <v>7</v>
      </c>
      <c r="AC115" s="102">
        <v>10</v>
      </c>
      <c r="AD115" s="102">
        <v>22</v>
      </c>
      <c r="AE115" s="103" t="s">
        <v>65</v>
      </c>
      <c r="AF115" s="103" t="s">
        <v>66</v>
      </c>
      <c r="AG115" s="103" t="s">
        <v>67</v>
      </c>
      <c r="AH115" s="103" t="s">
        <v>71</v>
      </c>
      <c r="AI115" s="102">
        <v>2014010200</v>
      </c>
      <c r="AJ115" s="102">
        <v>94000002</v>
      </c>
      <c r="AK115" s="104">
        <v>0</v>
      </c>
      <c r="AL115" s="105">
        <v>0</v>
      </c>
      <c r="AM115" s="106">
        <v>8</v>
      </c>
      <c r="AN115" s="105">
        <v>0</v>
      </c>
      <c r="AO115" s="86"/>
      <c r="AP115" s="86"/>
    </row>
    <row r="116" spans="3:42" ht="12.6" customHeight="1" x14ac:dyDescent="0.3">
      <c r="C116" s="87"/>
      <c r="D116" s="88"/>
      <c r="E116" s="2"/>
      <c r="F116" s="89"/>
      <c r="G116" s="90"/>
      <c r="H116" s="91"/>
      <c r="I116" s="92"/>
      <c r="J116" s="93"/>
      <c r="K116" s="94"/>
      <c r="L116" s="95"/>
      <c r="N116" s="113">
        <v>7</v>
      </c>
      <c r="O116" s="113">
        <v>26</v>
      </c>
      <c r="P116" s="113">
        <v>14</v>
      </c>
      <c r="Q116" s="113" t="s">
        <v>65</v>
      </c>
      <c r="R116" s="113" t="s">
        <v>66</v>
      </c>
      <c r="S116" s="113" t="s">
        <v>67</v>
      </c>
      <c r="T116" s="113" t="s">
        <v>68</v>
      </c>
      <c r="U116" s="113">
        <v>2007005589</v>
      </c>
      <c r="V116" s="113">
        <v>94000001</v>
      </c>
      <c r="W116" s="114">
        <v>59.25</v>
      </c>
      <c r="X116" s="114">
        <v>0</v>
      </c>
      <c r="Y116" s="115">
        <v>2</v>
      </c>
      <c r="Z116" s="114">
        <v>29.625499999999999</v>
      </c>
      <c r="AB116" s="102">
        <v>7</v>
      </c>
      <c r="AC116" s="102">
        <v>10</v>
      </c>
      <c r="AD116" s="102">
        <v>23</v>
      </c>
      <c r="AE116" s="103" t="s">
        <v>65</v>
      </c>
      <c r="AF116" s="103" t="s">
        <v>66</v>
      </c>
      <c r="AG116" s="103" t="s">
        <v>67</v>
      </c>
      <c r="AH116" s="103" t="s">
        <v>71</v>
      </c>
      <c r="AI116" s="102">
        <v>2014010200</v>
      </c>
      <c r="AJ116" s="102">
        <v>94000002</v>
      </c>
      <c r="AK116" s="104">
        <v>0</v>
      </c>
      <c r="AL116" s="105">
        <v>0</v>
      </c>
      <c r="AM116" s="106">
        <v>8</v>
      </c>
      <c r="AN116" s="105">
        <v>0</v>
      </c>
      <c r="AO116" s="86"/>
      <c r="AP116" s="86"/>
    </row>
    <row r="117" spans="3:42" ht="12.6" customHeight="1" x14ac:dyDescent="0.3">
      <c r="C117" s="87"/>
      <c r="D117" s="88"/>
      <c r="E117" s="2"/>
      <c r="F117" s="89"/>
      <c r="G117" s="90"/>
      <c r="H117" s="91"/>
      <c r="I117" s="92"/>
      <c r="J117" s="93"/>
      <c r="K117" s="94"/>
      <c r="L117" s="95"/>
      <c r="N117" s="113">
        <v>7</v>
      </c>
      <c r="O117" s="113">
        <v>17</v>
      </c>
      <c r="P117" s="113">
        <v>15</v>
      </c>
      <c r="Q117" s="113" t="s">
        <v>65</v>
      </c>
      <c r="R117" s="113" t="s">
        <v>66</v>
      </c>
      <c r="S117" s="113" t="s">
        <v>67</v>
      </c>
      <c r="T117" s="113" t="s">
        <v>68</v>
      </c>
      <c r="U117" s="113">
        <v>2007005589</v>
      </c>
      <c r="V117" s="113">
        <v>94000001</v>
      </c>
      <c r="W117" s="114">
        <v>88.82</v>
      </c>
      <c r="X117" s="114">
        <v>0</v>
      </c>
      <c r="Y117" s="115">
        <v>3</v>
      </c>
      <c r="Z117" s="114">
        <v>29.6082</v>
      </c>
      <c r="AB117" s="129">
        <v>7</v>
      </c>
      <c r="AC117" s="129">
        <v>10</v>
      </c>
      <c r="AD117" s="129">
        <v>24</v>
      </c>
      <c r="AE117" s="130" t="s">
        <v>65</v>
      </c>
      <c r="AF117" s="130" t="s">
        <v>66</v>
      </c>
      <c r="AG117" s="130" t="s">
        <v>67</v>
      </c>
      <c r="AH117" s="130" t="s">
        <v>71</v>
      </c>
      <c r="AI117" s="129">
        <v>2014010200</v>
      </c>
      <c r="AJ117" s="129">
        <v>94000002</v>
      </c>
      <c r="AK117" s="131">
        <v>0</v>
      </c>
      <c r="AL117" s="132">
        <v>0</v>
      </c>
      <c r="AM117" s="133">
        <v>1</v>
      </c>
      <c r="AN117" s="132">
        <v>0</v>
      </c>
      <c r="AO117" s="86"/>
      <c r="AP117" s="86"/>
    </row>
    <row r="118" spans="3:42" ht="12.6" customHeight="1" x14ac:dyDescent="0.4">
      <c r="C118" s="87"/>
      <c r="D118" s="88"/>
      <c r="E118" s="2"/>
      <c r="F118" s="89"/>
      <c r="G118" s="90"/>
      <c r="H118" s="91"/>
      <c r="I118" s="92"/>
      <c r="J118" s="93"/>
      <c r="K118" s="94"/>
      <c r="L118" s="95"/>
      <c r="N118" s="113">
        <v>7</v>
      </c>
      <c r="O118" s="113">
        <v>16</v>
      </c>
      <c r="P118" s="113">
        <v>16</v>
      </c>
      <c r="Q118" s="113" t="s">
        <v>65</v>
      </c>
      <c r="R118" s="113" t="s">
        <v>66</v>
      </c>
      <c r="S118" s="113" t="s">
        <v>67</v>
      </c>
      <c r="T118" s="113" t="s">
        <v>68</v>
      </c>
      <c r="U118" s="113">
        <v>2010006135</v>
      </c>
      <c r="V118" s="113">
        <v>94000001</v>
      </c>
      <c r="W118" s="114">
        <v>29.6</v>
      </c>
      <c r="X118" s="114">
        <v>0</v>
      </c>
      <c r="Y118" s="115">
        <v>1</v>
      </c>
      <c r="Z118" s="114">
        <v>29.595300000000002</v>
      </c>
      <c r="AB118" s="134"/>
      <c r="AC118" s="134"/>
      <c r="AD118" s="134"/>
      <c r="AE118" s="135"/>
      <c r="AF118" s="135"/>
      <c r="AG118" s="135"/>
      <c r="AH118" s="135"/>
      <c r="AI118" s="134"/>
      <c r="AJ118" s="134"/>
      <c r="AK118" s="136">
        <f>SUM(AK24:AK117)</f>
        <v>5004.6400000000003</v>
      </c>
      <c r="AL118" s="137"/>
      <c r="AM118" s="138">
        <f>SUM(AM24:AM117)</f>
        <v>386</v>
      </c>
      <c r="AN118" s="137">
        <f>AK118/AM118</f>
        <v>12.96538860103627</v>
      </c>
      <c r="AO118" s="86"/>
      <c r="AP118" s="86"/>
    </row>
    <row r="119" spans="3:42" ht="12.6" customHeight="1" x14ac:dyDescent="0.3">
      <c r="C119" s="87"/>
      <c r="D119" s="88"/>
      <c r="E119" s="2"/>
      <c r="F119" s="89"/>
      <c r="G119" s="90"/>
      <c r="H119" s="91"/>
      <c r="I119" s="92"/>
      <c r="J119" s="93"/>
      <c r="K119" s="94"/>
      <c r="L119" s="95"/>
      <c r="N119" s="113">
        <v>7</v>
      </c>
      <c r="O119" s="113">
        <v>27</v>
      </c>
      <c r="P119" s="113">
        <v>16</v>
      </c>
      <c r="Q119" s="113" t="s">
        <v>65</v>
      </c>
      <c r="R119" s="113" t="s">
        <v>66</v>
      </c>
      <c r="S119" s="113" t="s">
        <v>67</v>
      </c>
      <c r="T119" s="113" t="s">
        <v>68</v>
      </c>
      <c r="U119" s="113">
        <v>2007005589</v>
      </c>
      <c r="V119" s="113">
        <v>94000001</v>
      </c>
      <c r="W119" s="114">
        <v>29.57</v>
      </c>
      <c r="X119" s="114">
        <v>0</v>
      </c>
      <c r="Y119" s="115">
        <v>1</v>
      </c>
      <c r="Z119" s="114">
        <v>29.573599999999999</v>
      </c>
      <c r="AB119" s="102"/>
      <c r="AC119" s="102"/>
      <c r="AD119" s="102"/>
      <c r="AE119" s="103"/>
      <c r="AF119" s="103"/>
      <c r="AG119" s="103"/>
      <c r="AH119" s="103"/>
      <c r="AI119" s="102"/>
      <c r="AJ119" s="102"/>
      <c r="AK119" s="104"/>
      <c r="AL119" s="105"/>
      <c r="AM119" s="106"/>
      <c r="AN119" s="105"/>
      <c r="AO119" s="86"/>
      <c r="AP119" s="86"/>
    </row>
    <row r="120" spans="3:42" ht="12.6" customHeight="1" x14ac:dyDescent="0.3">
      <c r="C120" s="87"/>
      <c r="D120" s="88"/>
      <c r="E120" s="2"/>
      <c r="F120" s="89"/>
      <c r="G120" s="90"/>
      <c r="H120" s="91"/>
      <c r="I120" s="92"/>
      <c r="J120" s="93"/>
      <c r="K120" s="94"/>
      <c r="L120" s="95"/>
      <c r="N120" s="113">
        <v>7</v>
      </c>
      <c r="O120" s="113">
        <v>29</v>
      </c>
      <c r="P120" s="113">
        <v>16</v>
      </c>
      <c r="Q120" s="113" t="s">
        <v>65</v>
      </c>
      <c r="R120" s="113" t="s">
        <v>66</v>
      </c>
      <c r="S120" s="113" t="s">
        <v>67</v>
      </c>
      <c r="T120" s="113" t="s">
        <v>68</v>
      </c>
      <c r="U120" s="113">
        <v>2007005589</v>
      </c>
      <c r="V120" s="113">
        <v>94000001</v>
      </c>
      <c r="W120" s="114">
        <v>29.55</v>
      </c>
      <c r="X120" s="114">
        <v>0</v>
      </c>
      <c r="Y120" s="115">
        <v>1</v>
      </c>
      <c r="Z120" s="114">
        <v>29.552</v>
      </c>
      <c r="AB120" s="102"/>
      <c r="AC120" s="102"/>
      <c r="AD120" s="102"/>
      <c r="AE120" s="103"/>
      <c r="AF120" s="103"/>
      <c r="AG120" s="103"/>
      <c r="AH120" s="103"/>
      <c r="AI120" s="102"/>
      <c r="AJ120" s="102"/>
      <c r="AK120" s="104"/>
      <c r="AL120" s="105"/>
      <c r="AM120" s="106"/>
      <c r="AN120" s="105"/>
      <c r="AO120" s="86"/>
      <c r="AP120" s="86"/>
    </row>
    <row r="121" spans="3:42" ht="12.6" customHeight="1" x14ac:dyDescent="0.3">
      <c r="C121" s="87"/>
      <c r="D121" s="88"/>
      <c r="E121" s="2"/>
      <c r="F121" s="89"/>
      <c r="G121" s="90"/>
      <c r="H121" s="91"/>
      <c r="I121" s="92"/>
      <c r="J121" s="93"/>
      <c r="K121" s="94"/>
      <c r="L121" s="95"/>
      <c r="N121" s="113">
        <v>7</v>
      </c>
      <c r="O121" s="113">
        <v>29</v>
      </c>
      <c r="P121" s="113">
        <v>17</v>
      </c>
      <c r="Q121" s="113" t="s">
        <v>65</v>
      </c>
      <c r="R121" s="113" t="s">
        <v>66</v>
      </c>
      <c r="S121" s="113" t="s">
        <v>67</v>
      </c>
      <c r="T121" s="113" t="s">
        <v>68</v>
      </c>
      <c r="U121" s="113">
        <v>2007005589</v>
      </c>
      <c r="V121" s="113">
        <v>94000001</v>
      </c>
      <c r="W121" s="114">
        <v>147.74</v>
      </c>
      <c r="X121" s="114">
        <v>0</v>
      </c>
      <c r="Y121" s="115">
        <v>5</v>
      </c>
      <c r="Z121" s="114">
        <v>29.547699999999999</v>
      </c>
      <c r="AB121" s="102"/>
      <c r="AC121" s="102"/>
      <c r="AD121" s="102"/>
      <c r="AE121" s="103"/>
      <c r="AF121" s="103"/>
      <c r="AG121" s="103"/>
      <c r="AH121" s="103"/>
      <c r="AI121" s="102"/>
      <c r="AJ121" s="102"/>
      <c r="AK121" s="104"/>
      <c r="AL121" s="105"/>
      <c r="AM121" s="106"/>
      <c r="AN121" s="105"/>
      <c r="AO121" s="86"/>
      <c r="AP121" s="86"/>
    </row>
    <row r="122" spans="3:42" ht="12.6" customHeight="1" x14ac:dyDescent="0.3">
      <c r="C122" s="87"/>
      <c r="D122" s="88"/>
      <c r="E122" s="2"/>
      <c r="F122" s="89"/>
      <c r="G122" s="90"/>
      <c r="H122" s="91"/>
      <c r="I122" s="92"/>
      <c r="J122" s="93"/>
      <c r="K122" s="94"/>
      <c r="L122" s="95"/>
      <c r="N122" s="113">
        <v>7</v>
      </c>
      <c r="O122" s="113">
        <v>29</v>
      </c>
      <c r="P122" s="113">
        <v>18</v>
      </c>
      <c r="Q122" s="113" t="s">
        <v>65</v>
      </c>
      <c r="R122" s="113" t="s">
        <v>66</v>
      </c>
      <c r="S122" s="113" t="s">
        <v>67</v>
      </c>
      <c r="T122" s="113" t="s">
        <v>68</v>
      </c>
      <c r="U122" s="113">
        <v>2010006135</v>
      </c>
      <c r="V122" s="113">
        <v>94000001</v>
      </c>
      <c r="W122" s="114">
        <v>59.1</v>
      </c>
      <c r="X122" s="114">
        <v>0</v>
      </c>
      <c r="Y122" s="115">
        <v>2</v>
      </c>
      <c r="Z122" s="114">
        <v>29.547699999999999</v>
      </c>
      <c r="AB122" s="102"/>
      <c r="AC122" s="102"/>
      <c r="AD122" s="102"/>
      <c r="AE122" s="103"/>
      <c r="AF122" s="103"/>
      <c r="AG122" s="103"/>
      <c r="AH122" s="103"/>
      <c r="AI122" s="102"/>
      <c r="AJ122" s="102"/>
      <c r="AK122" s="104"/>
      <c r="AL122" s="105"/>
      <c r="AM122" s="106"/>
      <c r="AN122" s="105"/>
      <c r="AO122" s="86"/>
      <c r="AP122" s="86"/>
    </row>
    <row r="123" spans="3:42" ht="12.6" customHeight="1" x14ac:dyDescent="0.3">
      <c r="C123" s="87"/>
      <c r="D123" s="88"/>
      <c r="E123" s="2"/>
      <c r="F123" s="89"/>
      <c r="G123" s="90"/>
      <c r="H123" s="91"/>
      <c r="I123" s="92"/>
      <c r="J123" s="93"/>
      <c r="K123" s="94"/>
      <c r="L123" s="95"/>
      <c r="N123" s="113">
        <v>7</v>
      </c>
      <c r="O123" s="113">
        <v>29</v>
      </c>
      <c r="P123" s="113">
        <v>20</v>
      </c>
      <c r="Q123" s="113" t="s">
        <v>65</v>
      </c>
      <c r="R123" s="113" t="s">
        <v>66</v>
      </c>
      <c r="S123" s="113" t="s">
        <v>67</v>
      </c>
      <c r="T123" s="113" t="s">
        <v>68</v>
      </c>
      <c r="U123" s="113">
        <v>2007005589</v>
      </c>
      <c r="V123" s="113">
        <v>94000001</v>
      </c>
      <c r="W123" s="114">
        <v>88.64</v>
      </c>
      <c r="X123" s="114">
        <v>0</v>
      </c>
      <c r="Y123" s="115">
        <v>3</v>
      </c>
      <c r="Z123" s="114">
        <v>29.547699999999999</v>
      </c>
      <c r="AB123" s="102"/>
      <c r="AC123" s="102"/>
      <c r="AD123" s="102"/>
      <c r="AE123" s="103"/>
      <c r="AF123" s="103"/>
      <c r="AG123" s="103"/>
      <c r="AH123" s="103"/>
      <c r="AI123" s="102"/>
      <c r="AJ123" s="102"/>
      <c r="AK123" s="104"/>
      <c r="AL123" s="105"/>
      <c r="AM123" s="106"/>
      <c r="AN123" s="105"/>
      <c r="AO123" s="86"/>
      <c r="AP123" s="86"/>
    </row>
    <row r="124" spans="3:42" ht="12.6" customHeight="1" x14ac:dyDescent="0.3">
      <c r="C124" s="87"/>
      <c r="D124" s="88"/>
      <c r="E124" s="2"/>
      <c r="F124" s="89"/>
      <c r="G124" s="90"/>
      <c r="H124" s="91"/>
      <c r="I124" s="92"/>
      <c r="J124" s="93"/>
      <c r="K124" s="94"/>
      <c r="L124" s="95"/>
      <c r="N124" s="113">
        <v>7</v>
      </c>
      <c r="O124" s="113">
        <v>23</v>
      </c>
      <c r="P124" s="113">
        <v>10</v>
      </c>
      <c r="Q124" s="113" t="s">
        <v>65</v>
      </c>
      <c r="R124" s="113" t="s">
        <v>66</v>
      </c>
      <c r="S124" s="113" t="s">
        <v>67</v>
      </c>
      <c r="T124" s="113" t="s">
        <v>68</v>
      </c>
      <c r="U124" s="113">
        <v>2007005589</v>
      </c>
      <c r="V124" s="113">
        <v>94000001</v>
      </c>
      <c r="W124" s="114">
        <v>29.53</v>
      </c>
      <c r="X124" s="114">
        <v>0</v>
      </c>
      <c r="Y124" s="115">
        <v>1</v>
      </c>
      <c r="Z124" s="114">
        <v>29.5304</v>
      </c>
      <c r="AB124" s="102"/>
      <c r="AC124" s="102"/>
      <c r="AD124" s="102"/>
      <c r="AE124" s="103"/>
      <c r="AF124" s="103"/>
      <c r="AG124" s="103"/>
      <c r="AH124" s="103"/>
      <c r="AI124" s="102"/>
      <c r="AJ124" s="102"/>
      <c r="AK124" s="104"/>
      <c r="AL124" s="105"/>
      <c r="AM124" s="106"/>
      <c r="AN124" s="105"/>
      <c r="AO124" s="86"/>
      <c r="AP124" s="86"/>
    </row>
    <row r="125" spans="3:42" ht="12.6" customHeight="1" x14ac:dyDescent="0.3">
      <c r="C125" s="87"/>
      <c r="D125" s="88"/>
      <c r="E125" s="2"/>
      <c r="F125" s="89"/>
      <c r="G125" s="90"/>
      <c r="H125" s="91"/>
      <c r="I125" s="92"/>
      <c r="J125" s="93"/>
      <c r="K125" s="94"/>
      <c r="L125" s="95"/>
      <c r="N125" s="113">
        <v>7</v>
      </c>
      <c r="O125" s="113">
        <v>6</v>
      </c>
      <c r="P125" s="113">
        <v>10</v>
      </c>
      <c r="Q125" s="113" t="s">
        <v>65</v>
      </c>
      <c r="R125" s="113" t="s">
        <v>66</v>
      </c>
      <c r="S125" s="113" t="s">
        <v>67</v>
      </c>
      <c r="T125" s="113" t="s">
        <v>68</v>
      </c>
      <c r="U125" s="113">
        <v>2007005589</v>
      </c>
      <c r="V125" s="113">
        <v>94000001</v>
      </c>
      <c r="W125" s="114">
        <v>118.1</v>
      </c>
      <c r="X125" s="114">
        <v>0</v>
      </c>
      <c r="Y125" s="115">
        <v>4</v>
      </c>
      <c r="Z125" s="114">
        <v>29.5246</v>
      </c>
      <c r="AB125" s="102"/>
      <c r="AC125" s="102"/>
      <c r="AD125" s="102"/>
      <c r="AE125" s="103"/>
      <c r="AF125" s="103"/>
      <c r="AG125" s="103"/>
      <c r="AH125" s="103"/>
      <c r="AI125" s="102"/>
      <c r="AJ125" s="102"/>
      <c r="AK125" s="104"/>
      <c r="AL125" s="105"/>
      <c r="AM125" s="106"/>
      <c r="AN125" s="105"/>
      <c r="AO125" s="86"/>
      <c r="AP125" s="86"/>
    </row>
    <row r="126" spans="3:42" ht="12.6" customHeight="1" x14ac:dyDescent="0.3">
      <c r="C126" s="87"/>
      <c r="D126" s="88"/>
      <c r="E126" s="2"/>
      <c r="F126" s="89"/>
      <c r="G126" s="90"/>
      <c r="H126" s="91"/>
      <c r="I126" s="92"/>
      <c r="J126" s="93"/>
      <c r="K126" s="94"/>
      <c r="L126" s="95"/>
      <c r="N126" s="113">
        <v>7</v>
      </c>
      <c r="O126" s="113">
        <v>26</v>
      </c>
      <c r="P126" s="113">
        <v>16</v>
      </c>
      <c r="Q126" s="113" t="s">
        <v>65</v>
      </c>
      <c r="R126" s="113" t="s">
        <v>66</v>
      </c>
      <c r="S126" s="113" t="s">
        <v>67</v>
      </c>
      <c r="T126" s="113" t="s">
        <v>68</v>
      </c>
      <c r="U126" s="113">
        <v>2007005589</v>
      </c>
      <c r="V126" s="113">
        <v>94000001</v>
      </c>
      <c r="W126" s="114">
        <v>59.01</v>
      </c>
      <c r="X126" s="114">
        <v>0</v>
      </c>
      <c r="Y126" s="115">
        <v>2</v>
      </c>
      <c r="Z126" s="114">
        <v>29.5044</v>
      </c>
      <c r="AB126" s="102"/>
      <c r="AC126" s="102"/>
      <c r="AD126" s="102"/>
      <c r="AE126" s="103"/>
      <c r="AF126" s="103"/>
      <c r="AG126" s="103"/>
      <c r="AH126" s="103"/>
      <c r="AI126" s="102"/>
      <c r="AJ126" s="102"/>
      <c r="AK126" s="104"/>
      <c r="AL126" s="105"/>
      <c r="AM126" s="106"/>
      <c r="AN126" s="105"/>
      <c r="AO126" s="86"/>
      <c r="AP126" s="86"/>
    </row>
    <row r="127" spans="3:42" x14ac:dyDescent="0.3">
      <c r="N127" s="113">
        <v>7</v>
      </c>
      <c r="O127" s="113">
        <v>27</v>
      </c>
      <c r="P127" s="113">
        <v>18</v>
      </c>
      <c r="Q127" s="113" t="s">
        <v>65</v>
      </c>
      <c r="R127" s="113" t="s">
        <v>66</v>
      </c>
      <c r="S127" s="113" t="s">
        <v>67</v>
      </c>
      <c r="T127" s="113" t="s">
        <v>68</v>
      </c>
      <c r="U127" s="113">
        <v>2007005589</v>
      </c>
      <c r="V127" s="113">
        <v>94000001</v>
      </c>
      <c r="W127" s="114">
        <v>117.65</v>
      </c>
      <c r="X127" s="114">
        <v>0</v>
      </c>
      <c r="Y127" s="115">
        <v>4</v>
      </c>
      <c r="Z127" s="114">
        <v>29.413499999999999</v>
      </c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6"/>
      <c r="AL127" s="127"/>
      <c r="AM127" s="128"/>
      <c r="AN127" s="127"/>
    </row>
    <row r="128" spans="3:42" x14ac:dyDescent="0.3">
      <c r="N128" s="113">
        <v>7</v>
      </c>
      <c r="O128" s="113">
        <v>6</v>
      </c>
      <c r="P128" s="113">
        <v>9</v>
      </c>
      <c r="Q128" s="113" t="s">
        <v>65</v>
      </c>
      <c r="R128" s="113" t="s">
        <v>66</v>
      </c>
      <c r="S128" s="113" t="s">
        <v>67</v>
      </c>
      <c r="T128" s="113" t="s">
        <v>68</v>
      </c>
      <c r="U128" s="113">
        <v>2007005589</v>
      </c>
      <c r="V128" s="113">
        <v>94000001</v>
      </c>
      <c r="W128" s="114">
        <v>88.22</v>
      </c>
      <c r="X128" s="114">
        <v>0</v>
      </c>
      <c r="Y128" s="115">
        <v>3</v>
      </c>
      <c r="Z128" s="114">
        <v>29.4072</v>
      </c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6"/>
      <c r="AL128" s="127"/>
      <c r="AM128" s="128"/>
      <c r="AN128" s="127"/>
    </row>
    <row r="129" spans="14:40" x14ac:dyDescent="0.3">
      <c r="N129" s="113">
        <v>7</v>
      </c>
      <c r="O129" s="113">
        <v>27</v>
      </c>
      <c r="P129" s="113">
        <v>22</v>
      </c>
      <c r="Q129" s="113" t="s">
        <v>65</v>
      </c>
      <c r="R129" s="113" t="s">
        <v>66</v>
      </c>
      <c r="S129" s="113" t="s">
        <v>67</v>
      </c>
      <c r="T129" s="113" t="s">
        <v>68</v>
      </c>
      <c r="U129" s="113">
        <v>2007005589</v>
      </c>
      <c r="V129" s="113">
        <v>94000001</v>
      </c>
      <c r="W129" s="114">
        <v>58.71</v>
      </c>
      <c r="X129" s="114">
        <v>0</v>
      </c>
      <c r="Y129" s="115">
        <v>2</v>
      </c>
      <c r="Z129" s="114">
        <v>29.357299999999999</v>
      </c>
      <c r="AB129" s="124"/>
      <c r="AC129" s="124"/>
      <c r="AD129" s="124"/>
      <c r="AE129" s="124"/>
      <c r="AF129" s="124"/>
      <c r="AG129" s="124"/>
      <c r="AH129" s="125"/>
      <c r="AI129" s="124"/>
      <c r="AJ129" s="124"/>
      <c r="AK129" s="126"/>
      <c r="AL129" s="127"/>
      <c r="AM129" s="128"/>
      <c r="AN129" s="127"/>
    </row>
    <row r="130" spans="14:40" x14ac:dyDescent="0.3">
      <c r="N130" s="113">
        <v>7</v>
      </c>
      <c r="O130" s="113">
        <v>21</v>
      </c>
      <c r="P130" s="113">
        <v>12</v>
      </c>
      <c r="Q130" s="113" t="s">
        <v>65</v>
      </c>
      <c r="R130" s="113" t="s">
        <v>66</v>
      </c>
      <c r="S130" s="113" t="s">
        <v>67</v>
      </c>
      <c r="T130" s="113" t="s">
        <v>68</v>
      </c>
      <c r="U130" s="113">
        <v>2007005589</v>
      </c>
      <c r="V130" s="113">
        <v>94000001</v>
      </c>
      <c r="W130" s="114">
        <v>58.71</v>
      </c>
      <c r="X130" s="114">
        <v>0</v>
      </c>
      <c r="Y130" s="115">
        <v>2</v>
      </c>
      <c r="Z130" s="114">
        <v>29.352900000000002</v>
      </c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6"/>
      <c r="AL130" s="127"/>
      <c r="AM130" s="128"/>
      <c r="AN130" s="127"/>
    </row>
    <row r="131" spans="14:40" x14ac:dyDescent="0.3">
      <c r="N131" s="113">
        <v>7</v>
      </c>
      <c r="O131" s="113">
        <v>13</v>
      </c>
      <c r="P131" s="113">
        <v>13</v>
      </c>
      <c r="Q131" s="113" t="s">
        <v>65</v>
      </c>
      <c r="R131" s="113" t="s">
        <v>66</v>
      </c>
      <c r="S131" s="113" t="s">
        <v>67</v>
      </c>
      <c r="T131" s="113" t="s">
        <v>68</v>
      </c>
      <c r="U131" s="113">
        <v>2007005589</v>
      </c>
      <c r="V131" s="113">
        <v>94000001</v>
      </c>
      <c r="W131" s="114">
        <v>87.99</v>
      </c>
      <c r="X131" s="114">
        <v>0</v>
      </c>
      <c r="Y131" s="115">
        <v>3</v>
      </c>
      <c r="Z131" s="114">
        <v>29.3307</v>
      </c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6"/>
      <c r="AL131" s="127"/>
      <c r="AM131" s="128"/>
      <c r="AN131" s="127"/>
    </row>
    <row r="132" spans="14:40" x14ac:dyDescent="0.3">
      <c r="N132" s="113">
        <v>7</v>
      </c>
      <c r="O132" s="113">
        <v>29</v>
      </c>
      <c r="P132" s="113">
        <v>19</v>
      </c>
      <c r="Q132" s="113" t="s">
        <v>65</v>
      </c>
      <c r="R132" s="113" t="s">
        <v>66</v>
      </c>
      <c r="S132" s="113" t="s">
        <v>67</v>
      </c>
      <c r="T132" s="113" t="s">
        <v>68</v>
      </c>
      <c r="U132" s="113">
        <v>2010006135</v>
      </c>
      <c r="V132" s="113">
        <v>94000001</v>
      </c>
      <c r="W132" s="114">
        <v>117.26</v>
      </c>
      <c r="X132" s="114">
        <v>0</v>
      </c>
      <c r="Y132" s="115">
        <v>4</v>
      </c>
      <c r="Z132" s="114">
        <v>29.314</v>
      </c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6"/>
      <c r="AL132" s="127"/>
      <c r="AM132" s="128"/>
      <c r="AN132" s="127"/>
    </row>
    <row r="133" spans="14:40" x14ac:dyDescent="0.3">
      <c r="N133" s="113">
        <v>7</v>
      </c>
      <c r="O133" s="113">
        <v>10</v>
      </c>
      <c r="P133" s="113">
        <v>17</v>
      </c>
      <c r="Q133" s="113" t="s">
        <v>65</v>
      </c>
      <c r="R133" s="113" t="s">
        <v>66</v>
      </c>
      <c r="S133" s="113" t="s">
        <v>67</v>
      </c>
      <c r="T133" s="113" t="s">
        <v>68</v>
      </c>
      <c r="U133" s="113">
        <v>2007005589</v>
      </c>
      <c r="V133" s="113">
        <v>94000001</v>
      </c>
      <c r="W133" s="114">
        <v>29.28</v>
      </c>
      <c r="X133" s="114">
        <v>0</v>
      </c>
      <c r="Y133" s="115">
        <v>1</v>
      </c>
      <c r="Z133" s="114">
        <v>29.279399999999999</v>
      </c>
      <c r="AB133" s="124"/>
      <c r="AC133" s="124"/>
      <c r="AD133" s="124"/>
      <c r="AE133" s="124"/>
      <c r="AF133" s="124"/>
      <c r="AG133" s="124"/>
      <c r="AH133" s="124"/>
      <c r="AI133" s="125"/>
      <c r="AJ133" s="124"/>
      <c r="AK133" s="126"/>
      <c r="AL133" s="127"/>
      <c r="AM133" s="128"/>
      <c r="AN133" s="127"/>
    </row>
    <row r="134" spans="14:40" x14ac:dyDescent="0.3">
      <c r="N134" s="113">
        <v>7</v>
      </c>
      <c r="O134" s="113">
        <v>21</v>
      </c>
      <c r="P134" s="113">
        <v>11</v>
      </c>
      <c r="Q134" s="113" t="s">
        <v>65</v>
      </c>
      <c r="R134" s="113" t="s">
        <v>66</v>
      </c>
      <c r="S134" s="113" t="s">
        <v>67</v>
      </c>
      <c r="T134" s="113" t="s">
        <v>68</v>
      </c>
      <c r="U134" s="113">
        <v>2007005589</v>
      </c>
      <c r="V134" s="113">
        <v>94000001</v>
      </c>
      <c r="W134" s="114">
        <v>58.55</v>
      </c>
      <c r="X134" s="114">
        <v>0</v>
      </c>
      <c r="Y134" s="115">
        <v>2</v>
      </c>
      <c r="Z134" s="114">
        <v>29.276</v>
      </c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6"/>
      <c r="AL134" s="127"/>
      <c r="AM134" s="128"/>
      <c r="AN134" s="127"/>
    </row>
    <row r="135" spans="14:40" x14ac:dyDescent="0.3">
      <c r="N135" s="113">
        <v>7</v>
      </c>
      <c r="O135" s="113">
        <v>7</v>
      </c>
      <c r="P135" s="113">
        <v>14</v>
      </c>
      <c r="Q135" s="113" t="s">
        <v>65</v>
      </c>
      <c r="R135" s="113" t="s">
        <v>66</v>
      </c>
      <c r="S135" s="113" t="s">
        <v>67</v>
      </c>
      <c r="T135" s="113" t="s">
        <v>68</v>
      </c>
      <c r="U135" s="113">
        <v>2007005589</v>
      </c>
      <c r="V135" s="113">
        <v>94000001</v>
      </c>
      <c r="W135" s="114">
        <v>87.82</v>
      </c>
      <c r="X135" s="114">
        <v>0</v>
      </c>
      <c r="Y135" s="115">
        <v>3</v>
      </c>
      <c r="Z135" s="114">
        <v>29.2745</v>
      </c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6"/>
      <c r="AL135" s="127"/>
      <c r="AM135" s="128"/>
      <c r="AN135" s="127"/>
    </row>
    <row r="136" spans="14:40" x14ac:dyDescent="0.3">
      <c r="N136" s="113">
        <v>7</v>
      </c>
      <c r="O136" s="113">
        <v>28</v>
      </c>
      <c r="P136" s="113">
        <v>22</v>
      </c>
      <c r="Q136" s="113" t="s">
        <v>65</v>
      </c>
      <c r="R136" s="113" t="s">
        <v>66</v>
      </c>
      <c r="S136" s="113" t="s">
        <v>67</v>
      </c>
      <c r="T136" s="113" t="s">
        <v>68</v>
      </c>
      <c r="U136" s="113">
        <v>2007005589</v>
      </c>
      <c r="V136" s="113">
        <v>94000001</v>
      </c>
      <c r="W136" s="114">
        <v>116.96</v>
      </c>
      <c r="X136" s="114">
        <v>0</v>
      </c>
      <c r="Y136" s="115">
        <v>4</v>
      </c>
      <c r="Z136" s="114">
        <v>29.240400000000001</v>
      </c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6"/>
      <c r="AL136" s="127"/>
      <c r="AM136" s="128"/>
      <c r="AN136" s="127"/>
    </row>
    <row r="137" spans="14:40" x14ac:dyDescent="0.3">
      <c r="N137" s="113">
        <v>7</v>
      </c>
      <c r="O137" s="113">
        <v>19</v>
      </c>
      <c r="P137" s="113">
        <v>16</v>
      </c>
      <c r="Q137" s="113" t="s">
        <v>65</v>
      </c>
      <c r="R137" s="113" t="s">
        <v>66</v>
      </c>
      <c r="S137" s="113" t="s">
        <v>67</v>
      </c>
      <c r="T137" s="113" t="s">
        <v>68</v>
      </c>
      <c r="U137" s="113">
        <v>2007005589</v>
      </c>
      <c r="V137" s="113">
        <v>94000001</v>
      </c>
      <c r="W137" s="114">
        <v>87.64</v>
      </c>
      <c r="X137" s="114">
        <v>0</v>
      </c>
      <c r="Y137" s="115">
        <v>3</v>
      </c>
      <c r="Z137" s="114">
        <v>29.214500000000001</v>
      </c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6"/>
      <c r="AL137" s="127"/>
      <c r="AM137" s="128"/>
      <c r="AN137" s="127"/>
    </row>
    <row r="138" spans="14:40" x14ac:dyDescent="0.3">
      <c r="N138" s="113">
        <v>7</v>
      </c>
      <c r="O138" s="113">
        <v>1</v>
      </c>
      <c r="P138" s="113">
        <v>14</v>
      </c>
      <c r="Q138" s="113" t="s">
        <v>65</v>
      </c>
      <c r="R138" s="113" t="s">
        <v>66</v>
      </c>
      <c r="S138" s="113" t="s">
        <v>67</v>
      </c>
      <c r="T138" s="113" t="s">
        <v>68</v>
      </c>
      <c r="U138" s="113">
        <v>2007005589</v>
      </c>
      <c r="V138" s="113">
        <v>94000001</v>
      </c>
      <c r="W138" s="114">
        <v>116.85</v>
      </c>
      <c r="X138" s="114">
        <v>0</v>
      </c>
      <c r="Y138" s="115">
        <v>4</v>
      </c>
      <c r="Z138" s="114">
        <v>29.212399999999999</v>
      </c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6"/>
      <c r="AL138" s="127"/>
      <c r="AM138" s="128"/>
      <c r="AN138" s="127"/>
    </row>
    <row r="139" spans="14:40" x14ac:dyDescent="0.3">
      <c r="N139" s="113">
        <v>7</v>
      </c>
      <c r="O139" s="113">
        <v>30</v>
      </c>
      <c r="P139" s="113">
        <v>18</v>
      </c>
      <c r="Q139" s="113" t="s">
        <v>65</v>
      </c>
      <c r="R139" s="113" t="s">
        <v>66</v>
      </c>
      <c r="S139" s="113" t="s">
        <v>67</v>
      </c>
      <c r="T139" s="113" t="s">
        <v>68</v>
      </c>
      <c r="U139" s="113">
        <v>2007005589</v>
      </c>
      <c r="V139" s="113">
        <v>94000001</v>
      </c>
      <c r="W139" s="114">
        <v>146.02000000000001</v>
      </c>
      <c r="X139" s="114">
        <v>0</v>
      </c>
      <c r="Y139" s="115">
        <v>5</v>
      </c>
      <c r="Z139" s="114">
        <v>29.202999999999999</v>
      </c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6"/>
      <c r="AL139" s="127"/>
      <c r="AM139" s="128"/>
      <c r="AN139" s="127"/>
    </row>
    <row r="140" spans="14:40" x14ac:dyDescent="0.3">
      <c r="N140" s="113">
        <v>7</v>
      </c>
      <c r="O140" s="113">
        <v>18</v>
      </c>
      <c r="P140" s="113">
        <v>15</v>
      </c>
      <c r="Q140" s="113" t="s">
        <v>65</v>
      </c>
      <c r="R140" s="113" t="s">
        <v>66</v>
      </c>
      <c r="S140" s="113" t="s">
        <v>67</v>
      </c>
      <c r="T140" s="113" t="s">
        <v>68</v>
      </c>
      <c r="U140" s="113">
        <v>2007005589</v>
      </c>
      <c r="V140" s="113">
        <v>94000001</v>
      </c>
      <c r="W140" s="114">
        <v>145.19</v>
      </c>
      <c r="X140" s="114">
        <v>0</v>
      </c>
      <c r="Y140" s="115">
        <v>5</v>
      </c>
      <c r="Z140" s="114">
        <v>29.038699999999999</v>
      </c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6"/>
      <c r="AL140" s="127"/>
      <c r="AM140" s="128"/>
      <c r="AN140" s="127"/>
    </row>
    <row r="141" spans="14:40" x14ac:dyDescent="0.3">
      <c r="N141" s="113">
        <v>7</v>
      </c>
      <c r="O141" s="113">
        <v>17</v>
      </c>
      <c r="P141" s="113">
        <v>12</v>
      </c>
      <c r="Q141" s="113" t="s">
        <v>65</v>
      </c>
      <c r="R141" s="113" t="s">
        <v>66</v>
      </c>
      <c r="S141" s="113" t="s">
        <v>67</v>
      </c>
      <c r="T141" s="113" t="s">
        <v>68</v>
      </c>
      <c r="U141" s="113">
        <v>2007005589</v>
      </c>
      <c r="V141" s="113">
        <v>94000001</v>
      </c>
      <c r="W141" s="114">
        <v>29.02</v>
      </c>
      <c r="X141" s="114">
        <v>0</v>
      </c>
      <c r="Y141" s="115">
        <v>1</v>
      </c>
      <c r="Z141" s="114">
        <v>29.020499999999998</v>
      </c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6"/>
      <c r="AL141" s="127"/>
      <c r="AM141" s="128"/>
      <c r="AN141" s="127"/>
    </row>
    <row r="142" spans="14:40" x14ac:dyDescent="0.3">
      <c r="N142" s="113">
        <v>7</v>
      </c>
      <c r="O142" s="113">
        <v>18</v>
      </c>
      <c r="P142" s="113">
        <v>14</v>
      </c>
      <c r="Q142" s="113" t="s">
        <v>65</v>
      </c>
      <c r="R142" s="113" t="s">
        <v>66</v>
      </c>
      <c r="S142" s="113" t="s">
        <v>67</v>
      </c>
      <c r="T142" s="113" t="s">
        <v>68</v>
      </c>
      <c r="U142" s="113">
        <v>2007005589</v>
      </c>
      <c r="V142" s="113">
        <v>94000001</v>
      </c>
      <c r="W142" s="114">
        <v>87.01</v>
      </c>
      <c r="X142" s="114">
        <v>0</v>
      </c>
      <c r="Y142" s="115">
        <v>3</v>
      </c>
      <c r="Z142" s="114">
        <v>29.002199999999998</v>
      </c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6"/>
      <c r="AL142" s="127"/>
      <c r="AM142" s="128"/>
      <c r="AN142" s="127"/>
    </row>
    <row r="143" spans="14:40" x14ac:dyDescent="0.3">
      <c r="N143" s="113">
        <v>7</v>
      </c>
      <c r="O143" s="113">
        <v>30</v>
      </c>
      <c r="P143" s="113">
        <v>20</v>
      </c>
      <c r="Q143" s="113" t="s">
        <v>65</v>
      </c>
      <c r="R143" s="113" t="s">
        <v>66</v>
      </c>
      <c r="S143" s="113" t="s">
        <v>67</v>
      </c>
      <c r="T143" s="113" t="s">
        <v>68</v>
      </c>
      <c r="U143" s="113">
        <v>2007005589</v>
      </c>
      <c r="V143" s="113">
        <v>94000001</v>
      </c>
      <c r="W143" s="114">
        <v>28.95</v>
      </c>
      <c r="X143" s="114">
        <v>0</v>
      </c>
      <c r="Y143" s="115">
        <v>1</v>
      </c>
      <c r="Z143" s="114">
        <v>28.947500000000002</v>
      </c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6"/>
      <c r="AL143" s="127"/>
      <c r="AM143" s="128"/>
      <c r="AN143" s="127"/>
    </row>
    <row r="144" spans="14:40" x14ac:dyDescent="0.3">
      <c r="N144" s="113">
        <v>7</v>
      </c>
      <c r="O144" s="113">
        <v>14</v>
      </c>
      <c r="P144" s="113">
        <v>19</v>
      </c>
      <c r="Q144" s="113" t="s">
        <v>65</v>
      </c>
      <c r="R144" s="113" t="s">
        <v>66</v>
      </c>
      <c r="S144" s="113" t="s">
        <v>67</v>
      </c>
      <c r="T144" s="113" t="s">
        <v>68</v>
      </c>
      <c r="U144" s="113">
        <v>2007005589</v>
      </c>
      <c r="V144" s="113">
        <v>94000001</v>
      </c>
      <c r="W144" s="114">
        <v>86.73</v>
      </c>
      <c r="X144" s="114">
        <v>0</v>
      </c>
      <c r="Y144" s="115">
        <v>3</v>
      </c>
      <c r="Z144" s="114">
        <v>28.911000000000001</v>
      </c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6"/>
      <c r="AL144" s="127"/>
      <c r="AM144" s="128"/>
      <c r="AN144" s="127"/>
    </row>
    <row r="145" spans="14:40" x14ac:dyDescent="0.3">
      <c r="N145" s="113">
        <v>7</v>
      </c>
      <c r="O145" s="113">
        <v>13</v>
      </c>
      <c r="P145" s="113">
        <v>19</v>
      </c>
      <c r="Q145" s="113" t="s">
        <v>65</v>
      </c>
      <c r="R145" s="113" t="s">
        <v>66</v>
      </c>
      <c r="S145" s="113" t="s">
        <v>67</v>
      </c>
      <c r="T145" s="113" t="s">
        <v>68</v>
      </c>
      <c r="U145" s="113">
        <v>2007005589</v>
      </c>
      <c r="V145" s="113">
        <v>94000001</v>
      </c>
      <c r="W145" s="114">
        <v>57.75</v>
      </c>
      <c r="X145" s="114">
        <v>0</v>
      </c>
      <c r="Y145" s="115">
        <v>2</v>
      </c>
      <c r="Z145" s="114">
        <v>28.872599999999998</v>
      </c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6"/>
      <c r="AL145" s="127"/>
      <c r="AM145" s="128"/>
      <c r="AN145" s="127"/>
    </row>
    <row r="146" spans="14:40" x14ac:dyDescent="0.3">
      <c r="N146" s="113">
        <v>7</v>
      </c>
      <c r="O146" s="113">
        <v>20</v>
      </c>
      <c r="P146" s="113">
        <v>11</v>
      </c>
      <c r="Q146" s="113" t="s">
        <v>65</v>
      </c>
      <c r="R146" s="113" t="s">
        <v>66</v>
      </c>
      <c r="S146" s="113" t="s">
        <v>67</v>
      </c>
      <c r="T146" s="113" t="s">
        <v>68</v>
      </c>
      <c r="U146" s="113">
        <v>2007005589</v>
      </c>
      <c r="V146" s="113">
        <v>94000001</v>
      </c>
      <c r="W146" s="114">
        <v>115.42</v>
      </c>
      <c r="X146" s="114">
        <v>0</v>
      </c>
      <c r="Y146" s="115">
        <v>4</v>
      </c>
      <c r="Z146" s="114">
        <v>28.8553</v>
      </c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6"/>
      <c r="AL146" s="127"/>
      <c r="AM146" s="128"/>
      <c r="AN146" s="127"/>
    </row>
    <row r="147" spans="14:40" x14ac:dyDescent="0.3">
      <c r="N147" s="113">
        <v>7</v>
      </c>
      <c r="O147" s="113">
        <v>14</v>
      </c>
      <c r="P147" s="113">
        <v>17</v>
      </c>
      <c r="Q147" s="113" t="s">
        <v>65</v>
      </c>
      <c r="R147" s="113" t="s">
        <v>66</v>
      </c>
      <c r="S147" s="113" t="s">
        <v>67</v>
      </c>
      <c r="T147" s="113" t="s">
        <v>68</v>
      </c>
      <c r="U147" s="113">
        <v>2007005589</v>
      </c>
      <c r="V147" s="113">
        <v>94000001</v>
      </c>
      <c r="W147" s="114">
        <v>86.51</v>
      </c>
      <c r="X147" s="114">
        <v>0</v>
      </c>
      <c r="Y147" s="115">
        <v>3</v>
      </c>
      <c r="Z147" s="114">
        <v>28.838000000000001</v>
      </c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6"/>
      <c r="AL147" s="127"/>
      <c r="AM147" s="128"/>
      <c r="AN147" s="127"/>
    </row>
    <row r="148" spans="14:40" x14ac:dyDescent="0.3">
      <c r="N148" s="113">
        <v>7</v>
      </c>
      <c r="O148" s="113">
        <v>30</v>
      </c>
      <c r="P148" s="113">
        <v>14</v>
      </c>
      <c r="Q148" s="113" t="s">
        <v>65</v>
      </c>
      <c r="R148" s="113" t="s">
        <v>66</v>
      </c>
      <c r="S148" s="113" t="s">
        <v>67</v>
      </c>
      <c r="T148" s="113" t="s">
        <v>68</v>
      </c>
      <c r="U148" s="113">
        <v>2007005589</v>
      </c>
      <c r="V148" s="113">
        <v>94000001</v>
      </c>
      <c r="W148" s="114">
        <v>144.13</v>
      </c>
      <c r="X148" s="114">
        <v>0</v>
      </c>
      <c r="Y148" s="115">
        <v>5</v>
      </c>
      <c r="Z148" s="114">
        <v>28.824999999999999</v>
      </c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6"/>
      <c r="AL148" s="127"/>
      <c r="AM148" s="128"/>
      <c r="AN148" s="127"/>
    </row>
    <row r="149" spans="14:40" x14ac:dyDescent="0.3">
      <c r="N149" s="113">
        <v>7</v>
      </c>
      <c r="O149" s="113">
        <v>25</v>
      </c>
      <c r="P149" s="113">
        <v>14</v>
      </c>
      <c r="Q149" s="113" t="s">
        <v>65</v>
      </c>
      <c r="R149" s="113" t="s">
        <v>66</v>
      </c>
      <c r="S149" s="113" t="s">
        <v>67</v>
      </c>
      <c r="T149" s="113" t="s">
        <v>68</v>
      </c>
      <c r="U149" s="113">
        <v>2007005589</v>
      </c>
      <c r="V149" s="113">
        <v>94000001</v>
      </c>
      <c r="W149" s="114">
        <v>28.8</v>
      </c>
      <c r="X149" s="114">
        <v>0</v>
      </c>
      <c r="Y149" s="115">
        <v>1</v>
      </c>
      <c r="Z149" s="114">
        <v>28.801500000000001</v>
      </c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6"/>
      <c r="AL149" s="127"/>
      <c r="AM149" s="128"/>
      <c r="AN149" s="127"/>
    </row>
    <row r="150" spans="14:40" x14ac:dyDescent="0.3">
      <c r="N150" s="113">
        <v>7</v>
      </c>
      <c r="O150" s="113">
        <v>26</v>
      </c>
      <c r="P150" s="113">
        <v>19</v>
      </c>
      <c r="Q150" s="113" t="s">
        <v>65</v>
      </c>
      <c r="R150" s="113" t="s">
        <v>66</v>
      </c>
      <c r="S150" s="113" t="s">
        <v>67</v>
      </c>
      <c r="T150" s="113" t="s">
        <v>68</v>
      </c>
      <c r="U150" s="113">
        <v>2007005589</v>
      </c>
      <c r="V150" s="113">
        <v>94000001</v>
      </c>
      <c r="W150" s="114">
        <v>57.57</v>
      </c>
      <c r="X150" s="114">
        <v>0</v>
      </c>
      <c r="Y150" s="115">
        <v>2</v>
      </c>
      <c r="Z150" s="114">
        <v>28.786100000000001</v>
      </c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6"/>
      <c r="AL150" s="127"/>
      <c r="AM150" s="128"/>
      <c r="AN150" s="127"/>
    </row>
    <row r="151" spans="14:40" x14ac:dyDescent="0.3">
      <c r="N151" s="113">
        <v>7</v>
      </c>
      <c r="O151" s="113">
        <v>14</v>
      </c>
      <c r="P151" s="113">
        <v>16</v>
      </c>
      <c r="Q151" s="113" t="s">
        <v>65</v>
      </c>
      <c r="R151" s="113" t="s">
        <v>66</v>
      </c>
      <c r="S151" s="113" t="s">
        <v>67</v>
      </c>
      <c r="T151" s="113" t="s">
        <v>68</v>
      </c>
      <c r="U151" s="113">
        <v>2007005589</v>
      </c>
      <c r="V151" s="113">
        <v>94000001</v>
      </c>
      <c r="W151" s="114">
        <v>57.45</v>
      </c>
      <c r="X151" s="114">
        <v>0</v>
      </c>
      <c r="Y151" s="115">
        <v>2</v>
      </c>
      <c r="Z151" s="114">
        <v>28.7255</v>
      </c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6"/>
      <c r="AL151" s="127"/>
      <c r="AM151" s="128"/>
      <c r="AN151" s="127"/>
    </row>
    <row r="152" spans="14:40" x14ac:dyDescent="0.3">
      <c r="N152" s="113">
        <v>7</v>
      </c>
      <c r="O152" s="113">
        <v>14</v>
      </c>
      <c r="P152" s="113">
        <v>18</v>
      </c>
      <c r="Q152" s="113" t="s">
        <v>65</v>
      </c>
      <c r="R152" s="113" t="s">
        <v>66</v>
      </c>
      <c r="S152" s="113" t="s">
        <v>67</v>
      </c>
      <c r="T152" s="113" t="s">
        <v>68</v>
      </c>
      <c r="U152" s="113">
        <v>2007005589</v>
      </c>
      <c r="V152" s="113">
        <v>94000001</v>
      </c>
      <c r="W152" s="114">
        <v>114.9</v>
      </c>
      <c r="X152" s="114">
        <v>0</v>
      </c>
      <c r="Y152" s="115">
        <v>4</v>
      </c>
      <c r="Z152" s="114">
        <v>28.7255</v>
      </c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6"/>
      <c r="AL152" s="127"/>
      <c r="AM152" s="128"/>
      <c r="AN152" s="127"/>
    </row>
    <row r="153" spans="14:40" x14ac:dyDescent="0.3">
      <c r="N153" s="113">
        <v>7</v>
      </c>
      <c r="O153" s="113">
        <v>26</v>
      </c>
      <c r="P153" s="113">
        <v>13</v>
      </c>
      <c r="Q153" s="113" t="s">
        <v>65</v>
      </c>
      <c r="R153" s="113" t="s">
        <v>66</v>
      </c>
      <c r="S153" s="113" t="s">
        <v>67</v>
      </c>
      <c r="T153" s="113" t="s">
        <v>68</v>
      </c>
      <c r="U153" s="113">
        <v>2007005589</v>
      </c>
      <c r="V153" s="113">
        <v>94000001</v>
      </c>
      <c r="W153" s="114">
        <v>143.52000000000001</v>
      </c>
      <c r="X153" s="114">
        <v>0</v>
      </c>
      <c r="Y153" s="115">
        <v>5</v>
      </c>
      <c r="Z153" s="114">
        <v>28.703199999999999</v>
      </c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6"/>
      <c r="AL153" s="127"/>
      <c r="AM153" s="128"/>
      <c r="AN153" s="127"/>
    </row>
    <row r="154" spans="14:40" x14ac:dyDescent="0.3">
      <c r="N154" s="113">
        <v>7</v>
      </c>
      <c r="O154" s="113">
        <v>16</v>
      </c>
      <c r="P154" s="113">
        <v>19</v>
      </c>
      <c r="Q154" s="113" t="s">
        <v>65</v>
      </c>
      <c r="R154" s="113" t="s">
        <v>66</v>
      </c>
      <c r="S154" s="113" t="s">
        <v>67</v>
      </c>
      <c r="T154" s="113" t="s">
        <v>68</v>
      </c>
      <c r="U154" s="113">
        <v>2007005589</v>
      </c>
      <c r="V154" s="113">
        <v>94000001</v>
      </c>
      <c r="W154" s="114">
        <v>28.66</v>
      </c>
      <c r="X154" s="114">
        <v>0</v>
      </c>
      <c r="Y154" s="115">
        <v>1</v>
      </c>
      <c r="Z154" s="114">
        <v>28.664899999999999</v>
      </c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6"/>
      <c r="AL154" s="127"/>
      <c r="AM154" s="128"/>
      <c r="AN154" s="127"/>
    </row>
    <row r="155" spans="14:40" x14ac:dyDescent="0.3">
      <c r="N155" s="113">
        <v>7</v>
      </c>
      <c r="O155" s="113">
        <v>29</v>
      </c>
      <c r="P155" s="113">
        <v>22</v>
      </c>
      <c r="Q155" s="113" t="s">
        <v>65</v>
      </c>
      <c r="R155" s="113" t="s">
        <v>66</v>
      </c>
      <c r="S155" s="113" t="s">
        <v>67</v>
      </c>
      <c r="T155" s="113" t="s">
        <v>68</v>
      </c>
      <c r="U155" s="113">
        <v>2010006135</v>
      </c>
      <c r="V155" s="113">
        <v>94000001</v>
      </c>
      <c r="W155" s="114">
        <v>28.55</v>
      </c>
      <c r="X155" s="114">
        <v>0</v>
      </c>
      <c r="Y155" s="115">
        <v>1</v>
      </c>
      <c r="Z155" s="114">
        <v>28.552399999999999</v>
      </c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6"/>
      <c r="AL155" s="127"/>
      <c r="AM155" s="128"/>
      <c r="AN155" s="127"/>
    </row>
    <row r="156" spans="14:40" x14ac:dyDescent="0.3">
      <c r="N156" s="113">
        <v>7</v>
      </c>
      <c r="O156" s="113">
        <v>14</v>
      </c>
      <c r="P156" s="113">
        <v>15</v>
      </c>
      <c r="Q156" s="113" t="s">
        <v>65</v>
      </c>
      <c r="R156" s="113" t="s">
        <v>66</v>
      </c>
      <c r="S156" s="113" t="s">
        <v>67</v>
      </c>
      <c r="T156" s="113" t="s">
        <v>68</v>
      </c>
      <c r="U156" s="113">
        <v>2007005589</v>
      </c>
      <c r="V156" s="113">
        <v>94000001</v>
      </c>
      <c r="W156" s="114">
        <v>170.85</v>
      </c>
      <c r="X156" s="114">
        <v>0</v>
      </c>
      <c r="Y156" s="115">
        <v>6</v>
      </c>
      <c r="Z156" s="114">
        <v>28.474499999999999</v>
      </c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6"/>
      <c r="AL156" s="127"/>
      <c r="AM156" s="128"/>
      <c r="AN156" s="127"/>
    </row>
    <row r="157" spans="14:40" x14ac:dyDescent="0.3">
      <c r="N157" s="113">
        <v>7</v>
      </c>
      <c r="O157" s="113">
        <v>12</v>
      </c>
      <c r="P157" s="113">
        <v>21</v>
      </c>
      <c r="Q157" s="113" t="s">
        <v>65</v>
      </c>
      <c r="R157" s="113" t="s">
        <v>66</v>
      </c>
      <c r="S157" s="113" t="s">
        <v>67</v>
      </c>
      <c r="T157" s="113" t="s">
        <v>68</v>
      </c>
      <c r="U157" s="113">
        <v>2010006135</v>
      </c>
      <c r="V157" s="113">
        <v>94000001</v>
      </c>
      <c r="W157" s="114">
        <v>28.46</v>
      </c>
      <c r="X157" s="114">
        <v>0</v>
      </c>
      <c r="Y157" s="115">
        <v>1</v>
      </c>
      <c r="Z157" s="114">
        <v>28.461500000000001</v>
      </c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6"/>
      <c r="AL157" s="127"/>
      <c r="AM157" s="128"/>
      <c r="AN157" s="127"/>
    </row>
    <row r="158" spans="14:40" x14ac:dyDescent="0.3">
      <c r="N158" s="113">
        <v>7</v>
      </c>
      <c r="O158" s="113">
        <v>23</v>
      </c>
      <c r="P158" s="113">
        <v>9</v>
      </c>
      <c r="Q158" s="113" t="s">
        <v>65</v>
      </c>
      <c r="R158" s="113" t="s">
        <v>66</v>
      </c>
      <c r="S158" s="113" t="s">
        <v>67</v>
      </c>
      <c r="T158" s="113" t="s">
        <v>68</v>
      </c>
      <c r="U158" s="113">
        <v>2007005589</v>
      </c>
      <c r="V158" s="113">
        <v>94000001</v>
      </c>
      <c r="W158" s="114">
        <v>28.42</v>
      </c>
      <c r="X158" s="114">
        <v>0</v>
      </c>
      <c r="Y158" s="115">
        <v>1</v>
      </c>
      <c r="Z158" s="114">
        <v>28.422599999999999</v>
      </c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6"/>
      <c r="AL158" s="127"/>
      <c r="AM158" s="128"/>
      <c r="AN158" s="127"/>
    </row>
    <row r="159" spans="14:40" x14ac:dyDescent="0.3">
      <c r="N159" s="113">
        <v>7</v>
      </c>
      <c r="O159" s="113">
        <v>2</v>
      </c>
      <c r="P159" s="113">
        <v>7</v>
      </c>
      <c r="Q159" s="113" t="s">
        <v>65</v>
      </c>
      <c r="R159" s="113" t="s">
        <v>66</v>
      </c>
      <c r="S159" s="113" t="s">
        <v>67</v>
      </c>
      <c r="T159" s="113" t="s">
        <v>68</v>
      </c>
      <c r="U159" s="113">
        <v>2007005589</v>
      </c>
      <c r="V159" s="113">
        <v>94000001</v>
      </c>
      <c r="W159" s="114">
        <v>56.74</v>
      </c>
      <c r="X159" s="114">
        <v>0</v>
      </c>
      <c r="Y159" s="115">
        <v>2</v>
      </c>
      <c r="Z159" s="114">
        <v>28.371600000000001</v>
      </c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6"/>
      <c r="AL159" s="127"/>
      <c r="AM159" s="128"/>
      <c r="AN159" s="127"/>
    </row>
    <row r="160" spans="14:40" x14ac:dyDescent="0.3">
      <c r="N160" s="113">
        <v>7</v>
      </c>
      <c r="O160" s="113">
        <v>11</v>
      </c>
      <c r="P160" s="113">
        <v>10</v>
      </c>
      <c r="Q160" s="113" t="s">
        <v>65</v>
      </c>
      <c r="R160" s="113" t="s">
        <v>66</v>
      </c>
      <c r="S160" s="113" t="s">
        <v>67</v>
      </c>
      <c r="T160" s="113" t="s">
        <v>68</v>
      </c>
      <c r="U160" s="113">
        <v>2007005589</v>
      </c>
      <c r="V160" s="113">
        <v>94000001</v>
      </c>
      <c r="W160" s="114">
        <v>56.71</v>
      </c>
      <c r="X160" s="114">
        <v>0</v>
      </c>
      <c r="Y160" s="115">
        <v>2</v>
      </c>
      <c r="Z160" s="114">
        <v>28.352499999999999</v>
      </c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6"/>
      <c r="AL160" s="127"/>
      <c r="AM160" s="128"/>
      <c r="AN160" s="127"/>
    </row>
    <row r="161" spans="14:40" x14ac:dyDescent="0.3">
      <c r="N161" s="113">
        <v>7</v>
      </c>
      <c r="O161" s="113">
        <v>27</v>
      </c>
      <c r="P161" s="113">
        <v>23</v>
      </c>
      <c r="Q161" s="113" t="s">
        <v>65</v>
      </c>
      <c r="R161" s="113" t="s">
        <v>66</v>
      </c>
      <c r="S161" s="113" t="s">
        <v>67</v>
      </c>
      <c r="T161" s="113" t="s">
        <v>68</v>
      </c>
      <c r="U161" s="113">
        <v>2007005589</v>
      </c>
      <c r="V161" s="113">
        <v>94000001</v>
      </c>
      <c r="W161" s="114">
        <v>28.34</v>
      </c>
      <c r="X161" s="114">
        <v>0</v>
      </c>
      <c r="Y161" s="115">
        <v>1</v>
      </c>
      <c r="Z161" s="114">
        <v>28.3447</v>
      </c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6"/>
      <c r="AL161" s="127"/>
      <c r="AM161" s="128"/>
      <c r="AN161" s="127"/>
    </row>
    <row r="162" spans="14:40" x14ac:dyDescent="0.3">
      <c r="N162" s="113">
        <v>7</v>
      </c>
      <c r="O162" s="113">
        <v>22</v>
      </c>
      <c r="P162" s="113">
        <v>2</v>
      </c>
      <c r="Q162" s="113" t="s">
        <v>65</v>
      </c>
      <c r="R162" s="113" t="s">
        <v>66</v>
      </c>
      <c r="S162" s="113" t="s">
        <v>67</v>
      </c>
      <c r="T162" s="113" t="s">
        <v>68</v>
      </c>
      <c r="U162" s="113">
        <v>2010006135</v>
      </c>
      <c r="V162" s="113">
        <v>94000001</v>
      </c>
      <c r="W162" s="114">
        <v>56.64</v>
      </c>
      <c r="X162" s="114">
        <v>0</v>
      </c>
      <c r="Y162" s="115">
        <v>2</v>
      </c>
      <c r="Z162" s="114">
        <v>28.3188</v>
      </c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6"/>
      <c r="AL162" s="127"/>
      <c r="AM162" s="128"/>
      <c r="AN162" s="127"/>
    </row>
    <row r="163" spans="14:40" x14ac:dyDescent="0.3">
      <c r="N163" s="113">
        <v>7</v>
      </c>
      <c r="O163" s="113">
        <v>12</v>
      </c>
      <c r="P163" s="113">
        <v>1</v>
      </c>
      <c r="Q163" s="113" t="s">
        <v>65</v>
      </c>
      <c r="R163" s="113" t="s">
        <v>66</v>
      </c>
      <c r="S163" s="113" t="s">
        <v>67</v>
      </c>
      <c r="T163" s="113" t="s">
        <v>68</v>
      </c>
      <c r="U163" s="113">
        <v>2010006135</v>
      </c>
      <c r="V163" s="113">
        <v>94000001</v>
      </c>
      <c r="W163" s="114">
        <v>113.24</v>
      </c>
      <c r="X163" s="114">
        <v>0</v>
      </c>
      <c r="Y163" s="115">
        <v>4</v>
      </c>
      <c r="Z163" s="114">
        <v>28.310099999999998</v>
      </c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6"/>
      <c r="AL163" s="127"/>
      <c r="AM163" s="128"/>
      <c r="AN163" s="127"/>
    </row>
    <row r="164" spans="14:40" x14ac:dyDescent="0.3">
      <c r="N164" s="113">
        <v>7</v>
      </c>
      <c r="O164" s="113">
        <v>19</v>
      </c>
      <c r="P164" s="113">
        <v>2</v>
      </c>
      <c r="Q164" s="113" t="s">
        <v>65</v>
      </c>
      <c r="R164" s="113" t="s">
        <v>66</v>
      </c>
      <c r="S164" s="113" t="s">
        <v>67</v>
      </c>
      <c r="T164" s="113" t="s">
        <v>68</v>
      </c>
      <c r="U164" s="113">
        <v>2007005589</v>
      </c>
      <c r="V164" s="113">
        <v>94000001</v>
      </c>
      <c r="W164" s="114">
        <v>28.31</v>
      </c>
      <c r="X164" s="114">
        <v>0</v>
      </c>
      <c r="Y164" s="115">
        <v>1</v>
      </c>
      <c r="Z164" s="114">
        <v>28.310099999999998</v>
      </c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6"/>
      <c r="AL164" s="127"/>
      <c r="AM164" s="128"/>
      <c r="AN164" s="127"/>
    </row>
    <row r="165" spans="14:40" x14ac:dyDescent="0.3">
      <c r="N165" s="113">
        <v>7</v>
      </c>
      <c r="O165" s="113">
        <v>19</v>
      </c>
      <c r="P165" s="113">
        <v>2</v>
      </c>
      <c r="Q165" s="113" t="s">
        <v>65</v>
      </c>
      <c r="R165" s="113" t="s">
        <v>66</v>
      </c>
      <c r="S165" s="113" t="s">
        <v>67</v>
      </c>
      <c r="T165" s="113" t="s">
        <v>68</v>
      </c>
      <c r="U165" s="113">
        <v>2010006135</v>
      </c>
      <c r="V165" s="113">
        <v>94000001</v>
      </c>
      <c r="W165" s="114">
        <v>28.31</v>
      </c>
      <c r="X165" s="114">
        <v>0</v>
      </c>
      <c r="Y165" s="115">
        <v>1</v>
      </c>
      <c r="Z165" s="114">
        <v>28.310099999999998</v>
      </c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6"/>
      <c r="AL165" s="127"/>
      <c r="AM165" s="128"/>
      <c r="AN165" s="127"/>
    </row>
    <row r="166" spans="14:40" x14ac:dyDescent="0.3">
      <c r="N166" s="113">
        <v>7</v>
      </c>
      <c r="O166" s="113">
        <v>1</v>
      </c>
      <c r="P166" s="113">
        <v>12</v>
      </c>
      <c r="Q166" s="113" t="s">
        <v>65</v>
      </c>
      <c r="R166" s="113" t="s">
        <v>66</v>
      </c>
      <c r="S166" s="113" t="s">
        <v>67</v>
      </c>
      <c r="T166" s="113" t="s">
        <v>68</v>
      </c>
      <c r="U166" s="113">
        <v>2007005589</v>
      </c>
      <c r="V166" s="113">
        <v>94000001</v>
      </c>
      <c r="W166" s="114">
        <v>168.76</v>
      </c>
      <c r="X166" s="114">
        <v>0</v>
      </c>
      <c r="Y166" s="115">
        <v>6</v>
      </c>
      <c r="Z166" s="114">
        <v>28.1267</v>
      </c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6"/>
      <c r="AL166" s="127"/>
      <c r="AM166" s="128"/>
      <c r="AN166" s="127"/>
    </row>
    <row r="167" spans="14:40" x14ac:dyDescent="0.3">
      <c r="N167" s="113">
        <v>7</v>
      </c>
      <c r="O167" s="113">
        <v>31</v>
      </c>
      <c r="P167" s="113">
        <v>12</v>
      </c>
      <c r="Q167" s="113" t="s">
        <v>65</v>
      </c>
      <c r="R167" s="113" t="s">
        <v>66</v>
      </c>
      <c r="S167" s="113" t="s">
        <v>67</v>
      </c>
      <c r="T167" s="113" t="s">
        <v>68</v>
      </c>
      <c r="U167" s="113">
        <v>2007005589</v>
      </c>
      <c r="V167" s="113">
        <v>94000001</v>
      </c>
      <c r="W167" s="114">
        <v>27.97</v>
      </c>
      <c r="X167" s="114">
        <v>0</v>
      </c>
      <c r="Y167" s="115">
        <v>1</v>
      </c>
      <c r="Z167" s="114">
        <v>27.972100000000001</v>
      </c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6"/>
      <c r="AL167" s="127"/>
      <c r="AM167" s="128"/>
      <c r="AN167" s="127"/>
    </row>
    <row r="168" spans="14:40" x14ac:dyDescent="0.3">
      <c r="N168" s="113">
        <v>7</v>
      </c>
      <c r="O168" s="113">
        <v>29</v>
      </c>
      <c r="P168" s="113">
        <v>18</v>
      </c>
      <c r="Q168" s="113" t="s">
        <v>65</v>
      </c>
      <c r="R168" s="113" t="s">
        <v>66</v>
      </c>
      <c r="S168" s="113" t="s">
        <v>67</v>
      </c>
      <c r="T168" s="113" t="s">
        <v>68</v>
      </c>
      <c r="U168" s="113">
        <v>2007005589</v>
      </c>
      <c r="V168" s="113">
        <v>94000001</v>
      </c>
      <c r="W168" s="114">
        <v>334.87</v>
      </c>
      <c r="X168" s="114">
        <v>0</v>
      </c>
      <c r="Y168" s="115">
        <v>12</v>
      </c>
      <c r="Z168" s="114">
        <v>27.906099999999999</v>
      </c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6"/>
      <c r="AL168" s="127"/>
      <c r="AM168" s="128"/>
      <c r="AN168" s="127"/>
    </row>
    <row r="169" spans="14:40" x14ac:dyDescent="0.3">
      <c r="N169" s="113">
        <v>7</v>
      </c>
      <c r="O169" s="113">
        <v>2</v>
      </c>
      <c r="P169" s="113">
        <v>4</v>
      </c>
      <c r="Q169" s="113" t="s">
        <v>65</v>
      </c>
      <c r="R169" s="113" t="s">
        <v>66</v>
      </c>
      <c r="S169" s="113" t="s">
        <v>67</v>
      </c>
      <c r="T169" s="113" t="s">
        <v>68</v>
      </c>
      <c r="U169" s="113">
        <v>2010006135</v>
      </c>
      <c r="V169" s="113">
        <v>94000001</v>
      </c>
      <c r="W169" s="114">
        <v>27.82</v>
      </c>
      <c r="X169" s="114">
        <v>0</v>
      </c>
      <c r="Y169" s="115">
        <v>1</v>
      </c>
      <c r="Z169" s="114">
        <v>27.8203</v>
      </c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6"/>
      <c r="AL169" s="127"/>
      <c r="AM169" s="128"/>
      <c r="AN169" s="127"/>
    </row>
    <row r="170" spans="14:40" x14ac:dyDescent="0.3">
      <c r="N170" s="113">
        <v>7</v>
      </c>
      <c r="O170" s="113">
        <v>20</v>
      </c>
      <c r="P170" s="113">
        <v>10</v>
      </c>
      <c r="Q170" s="113" t="s">
        <v>65</v>
      </c>
      <c r="R170" s="113" t="s">
        <v>66</v>
      </c>
      <c r="S170" s="113" t="s">
        <v>67</v>
      </c>
      <c r="T170" s="113" t="s">
        <v>68</v>
      </c>
      <c r="U170" s="113">
        <v>2007005589</v>
      </c>
      <c r="V170" s="113">
        <v>94000001</v>
      </c>
      <c r="W170" s="114">
        <v>250.23</v>
      </c>
      <c r="X170" s="114">
        <v>0</v>
      </c>
      <c r="Y170" s="115">
        <v>9</v>
      </c>
      <c r="Z170" s="114">
        <v>27.802800000000001</v>
      </c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6"/>
      <c r="AL170" s="127"/>
      <c r="AM170" s="128"/>
      <c r="AN170" s="127"/>
    </row>
    <row r="171" spans="14:40" x14ac:dyDescent="0.3">
      <c r="N171" s="113">
        <v>7</v>
      </c>
      <c r="O171" s="113">
        <v>23</v>
      </c>
      <c r="P171" s="113">
        <v>3</v>
      </c>
      <c r="Q171" s="113" t="s">
        <v>65</v>
      </c>
      <c r="R171" s="113" t="s">
        <v>66</v>
      </c>
      <c r="S171" s="113" t="s">
        <v>67</v>
      </c>
      <c r="T171" s="113" t="s">
        <v>68</v>
      </c>
      <c r="U171" s="113">
        <v>2010006135</v>
      </c>
      <c r="V171" s="113">
        <v>94000001</v>
      </c>
      <c r="W171" s="114">
        <v>111.21</v>
      </c>
      <c r="X171" s="114">
        <v>0</v>
      </c>
      <c r="Y171" s="115">
        <v>4</v>
      </c>
      <c r="Z171" s="114">
        <v>27.801300000000001</v>
      </c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6"/>
      <c r="AL171" s="127"/>
      <c r="AM171" s="128"/>
      <c r="AN171" s="127"/>
    </row>
    <row r="172" spans="14:40" x14ac:dyDescent="0.3">
      <c r="N172" s="113">
        <v>7</v>
      </c>
      <c r="O172" s="113">
        <v>27</v>
      </c>
      <c r="P172" s="113">
        <v>8</v>
      </c>
      <c r="Q172" s="113" t="s">
        <v>65</v>
      </c>
      <c r="R172" s="113" t="s">
        <v>66</v>
      </c>
      <c r="S172" s="113" t="s">
        <v>67</v>
      </c>
      <c r="T172" s="113" t="s">
        <v>68</v>
      </c>
      <c r="U172" s="113">
        <v>2007005589</v>
      </c>
      <c r="V172" s="113">
        <v>94000001</v>
      </c>
      <c r="W172" s="114">
        <v>27.8</v>
      </c>
      <c r="X172" s="114">
        <v>0</v>
      </c>
      <c r="Y172" s="115">
        <v>1</v>
      </c>
      <c r="Z172" s="114">
        <v>27.795500000000001</v>
      </c>
      <c r="AB172" s="102"/>
      <c r="AC172" s="102"/>
      <c r="AD172" s="102"/>
      <c r="AE172" s="103"/>
      <c r="AF172" s="103"/>
      <c r="AG172" s="103"/>
      <c r="AH172" s="103"/>
      <c r="AI172" s="102"/>
      <c r="AJ172" s="102"/>
      <c r="AK172" s="104"/>
      <c r="AL172" s="105"/>
      <c r="AM172" s="106"/>
      <c r="AN172" s="105"/>
    </row>
    <row r="173" spans="14:40" x14ac:dyDescent="0.3">
      <c r="N173" s="113">
        <v>7</v>
      </c>
      <c r="O173" s="113">
        <v>22</v>
      </c>
      <c r="P173" s="113">
        <v>23</v>
      </c>
      <c r="Q173" s="113" t="s">
        <v>65</v>
      </c>
      <c r="R173" s="113" t="s">
        <v>66</v>
      </c>
      <c r="S173" s="113" t="s">
        <v>67</v>
      </c>
      <c r="T173" s="113" t="s">
        <v>68</v>
      </c>
      <c r="U173" s="113">
        <v>2010006135</v>
      </c>
      <c r="V173" s="113">
        <v>94000001</v>
      </c>
      <c r="W173" s="114">
        <v>305.69</v>
      </c>
      <c r="X173" s="114">
        <v>0</v>
      </c>
      <c r="Y173" s="115">
        <v>11</v>
      </c>
      <c r="Z173" s="114">
        <v>27.7898</v>
      </c>
      <c r="AB173" s="102"/>
      <c r="AC173" s="102"/>
      <c r="AD173" s="102"/>
      <c r="AE173" s="103"/>
      <c r="AF173" s="103"/>
      <c r="AG173" s="103"/>
      <c r="AH173" s="103"/>
      <c r="AI173" s="102"/>
      <c r="AJ173" s="102"/>
      <c r="AK173" s="104"/>
      <c r="AL173" s="105"/>
      <c r="AM173" s="106"/>
      <c r="AN173" s="105"/>
    </row>
    <row r="174" spans="14:40" x14ac:dyDescent="0.3">
      <c r="N174" s="113">
        <v>7</v>
      </c>
      <c r="O174" s="113">
        <v>1</v>
      </c>
      <c r="P174" s="113">
        <v>10</v>
      </c>
      <c r="Q174" s="113" t="s">
        <v>65</v>
      </c>
      <c r="R174" s="113" t="s">
        <v>66</v>
      </c>
      <c r="S174" s="113" t="s">
        <v>67</v>
      </c>
      <c r="T174" s="113" t="s">
        <v>68</v>
      </c>
      <c r="U174" s="113">
        <v>2007005589</v>
      </c>
      <c r="V174" s="113">
        <v>94000001</v>
      </c>
      <c r="W174" s="114">
        <v>55.26</v>
      </c>
      <c r="X174" s="114">
        <v>0</v>
      </c>
      <c r="Y174" s="115">
        <v>2</v>
      </c>
      <c r="Z174" s="114">
        <v>27.628599999999999</v>
      </c>
      <c r="AB174" s="102"/>
      <c r="AC174" s="102"/>
      <c r="AD174" s="102"/>
      <c r="AE174" s="103"/>
      <c r="AF174" s="103"/>
      <c r="AG174" s="103"/>
      <c r="AH174" s="103"/>
      <c r="AI174" s="102"/>
      <c r="AJ174" s="102"/>
      <c r="AK174" s="104"/>
      <c r="AL174" s="105"/>
      <c r="AM174" s="106"/>
      <c r="AN174" s="105"/>
    </row>
    <row r="175" spans="14:40" x14ac:dyDescent="0.3">
      <c r="N175" s="113">
        <v>7</v>
      </c>
      <c r="O175" s="113">
        <v>27</v>
      </c>
      <c r="P175" s="113">
        <v>11</v>
      </c>
      <c r="Q175" s="113" t="s">
        <v>65</v>
      </c>
      <c r="R175" s="113" t="s">
        <v>66</v>
      </c>
      <c r="S175" s="113" t="s">
        <v>67</v>
      </c>
      <c r="T175" s="113" t="s">
        <v>68</v>
      </c>
      <c r="U175" s="113">
        <v>2007005589</v>
      </c>
      <c r="V175" s="113">
        <v>94000001</v>
      </c>
      <c r="W175" s="114">
        <v>138.13</v>
      </c>
      <c r="X175" s="114">
        <v>0</v>
      </c>
      <c r="Y175" s="115">
        <v>5</v>
      </c>
      <c r="Z175" s="114">
        <v>27.625800000000002</v>
      </c>
      <c r="AB175" s="102"/>
      <c r="AC175" s="102"/>
      <c r="AD175" s="102"/>
      <c r="AE175" s="103"/>
      <c r="AF175" s="103"/>
      <c r="AG175" s="103"/>
      <c r="AH175" s="103"/>
      <c r="AI175" s="102"/>
      <c r="AJ175" s="102"/>
      <c r="AK175" s="104"/>
      <c r="AL175" s="105"/>
      <c r="AM175" s="106"/>
      <c r="AN175" s="105"/>
    </row>
    <row r="176" spans="14:40" x14ac:dyDescent="0.3">
      <c r="N176" s="113">
        <v>7</v>
      </c>
      <c r="O176" s="113">
        <v>27</v>
      </c>
      <c r="P176" s="113">
        <v>2</v>
      </c>
      <c r="Q176" s="113" t="s">
        <v>65</v>
      </c>
      <c r="R176" s="113" t="s">
        <v>66</v>
      </c>
      <c r="S176" s="113" t="s">
        <v>67</v>
      </c>
      <c r="T176" s="113" t="s">
        <v>68</v>
      </c>
      <c r="U176" s="113">
        <v>2007005589</v>
      </c>
      <c r="V176" s="113">
        <v>94000001</v>
      </c>
      <c r="W176" s="114">
        <v>27.53</v>
      </c>
      <c r="X176" s="114">
        <v>0</v>
      </c>
      <c r="Y176" s="115">
        <v>1</v>
      </c>
      <c r="Z176" s="114">
        <v>27.526800000000001</v>
      </c>
      <c r="AB176" s="102"/>
      <c r="AC176" s="102"/>
      <c r="AD176" s="102"/>
      <c r="AE176" s="103"/>
      <c r="AF176" s="103"/>
      <c r="AG176" s="103"/>
      <c r="AH176" s="103"/>
      <c r="AI176" s="102"/>
      <c r="AJ176" s="102"/>
      <c r="AK176" s="104"/>
      <c r="AL176" s="105"/>
      <c r="AM176" s="106"/>
      <c r="AN176" s="105"/>
    </row>
    <row r="177" spans="14:40" x14ac:dyDescent="0.3">
      <c r="N177" s="113">
        <v>7</v>
      </c>
      <c r="O177" s="113">
        <v>12</v>
      </c>
      <c r="P177" s="113">
        <v>13</v>
      </c>
      <c r="Q177" s="113" t="s">
        <v>65</v>
      </c>
      <c r="R177" s="113" t="s">
        <v>66</v>
      </c>
      <c r="S177" s="113" t="s">
        <v>67</v>
      </c>
      <c r="T177" s="113" t="s">
        <v>68</v>
      </c>
      <c r="U177" s="113">
        <v>2007005589</v>
      </c>
      <c r="V177" s="113">
        <v>94000001</v>
      </c>
      <c r="W177" s="114">
        <v>82.46</v>
      </c>
      <c r="X177" s="114">
        <v>0</v>
      </c>
      <c r="Y177" s="115">
        <v>3</v>
      </c>
      <c r="Z177" s="114">
        <v>27.486599999999999</v>
      </c>
      <c r="AB177" s="102"/>
      <c r="AC177" s="102"/>
      <c r="AD177" s="102"/>
      <c r="AE177" s="103"/>
      <c r="AF177" s="103"/>
      <c r="AG177" s="103"/>
      <c r="AH177" s="103"/>
      <c r="AI177" s="102"/>
      <c r="AJ177" s="102"/>
      <c r="AK177" s="104"/>
      <c r="AL177" s="105"/>
      <c r="AM177" s="106"/>
      <c r="AN177" s="105"/>
    </row>
    <row r="178" spans="14:40" x14ac:dyDescent="0.3">
      <c r="N178" s="113">
        <v>7</v>
      </c>
      <c r="O178" s="113">
        <v>12</v>
      </c>
      <c r="P178" s="113">
        <v>13</v>
      </c>
      <c r="Q178" s="113" t="s">
        <v>65</v>
      </c>
      <c r="R178" s="113" t="s">
        <v>66</v>
      </c>
      <c r="S178" s="113" t="s">
        <v>67</v>
      </c>
      <c r="T178" s="113" t="s">
        <v>68</v>
      </c>
      <c r="U178" s="113">
        <v>2010006135</v>
      </c>
      <c r="V178" s="113">
        <v>94000001</v>
      </c>
      <c r="W178" s="114">
        <v>27.49</v>
      </c>
      <c r="X178" s="114">
        <v>0</v>
      </c>
      <c r="Y178" s="115">
        <v>1</v>
      </c>
      <c r="Z178" s="114">
        <v>27.486599999999999</v>
      </c>
      <c r="AB178" s="102"/>
      <c r="AC178" s="102"/>
      <c r="AD178" s="102"/>
      <c r="AE178" s="103"/>
      <c r="AF178" s="103"/>
      <c r="AG178" s="103"/>
      <c r="AH178" s="103"/>
      <c r="AI178" s="102"/>
      <c r="AJ178" s="102"/>
      <c r="AK178" s="104"/>
      <c r="AL178" s="105"/>
      <c r="AM178" s="106"/>
      <c r="AN178" s="105"/>
    </row>
    <row r="179" spans="14:40" x14ac:dyDescent="0.3">
      <c r="N179" s="113">
        <v>7</v>
      </c>
      <c r="O179" s="113">
        <v>20</v>
      </c>
      <c r="P179" s="113">
        <v>5</v>
      </c>
      <c r="Q179" s="113" t="s">
        <v>65</v>
      </c>
      <c r="R179" s="113" t="s">
        <v>66</v>
      </c>
      <c r="S179" s="113" t="s">
        <v>67</v>
      </c>
      <c r="T179" s="113" t="s">
        <v>68</v>
      </c>
      <c r="U179" s="113">
        <v>2007005589</v>
      </c>
      <c r="V179" s="113">
        <v>94000001</v>
      </c>
      <c r="W179" s="114">
        <v>82.26</v>
      </c>
      <c r="X179" s="114">
        <v>0</v>
      </c>
      <c r="Y179" s="115">
        <v>3</v>
      </c>
      <c r="Z179" s="114">
        <v>27.421399999999998</v>
      </c>
      <c r="AB179" s="102"/>
      <c r="AC179" s="102"/>
      <c r="AD179" s="102"/>
      <c r="AE179" s="103"/>
      <c r="AF179" s="103"/>
      <c r="AG179" s="103"/>
      <c r="AH179" s="103"/>
      <c r="AI179" s="102"/>
      <c r="AJ179" s="102"/>
      <c r="AK179" s="104"/>
      <c r="AL179" s="105"/>
      <c r="AM179" s="106"/>
      <c r="AN179" s="105"/>
    </row>
    <row r="180" spans="14:40" x14ac:dyDescent="0.3">
      <c r="N180" s="113">
        <v>7</v>
      </c>
      <c r="O180" s="113">
        <v>20</v>
      </c>
      <c r="P180" s="113">
        <v>5</v>
      </c>
      <c r="Q180" s="113" t="s">
        <v>65</v>
      </c>
      <c r="R180" s="113" t="s">
        <v>66</v>
      </c>
      <c r="S180" s="113" t="s">
        <v>67</v>
      </c>
      <c r="T180" s="113" t="s">
        <v>68</v>
      </c>
      <c r="U180" s="113">
        <v>2010006135</v>
      </c>
      <c r="V180" s="113">
        <v>94000001</v>
      </c>
      <c r="W180" s="114">
        <v>109.69</v>
      </c>
      <c r="X180" s="114">
        <v>0</v>
      </c>
      <c r="Y180" s="115">
        <v>4</v>
      </c>
      <c r="Z180" s="114">
        <v>27.421399999999998</v>
      </c>
      <c r="AB180" s="102"/>
      <c r="AC180" s="102"/>
      <c r="AD180" s="102"/>
      <c r="AE180" s="103"/>
      <c r="AF180" s="103"/>
      <c r="AG180" s="103"/>
      <c r="AH180" s="103"/>
      <c r="AI180" s="102"/>
      <c r="AJ180" s="102"/>
      <c r="AK180" s="104"/>
      <c r="AL180" s="105"/>
      <c r="AM180" s="106"/>
      <c r="AN180" s="105"/>
    </row>
    <row r="181" spans="14:40" x14ac:dyDescent="0.3">
      <c r="N181" s="113">
        <v>7</v>
      </c>
      <c r="O181" s="113">
        <v>20</v>
      </c>
      <c r="P181" s="113">
        <v>8</v>
      </c>
      <c r="Q181" s="113" t="s">
        <v>65</v>
      </c>
      <c r="R181" s="113" t="s">
        <v>66</v>
      </c>
      <c r="S181" s="113" t="s">
        <v>67</v>
      </c>
      <c r="T181" s="113" t="s">
        <v>68</v>
      </c>
      <c r="U181" s="113">
        <v>2007005589</v>
      </c>
      <c r="V181" s="113">
        <v>94000001</v>
      </c>
      <c r="W181" s="114">
        <v>109.67</v>
      </c>
      <c r="X181" s="114">
        <v>0</v>
      </c>
      <c r="Y181" s="115">
        <v>4</v>
      </c>
      <c r="Z181" s="114">
        <v>27.4178</v>
      </c>
      <c r="AB181" s="102"/>
      <c r="AC181" s="102"/>
      <c r="AD181" s="102"/>
      <c r="AE181" s="103"/>
      <c r="AF181" s="103"/>
      <c r="AG181" s="103"/>
      <c r="AH181" s="103"/>
      <c r="AI181" s="102"/>
      <c r="AJ181" s="102"/>
      <c r="AK181" s="104"/>
      <c r="AL181" s="105"/>
      <c r="AM181" s="106"/>
      <c r="AN181" s="105"/>
    </row>
    <row r="182" spans="14:40" x14ac:dyDescent="0.3">
      <c r="N182" s="113">
        <v>7</v>
      </c>
      <c r="O182" s="113">
        <v>18</v>
      </c>
      <c r="P182" s="113">
        <v>8</v>
      </c>
      <c r="Q182" s="113" t="s">
        <v>65</v>
      </c>
      <c r="R182" s="113" t="s">
        <v>66</v>
      </c>
      <c r="S182" s="113" t="s">
        <v>67</v>
      </c>
      <c r="T182" s="113" t="s">
        <v>68</v>
      </c>
      <c r="U182" s="113">
        <v>2007005589</v>
      </c>
      <c r="V182" s="113">
        <v>94000001</v>
      </c>
      <c r="W182" s="114">
        <v>27.41</v>
      </c>
      <c r="X182" s="114">
        <v>0</v>
      </c>
      <c r="Y182" s="115">
        <v>1</v>
      </c>
      <c r="Z182" s="114">
        <v>27.4085</v>
      </c>
      <c r="AB182" s="102"/>
      <c r="AC182" s="102"/>
      <c r="AD182" s="102"/>
      <c r="AE182" s="103"/>
      <c r="AF182" s="103"/>
      <c r="AG182" s="103"/>
      <c r="AH182" s="103"/>
      <c r="AI182" s="102"/>
      <c r="AJ182" s="102"/>
      <c r="AK182" s="104"/>
      <c r="AL182" s="105"/>
      <c r="AM182" s="106"/>
      <c r="AN182" s="105"/>
    </row>
    <row r="183" spans="14:40" x14ac:dyDescent="0.3">
      <c r="N183" s="113">
        <v>7</v>
      </c>
      <c r="O183" s="113">
        <v>22</v>
      </c>
      <c r="P183" s="113">
        <v>10</v>
      </c>
      <c r="Q183" s="113" t="s">
        <v>65</v>
      </c>
      <c r="R183" s="113" t="s">
        <v>66</v>
      </c>
      <c r="S183" s="113" t="s">
        <v>67</v>
      </c>
      <c r="T183" s="113" t="s">
        <v>68</v>
      </c>
      <c r="U183" s="113">
        <v>2007005589</v>
      </c>
      <c r="V183" s="113">
        <v>94000001</v>
      </c>
      <c r="W183" s="114">
        <v>27.41</v>
      </c>
      <c r="X183" s="114">
        <v>0</v>
      </c>
      <c r="Y183" s="115">
        <v>1</v>
      </c>
      <c r="Z183" s="114">
        <v>27.4085</v>
      </c>
      <c r="AB183" s="102"/>
      <c r="AC183" s="102"/>
      <c r="AD183" s="102"/>
      <c r="AE183" s="103"/>
      <c r="AF183" s="103"/>
      <c r="AG183" s="103"/>
      <c r="AH183" s="103"/>
      <c r="AI183" s="102"/>
      <c r="AJ183" s="102"/>
      <c r="AK183" s="104"/>
      <c r="AL183" s="105"/>
      <c r="AM183" s="106"/>
      <c r="AN183" s="105"/>
    </row>
    <row r="184" spans="14:40" x14ac:dyDescent="0.3">
      <c r="N184" s="113">
        <v>7</v>
      </c>
      <c r="O184" s="113">
        <v>29</v>
      </c>
      <c r="P184" s="113">
        <v>8</v>
      </c>
      <c r="Q184" s="113" t="s">
        <v>65</v>
      </c>
      <c r="R184" s="113" t="s">
        <v>66</v>
      </c>
      <c r="S184" s="113" t="s">
        <v>67</v>
      </c>
      <c r="T184" s="113" t="s">
        <v>68</v>
      </c>
      <c r="U184" s="113">
        <v>2007005589</v>
      </c>
      <c r="V184" s="113">
        <v>94000001</v>
      </c>
      <c r="W184" s="114">
        <v>27.36</v>
      </c>
      <c r="X184" s="114">
        <v>0</v>
      </c>
      <c r="Y184" s="115">
        <v>1</v>
      </c>
      <c r="Z184" s="114">
        <v>27.364799999999999</v>
      </c>
      <c r="AB184" s="102"/>
      <c r="AC184" s="102"/>
      <c r="AD184" s="102"/>
      <c r="AE184" s="103"/>
      <c r="AF184" s="103"/>
      <c r="AG184" s="103"/>
      <c r="AH184" s="103"/>
      <c r="AI184" s="102"/>
      <c r="AJ184" s="102"/>
      <c r="AK184" s="104"/>
      <c r="AL184" s="105"/>
      <c r="AM184" s="106"/>
      <c r="AN184" s="105"/>
    </row>
    <row r="185" spans="14:40" x14ac:dyDescent="0.3">
      <c r="N185" s="113">
        <v>7</v>
      </c>
      <c r="O185" s="113">
        <v>29</v>
      </c>
      <c r="P185" s="113">
        <v>8</v>
      </c>
      <c r="Q185" s="113" t="s">
        <v>65</v>
      </c>
      <c r="R185" s="113" t="s">
        <v>66</v>
      </c>
      <c r="S185" s="113" t="s">
        <v>67</v>
      </c>
      <c r="T185" s="113" t="s">
        <v>68</v>
      </c>
      <c r="U185" s="113">
        <v>2010006135</v>
      </c>
      <c r="V185" s="113">
        <v>94000001</v>
      </c>
      <c r="W185" s="114">
        <v>27.36</v>
      </c>
      <c r="X185" s="114">
        <v>0</v>
      </c>
      <c r="Y185" s="115">
        <v>1</v>
      </c>
      <c r="Z185" s="114">
        <v>27.364799999999999</v>
      </c>
      <c r="AB185" s="102"/>
      <c r="AC185" s="102"/>
      <c r="AD185" s="102"/>
      <c r="AE185" s="103"/>
      <c r="AF185" s="103"/>
      <c r="AG185" s="103"/>
      <c r="AH185" s="103"/>
      <c r="AI185" s="102"/>
      <c r="AJ185" s="102"/>
      <c r="AK185" s="104"/>
      <c r="AL185" s="105"/>
      <c r="AM185" s="106"/>
      <c r="AN185" s="105"/>
    </row>
    <row r="186" spans="14:40" x14ac:dyDescent="0.3">
      <c r="N186" s="113">
        <v>7</v>
      </c>
      <c r="O186" s="113">
        <v>29</v>
      </c>
      <c r="P186" s="113">
        <v>19</v>
      </c>
      <c r="Q186" s="113" t="s">
        <v>65</v>
      </c>
      <c r="R186" s="113" t="s">
        <v>66</v>
      </c>
      <c r="S186" s="113" t="s">
        <v>67</v>
      </c>
      <c r="T186" s="113" t="s">
        <v>68</v>
      </c>
      <c r="U186" s="113">
        <v>2007005589</v>
      </c>
      <c r="V186" s="113">
        <v>94000001</v>
      </c>
      <c r="W186" s="114">
        <v>218.88</v>
      </c>
      <c r="X186" s="114">
        <v>0</v>
      </c>
      <c r="Y186" s="115">
        <v>8</v>
      </c>
      <c r="Z186" s="114">
        <v>27.3597</v>
      </c>
      <c r="AB186" s="102"/>
      <c r="AC186" s="102"/>
      <c r="AD186" s="102"/>
      <c r="AE186" s="103"/>
      <c r="AF186" s="103"/>
      <c r="AG186" s="103"/>
      <c r="AH186" s="103"/>
      <c r="AI186" s="102"/>
      <c r="AJ186" s="102"/>
      <c r="AK186" s="104"/>
      <c r="AL186" s="105"/>
      <c r="AM186" s="106"/>
      <c r="AN186" s="105"/>
    </row>
    <row r="187" spans="14:40" x14ac:dyDescent="0.3">
      <c r="N187" s="113">
        <v>7</v>
      </c>
      <c r="O187" s="113">
        <v>1</v>
      </c>
      <c r="P187" s="113">
        <v>11</v>
      </c>
      <c r="Q187" s="113" t="s">
        <v>65</v>
      </c>
      <c r="R187" s="113" t="s">
        <v>66</v>
      </c>
      <c r="S187" s="113" t="s">
        <v>67</v>
      </c>
      <c r="T187" s="113" t="s">
        <v>68</v>
      </c>
      <c r="U187" s="113">
        <v>2007005589</v>
      </c>
      <c r="V187" s="113">
        <v>94000001</v>
      </c>
      <c r="W187" s="114">
        <v>136.44</v>
      </c>
      <c r="X187" s="114">
        <v>0</v>
      </c>
      <c r="Y187" s="115">
        <v>5</v>
      </c>
      <c r="Z187" s="114">
        <v>27.287199999999999</v>
      </c>
      <c r="AB187" s="102"/>
      <c r="AC187" s="102"/>
      <c r="AD187" s="102"/>
      <c r="AE187" s="103"/>
      <c r="AF187" s="103"/>
      <c r="AG187" s="103"/>
      <c r="AH187" s="103"/>
      <c r="AI187" s="102"/>
      <c r="AJ187" s="102"/>
      <c r="AK187" s="104"/>
      <c r="AL187" s="105"/>
      <c r="AM187" s="106"/>
      <c r="AN187" s="105"/>
    </row>
    <row r="188" spans="14:40" x14ac:dyDescent="0.3">
      <c r="N188" s="113">
        <v>7</v>
      </c>
      <c r="O188" s="113">
        <v>27</v>
      </c>
      <c r="P188" s="113">
        <v>10</v>
      </c>
      <c r="Q188" s="113" t="s">
        <v>65</v>
      </c>
      <c r="R188" s="113" t="s">
        <v>66</v>
      </c>
      <c r="S188" s="113" t="s">
        <v>67</v>
      </c>
      <c r="T188" s="113" t="s">
        <v>68</v>
      </c>
      <c r="U188" s="113">
        <v>2007005589</v>
      </c>
      <c r="V188" s="113">
        <v>94000001</v>
      </c>
      <c r="W188" s="114">
        <v>163.63</v>
      </c>
      <c r="X188" s="114">
        <v>0</v>
      </c>
      <c r="Y188" s="115">
        <v>6</v>
      </c>
      <c r="Z188" s="114">
        <v>27.271100000000001</v>
      </c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6"/>
      <c r="AL188" s="127"/>
      <c r="AM188" s="128"/>
      <c r="AN188" s="127"/>
    </row>
    <row r="189" spans="14:40" x14ac:dyDescent="0.3">
      <c r="N189" s="113">
        <v>7</v>
      </c>
      <c r="O189" s="113">
        <v>26</v>
      </c>
      <c r="P189" s="113">
        <v>12</v>
      </c>
      <c r="Q189" s="113" t="s">
        <v>65</v>
      </c>
      <c r="R189" s="113" t="s">
        <v>66</v>
      </c>
      <c r="S189" s="113" t="s">
        <v>67</v>
      </c>
      <c r="T189" s="113" t="s">
        <v>68</v>
      </c>
      <c r="U189" s="113">
        <v>2007005589</v>
      </c>
      <c r="V189" s="113">
        <v>94000001</v>
      </c>
      <c r="W189" s="114">
        <v>215.7</v>
      </c>
      <c r="X189" s="114">
        <v>0</v>
      </c>
      <c r="Y189" s="115">
        <v>8</v>
      </c>
      <c r="Z189" s="114">
        <v>26.962399999999999</v>
      </c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6"/>
      <c r="AL189" s="127"/>
      <c r="AM189" s="128"/>
      <c r="AN189" s="127"/>
    </row>
    <row r="190" spans="14:40" x14ac:dyDescent="0.3">
      <c r="N190" s="113">
        <v>7</v>
      </c>
      <c r="O190" s="113">
        <v>29</v>
      </c>
      <c r="P190" s="113">
        <v>5</v>
      </c>
      <c r="Q190" s="113" t="s">
        <v>65</v>
      </c>
      <c r="R190" s="113" t="s">
        <v>66</v>
      </c>
      <c r="S190" s="113" t="s">
        <v>67</v>
      </c>
      <c r="T190" s="113" t="s">
        <v>68</v>
      </c>
      <c r="U190" s="113">
        <v>2007005589</v>
      </c>
      <c r="V190" s="113">
        <v>94000001</v>
      </c>
      <c r="W190" s="114">
        <v>26.94</v>
      </c>
      <c r="X190" s="114">
        <v>0</v>
      </c>
      <c r="Y190" s="115">
        <v>1</v>
      </c>
      <c r="Z190" s="114">
        <v>26.9435</v>
      </c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6"/>
      <c r="AL190" s="127"/>
      <c r="AM190" s="128"/>
      <c r="AN190" s="127"/>
    </row>
    <row r="191" spans="14:40" x14ac:dyDescent="0.3">
      <c r="N191" s="113">
        <v>7</v>
      </c>
      <c r="O191" s="113">
        <v>27</v>
      </c>
      <c r="P191" s="113">
        <v>24</v>
      </c>
      <c r="Q191" s="113" t="s">
        <v>65</v>
      </c>
      <c r="R191" s="113" t="s">
        <v>66</v>
      </c>
      <c r="S191" s="113" t="s">
        <v>67</v>
      </c>
      <c r="T191" s="113" t="s">
        <v>68</v>
      </c>
      <c r="U191" s="113">
        <v>2007005589</v>
      </c>
      <c r="V191" s="113">
        <v>94000001</v>
      </c>
      <c r="W191" s="114">
        <v>53.77</v>
      </c>
      <c r="X191" s="114">
        <v>0</v>
      </c>
      <c r="Y191" s="115">
        <v>2</v>
      </c>
      <c r="Z191" s="114">
        <v>26.883400000000002</v>
      </c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6"/>
      <c r="AL191" s="127"/>
      <c r="AM191" s="128"/>
      <c r="AN191" s="127"/>
    </row>
    <row r="192" spans="14:40" x14ac:dyDescent="0.3">
      <c r="N192" s="113">
        <v>7</v>
      </c>
      <c r="O192" s="113">
        <v>4</v>
      </c>
      <c r="P192" s="113">
        <v>18</v>
      </c>
      <c r="Q192" s="113" t="s">
        <v>65</v>
      </c>
      <c r="R192" s="113" t="s">
        <v>66</v>
      </c>
      <c r="S192" s="113" t="s">
        <v>67</v>
      </c>
      <c r="T192" s="113" t="s">
        <v>68</v>
      </c>
      <c r="U192" s="113">
        <v>2007005589</v>
      </c>
      <c r="V192" s="113">
        <v>94000001</v>
      </c>
      <c r="W192" s="114">
        <v>53.65</v>
      </c>
      <c r="X192" s="114">
        <v>0</v>
      </c>
      <c r="Y192" s="115">
        <v>2</v>
      </c>
      <c r="Z192" s="114">
        <v>26.825099999999999</v>
      </c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6"/>
      <c r="AL192" s="127"/>
      <c r="AM192" s="128"/>
      <c r="AN192" s="127"/>
    </row>
    <row r="193" spans="14:40" x14ac:dyDescent="0.3">
      <c r="N193" s="113">
        <v>7</v>
      </c>
      <c r="O193" s="113">
        <v>23</v>
      </c>
      <c r="P193" s="113">
        <v>5</v>
      </c>
      <c r="Q193" s="113" t="s">
        <v>65</v>
      </c>
      <c r="R193" s="113" t="s">
        <v>66</v>
      </c>
      <c r="S193" s="113" t="s">
        <v>67</v>
      </c>
      <c r="T193" s="113" t="s">
        <v>68</v>
      </c>
      <c r="U193" s="113">
        <v>2010006135</v>
      </c>
      <c r="V193" s="113">
        <v>94000001</v>
      </c>
      <c r="W193" s="114">
        <v>26.81</v>
      </c>
      <c r="X193" s="114">
        <v>0</v>
      </c>
      <c r="Y193" s="115">
        <v>1</v>
      </c>
      <c r="Z193" s="114">
        <v>26.810199999999998</v>
      </c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6"/>
      <c r="AL193" s="127"/>
      <c r="AM193" s="128"/>
      <c r="AN193" s="127"/>
    </row>
    <row r="194" spans="14:40" x14ac:dyDescent="0.3">
      <c r="N194" s="113">
        <v>7</v>
      </c>
      <c r="O194" s="113">
        <v>1</v>
      </c>
      <c r="P194" s="113">
        <v>4</v>
      </c>
      <c r="Q194" s="113" t="s">
        <v>65</v>
      </c>
      <c r="R194" s="113" t="s">
        <v>66</v>
      </c>
      <c r="S194" s="113" t="s">
        <v>67</v>
      </c>
      <c r="T194" s="113" t="s">
        <v>68</v>
      </c>
      <c r="U194" s="113">
        <v>2010006135</v>
      </c>
      <c r="V194" s="113">
        <v>94000001</v>
      </c>
      <c r="W194" s="114">
        <v>26.81</v>
      </c>
      <c r="X194" s="114">
        <v>0</v>
      </c>
      <c r="Y194" s="115">
        <v>1</v>
      </c>
      <c r="Z194" s="114">
        <v>26.808499999999999</v>
      </c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6"/>
      <c r="AL194" s="127"/>
      <c r="AM194" s="128"/>
      <c r="AN194" s="127"/>
    </row>
    <row r="195" spans="14:40" x14ac:dyDescent="0.3">
      <c r="N195" s="113">
        <v>7</v>
      </c>
      <c r="O195" s="113">
        <v>4</v>
      </c>
      <c r="P195" s="113">
        <v>22</v>
      </c>
      <c r="Q195" s="113" t="s">
        <v>65</v>
      </c>
      <c r="R195" s="113" t="s">
        <v>66</v>
      </c>
      <c r="S195" s="113" t="s">
        <v>67</v>
      </c>
      <c r="T195" s="113" t="s">
        <v>68</v>
      </c>
      <c r="U195" s="113">
        <v>2007005589</v>
      </c>
      <c r="V195" s="113">
        <v>94000001</v>
      </c>
      <c r="W195" s="114">
        <v>53.49</v>
      </c>
      <c r="X195" s="114">
        <v>0</v>
      </c>
      <c r="Y195" s="115">
        <v>2</v>
      </c>
      <c r="Z195" s="114">
        <v>26.744299999999999</v>
      </c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6"/>
      <c r="AL195" s="127"/>
      <c r="AM195" s="128"/>
      <c r="AN195" s="127"/>
    </row>
    <row r="196" spans="14:40" x14ac:dyDescent="0.3">
      <c r="N196" s="113">
        <v>7</v>
      </c>
      <c r="O196" s="113">
        <v>18</v>
      </c>
      <c r="P196" s="113">
        <v>1</v>
      </c>
      <c r="Q196" s="113" t="s">
        <v>65</v>
      </c>
      <c r="R196" s="113" t="s">
        <v>66</v>
      </c>
      <c r="S196" s="113" t="s">
        <v>67</v>
      </c>
      <c r="T196" s="113" t="s">
        <v>68</v>
      </c>
      <c r="U196" s="113">
        <v>2007005589</v>
      </c>
      <c r="V196" s="113">
        <v>94000001</v>
      </c>
      <c r="W196" s="114">
        <v>80.22</v>
      </c>
      <c r="X196" s="114">
        <v>0</v>
      </c>
      <c r="Y196" s="115">
        <v>3</v>
      </c>
      <c r="Z196" s="114">
        <v>26.740600000000001</v>
      </c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6"/>
      <c r="AL196" s="127"/>
      <c r="AM196" s="128"/>
      <c r="AN196" s="127"/>
    </row>
    <row r="197" spans="14:40" x14ac:dyDescent="0.3">
      <c r="N197" s="113">
        <v>7</v>
      </c>
      <c r="O197" s="113">
        <v>5</v>
      </c>
      <c r="P197" s="113">
        <v>9</v>
      </c>
      <c r="Q197" s="113" t="s">
        <v>65</v>
      </c>
      <c r="R197" s="113" t="s">
        <v>66</v>
      </c>
      <c r="S197" s="113" t="s">
        <v>67</v>
      </c>
      <c r="T197" s="113" t="s">
        <v>68</v>
      </c>
      <c r="U197" s="113">
        <v>2007005589</v>
      </c>
      <c r="V197" s="113">
        <v>94000001</v>
      </c>
      <c r="W197" s="114">
        <v>53.43</v>
      </c>
      <c r="X197" s="114">
        <v>0</v>
      </c>
      <c r="Y197" s="115">
        <v>2</v>
      </c>
      <c r="Z197" s="114">
        <v>26.715</v>
      </c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6"/>
      <c r="AL197" s="127"/>
      <c r="AM197" s="128"/>
      <c r="AN197" s="127"/>
    </row>
    <row r="198" spans="14:40" x14ac:dyDescent="0.3">
      <c r="N198" s="113">
        <v>7</v>
      </c>
      <c r="O198" s="113">
        <v>31</v>
      </c>
      <c r="P198" s="113">
        <v>24</v>
      </c>
      <c r="Q198" s="113" t="s">
        <v>65</v>
      </c>
      <c r="R198" s="113" t="s">
        <v>66</v>
      </c>
      <c r="S198" s="113" t="s">
        <v>67</v>
      </c>
      <c r="T198" s="113" t="s">
        <v>68</v>
      </c>
      <c r="U198" s="113">
        <v>2010006135</v>
      </c>
      <c r="V198" s="113">
        <v>94000001</v>
      </c>
      <c r="W198" s="114">
        <v>79.95</v>
      </c>
      <c r="X198" s="114">
        <v>0</v>
      </c>
      <c r="Y198" s="115">
        <v>3</v>
      </c>
      <c r="Z198" s="114">
        <v>26.650400000000001</v>
      </c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6"/>
      <c r="AL198" s="127"/>
      <c r="AM198" s="128"/>
      <c r="AN198" s="127"/>
    </row>
    <row r="199" spans="14:40" x14ac:dyDescent="0.3">
      <c r="N199" s="113">
        <v>7</v>
      </c>
      <c r="O199" s="113">
        <v>14</v>
      </c>
      <c r="P199" s="113">
        <v>9</v>
      </c>
      <c r="Q199" s="113" t="s">
        <v>65</v>
      </c>
      <c r="R199" s="113" t="s">
        <v>66</v>
      </c>
      <c r="S199" s="113" t="s">
        <v>67</v>
      </c>
      <c r="T199" s="113" t="s">
        <v>68</v>
      </c>
      <c r="U199" s="113">
        <v>2010006135</v>
      </c>
      <c r="V199" s="113">
        <v>94000001</v>
      </c>
      <c r="W199" s="114">
        <v>26.5</v>
      </c>
      <c r="X199" s="114">
        <v>0</v>
      </c>
      <c r="Y199" s="115">
        <v>1</v>
      </c>
      <c r="Z199" s="114">
        <v>26.502700000000001</v>
      </c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6"/>
      <c r="AL199" s="127"/>
      <c r="AM199" s="128"/>
      <c r="AN199" s="127"/>
    </row>
    <row r="200" spans="14:40" x14ac:dyDescent="0.3">
      <c r="N200" s="113">
        <v>7</v>
      </c>
      <c r="O200" s="113">
        <v>20</v>
      </c>
      <c r="P200" s="113">
        <v>6</v>
      </c>
      <c r="Q200" s="113" t="s">
        <v>65</v>
      </c>
      <c r="R200" s="113" t="s">
        <v>66</v>
      </c>
      <c r="S200" s="113" t="s">
        <v>67</v>
      </c>
      <c r="T200" s="113" t="s">
        <v>68</v>
      </c>
      <c r="U200" s="113">
        <v>2007005589</v>
      </c>
      <c r="V200" s="113">
        <v>94000001</v>
      </c>
      <c r="W200" s="114">
        <v>26.47</v>
      </c>
      <c r="X200" s="114">
        <v>0</v>
      </c>
      <c r="Y200" s="115">
        <v>1</v>
      </c>
      <c r="Z200" s="114">
        <v>26.471</v>
      </c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6"/>
      <c r="AL200" s="127"/>
      <c r="AM200" s="128"/>
      <c r="AN200" s="127"/>
    </row>
    <row r="201" spans="14:40" x14ac:dyDescent="0.3">
      <c r="N201" s="113">
        <v>7</v>
      </c>
      <c r="O201" s="113">
        <v>12</v>
      </c>
      <c r="P201" s="113">
        <v>12</v>
      </c>
      <c r="Q201" s="113" t="s">
        <v>65</v>
      </c>
      <c r="R201" s="113" t="s">
        <v>66</v>
      </c>
      <c r="S201" s="113" t="s">
        <v>67</v>
      </c>
      <c r="T201" s="113" t="s">
        <v>68</v>
      </c>
      <c r="U201" s="113">
        <v>2010006135</v>
      </c>
      <c r="V201" s="113">
        <v>94000001</v>
      </c>
      <c r="W201" s="114">
        <v>290.94</v>
      </c>
      <c r="X201" s="114">
        <v>0</v>
      </c>
      <c r="Y201" s="115">
        <v>11</v>
      </c>
      <c r="Z201" s="114">
        <v>26.448699999999999</v>
      </c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6"/>
      <c r="AL201" s="127"/>
      <c r="AM201" s="128"/>
      <c r="AN201" s="127"/>
    </row>
    <row r="202" spans="14:40" x14ac:dyDescent="0.3">
      <c r="N202" s="113">
        <v>7</v>
      </c>
      <c r="O202" s="113">
        <v>20</v>
      </c>
      <c r="P202" s="113">
        <v>24</v>
      </c>
      <c r="Q202" s="113" t="s">
        <v>65</v>
      </c>
      <c r="R202" s="113" t="s">
        <v>66</v>
      </c>
      <c r="S202" s="113" t="s">
        <v>67</v>
      </c>
      <c r="T202" s="113" t="s">
        <v>68</v>
      </c>
      <c r="U202" s="113">
        <v>2007005589</v>
      </c>
      <c r="V202" s="113">
        <v>94000001</v>
      </c>
      <c r="W202" s="114">
        <v>211.35</v>
      </c>
      <c r="X202" s="114">
        <v>0</v>
      </c>
      <c r="Y202" s="115">
        <v>8</v>
      </c>
      <c r="Z202" s="114">
        <v>26.418399999999998</v>
      </c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6"/>
      <c r="AL202" s="127"/>
      <c r="AM202" s="128"/>
      <c r="AN202" s="127"/>
    </row>
    <row r="203" spans="14:40" x14ac:dyDescent="0.3">
      <c r="N203" s="113">
        <v>7</v>
      </c>
      <c r="O203" s="113">
        <v>21</v>
      </c>
      <c r="P203" s="113">
        <v>1</v>
      </c>
      <c r="Q203" s="113" t="s">
        <v>65</v>
      </c>
      <c r="R203" s="113" t="s">
        <v>66</v>
      </c>
      <c r="S203" s="113" t="s">
        <v>67</v>
      </c>
      <c r="T203" s="113" t="s">
        <v>68</v>
      </c>
      <c r="U203" s="113">
        <v>2007005589</v>
      </c>
      <c r="V203" s="113">
        <v>94000001</v>
      </c>
      <c r="W203" s="114">
        <v>79.239999999999995</v>
      </c>
      <c r="X203" s="114">
        <v>0</v>
      </c>
      <c r="Y203" s="115">
        <v>3</v>
      </c>
      <c r="Z203" s="114">
        <v>26.413599999999999</v>
      </c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6"/>
      <c r="AL203" s="127"/>
      <c r="AM203" s="128"/>
      <c r="AN203" s="127"/>
    </row>
    <row r="204" spans="14:40" x14ac:dyDescent="0.3">
      <c r="N204" s="113">
        <v>7</v>
      </c>
      <c r="O204" s="113">
        <v>21</v>
      </c>
      <c r="P204" s="113">
        <v>1</v>
      </c>
      <c r="Q204" s="113" t="s">
        <v>65</v>
      </c>
      <c r="R204" s="113" t="s">
        <v>66</v>
      </c>
      <c r="S204" s="113" t="s">
        <v>67</v>
      </c>
      <c r="T204" s="113" t="s">
        <v>68</v>
      </c>
      <c r="U204" s="113">
        <v>2010006135</v>
      </c>
      <c r="V204" s="113">
        <v>94000001</v>
      </c>
      <c r="W204" s="114">
        <v>132.07</v>
      </c>
      <c r="X204" s="114">
        <v>0</v>
      </c>
      <c r="Y204" s="115">
        <v>5</v>
      </c>
      <c r="Z204" s="114">
        <v>26.413599999999999</v>
      </c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6"/>
      <c r="AL204" s="127"/>
      <c r="AM204" s="128"/>
      <c r="AN204" s="127"/>
    </row>
    <row r="205" spans="14:40" x14ac:dyDescent="0.3">
      <c r="N205" s="113">
        <v>7</v>
      </c>
      <c r="O205" s="113">
        <v>18</v>
      </c>
      <c r="P205" s="113">
        <v>6</v>
      </c>
      <c r="Q205" s="113" t="s">
        <v>65</v>
      </c>
      <c r="R205" s="113" t="s">
        <v>66</v>
      </c>
      <c r="S205" s="113" t="s">
        <v>67</v>
      </c>
      <c r="T205" s="113" t="s">
        <v>68</v>
      </c>
      <c r="U205" s="113">
        <v>2010006135</v>
      </c>
      <c r="V205" s="113">
        <v>94000001</v>
      </c>
      <c r="W205" s="114">
        <v>52.81</v>
      </c>
      <c r="X205" s="114">
        <v>0</v>
      </c>
      <c r="Y205" s="115">
        <v>2</v>
      </c>
      <c r="Z205" s="114">
        <v>26.406700000000001</v>
      </c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6"/>
      <c r="AL205" s="127"/>
      <c r="AM205" s="128"/>
      <c r="AN205" s="127"/>
    </row>
    <row r="206" spans="14:40" x14ac:dyDescent="0.3">
      <c r="N206" s="113">
        <v>7</v>
      </c>
      <c r="O206" s="113">
        <v>20</v>
      </c>
      <c r="P206" s="113">
        <v>4</v>
      </c>
      <c r="Q206" s="113" t="s">
        <v>65</v>
      </c>
      <c r="R206" s="113" t="s">
        <v>66</v>
      </c>
      <c r="S206" s="113" t="s">
        <v>67</v>
      </c>
      <c r="T206" s="113" t="s">
        <v>68</v>
      </c>
      <c r="U206" s="113">
        <v>2010006135</v>
      </c>
      <c r="V206" s="113">
        <v>94000001</v>
      </c>
      <c r="W206" s="114">
        <v>52.08</v>
      </c>
      <c r="X206" s="114">
        <v>0</v>
      </c>
      <c r="Y206" s="115">
        <v>2</v>
      </c>
      <c r="Z206" s="114">
        <v>26.040500000000002</v>
      </c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6"/>
      <c r="AL206" s="127"/>
      <c r="AM206" s="128"/>
      <c r="AN206" s="127"/>
    </row>
    <row r="207" spans="14:40" x14ac:dyDescent="0.3">
      <c r="N207" s="113">
        <v>7</v>
      </c>
      <c r="O207" s="113">
        <v>28</v>
      </c>
      <c r="P207" s="113">
        <v>24</v>
      </c>
      <c r="Q207" s="113" t="s">
        <v>65</v>
      </c>
      <c r="R207" s="113" t="s">
        <v>66</v>
      </c>
      <c r="S207" s="113" t="s">
        <v>67</v>
      </c>
      <c r="T207" s="113" t="s">
        <v>68</v>
      </c>
      <c r="U207" s="113">
        <v>2007005589</v>
      </c>
      <c r="V207" s="113">
        <v>94000001</v>
      </c>
      <c r="W207" s="114">
        <v>104.01</v>
      </c>
      <c r="X207" s="114">
        <v>0</v>
      </c>
      <c r="Y207" s="115">
        <v>4</v>
      </c>
      <c r="Z207" s="114">
        <v>26.002500000000001</v>
      </c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6"/>
      <c r="AL207" s="127"/>
      <c r="AM207" s="128"/>
      <c r="AN207" s="127"/>
    </row>
    <row r="208" spans="14:40" x14ac:dyDescent="0.3">
      <c r="N208" s="113">
        <v>7</v>
      </c>
      <c r="O208" s="113">
        <v>30</v>
      </c>
      <c r="P208" s="113">
        <v>7</v>
      </c>
      <c r="Q208" s="113" t="s">
        <v>65</v>
      </c>
      <c r="R208" s="113" t="s">
        <v>66</v>
      </c>
      <c r="S208" s="113" t="s">
        <v>67</v>
      </c>
      <c r="T208" s="113" t="s">
        <v>68</v>
      </c>
      <c r="U208" s="113">
        <v>2007005589</v>
      </c>
      <c r="V208" s="113">
        <v>94000001</v>
      </c>
      <c r="W208" s="114">
        <v>155.99</v>
      </c>
      <c r="X208" s="114">
        <v>0</v>
      </c>
      <c r="Y208" s="115">
        <v>6</v>
      </c>
      <c r="Z208" s="114">
        <v>25.997900000000001</v>
      </c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6"/>
      <c r="AL208" s="127"/>
      <c r="AM208" s="128"/>
      <c r="AN208" s="127"/>
    </row>
    <row r="209" spans="14:40" x14ac:dyDescent="0.3">
      <c r="N209" s="113">
        <v>7</v>
      </c>
      <c r="O209" s="113">
        <v>30</v>
      </c>
      <c r="P209" s="113">
        <v>7</v>
      </c>
      <c r="Q209" s="113" t="s">
        <v>65</v>
      </c>
      <c r="R209" s="113" t="s">
        <v>66</v>
      </c>
      <c r="S209" s="113" t="s">
        <v>67</v>
      </c>
      <c r="T209" s="113" t="s">
        <v>68</v>
      </c>
      <c r="U209" s="113">
        <v>2010006135</v>
      </c>
      <c r="V209" s="113">
        <v>94000001</v>
      </c>
      <c r="W209" s="114">
        <v>26</v>
      </c>
      <c r="X209" s="114">
        <v>0</v>
      </c>
      <c r="Y209" s="115">
        <v>1</v>
      </c>
      <c r="Z209" s="114">
        <v>25.997900000000001</v>
      </c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6"/>
      <c r="AL209" s="127"/>
      <c r="AM209" s="128"/>
      <c r="AN209" s="127"/>
    </row>
    <row r="210" spans="14:40" x14ac:dyDescent="0.3">
      <c r="N210" s="113">
        <v>7</v>
      </c>
      <c r="O210" s="113">
        <v>30</v>
      </c>
      <c r="P210" s="113">
        <v>6</v>
      </c>
      <c r="Q210" s="113" t="s">
        <v>65</v>
      </c>
      <c r="R210" s="113" t="s">
        <v>66</v>
      </c>
      <c r="S210" s="113" t="s">
        <v>67</v>
      </c>
      <c r="T210" s="113" t="s">
        <v>68</v>
      </c>
      <c r="U210" s="113">
        <v>2007005589</v>
      </c>
      <c r="V210" s="113">
        <v>94000001</v>
      </c>
      <c r="W210" s="114">
        <v>129.97999999999999</v>
      </c>
      <c r="X210" s="114">
        <v>0</v>
      </c>
      <c r="Y210" s="115">
        <v>5</v>
      </c>
      <c r="Z210" s="114">
        <v>25.995899999999999</v>
      </c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6"/>
      <c r="AL210" s="127"/>
      <c r="AM210" s="128"/>
      <c r="AN210" s="127"/>
    </row>
    <row r="211" spans="14:40" x14ac:dyDescent="0.3">
      <c r="N211" s="113">
        <v>7</v>
      </c>
      <c r="O211" s="113">
        <v>30</v>
      </c>
      <c r="P211" s="113">
        <v>6</v>
      </c>
      <c r="Q211" s="113" t="s">
        <v>65</v>
      </c>
      <c r="R211" s="113" t="s">
        <v>66</v>
      </c>
      <c r="S211" s="113" t="s">
        <v>67</v>
      </c>
      <c r="T211" s="113" t="s">
        <v>68</v>
      </c>
      <c r="U211" s="113">
        <v>2010006135</v>
      </c>
      <c r="V211" s="113">
        <v>94000001</v>
      </c>
      <c r="W211" s="114">
        <v>26</v>
      </c>
      <c r="X211" s="114">
        <v>0</v>
      </c>
      <c r="Y211" s="115">
        <v>1</v>
      </c>
      <c r="Z211" s="114">
        <v>25.995899999999999</v>
      </c>
    </row>
    <row r="212" spans="14:40" x14ac:dyDescent="0.3">
      <c r="N212" s="113">
        <v>7</v>
      </c>
      <c r="O212" s="113">
        <v>29</v>
      </c>
      <c r="P212" s="113">
        <v>23</v>
      </c>
      <c r="Q212" s="113" t="s">
        <v>65</v>
      </c>
      <c r="R212" s="113" t="s">
        <v>66</v>
      </c>
      <c r="S212" s="113" t="s">
        <v>67</v>
      </c>
      <c r="T212" s="113" t="s">
        <v>68</v>
      </c>
      <c r="U212" s="113">
        <v>2010006135</v>
      </c>
      <c r="V212" s="113">
        <v>94000001</v>
      </c>
      <c r="W212" s="114">
        <v>25.92</v>
      </c>
      <c r="X212" s="114">
        <v>0</v>
      </c>
      <c r="Y212" s="115">
        <v>1</v>
      </c>
      <c r="Z212" s="114">
        <v>25.922599999999999</v>
      </c>
    </row>
    <row r="213" spans="14:40" x14ac:dyDescent="0.3">
      <c r="N213" s="113">
        <v>7</v>
      </c>
      <c r="O213" s="113">
        <v>20</v>
      </c>
      <c r="P213" s="113">
        <v>3</v>
      </c>
      <c r="Q213" s="113" t="s">
        <v>65</v>
      </c>
      <c r="R213" s="113" t="s">
        <v>66</v>
      </c>
      <c r="S213" s="113" t="s">
        <v>67</v>
      </c>
      <c r="T213" s="113" t="s">
        <v>68</v>
      </c>
      <c r="U213" s="113">
        <v>2010006135</v>
      </c>
      <c r="V213" s="113">
        <v>94000001</v>
      </c>
      <c r="W213" s="114">
        <v>51.79</v>
      </c>
      <c r="X213" s="114">
        <v>0</v>
      </c>
      <c r="Y213" s="115">
        <v>2</v>
      </c>
      <c r="Z213" s="114">
        <v>25.894400000000001</v>
      </c>
    </row>
    <row r="214" spans="14:40" x14ac:dyDescent="0.3">
      <c r="N214" s="113">
        <v>7</v>
      </c>
      <c r="O214" s="113">
        <v>19</v>
      </c>
      <c r="P214" s="113">
        <v>6</v>
      </c>
      <c r="Q214" s="113" t="s">
        <v>65</v>
      </c>
      <c r="R214" s="113" t="s">
        <v>66</v>
      </c>
      <c r="S214" s="113" t="s">
        <v>67</v>
      </c>
      <c r="T214" s="113" t="s">
        <v>68</v>
      </c>
      <c r="U214" s="113">
        <v>2010006135</v>
      </c>
      <c r="V214" s="113">
        <v>94000001</v>
      </c>
      <c r="W214" s="114">
        <v>25.83</v>
      </c>
      <c r="X214" s="114">
        <v>0</v>
      </c>
      <c r="Y214" s="115">
        <v>1</v>
      </c>
      <c r="Z214" s="114">
        <v>25.8279</v>
      </c>
    </row>
    <row r="215" spans="14:40" x14ac:dyDescent="0.3">
      <c r="N215" s="113">
        <v>7</v>
      </c>
      <c r="O215" s="113">
        <v>18</v>
      </c>
      <c r="P215" s="113">
        <v>3</v>
      </c>
      <c r="Q215" s="113" t="s">
        <v>65</v>
      </c>
      <c r="R215" s="113" t="s">
        <v>66</v>
      </c>
      <c r="S215" s="113" t="s">
        <v>67</v>
      </c>
      <c r="T215" s="113" t="s">
        <v>68</v>
      </c>
      <c r="U215" s="113">
        <v>2010006135</v>
      </c>
      <c r="V215" s="113">
        <v>94000001</v>
      </c>
      <c r="W215" s="114">
        <v>25.79</v>
      </c>
      <c r="X215" s="114">
        <v>0</v>
      </c>
      <c r="Y215" s="115">
        <v>1</v>
      </c>
      <c r="Z215" s="114">
        <v>25.788799999999998</v>
      </c>
    </row>
    <row r="216" spans="14:40" x14ac:dyDescent="0.3">
      <c r="N216" s="113">
        <v>7</v>
      </c>
      <c r="O216" s="113">
        <v>8</v>
      </c>
      <c r="P216" s="113">
        <v>6</v>
      </c>
      <c r="Q216" s="113" t="s">
        <v>65</v>
      </c>
      <c r="R216" s="113" t="s">
        <v>66</v>
      </c>
      <c r="S216" s="113" t="s">
        <v>67</v>
      </c>
      <c r="T216" s="113" t="s">
        <v>68</v>
      </c>
      <c r="U216" s="113">
        <v>2010006135</v>
      </c>
      <c r="V216" s="113">
        <v>94000001</v>
      </c>
      <c r="W216" s="114">
        <v>51.52</v>
      </c>
      <c r="X216" s="114">
        <v>0</v>
      </c>
      <c r="Y216" s="115">
        <v>2</v>
      </c>
      <c r="Z216" s="114">
        <v>25.758800000000001</v>
      </c>
    </row>
    <row r="217" spans="14:40" x14ac:dyDescent="0.3">
      <c r="N217" s="113">
        <v>7</v>
      </c>
      <c r="O217" s="113">
        <v>20</v>
      </c>
      <c r="P217" s="113">
        <v>9</v>
      </c>
      <c r="Q217" s="113" t="s">
        <v>65</v>
      </c>
      <c r="R217" s="113" t="s">
        <v>66</v>
      </c>
      <c r="S217" s="113" t="s">
        <v>67</v>
      </c>
      <c r="T217" s="113" t="s">
        <v>68</v>
      </c>
      <c r="U217" s="113">
        <v>2007005589</v>
      </c>
      <c r="V217" s="113">
        <v>94000001</v>
      </c>
      <c r="W217" s="114">
        <v>281.8</v>
      </c>
      <c r="X217" s="114">
        <v>0</v>
      </c>
      <c r="Y217" s="115">
        <v>11</v>
      </c>
      <c r="Z217" s="114">
        <v>25.618500000000001</v>
      </c>
    </row>
    <row r="218" spans="14:40" x14ac:dyDescent="0.3">
      <c r="N218" s="113">
        <v>7</v>
      </c>
      <c r="O218" s="113">
        <v>26</v>
      </c>
      <c r="P218" s="113">
        <v>24</v>
      </c>
      <c r="Q218" s="113" t="s">
        <v>65</v>
      </c>
      <c r="R218" s="113" t="s">
        <v>66</v>
      </c>
      <c r="S218" s="113" t="s">
        <v>67</v>
      </c>
      <c r="T218" s="113" t="s">
        <v>68</v>
      </c>
      <c r="U218" s="113">
        <v>2010006135</v>
      </c>
      <c r="V218" s="113">
        <v>94000001</v>
      </c>
      <c r="W218" s="114">
        <v>51.22</v>
      </c>
      <c r="X218" s="114">
        <v>0</v>
      </c>
      <c r="Y218" s="115">
        <v>2</v>
      </c>
      <c r="Z218" s="114">
        <v>25.611899999999999</v>
      </c>
    </row>
    <row r="219" spans="14:40" x14ac:dyDescent="0.3">
      <c r="N219" s="113">
        <v>7</v>
      </c>
      <c r="O219" s="113">
        <v>28</v>
      </c>
      <c r="P219" s="113">
        <v>7</v>
      </c>
      <c r="Q219" s="113" t="s">
        <v>65</v>
      </c>
      <c r="R219" s="113" t="s">
        <v>66</v>
      </c>
      <c r="S219" s="113" t="s">
        <v>67</v>
      </c>
      <c r="T219" s="113" t="s">
        <v>68</v>
      </c>
      <c r="U219" s="113">
        <v>2010006135</v>
      </c>
      <c r="V219" s="113">
        <v>94000001</v>
      </c>
      <c r="W219" s="114">
        <v>25.54</v>
      </c>
      <c r="X219" s="114">
        <v>0</v>
      </c>
      <c r="Y219" s="115">
        <v>1</v>
      </c>
      <c r="Z219" s="114">
        <v>25.5425</v>
      </c>
    </row>
    <row r="220" spans="14:40" x14ac:dyDescent="0.3">
      <c r="N220" s="113">
        <v>7</v>
      </c>
      <c r="O220" s="113">
        <v>1</v>
      </c>
      <c r="P220" s="113">
        <v>6</v>
      </c>
      <c r="Q220" s="113" t="s">
        <v>65</v>
      </c>
      <c r="R220" s="113" t="s">
        <v>66</v>
      </c>
      <c r="S220" s="113" t="s">
        <v>67</v>
      </c>
      <c r="T220" s="113" t="s">
        <v>68</v>
      </c>
      <c r="U220" s="113">
        <v>2010006135</v>
      </c>
      <c r="V220" s="113">
        <v>94000001</v>
      </c>
      <c r="W220" s="114">
        <v>25.54</v>
      </c>
      <c r="X220" s="114">
        <v>0</v>
      </c>
      <c r="Y220" s="115">
        <v>1</v>
      </c>
      <c r="Z220" s="114">
        <v>25.540800000000001</v>
      </c>
    </row>
    <row r="221" spans="14:40" x14ac:dyDescent="0.3">
      <c r="N221" s="113">
        <v>7</v>
      </c>
      <c r="O221" s="113">
        <v>30</v>
      </c>
      <c r="P221" s="113">
        <v>3</v>
      </c>
      <c r="Q221" s="113" t="s">
        <v>65</v>
      </c>
      <c r="R221" s="113" t="s">
        <v>66</v>
      </c>
      <c r="S221" s="113" t="s">
        <v>67</v>
      </c>
      <c r="T221" s="113" t="s">
        <v>68</v>
      </c>
      <c r="U221" s="113">
        <v>2010006135</v>
      </c>
      <c r="V221" s="113">
        <v>94000001</v>
      </c>
      <c r="W221" s="114">
        <v>76.400000000000006</v>
      </c>
      <c r="X221" s="114">
        <v>0</v>
      </c>
      <c r="Y221" s="115">
        <v>3</v>
      </c>
      <c r="Z221" s="114">
        <v>25.467600000000001</v>
      </c>
    </row>
    <row r="222" spans="14:40" x14ac:dyDescent="0.3">
      <c r="N222" s="113">
        <v>7</v>
      </c>
      <c r="O222" s="113">
        <v>30</v>
      </c>
      <c r="P222" s="113">
        <v>22</v>
      </c>
      <c r="Q222" s="113" t="s">
        <v>65</v>
      </c>
      <c r="R222" s="113" t="s">
        <v>66</v>
      </c>
      <c r="S222" s="113" t="s">
        <v>67</v>
      </c>
      <c r="T222" s="113" t="s">
        <v>68</v>
      </c>
      <c r="U222" s="113">
        <v>2010006135</v>
      </c>
      <c r="V222" s="113">
        <v>94000001</v>
      </c>
      <c r="W222" s="114">
        <v>127.26</v>
      </c>
      <c r="X222" s="114">
        <v>0</v>
      </c>
      <c r="Y222" s="115">
        <v>5</v>
      </c>
      <c r="Z222" s="114">
        <v>25.452400000000001</v>
      </c>
    </row>
    <row r="223" spans="14:40" x14ac:dyDescent="0.3">
      <c r="N223" s="113">
        <v>7</v>
      </c>
      <c r="O223" s="113">
        <v>30</v>
      </c>
      <c r="P223" s="113">
        <v>5</v>
      </c>
      <c r="Q223" s="113" t="s">
        <v>65</v>
      </c>
      <c r="R223" s="113" t="s">
        <v>66</v>
      </c>
      <c r="S223" s="113" t="s">
        <v>67</v>
      </c>
      <c r="T223" s="113" t="s">
        <v>68</v>
      </c>
      <c r="U223" s="113">
        <v>2007005589</v>
      </c>
      <c r="V223" s="113">
        <v>94000001</v>
      </c>
      <c r="W223" s="114">
        <v>101.81</v>
      </c>
      <c r="X223" s="114">
        <v>0</v>
      </c>
      <c r="Y223" s="115">
        <v>4</v>
      </c>
      <c r="Z223" s="114">
        <v>25.451599999999999</v>
      </c>
    </row>
    <row r="224" spans="14:40" x14ac:dyDescent="0.3">
      <c r="N224" s="113">
        <v>7</v>
      </c>
      <c r="O224" s="113">
        <v>4</v>
      </c>
      <c r="P224" s="113">
        <v>19</v>
      </c>
      <c r="Q224" s="113" t="s">
        <v>65</v>
      </c>
      <c r="R224" s="113" t="s">
        <v>66</v>
      </c>
      <c r="S224" s="113" t="s">
        <v>67</v>
      </c>
      <c r="T224" s="113" t="s">
        <v>68</v>
      </c>
      <c r="U224" s="113">
        <v>2007005589</v>
      </c>
      <c r="V224" s="113">
        <v>94000001</v>
      </c>
      <c r="W224" s="114">
        <v>76.239999999999995</v>
      </c>
      <c r="X224" s="114">
        <v>0</v>
      </c>
      <c r="Y224" s="115">
        <v>3</v>
      </c>
      <c r="Z224" s="114">
        <v>25.414100000000001</v>
      </c>
    </row>
    <row r="225" spans="14:26" x14ac:dyDescent="0.3">
      <c r="N225" s="113">
        <v>7</v>
      </c>
      <c r="O225" s="113">
        <v>27</v>
      </c>
      <c r="P225" s="113">
        <v>1</v>
      </c>
      <c r="Q225" s="113" t="s">
        <v>65</v>
      </c>
      <c r="R225" s="113" t="s">
        <v>66</v>
      </c>
      <c r="S225" s="113" t="s">
        <v>67</v>
      </c>
      <c r="T225" s="113" t="s">
        <v>68</v>
      </c>
      <c r="U225" s="113">
        <v>2007005589</v>
      </c>
      <c r="V225" s="113">
        <v>94000001</v>
      </c>
      <c r="W225" s="114">
        <v>25.41</v>
      </c>
      <c r="X225" s="114">
        <v>0</v>
      </c>
      <c r="Y225" s="115">
        <v>1</v>
      </c>
      <c r="Z225" s="114">
        <v>25.408999999999999</v>
      </c>
    </row>
    <row r="226" spans="14:26" x14ac:dyDescent="0.3">
      <c r="N226" s="113">
        <v>7</v>
      </c>
      <c r="O226" s="113">
        <v>25</v>
      </c>
      <c r="P226" s="113">
        <v>1</v>
      </c>
      <c r="Q226" s="113" t="s">
        <v>65</v>
      </c>
      <c r="R226" s="113" t="s">
        <v>66</v>
      </c>
      <c r="S226" s="113" t="s">
        <v>67</v>
      </c>
      <c r="T226" s="113" t="s">
        <v>68</v>
      </c>
      <c r="U226" s="113">
        <v>2007005589</v>
      </c>
      <c r="V226" s="113">
        <v>94000001</v>
      </c>
      <c r="W226" s="114">
        <v>25.4</v>
      </c>
      <c r="X226" s="114">
        <v>0</v>
      </c>
      <c r="Y226" s="115">
        <v>1</v>
      </c>
      <c r="Z226" s="114">
        <v>25.398399999999999</v>
      </c>
    </row>
    <row r="227" spans="14:26" x14ac:dyDescent="0.3">
      <c r="N227" s="113">
        <v>7</v>
      </c>
      <c r="O227" s="113">
        <v>30</v>
      </c>
      <c r="P227" s="113">
        <v>4</v>
      </c>
      <c r="Q227" s="113" t="s">
        <v>65</v>
      </c>
      <c r="R227" s="113" t="s">
        <v>66</v>
      </c>
      <c r="S227" s="113" t="s">
        <v>67</v>
      </c>
      <c r="T227" s="113" t="s">
        <v>68</v>
      </c>
      <c r="U227" s="113">
        <v>2007005589</v>
      </c>
      <c r="V227" s="113">
        <v>94000001</v>
      </c>
      <c r="W227" s="114">
        <v>25.27</v>
      </c>
      <c r="X227" s="114">
        <v>0</v>
      </c>
      <c r="Y227" s="115">
        <v>1</v>
      </c>
      <c r="Z227" s="114">
        <v>25.273099999999999</v>
      </c>
    </row>
    <row r="228" spans="14:26" x14ac:dyDescent="0.3">
      <c r="N228" s="113">
        <v>7</v>
      </c>
      <c r="O228" s="113">
        <v>30</v>
      </c>
      <c r="P228" s="113">
        <v>4</v>
      </c>
      <c r="Q228" s="113" t="s">
        <v>65</v>
      </c>
      <c r="R228" s="113" t="s">
        <v>66</v>
      </c>
      <c r="S228" s="113" t="s">
        <v>67</v>
      </c>
      <c r="T228" s="113" t="s">
        <v>68</v>
      </c>
      <c r="U228" s="113">
        <v>2010006135</v>
      </c>
      <c r="V228" s="113">
        <v>94000001</v>
      </c>
      <c r="W228" s="114">
        <v>101.09</v>
      </c>
      <c r="X228" s="114">
        <v>0</v>
      </c>
      <c r="Y228" s="115">
        <v>4</v>
      </c>
      <c r="Z228" s="114">
        <v>25.273099999999999</v>
      </c>
    </row>
    <row r="229" spans="14:26" x14ac:dyDescent="0.3">
      <c r="N229" s="113">
        <v>7</v>
      </c>
      <c r="O229" s="113">
        <v>21</v>
      </c>
      <c r="P229" s="113">
        <v>5</v>
      </c>
      <c r="Q229" s="113" t="s">
        <v>65</v>
      </c>
      <c r="R229" s="113" t="s">
        <v>66</v>
      </c>
      <c r="S229" s="113" t="s">
        <v>67</v>
      </c>
      <c r="T229" s="113" t="s">
        <v>68</v>
      </c>
      <c r="U229" s="113">
        <v>2010006135</v>
      </c>
      <c r="V229" s="113">
        <v>94000001</v>
      </c>
      <c r="W229" s="114">
        <v>101.08</v>
      </c>
      <c r="X229" s="114">
        <v>0</v>
      </c>
      <c r="Y229" s="115">
        <v>4</v>
      </c>
      <c r="Z229" s="114">
        <v>25.269600000000001</v>
      </c>
    </row>
    <row r="230" spans="14:26" x14ac:dyDescent="0.3">
      <c r="N230" s="113">
        <v>7</v>
      </c>
      <c r="O230" s="113">
        <v>31</v>
      </c>
      <c r="P230" s="113">
        <v>1</v>
      </c>
      <c r="Q230" s="113" t="s">
        <v>65</v>
      </c>
      <c r="R230" s="113" t="s">
        <v>66</v>
      </c>
      <c r="S230" s="113" t="s">
        <v>67</v>
      </c>
      <c r="T230" s="113" t="s">
        <v>68</v>
      </c>
      <c r="U230" s="113">
        <v>2007005589</v>
      </c>
      <c r="V230" s="113">
        <v>94000001</v>
      </c>
      <c r="W230" s="114">
        <v>50.45</v>
      </c>
      <c r="X230" s="114">
        <v>0</v>
      </c>
      <c r="Y230" s="115">
        <v>2</v>
      </c>
      <c r="Z230" s="114">
        <v>25.226900000000001</v>
      </c>
    </row>
    <row r="231" spans="14:26" x14ac:dyDescent="0.3">
      <c r="N231" s="113">
        <v>7</v>
      </c>
      <c r="O231" s="113">
        <v>30</v>
      </c>
      <c r="P231" s="113">
        <v>23</v>
      </c>
      <c r="Q231" s="113" t="s">
        <v>65</v>
      </c>
      <c r="R231" s="113" t="s">
        <v>66</v>
      </c>
      <c r="S231" s="113" t="s">
        <v>67</v>
      </c>
      <c r="T231" s="113" t="s">
        <v>68</v>
      </c>
      <c r="U231" s="113">
        <v>2007005589</v>
      </c>
      <c r="V231" s="113">
        <v>94000001</v>
      </c>
      <c r="W231" s="114">
        <v>25.18</v>
      </c>
      <c r="X231" s="114">
        <v>0</v>
      </c>
      <c r="Y231" s="115">
        <v>1</v>
      </c>
      <c r="Z231" s="114">
        <v>25.179099999999998</v>
      </c>
    </row>
    <row r="232" spans="14:26" x14ac:dyDescent="0.3">
      <c r="N232" s="113">
        <v>7</v>
      </c>
      <c r="O232" s="113">
        <v>18</v>
      </c>
      <c r="P232" s="113">
        <v>2</v>
      </c>
      <c r="Q232" s="113" t="s">
        <v>65</v>
      </c>
      <c r="R232" s="113" t="s">
        <v>66</v>
      </c>
      <c r="S232" s="113" t="s">
        <v>67</v>
      </c>
      <c r="T232" s="113" t="s">
        <v>68</v>
      </c>
      <c r="U232" s="113">
        <v>2007005589</v>
      </c>
      <c r="V232" s="113">
        <v>94000001</v>
      </c>
      <c r="W232" s="114">
        <v>25.14</v>
      </c>
      <c r="X232" s="114">
        <v>0</v>
      </c>
      <c r="Y232" s="115">
        <v>1</v>
      </c>
      <c r="Z232" s="114">
        <v>25.142499999999998</v>
      </c>
    </row>
    <row r="233" spans="14:26" x14ac:dyDescent="0.3">
      <c r="N233" s="113">
        <v>7</v>
      </c>
      <c r="O233" s="113">
        <v>9</v>
      </c>
      <c r="P233" s="113">
        <v>22</v>
      </c>
      <c r="Q233" s="113" t="s">
        <v>65</v>
      </c>
      <c r="R233" s="113" t="s">
        <v>66</v>
      </c>
      <c r="S233" s="113" t="s">
        <v>67</v>
      </c>
      <c r="T233" s="113" t="s">
        <v>68</v>
      </c>
      <c r="U233" s="113">
        <v>2007005589</v>
      </c>
      <c r="V233" s="113">
        <v>94000001</v>
      </c>
      <c r="W233" s="114">
        <v>100.47</v>
      </c>
      <c r="X233" s="114">
        <v>0</v>
      </c>
      <c r="Y233" s="115">
        <v>4</v>
      </c>
      <c r="Z233" s="114">
        <v>25.1187</v>
      </c>
    </row>
    <row r="234" spans="14:26" x14ac:dyDescent="0.3">
      <c r="N234" s="113">
        <v>7</v>
      </c>
      <c r="O234" s="113">
        <v>14</v>
      </c>
      <c r="P234" s="113">
        <v>20</v>
      </c>
      <c r="Q234" s="113" t="s">
        <v>65</v>
      </c>
      <c r="R234" s="113" t="s">
        <v>66</v>
      </c>
      <c r="S234" s="113" t="s">
        <v>67</v>
      </c>
      <c r="T234" s="113" t="s">
        <v>68</v>
      </c>
      <c r="U234" s="113">
        <v>2010006135</v>
      </c>
      <c r="V234" s="113">
        <v>94000001</v>
      </c>
      <c r="W234" s="114">
        <v>526.97</v>
      </c>
      <c r="X234" s="114">
        <v>0</v>
      </c>
      <c r="Y234" s="115">
        <v>21</v>
      </c>
      <c r="Z234" s="114">
        <v>25.094000000000001</v>
      </c>
    </row>
    <row r="235" spans="14:26" x14ac:dyDescent="0.3">
      <c r="N235" s="113">
        <v>7</v>
      </c>
      <c r="O235" s="113">
        <v>10</v>
      </c>
      <c r="P235" s="113">
        <v>1</v>
      </c>
      <c r="Q235" s="113" t="s">
        <v>65</v>
      </c>
      <c r="R235" s="113" t="s">
        <v>66</v>
      </c>
      <c r="S235" s="113" t="s">
        <v>67</v>
      </c>
      <c r="T235" s="113" t="s">
        <v>68</v>
      </c>
      <c r="U235" s="113">
        <v>2007005589</v>
      </c>
      <c r="V235" s="113">
        <v>94000001</v>
      </c>
      <c r="W235" s="114">
        <v>25.04</v>
      </c>
      <c r="X235" s="114">
        <v>0</v>
      </c>
      <c r="Y235" s="115">
        <v>1</v>
      </c>
      <c r="Z235" s="114">
        <v>25.0442</v>
      </c>
    </row>
    <row r="236" spans="14:26" x14ac:dyDescent="0.3">
      <c r="N236" s="113">
        <v>7</v>
      </c>
      <c r="O236" s="113">
        <v>8</v>
      </c>
      <c r="P236" s="113">
        <v>5</v>
      </c>
      <c r="Q236" s="113" t="s">
        <v>65</v>
      </c>
      <c r="R236" s="113" t="s">
        <v>66</v>
      </c>
      <c r="S236" s="113" t="s">
        <v>67</v>
      </c>
      <c r="T236" s="113" t="s">
        <v>68</v>
      </c>
      <c r="U236" s="113">
        <v>2010006135</v>
      </c>
      <c r="V236" s="113">
        <v>94000001</v>
      </c>
      <c r="W236" s="114">
        <v>200.29</v>
      </c>
      <c r="X236" s="114">
        <v>0</v>
      </c>
      <c r="Y236" s="115">
        <v>8</v>
      </c>
      <c r="Z236" s="114">
        <v>25.0367</v>
      </c>
    </row>
    <row r="237" spans="14:26" x14ac:dyDescent="0.3">
      <c r="N237" s="113">
        <v>7</v>
      </c>
      <c r="O237" s="113">
        <v>9</v>
      </c>
      <c r="P237" s="113">
        <v>23</v>
      </c>
      <c r="Q237" s="113" t="s">
        <v>65</v>
      </c>
      <c r="R237" s="113" t="s">
        <v>66</v>
      </c>
      <c r="S237" s="113" t="s">
        <v>67</v>
      </c>
      <c r="T237" s="113" t="s">
        <v>68</v>
      </c>
      <c r="U237" s="113">
        <v>2007005589</v>
      </c>
      <c r="V237" s="113">
        <v>94000001</v>
      </c>
      <c r="W237" s="114">
        <v>125.01</v>
      </c>
      <c r="X237" s="114">
        <v>0</v>
      </c>
      <c r="Y237" s="115">
        <v>5</v>
      </c>
      <c r="Z237" s="114">
        <v>25.0015</v>
      </c>
    </row>
    <row r="238" spans="14:26" x14ac:dyDescent="0.3">
      <c r="N238" s="113">
        <v>7</v>
      </c>
      <c r="O238" s="113">
        <v>20</v>
      </c>
      <c r="P238" s="113">
        <v>23</v>
      </c>
      <c r="Q238" s="113" t="s">
        <v>65</v>
      </c>
      <c r="R238" s="113" t="s">
        <v>66</v>
      </c>
      <c r="S238" s="113" t="s">
        <v>67</v>
      </c>
      <c r="T238" s="113" t="s">
        <v>68</v>
      </c>
      <c r="U238" s="113">
        <v>2007005589</v>
      </c>
      <c r="V238" s="113">
        <v>94000001</v>
      </c>
      <c r="W238" s="114">
        <v>223.17</v>
      </c>
      <c r="X238" s="114">
        <v>0</v>
      </c>
      <c r="Y238" s="115">
        <v>9</v>
      </c>
      <c r="Z238" s="114">
        <v>24.797000000000001</v>
      </c>
    </row>
    <row r="239" spans="14:26" x14ac:dyDescent="0.3">
      <c r="N239" s="113">
        <v>7</v>
      </c>
      <c r="O239" s="113">
        <v>12</v>
      </c>
      <c r="P239" s="113">
        <v>22</v>
      </c>
      <c r="Q239" s="113" t="s">
        <v>65</v>
      </c>
      <c r="R239" s="113" t="s">
        <v>66</v>
      </c>
      <c r="S239" s="113" t="s">
        <v>67</v>
      </c>
      <c r="T239" s="113" t="s">
        <v>68</v>
      </c>
      <c r="U239" s="113">
        <v>2010006135</v>
      </c>
      <c r="V239" s="113">
        <v>94000001</v>
      </c>
      <c r="W239" s="114">
        <v>24.68</v>
      </c>
      <c r="X239" s="114">
        <v>0</v>
      </c>
      <c r="Y239" s="115">
        <v>1</v>
      </c>
      <c r="Z239" s="114">
        <v>24.677399999999999</v>
      </c>
    </row>
    <row r="240" spans="14:26" x14ac:dyDescent="0.3">
      <c r="N240" s="113">
        <v>7</v>
      </c>
      <c r="O240" s="113">
        <v>9</v>
      </c>
      <c r="P240" s="113">
        <v>21</v>
      </c>
      <c r="Q240" s="113" t="s">
        <v>65</v>
      </c>
      <c r="R240" s="113" t="s">
        <v>66</v>
      </c>
      <c r="S240" s="113" t="s">
        <v>67</v>
      </c>
      <c r="T240" s="113" t="s">
        <v>68</v>
      </c>
      <c r="U240" s="113">
        <v>2007005589</v>
      </c>
      <c r="V240" s="113">
        <v>94000001</v>
      </c>
      <c r="W240" s="114">
        <v>24.65</v>
      </c>
      <c r="X240" s="114">
        <v>0</v>
      </c>
      <c r="Y240" s="115">
        <v>1</v>
      </c>
      <c r="Z240" s="114">
        <v>24.645499999999998</v>
      </c>
    </row>
    <row r="241" spans="14:26" x14ac:dyDescent="0.3">
      <c r="N241" s="113">
        <v>7</v>
      </c>
      <c r="O241" s="113">
        <v>7</v>
      </c>
      <c r="P241" s="113">
        <v>5</v>
      </c>
      <c r="Q241" s="113" t="s">
        <v>65</v>
      </c>
      <c r="R241" s="113" t="s">
        <v>66</v>
      </c>
      <c r="S241" s="113" t="s">
        <v>67</v>
      </c>
      <c r="T241" s="113" t="s">
        <v>68</v>
      </c>
      <c r="U241" s="113">
        <v>2010006135</v>
      </c>
      <c r="V241" s="113">
        <v>94000001</v>
      </c>
      <c r="W241" s="114">
        <v>49.03</v>
      </c>
      <c r="X241" s="114">
        <v>0</v>
      </c>
      <c r="Y241" s="115">
        <v>2</v>
      </c>
      <c r="Z241" s="114">
        <v>24.512899999999998</v>
      </c>
    </row>
    <row r="242" spans="14:26" x14ac:dyDescent="0.3">
      <c r="N242" s="113">
        <v>7</v>
      </c>
      <c r="O242" s="113">
        <v>14</v>
      </c>
      <c r="P242" s="113">
        <v>24</v>
      </c>
      <c r="Q242" s="113" t="s">
        <v>65</v>
      </c>
      <c r="R242" s="113" t="s">
        <v>66</v>
      </c>
      <c r="S242" s="113" t="s">
        <v>67</v>
      </c>
      <c r="T242" s="113" t="s">
        <v>68</v>
      </c>
      <c r="U242" s="113">
        <v>2010006135</v>
      </c>
      <c r="V242" s="113">
        <v>94000001</v>
      </c>
      <c r="W242" s="114">
        <v>24.5</v>
      </c>
      <c r="X242" s="114">
        <v>0</v>
      </c>
      <c r="Y242" s="115">
        <v>1</v>
      </c>
      <c r="Z242" s="114">
        <v>24.502700000000001</v>
      </c>
    </row>
    <row r="243" spans="14:26" x14ac:dyDescent="0.3">
      <c r="N243" s="113">
        <v>7</v>
      </c>
      <c r="O243" s="113">
        <v>3</v>
      </c>
      <c r="P243" s="113">
        <v>17</v>
      </c>
      <c r="Q243" s="113" t="s">
        <v>65</v>
      </c>
      <c r="R243" s="113" t="s">
        <v>66</v>
      </c>
      <c r="S243" s="113" t="s">
        <v>67</v>
      </c>
      <c r="T243" s="113" t="s">
        <v>68</v>
      </c>
      <c r="U243" s="113">
        <v>2007005589</v>
      </c>
      <c r="V243" s="113">
        <v>94000001</v>
      </c>
      <c r="W243" s="114">
        <v>218.81</v>
      </c>
      <c r="X243" s="114">
        <v>0</v>
      </c>
      <c r="Y243" s="115">
        <v>9</v>
      </c>
      <c r="Z243" s="114">
        <v>24.312000000000001</v>
      </c>
    </row>
    <row r="244" spans="14:26" x14ac:dyDescent="0.3">
      <c r="N244" s="113">
        <v>7</v>
      </c>
      <c r="O244" s="113">
        <v>10</v>
      </c>
      <c r="P244" s="113">
        <v>19</v>
      </c>
      <c r="Q244" s="113" t="s">
        <v>65</v>
      </c>
      <c r="R244" s="113" t="s">
        <v>66</v>
      </c>
      <c r="S244" s="113" t="s">
        <v>67</v>
      </c>
      <c r="T244" s="113" t="s">
        <v>68</v>
      </c>
      <c r="U244" s="113">
        <v>2007005589</v>
      </c>
      <c r="V244" s="113">
        <v>94000001</v>
      </c>
      <c r="W244" s="114">
        <v>121.48</v>
      </c>
      <c r="X244" s="114">
        <v>0</v>
      </c>
      <c r="Y244" s="115">
        <v>5</v>
      </c>
      <c r="Z244" s="114">
        <v>24.295400000000001</v>
      </c>
    </row>
    <row r="245" spans="14:26" x14ac:dyDescent="0.3">
      <c r="N245" s="113">
        <v>7</v>
      </c>
      <c r="O245" s="113">
        <v>15</v>
      </c>
      <c r="P245" s="113">
        <v>5</v>
      </c>
      <c r="Q245" s="113" t="s">
        <v>65</v>
      </c>
      <c r="R245" s="113" t="s">
        <v>66</v>
      </c>
      <c r="S245" s="113" t="s">
        <v>67</v>
      </c>
      <c r="T245" s="113" t="s">
        <v>68</v>
      </c>
      <c r="U245" s="113">
        <v>2010006135</v>
      </c>
      <c r="V245" s="113">
        <v>94000001</v>
      </c>
      <c r="W245" s="114">
        <v>48.47</v>
      </c>
      <c r="X245" s="114">
        <v>0</v>
      </c>
      <c r="Y245" s="115">
        <v>2</v>
      </c>
      <c r="Z245" s="114">
        <v>24.2334</v>
      </c>
    </row>
    <row r="246" spans="14:26" x14ac:dyDescent="0.3">
      <c r="N246" s="113">
        <v>7</v>
      </c>
      <c r="O246" s="113">
        <v>5</v>
      </c>
      <c r="P246" s="113">
        <v>7</v>
      </c>
      <c r="Q246" s="113" t="s">
        <v>65</v>
      </c>
      <c r="R246" s="113" t="s">
        <v>66</v>
      </c>
      <c r="S246" s="113" t="s">
        <v>67</v>
      </c>
      <c r="T246" s="113" t="s">
        <v>68</v>
      </c>
      <c r="U246" s="113">
        <v>2010006135</v>
      </c>
      <c r="V246" s="113">
        <v>94000001</v>
      </c>
      <c r="W246" s="114">
        <v>24.22</v>
      </c>
      <c r="X246" s="114">
        <v>0</v>
      </c>
      <c r="Y246" s="115">
        <v>1</v>
      </c>
      <c r="Z246" s="114">
        <v>24.216200000000001</v>
      </c>
    </row>
    <row r="247" spans="14:26" x14ac:dyDescent="0.3">
      <c r="N247" s="113">
        <v>7</v>
      </c>
      <c r="O247" s="113">
        <v>10</v>
      </c>
      <c r="P247" s="113">
        <v>21</v>
      </c>
      <c r="Q247" s="113" t="s">
        <v>65</v>
      </c>
      <c r="R247" s="113" t="s">
        <v>66</v>
      </c>
      <c r="S247" s="113" t="s">
        <v>67</v>
      </c>
      <c r="T247" s="113" t="s">
        <v>68</v>
      </c>
      <c r="U247" s="113">
        <v>2010006135</v>
      </c>
      <c r="V247" s="113">
        <v>94000001</v>
      </c>
      <c r="W247" s="114">
        <v>24.1</v>
      </c>
      <c r="X247" s="114">
        <v>0</v>
      </c>
      <c r="Y247" s="115">
        <v>1</v>
      </c>
      <c r="Z247" s="114">
        <v>24.100899999999999</v>
      </c>
    </row>
    <row r="248" spans="14:26" x14ac:dyDescent="0.3">
      <c r="N248" s="113">
        <v>7</v>
      </c>
      <c r="O248" s="113">
        <v>10</v>
      </c>
      <c r="P248" s="113">
        <v>23</v>
      </c>
      <c r="Q248" s="113" t="s">
        <v>65</v>
      </c>
      <c r="R248" s="113" t="s">
        <v>66</v>
      </c>
      <c r="S248" s="113" t="s">
        <v>67</v>
      </c>
      <c r="T248" s="113" t="s">
        <v>68</v>
      </c>
      <c r="U248" s="113">
        <v>2007005589</v>
      </c>
      <c r="V248" s="113">
        <v>94000001</v>
      </c>
      <c r="W248" s="114">
        <v>24.05</v>
      </c>
      <c r="X248" s="114">
        <v>0</v>
      </c>
      <c r="Y248" s="115">
        <v>1</v>
      </c>
      <c r="Z248" s="114">
        <v>24.0501</v>
      </c>
    </row>
    <row r="249" spans="14:26" x14ac:dyDescent="0.3">
      <c r="N249" s="113">
        <v>7</v>
      </c>
      <c r="O249" s="113">
        <v>12</v>
      </c>
      <c r="P249" s="113">
        <v>24</v>
      </c>
      <c r="Q249" s="113" t="s">
        <v>65</v>
      </c>
      <c r="R249" s="113" t="s">
        <v>66</v>
      </c>
      <c r="S249" s="113" t="s">
        <v>67</v>
      </c>
      <c r="T249" s="113" t="s">
        <v>68</v>
      </c>
      <c r="U249" s="113">
        <v>2010006135</v>
      </c>
      <c r="V249" s="113">
        <v>94000001</v>
      </c>
      <c r="W249" s="114">
        <v>47.91</v>
      </c>
      <c r="X249" s="114">
        <v>0</v>
      </c>
      <c r="Y249" s="115">
        <v>2</v>
      </c>
      <c r="Z249" s="114">
        <v>23.9557</v>
      </c>
    </row>
    <row r="250" spans="14:26" x14ac:dyDescent="0.3">
      <c r="N250" s="113">
        <v>7</v>
      </c>
      <c r="O250" s="113">
        <v>13</v>
      </c>
      <c r="P250" s="113">
        <v>5</v>
      </c>
      <c r="Q250" s="113" t="s">
        <v>65</v>
      </c>
      <c r="R250" s="113" t="s">
        <v>66</v>
      </c>
      <c r="S250" s="113" t="s">
        <v>67</v>
      </c>
      <c r="T250" s="113" t="s">
        <v>68</v>
      </c>
      <c r="U250" s="113">
        <v>2010006135</v>
      </c>
      <c r="V250" s="113">
        <v>94000001</v>
      </c>
      <c r="W250" s="114">
        <v>47.72</v>
      </c>
      <c r="X250" s="114">
        <v>0</v>
      </c>
      <c r="Y250" s="115">
        <v>2</v>
      </c>
      <c r="Z250" s="114">
        <v>23.857700000000001</v>
      </c>
    </row>
    <row r="251" spans="14:26" x14ac:dyDescent="0.3">
      <c r="N251" s="113">
        <v>7</v>
      </c>
      <c r="O251" s="113">
        <v>13</v>
      </c>
      <c r="P251" s="113">
        <v>4</v>
      </c>
      <c r="Q251" s="113" t="s">
        <v>65</v>
      </c>
      <c r="R251" s="113" t="s">
        <v>66</v>
      </c>
      <c r="S251" s="113" t="s">
        <v>67</v>
      </c>
      <c r="T251" s="113" t="s">
        <v>68</v>
      </c>
      <c r="U251" s="113">
        <v>2010006135</v>
      </c>
      <c r="V251" s="113">
        <v>94000001</v>
      </c>
      <c r="W251" s="114">
        <v>71.56</v>
      </c>
      <c r="X251" s="114">
        <v>0</v>
      </c>
      <c r="Y251" s="115">
        <v>3</v>
      </c>
      <c r="Z251" s="114">
        <v>23.854099999999999</v>
      </c>
    </row>
    <row r="252" spans="14:26" x14ac:dyDescent="0.3">
      <c r="N252" s="113">
        <v>7</v>
      </c>
      <c r="O252" s="113">
        <v>15</v>
      </c>
      <c r="P252" s="113">
        <v>6</v>
      </c>
      <c r="Q252" s="113" t="s">
        <v>65</v>
      </c>
      <c r="R252" s="113" t="s">
        <v>66</v>
      </c>
      <c r="S252" s="113" t="s">
        <v>67</v>
      </c>
      <c r="T252" s="113" t="s">
        <v>68</v>
      </c>
      <c r="U252" s="113">
        <v>2007005589</v>
      </c>
      <c r="V252" s="113">
        <v>94000001</v>
      </c>
      <c r="W252" s="114">
        <v>23.81</v>
      </c>
      <c r="X252" s="114">
        <v>0</v>
      </c>
      <c r="Y252" s="115">
        <v>1</v>
      </c>
      <c r="Z252" s="114">
        <v>23.806100000000001</v>
      </c>
    </row>
    <row r="253" spans="14:26" x14ac:dyDescent="0.3">
      <c r="N253" s="113">
        <v>7</v>
      </c>
      <c r="O253" s="113">
        <v>9</v>
      </c>
      <c r="P253" s="113">
        <v>8</v>
      </c>
      <c r="Q253" s="113" t="s">
        <v>65</v>
      </c>
      <c r="R253" s="113" t="s">
        <v>66</v>
      </c>
      <c r="S253" s="113" t="s">
        <v>67</v>
      </c>
      <c r="T253" s="113" t="s">
        <v>68</v>
      </c>
      <c r="U253" s="113">
        <v>2007005589</v>
      </c>
      <c r="V253" s="113">
        <v>94000001</v>
      </c>
      <c r="W253" s="114">
        <v>23.54</v>
      </c>
      <c r="X253" s="114">
        <v>0</v>
      </c>
      <c r="Y253" s="115">
        <v>1</v>
      </c>
      <c r="Z253" s="114">
        <v>23.539899999999999</v>
      </c>
    </row>
    <row r="254" spans="14:26" x14ac:dyDescent="0.3">
      <c r="N254" s="113">
        <v>7</v>
      </c>
      <c r="O254" s="113">
        <v>9</v>
      </c>
      <c r="P254" s="113">
        <v>8</v>
      </c>
      <c r="Q254" s="113" t="s">
        <v>65</v>
      </c>
      <c r="R254" s="113" t="s">
        <v>66</v>
      </c>
      <c r="S254" s="113" t="s">
        <v>67</v>
      </c>
      <c r="T254" s="113" t="s">
        <v>68</v>
      </c>
      <c r="U254" s="113">
        <v>2010006135</v>
      </c>
      <c r="V254" s="113">
        <v>94000001</v>
      </c>
      <c r="W254" s="114">
        <v>70.62</v>
      </c>
      <c r="X254" s="114">
        <v>0</v>
      </c>
      <c r="Y254" s="115">
        <v>3</v>
      </c>
      <c r="Z254" s="114">
        <v>23.539899999999999</v>
      </c>
    </row>
    <row r="255" spans="14:26" x14ac:dyDescent="0.3">
      <c r="N255" s="113">
        <v>7</v>
      </c>
      <c r="O255" s="113">
        <v>13</v>
      </c>
      <c r="P255" s="113">
        <v>6</v>
      </c>
      <c r="Q255" s="113" t="s">
        <v>65</v>
      </c>
      <c r="R255" s="113" t="s">
        <v>66</v>
      </c>
      <c r="S255" s="113" t="s">
        <v>67</v>
      </c>
      <c r="T255" s="113" t="s">
        <v>68</v>
      </c>
      <c r="U255" s="113">
        <v>2010006135</v>
      </c>
      <c r="V255" s="113">
        <v>94000001</v>
      </c>
      <c r="W255" s="114">
        <v>92.99</v>
      </c>
      <c r="X255" s="114">
        <v>0</v>
      </c>
      <c r="Y255" s="115">
        <v>4</v>
      </c>
      <c r="Z255" s="114">
        <v>23.247900000000001</v>
      </c>
    </row>
    <row r="256" spans="14:26" x14ac:dyDescent="0.3">
      <c r="N256" s="113">
        <v>7</v>
      </c>
      <c r="O256" s="113">
        <v>10</v>
      </c>
      <c r="P256" s="113">
        <v>5</v>
      </c>
      <c r="Q256" s="113" t="s">
        <v>65</v>
      </c>
      <c r="R256" s="113" t="s">
        <v>66</v>
      </c>
      <c r="S256" s="113" t="s">
        <v>67</v>
      </c>
      <c r="T256" s="113" t="s">
        <v>68</v>
      </c>
      <c r="U256" s="113">
        <v>2010006135</v>
      </c>
      <c r="V256" s="113">
        <v>94000001</v>
      </c>
      <c r="W256" s="114">
        <v>68.900000000000006</v>
      </c>
      <c r="X256" s="114">
        <v>0</v>
      </c>
      <c r="Y256" s="115">
        <v>3</v>
      </c>
      <c r="Z256" s="114">
        <v>22.9663</v>
      </c>
    </row>
    <row r="257" spans="14:26" x14ac:dyDescent="0.3">
      <c r="N257" s="113">
        <v>7</v>
      </c>
      <c r="O257" s="113">
        <v>3</v>
      </c>
      <c r="P257" s="113">
        <v>18</v>
      </c>
      <c r="Q257" s="113" t="s">
        <v>65</v>
      </c>
      <c r="R257" s="113" t="s">
        <v>66</v>
      </c>
      <c r="S257" s="113" t="s">
        <v>67</v>
      </c>
      <c r="T257" s="113" t="s">
        <v>68</v>
      </c>
      <c r="U257" s="113">
        <v>2007005589</v>
      </c>
      <c r="V257" s="113">
        <v>94000001</v>
      </c>
      <c r="W257" s="114">
        <v>156.38999999999999</v>
      </c>
      <c r="X257" s="114">
        <v>0</v>
      </c>
      <c r="Y257" s="115">
        <v>7</v>
      </c>
      <c r="Z257" s="114">
        <v>22.341100000000001</v>
      </c>
    </row>
    <row r="258" spans="14:26" x14ac:dyDescent="0.3">
      <c r="N258" s="113">
        <v>7</v>
      </c>
      <c r="O258" s="113">
        <v>29</v>
      </c>
      <c r="P258" s="113">
        <v>4</v>
      </c>
      <c r="Q258" s="113" t="s">
        <v>65</v>
      </c>
      <c r="R258" s="113" t="s">
        <v>66</v>
      </c>
      <c r="S258" s="113" t="s">
        <v>67</v>
      </c>
      <c r="T258" s="113" t="s">
        <v>71</v>
      </c>
      <c r="U258" s="113">
        <v>2010006056</v>
      </c>
      <c r="V258" s="113">
        <v>94000001</v>
      </c>
      <c r="W258" s="114">
        <v>333.76</v>
      </c>
      <c r="X258" s="114">
        <v>0</v>
      </c>
      <c r="Y258" s="115">
        <v>17</v>
      </c>
      <c r="Z258" s="114">
        <v>19.633099999999999</v>
      </c>
    </row>
    <row r="259" spans="14:26" x14ac:dyDescent="0.3">
      <c r="N259" s="113">
        <v>7</v>
      </c>
      <c r="O259" s="113">
        <v>12</v>
      </c>
      <c r="P259" s="113">
        <v>2</v>
      </c>
      <c r="Q259" s="113" t="s">
        <v>65</v>
      </c>
      <c r="R259" s="113" t="s">
        <v>66</v>
      </c>
      <c r="S259" s="113" t="s">
        <v>67</v>
      </c>
      <c r="T259" s="113" t="s">
        <v>71</v>
      </c>
      <c r="U259" s="113">
        <v>2010006056</v>
      </c>
      <c r="V259" s="113">
        <v>94000001</v>
      </c>
      <c r="W259" s="114">
        <v>19.55</v>
      </c>
      <c r="X259" s="114">
        <v>0</v>
      </c>
      <c r="Y259" s="115">
        <v>1</v>
      </c>
      <c r="Z259" s="114">
        <v>19.546900000000001</v>
      </c>
    </row>
    <row r="260" spans="14:26" x14ac:dyDescent="0.3">
      <c r="N260" s="113">
        <v>7</v>
      </c>
      <c r="O260" s="113">
        <v>12</v>
      </c>
      <c r="P260" s="113">
        <v>2</v>
      </c>
      <c r="Q260" s="113" t="s">
        <v>65</v>
      </c>
      <c r="R260" s="113" t="s">
        <v>66</v>
      </c>
      <c r="S260" s="113" t="s">
        <v>67</v>
      </c>
      <c r="T260" s="113" t="s">
        <v>72</v>
      </c>
      <c r="U260" s="113">
        <v>2010006057</v>
      </c>
      <c r="V260" s="113">
        <v>94000001</v>
      </c>
      <c r="W260" s="114">
        <v>19.55</v>
      </c>
      <c r="X260" s="114">
        <v>0</v>
      </c>
      <c r="Y260" s="115">
        <v>1</v>
      </c>
      <c r="Z260" s="114">
        <v>19.546900000000001</v>
      </c>
    </row>
    <row r="261" spans="14:26" x14ac:dyDescent="0.3">
      <c r="N261" s="113">
        <v>7</v>
      </c>
      <c r="O261" s="113">
        <v>24</v>
      </c>
      <c r="P261" s="113">
        <v>24</v>
      </c>
      <c r="Q261" s="113" t="s">
        <v>65</v>
      </c>
      <c r="R261" s="113" t="s">
        <v>66</v>
      </c>
      <c r="S261" s="113" t="s">
        <v>67</v>
      </c>
      <c r="T261" s="113" t="s">
        <v>71</v>
      </c>
      <c r="U261" s="113">
        <v>2010006056</v>
      </c>
      <c r="V261" s="113">
        <v>94000001</v>
      </c>
      <c r="W261" s="114">
        <v>78.13</v>
      </c>
      <c r="X261" s="114">
        <v>0</v>
      </c>
      <c r="Y261" s="115">
        <v>4</v>
      </c>
      <c r="Z261" s="114">
        <v>19.5334</v>
      </c>
    </row>
    <row r="262" spans="14:26" x14ac:dyDescent="0.3">
      <c r="N262" s="113">
        <v>7</v>
      </c>
      <c r="O262" s="113">
        <v>24</v>
      </c>
      <c r="P262" s="113">
        <v>24</v>
      </c>
      <c r="Q262" s="113" t="s">
        <v>65</v>
      </c>
      <c r="R262" s="113" t="s">
        <v>66</v>
      </c>
      <c r="S262" s="113" t="s">
        <v>67</v>
      </c>
      <c r="T262" s="113" t="s">
        <v>72</v>
      </c>
      <c r="U262" s="113">
        <v>2010006057</v>
      </c>
      <c r="V262" s="113">
        <v>94000001</v>
      </c>
      <c r="W262" s="114">
        <v>39.07</v>
      </c>
      <c r="X262" s="114">
        <v>0</v>
      </c>
      <c r="Y262" s="115">
        <v>2</v>
      </c>
      <c r="Z262" s="114">
        <v>19.5334</v>
      </c>
    </row>
    <row r="263" spans="14:26" x14ac:dyDescent="0.3">
      <c r="N263" s="113">
        <v>7</v>
      </c>
      <c r="O263" s="113">
        <v>29</v>
      </c>
      <c r="P263" s="113">
        <v>2</v>
      </c>
      <c r="Q263" s="113" t="s">
        <v>65</v>
      </c>
      <c r="R263" s="113" t="s">
        <v>66</v>
      </c>
      <c r="S263" s="113" t="s">
        <v>67</v>
      </c>
      <c r="T263" s="113" t="s">
        <v>71</v>
      </c>
      <c r="U263" s="113">
        <v>2010006056</v>
      </c>
      <c r="V263" s="113">
        <v>94000001</v>
      </c>
      <c r="W263" s="114">
        <v>194.38</v>
      </c>
      <c r="X263" s="114">
        <v>0</v>
      </c>
      <c r="Y263" s="115">
        <v>10</v>
      </c>
      <c r="Z263" s="114">
        <v>19.437999999999999</v>
      </c>
    </row>
    <row r="264" spans="14:26" x14ac:dyDescent="0.3">
      <c r="N264" s="113">
        <v>7</v>
      </c>
      <c r="O264" s="113">
        <v>28</v>
      </c>
      <c r="P264" s="113">
        <v>24</v>
      </c>
      <c r="Q264" s="113" t="s">
        <v>65</v>
      </c>
      <c r="R264" s="113" t="s">
        <v>66</v>
      </c>
      <c r="S264" s="113" t="s">
        <v>67</v>
      </c>
      <c r="T264" s="113" t="s">
        <v>71</v>
      </c>
      <c r="U264" s="113">
        <v>2010006056</v>
      </c>
      <c r="V264" s="113">
        <v>94000001</v>
      </c>
      <c r="W264" s="114">
        <v>19.14</v>
      </c>
      <c r="X264" s="114">
        <v>0</v>
      </c>
      <c r="Y264" s="115">
        <v>1</v>
      </c>
      <c r="Z264" s="114">
        <v>19.143999999999998</v>
      </c>
    </row>
    <row r="265" spans="14:26" x14ac:dyDescent="0.3">
      <c r="N265" s="113">
        <v>7</v>
      </c>
      <c r="O265" s="113">
        <v>28</v>
      </c>
      <c r="P265" s="113">
        <v>24</v>
      </c>
      <c r="Q265" s="113" t="s">
        <v>65</v>
      </c>
      <c r="R265" s="113" t="s">
        <v>66</v>
      </c>
      <c r="S265" s="113" t="s">
        <v>67</v>
      </c>
      <c r="T265" s="113" t="s">
        <v>72</v>
      </c>
      <c r="U265" s="113">
        <v>2010006057</v>
      </c>
      <c r="V265" s="113">
        <v>94000001</v>
      </c>
      <c r="W265" s="114">
        <v>19.14</v>
      </c>
      <c r="X265" s="114">
        <v>0</v>
      </c>
      <c r="Y265" s="115">
        <v>1</v>
      </c>
      <c r="Z265" s="114">
        <v>19.143999999999998</v>
      </c>
    </row>
    <row r="266" spans="14:26" x14ac:dyDescent="0.3">
      <c r="N266" s="113">
        <v>7</v>
      </c>
      <c r="O266" s="113">
        <v>29</v>
      </c>
      <c r="P266" s="113">
        <v>3</v>
      </c>
      <c r="Q266" s="113" t="s">
        <v>65</v>
      </c>
      <c r="R266" s="113" t="s">
        <v>66</v>
      </c>
      <c r="S266" s="113" t="s">
        <v>67</v>
      </c>
      <c r="T266" s="113" t="s">
        <v>71</v>
      </c>
      <c r="U266" s="113">
        <v>2010006056</v>
      </c>
      <c r="V266" s="113">
        <v>94000001</v>
      </c>
      <c r="W266" s="114">
        <v>300.43</v>
      </c>
      <c r="X266" s="114">
        <v>0</v>
      </c>
      <c r="Y266" s="115">
        <v>16</v>
      </c>
      <c r="Z266" s="114">
        <v>18.776900000000001</v>
      </c>
    </row>
    <row r="267" spans="14:26" x14ac:dyDescent="0.3">
      <c r="N267" s="113">
        <v>7</v>
      </c>
      <c r="O267" s="113">
        <v>24</v>
      </c>
      <c r="P267" s="113">
        <v>23</v>
      </c>
      <c r="Q267" s="113" t="s">
        <v>65</v>
      </c>
      <c r="R267" s="113" t="s">
        <v>66</v>
      </c>
      <c r="S267" s="113" t="s">
        <v>67</v>
      </c>
      <c r="T267" s="113" t="s">
        <v>71</v>
      </c>
      <c r="U267" s="113">
        <v>2010006056</v>
      </c>
      <c r="V267" s="113">
        <v>94000001</v>
      </c>
      <c r="W267" s="114">
        <v>17.86</v>
      </c>
      <c r="X267" s="114">
        <v>0</v>
      </c>
      <c r="Y267" s="115">
        <v>1</v>
      </c>
      <c r="Z267" s="114">
        <v>17.860299999999999</v>
      </c>
    </row>
    <row r="268" spans="14:26" x14ac:dyDescent="0.3">
      <c r="N268" s="113">
        <v>7</v>
      </c>
      <c r="O268" s="113">
        <v>24</v>
      </c>
      <c r="P268" s="113">
        <v>23</v>
      </c>
      <c r="Q268" s="113" t="s">
        <v>65</v>
      </c>
      <c r="R268" s="113" t="s">
        <v>66</v>
      </c>
      <c r="S268" s="113" t="s">
        <v>67</v>
      </c>
      <c r="T268" s="113" t="s">
        <v>72</v>
      </c>
      <c r="U268" s="113">
        <v>2010006057</v>
      </c>
      <c r="V268" s="113">
        <v>94000001</v>
      </c>
      <c r="W268" s="114">
        <v>17.86</v>
      </c>
      <c r="X268" s="114">
        <v>0</v>
      </c>
      <c r="Y268" s="115">
        <v>1</v>
      </c>
      <c r="Z268" s="114">
        <v>17.860299999999999</v>
      </c>
    </row>
    <row r="269" spans="14:26" x14ac:dyDescent="0.3">
      <c r="N269" s="113">
        <v>7</v>
      </c>
      <c r="O269" s="113">
        <v>25</v>
      </c>
      <c r="P269" s="113">
        <v>2</v>
      </c>
      <c r="Q269" s="113" t="s">
        <v>65</v>
      </c>
      <c r="R269" s="113" t="s">
        <v>66</v>
      </c>
      <c r="S269" s="113" t="s">
        <v>67</v>
      </c>
      <c r="T269" s="113" t="s">
        <v>71</v>
      </c>
      <c r="U269" s="113">
        <v>2010006056</v>
      </c>
      <c r="V269" s="113">
        <v>94000001</v>
      </c>
      <c r="W269" s="114">
        <v>212.64</v>
      </c>
      <c r="X269" s="114">
        <v>0</v>
      </c>
      <c r="Y269" s="115">
        <v>12</v>
      </c>
      <c r="Z269" s="114">
        <v>17.720099999999999</v>
      </c>
    </row>
    <row r="270" spans="14:26" x14ac:dyDescent="0.3">
      <c r="N270" s="113">
        <v>7</v>
      </c>
      <c r="O270" s="113">
        <v>25</v>
      </c>
      <c r="P270" s="113">
        <v>2</v>
      </c>
      <c r="Q270" s="113" t="s">
        <v>65</v>
      </c>
      <c r="R270" s="113" t="s">
        <v>66</v>
      </c>
      <c r="S270" s="113" t="s">
        <v>67</v>
      </c>
      <c r="T270" s="113" t="s">
        <v>72</v>
      </c>
      <c r="U270" s="113">
        <v>2010006057</v>
      </c>
      <c r="V270" s="113">
        <v>94000001</v>
      </c>
      <c r="W270" s="114">
        <v>230.36</v>
      </c>
      <c r="X270" s="114">
        <v>0</v>
      </c>
      <c r="Y270" s="115">
        <v>13</v>
      </c>
      <c r="Z270" s="114">
        <v>17.720099999999999</v>
      </c>
    </row>
    <row r="271" spans="14:26" x14ac:dyDescent="0.3">
      <c r="N271" s="113">
        <v>7</v>
      </c>
      <c r="O271" s="113">
        <v>19</v>
      </c>
      <c r="P271" s="113">
        <v>2</v>
      </c>
      <c r="Q271" s="113" t="s">
        <v>65</v>
      </c>
      <c r="R271" s="113" t="s">
        <v>66</v>
      </c>
      <c r="S271" s="113" t="s">
        <v>67</v>
      </c>
      <c r="T271" s="113" t="s">
        <v>71</v>
      </c>
      <c r="U271" s="113">
        <v>2010006056</v>
      </c>
      <c r="V271" s="113">
        <v>94000001</v>
      </c>
      <c r="W271" s="114">
        <v>14.54</v>
      </c>
      <c r="X271" s="114">
        <v>0</v>
      </c>
      <c r="Y271" s="115">
        <v>1</v>
      </c>
      <c r="Z271" s="114">
        <v>14.5434</v>
      </c>
    </row>
    <row r="272" spans="14:26" x14ac:dyDescent="0.3">
      <c r="N272" s="113">
        <v>7</v>
      </c>
      <c r="O272" s="113">
        <v>19</v>
      </c>
      <c r="P272" s="113">
        <v>2</v>
      </c>
      <c r="Q272" s="113" t="s">
        <v>65</v>
      </c>
      <c r="R272" s="113" t="s">
        <v>66</v>
      </c>
      <c r="S272" s="113" t="s">
        <v>67</v>
      </c>
      <c r="T272" s="113" t="s">
        <v>72</v>
      </c>
      <c r="U272" s="113">
        <v>2010006057</v>
      </c>
      <c r="V272" s="113">
        <v>94000001</v>
      </c>
      <c r="W272" s="114">
        <v>14.54</v>
      </c>
      <c r="X272" s="114">
        <v>0</v>
      </c>
      <c r="Y272" s="115">
        <v>1</v>
      </c>
      <c r="Z272" s="114">
        <v>14.5434</v>
      </c>
    </row>
    <row r="273" spans="14:26" x14ac:dyDescent="0.3">
      <c r="N273" s="113">
        <v>7</v>
      </c>
      <c r="O273" s="113">
        <v>19</v>
      </c>
      <c r="P273" s="113">
        <v>1</v>
      </c>
      <c r="Q273" s="113" t="s">
        <v>65</v>
      </c>
      <c r="R273" s="113" t="s">
        <v>66</v>
      </c>
      <c r="S273" s="113" t="s">
        <v>67</v>
      </c>
      <c r="T273" s="113" t="s">
        <v>71</v>
      </c>
      <c r="U273" s="113">
        <v>2010006056</v>
      </c>
      <c r="V273" s="113">
        <v>94000001</v>
      </c>
      <c r="W273" s="114">
        <v>14.52</v>
      </c>
      <c r="X273" s="114">
        <v>0</v>
      </c>
      <c r="Y273" s="115">
        <v>1</v>
      </c>
      <c r="Z273" s="114">
        <v>14.520099999999999</v>
      </c>
    </row>
    <row r="274" spans="14:26" x14ac:dyDescent="0.3">
      <c r="N274" s="113">
        <v>7</v>
      </c>
      <c r="O274" s="113">
        <v>25</v>
      </c>
      <c r="P274" s="113">
        <v>3</v>
      </c>
      <c r="Q274" s="113" t="s">
        <v>65</v>
      </c>
      <c r="R274" s="113" t="s">
        <v>66</v>
      </c>
      <c r="S274" s="113" t="s">
        <v>67</v>
      </c>
      <c r="T274" s="113" t="s">
        <v>71</v>
      </c>
      <c r="U274" s="113">
        <v>2010006056</v>
      </c>
      <c r="V274" s="113">
        <v>94000001</v>
      </c>
      <c r="W274" s="114">
        <v>25.28</v>
      </c>
      <c r="X274" s="114">
        <v>0</v>
      </c>
      <c r="Y274" s="115">
        <v>2</v>
      </c>
      <c r="Z274" s="114">
        <v>12.639200000000001</v>
      </c>
    </row>
    <row r="275" spans="14:26" x14ac:dyDescent="0.3">
      <c r="N275" s="113">
        <v>7</v>
      </c>
      <c r="O275" s="113">
        <v>25</v>
      </c>
      <c r="P275" s="113">
        <v>3</v>
      </c>
      <c r="Q275" s="113" t="s">
        <v>65</v>
      </c>
      <c r="R275" s="113" t="s">
        <v>66</v>
      </c>
      <c r="S275" s="113" t="s">
        <v>67</v>
      </c>
      <c r="T275" s="113" t="s">
        <v>72</v>
      </c>
      <c r="U275" s="113">
        <v>2010006057</v>
      </c>
      <c r="V275" s="113">
        <v>94000001</v>
      </c>
      <c r="W275" s="114">
        <v>12.64</v>
      </c>
      <c r="X275" s="114">
        <v>0</v>
      </c>
      <c r="Y275" s="115">
        <v>1</v>
      </c>
      <c r="Z275" s="114">
        <v>12.639200000000001</v>
      </c>
    </row>
    <row r="276" spans="14:26" x14ac:dyDescent="0.3">
      <c r="N276" s="113">
        <v>7</v>
      </c>
      <c r="O276" s="113">
        <v>5</v>
      </c>
      <c r="P276" s="113">
        <v>6</v>
      </c>
      <c r="Q276" s="113" t="s">
        <v>65</v>
      </c>
      <c r="R276" s="113" t="s">
        <v>66</v>
      </c>
      <c r="S276" s="113" t="s">
        <v>67</v>
      </c>
      <c r="T276" s="113" t="s">
        <v>72</v>
      </c>
      <c r="U276" s="113">
        <v>2010006057</v>
      </c>
      <c r="V276" s="113">
        <v>94000001</v>
      </c>
      <c r="W276" s="114">
        <v>36.86</v>
      </c>
      <c r="X276" s="114">
        <v>0</v>
      </c>
      <c r="Y276" s="115">
        <v>3</v>
      </c>
      <c r="Z276" s="114">
        <v>12.286</v>
      </c>
    </row>
    <row r="277" spans="14:26" x14ac:dyDescent="0.3">
      <c r="N277" s="113">
        <v>7</v>
      </c>
      <c r="O277" s="113">
        <v>25</v>
      </c>
      <c r="P277" s="113">
        <v>1</v>
      </c>
      <c r="Q277" s="113" t="s">
        <v>65</v>
      </c>
      <c r="R277" s="113" t="s">
        <v>66</v>
      </c>
      <c r="S277" s="113" t="s">
        <v>67</v>
      </c>
      <c r="T277" s="113" t="s">
        <v>71</v>
      </c>
      <c r="U277" s="113">
        <v>2010006056</v>
      </c>
      <c r="V277" s="113">
        <v>94000001</v>
      </c>
      <c r="W277" s="114">
        <v>72.930000000000007</v>
      </c>
      <c r="X277" s="114">
        <v>0</v>
      </c>
      <c r="Y277" s="115">
        <v>6</v>
      </c>
      <c r="Z277" s="114">
        <v>12.154999999999999</v>
      </c>
    </row>
    <row r="278" spans="14:26" x14ac:dyDescent="0.3">
      <c r="N278" s="113">
        <v>7</v>
      </c>
      <c r="O278" s="113">
        <v>25</v>
      </c>
      <c r="P278" s="113">
        <v>1</v>
      </c>
      <c r="Q278" s="113" t="s">
        <v>65</v>
      </c>
      <c r="R278" s="113" t="s">
        <v>66</v>
      </c>
      <c r="S278" s="113" t="s">
        <v>67</v>
      </c>
      <c r="T278" s="113" t="s">
        <v>72</v>
      </c>
      <c r="U278" s="113">
        <v>2010006057</v>
      </c>
      <c r="V278" s="113">
        <v>94000001</v>
      </c>
      <c r="W278" s="114">
        <v>60.78</v>
      </c>
      <c r="X278" s="114">
        <v>0</v>
      </c>
      <c r="Y278" s="115">
        <v>5</v>
      </c>
      <c r="Z278" s="114">
        <v>12.154999999999999</v>
      </c>
    </row>
    <row r="279" spans="14:26" x14ac:dyDescent="0.3">
      <c r="N279" s="113">
        <v>7</v>
      </c>
      <c r="O279" s="113">
        <v>29</v>
      </c>
      <c r="P279" s="113">
        <v>1</v>
      </c>
      <c r="Q279" s="113" t="s">
        <v>65</v>
      </c>
      <c r="R279" s="113" t="s">
        <v>66</v>
      </c>
      <c r="S279" s="113" t="s">
        <v>67</v>
      </c>
      <c r="T279" s="113" t="s">
        <v>71</v>
      </c>
      <c r="U279" s="113">
        <v>2010006056</v>
      </c>
      <c r="V279" s="113">
        <v>94000001</v>
      </c>
      <c r="W279" s="114">
        <v>52.89</v>
      </c>
      <c r="X279" s="114">
        <v>0</v>
      </c>
      <c r="Y279" s="115">
        <v>6</v>
      </c>
      <c r="Z279" s="114">
        <v>8.8155999999999999</v>
      </c>
    </row>
    <row r="280" spans="14:26" x14ac:dyDescent="0.3">
      <c r="N280" s="113">
        <v>7</v>
      </c>
      <c r="O280" s="113">
        <v>29</v>
      </c>
      <c r="P280" s="113">
        <v>1</v>
      </c>
      <c r="Q280" s="113" t="s">
        <v>65</v>
      </c>
      <c r="R280" s="113" t="s">
        <v>66</v>
      </c>
      <c r="S280" s="113" t="s">
        <v>67</v>
      </c>
      <c r="T280" s="113" t="s">
        <v>72</v>
      </c>
      <c r="U280" s="113">
        <v>2010006057</v>
      </c>
      <c r="V280" s="113">
        <v>94000001</v>
      </c>
      <c r="W280" s="114">
        <v>52.89</v>
      </c>
      <c r="X280" s="114">
        <v>0</v>
      </c>
      <c r="Y280" s="115">
        <v>6</v>
      </c>
      <c r="Z280" s="114">
        <v>8.8155999999999999</v>
      </c>
    </row>
    <row r="281" spans="14:26" x14ac:dyDescent="0.3">
      <c r="N281" s="113">
        <v>7</v>
      </c>
      <c r="O281" s="113">
        <v>3</v>
      </c>
      <c r="P281" s="113">
        <v>4</v>
      </c>
      <c r="Q281" s="113" t="s">
        <v>65</v>
      </c>
      <c r="R281" s="113" t="s">
        <v>66</v>
      </c>
      <c r="S281" s="113" t="s">
        <v>67</v>
      </c>
      <c r="T281" s="113" t="s">
        <v>74</v>
      </c>
      <c r="U281" s="113">
        <v>2015004468</v>
      </c>
      <c r="V281" s="113">
        <v>94000001</v>
      </c>
      <c r="W281" s="114">
        <v>316.92</v>
      </c>
      <c r="X281" s="114">
        <v>0</v>
      </c>
      <c r="Y281" s="115">
        <v>38</v>
      </c>
      <c r="Z281" s="114">
        <v>8.34</v>
      </c>
    </row>
    <row r="282" spans="14:26" x14ac:dyDescent="0.3">
      <c r="N282" s="4">
        <v>7</v>
      </c>
      <c r="O282" s="4">
        <v>5</v>
      </c>
      <c r="P282" s="4">
        <v>1</v>
      </c>
      <c r="Q282" s="4" t="s">
        <v>65</v>
      </c>
      <c r="R282" s="4" t="s">
        <v>66</v>
      </c>
      <c r="S282" s="4" t="s">
        <v>67</v>
      </c>
      <c r="T282" s="4" t="s">
        <v>71</v>
      </c>
      <c r="U282" s="4">
        <v>2010006056</v>
      </c>
      <c r="V282" s="4">
        <v>94000001</v>
      </c>
      <c r="W282" s="5">
        <v>8.2799999999999994</v>
      </c>
      <c r="X282" s="5">
        <v>0</v>
      </c>
      <c r="Y282" s="6">
        <v>1</v>
      </c>
      <c r="Z282" s="5">
        <v>8.2753999999999994</v>
      </c>
    </row>
    <row r="283" spans="14:26" x14ac:dyDescent="0.3">
      <c r="N283" s="4">
        <v>7</v>
      </c>
      <c r="O283" s="4">
        <v>5</v>
      </c>
      <c r="P283" s="4">
        <v>2</v>
      </c>
      <c r="Q283" s="4" t="s">
        <v>65</v>
      </c>
      <c r="R283" s="4" t="s">
        <v>66</v>
      </c>
      <c r="S283" s="4" t="s">
        <v>67</v>
      </c>
      <c r="T283" s="4" t="s">
        <v>71</v>
      </c>
      <c r="U283" s="4">
        <v>2010006056</v>
      </c>
      <c r="V283" s="4">
        <v>94000001</v>
      </c>
      <c r="W283" s="5">
        <v>6.46</v>
      </c>
      <c r="X283" s="5">
        <v>0</v>
      </c>
      <c r="Y283" s="6">
        <v>1</v>
      </c>
      <c r="Z283" s="5">
        <v>6.4573999999999998</v>
      </c>
    </row>
    <row r="284" spans="14:26" x14ac:dyDescent="0.3">
      <c r="N284" s="4">
        <v>7</v>
      </c>
      <c r="O284" s="4">
        <v>10</v>
      </c>
      <c r="P284" s="4">
        <v>1</v>
      </c>
      <c r="Q284" s="4" t="s">
        <v>65</v>
      </c>
      <c r="R284" s="4" t="s">
        <v>66</v>
      </c>
      <c r="S284" s="4" t="s">
        <v>67</v>
      </c>
      <c r="T284" s="4" t="s">
        <v>71</v>
      </c>
      <c r="U284" s="4">
        <v>2014010200</v>
      </c>
      <c r="V284" s="4">
        <v>94000001</v>
      </c>
      <c r="W284" s="5">
        <v>0</v>
      </c>
      <c r="X284" s="5">
        <v>0</v>
      </c>
      <c r="Y284" s="6">
        <v>1</v>
      </c>
      <c r="Z284" s="5">
        <v>0</v>
      </c>
    </row>
    <row r="285" spans="14:26" x14ac:dyDescent="0.3">
      <c r="N285" s="4">
        <v>7</v>
      </c>
      <c r="O285" s="4">
        <v>10</v>
      </c>
      <c r="P285" s="4">
        <v>2</v>
      </c>
      <c r="Q285" s="4" t="s">
        <v>65</v>
      </c>
      <c r="R285" s="4" t="s">
        <v>66</v>
      </c>
      <c r="S285" s="4" t="s">
        <v>67</v>
      </c>
      <c r="T285" s="4" t="s">
        <v>71</v>
      </c>
      <c r="U285" s="4">
        <v>2014010200</v>
      </c>
      <c r="V285" s="4">
        <v>94000001</v>
      </c>
      <c r="W285" s="5">
        <v>0</v>
      </c>
      <c r="X285" s="5">
        <v>0</v>
      </c>
      <c r="Y285" s="6">
        <v>1</v>
      </c>
      <c r="Z285" s="5">
        <v>0</v>
      </c>
    </row>
    <row r="286" spans="14:26" x14ac:dyDescent="0.3">
      <c r="N286" s="4">
        <v>7</v>
      </c>
      <c r="O286" s="4">
        <v>10</v>
      </c>
      <c r="P286" s="4">
        <v>3</v>
      </c>
      <c r="Q286" s="4" t="s">
        <v>65</v>
      </c>
      <c r="R286" s="4" t="s">
        <v>66</v>
      </c>
      <c r="S286" s="4" t="s">
        <v>67</v>
      </c>
      <c r="T286" s="4" t="s">
        <v>71</v>
      </c>
      <c r="U286" s="4">
        <v>2014010200</v>
      </c>
      <c r="V286" s="4">
        <v>94000001</v>
      </c>
      <c r="W286" s="5">
        <v>0</v>
      </c>
      <c r="X286" s="5">
        <v>0</v>
      </c>
      <c r="Y286" s="6">
        <v>1</v>
      </c>
      <c r="Z286" s="5">
        <v>0</v>
      </c>
    </row>
    <row r="287" spans="14:26" x14ac:dyDescent="0.3">
      <c r="N287" s="4">
        <v>7</v>
      </c>
      <c r="O287" s="4">
        <v>10</v>
      </c>
      <c r="P287" s="4">
        <v>4</v>
      </c>
      <c r="Q287" s="4" t="s">
        <v>65</v>
      </c>
      <c r="R287" s="4" t="s">
        <v>66</v>
      </c>
      <c r="S287" s="4" t="s">
        <v>67</v>
      </c>
      <c r="T287" s="4" t="s">
        <v>71</v>
      </c>
      <c r="U287" s="4">
        <v>2014010200</v>
      </c>
      <c r="V287" s="4">
        <v>94000001</v>
      </c>
      <c r="W287" s="5">
        <v>0</v>
      </c>
      <c r="X287" s="5">
        <v>0</v>
      </c>
      <c r="Y287" s="6">
        <v>1</v>
      </c>
      <c r="Z287" s="5">
        <v>0</v>
      </c>
    </row>
    <row r="288" spans="14:26" x14ac:dyDescent="0.3">
      <c r="N288" s="4">
        <v>7</v>
      </c>
      <c r="O288" s="4">
        <v>10</v>
      </c>
      <c r="P288" s="4">
        <v>5</v>
      </c>
      <c r="Q288" s="4" t="s">
        <v>65</v>
      </c>
      <c r="R288" s="4" t="s">
        <v>66</v>
      </c>
      <c r="S288" s="4" t="s">
        <v>67</v>
      </c>
      <c r="T288" s="4" t="s">
        <v>71</v>
      </c>
      <c r="U288" s="4">
        <v>2014010200</v>
      </c>
      <c r="V288" s="4">
        <v>94000001</v>
      </c>
      <c r="W288" s="5">
        <v>0</v>
      </c>
      <c r="X288" s="5">
        <v>0</v>
      </c>
      <c r="Y288" s="6">
        <v>1</v>
      </c>
      <c r="Z288" s="5">
        <v>0</v>
      </c>
    </row>
    <row r="289" spans="14:26" x14ac:dyDescent="0.3">
      <c r="N289" s="4">
        <v>7</v>
      </c>
      <c r="O289" s="4">
        <v>10</v>
      </c>
      <c r="P289" s="4">
        <v>6</v>
      </c>
      <c r="Q289" s="4" t="s">
        <v>65</v>
      </c>
      <c r="R289" s="4" t="s">
        <v>66</v>
      </c>
      <c r="S289" s="4" t="s">
        <v>67</v>
      </c>
      <c r="T289" s="4" t="s">
        <v>71</v>
      </c>
      <c r="U289" s="4">
        <v>2014010200</v>
      </c>
      <c r="V289" s="4">
        <v>94000001</v>
      </c>
      <c r="W289" s="5">
        <v>0</v>
      </c>
      <c r="X289" s="5">
        <v>0</v>
      </c>
      <c r="Y289" s="6">
        <v>1</v>
      </c>
      <c r="Z289" s="5">
        <v>0</v>
      </c>
    </row>
    <row r="290" spans="14:26" x14ac:dyDescent="0.3">
      <c r="N290" s="4">
        <v>7</v>
      </c>
      <c r="O290" s="4">
        <v>10</v>
      </c>
      <c r="P290" s="4">
        <v>7</v>
      </c>
      <c r="Q290" s="4" t="s">
        <v>65</v>
      </c>
      <c r="R290" s="4" t="s">
        <v>66</v>
      </c>
      <c r="S290" s="4" t="s">
        <v>67</v>
      </c>
      <c r="T290" s="4" t="s">
        <v>71</v>
      </c>
      <c r="U290" s="4">
        <v>2014010200</v>
      </c>
      <c r="V290" s="4">
        <v>94000001</v>
      </c>
      <c r="W290" s="5">
        <v>0</v>
      </c>
      <c r="X290" s="5">
        <v>0</v>
      </c>
      <c r="Y290" s="6">
        <v>1</v>
      </c>
      <c r="Z290" s="5">
        <v>0</v>
      </c>
    </row>
    <row r="291" spans="14:26" x14ac:dyDescent="0.3">
      <c r="N291" s="4">
        <v>7</v>
      </c>
      <c r="O291" s="4">
        <v>10</v>
      </c>
      <c r="P291" s="4">
        <v>8</v>
      </c>
      <c r="Q291" s="4" t="s">
        <v>65</v>
      </c>
      <c r="R291" s="4" t="s">
        <v>66</v>
      </c>
      <c r="S291" s="4" t="s">
        <v>67</v>
      </c>
      <c r="T291" s="4" t="s">
        <v>71</v>
      </c>
      <c r="U291" s="4">
        <v>2014010200</v>
      </c>
      <c r="V291" s="4">
        <v>94000001</v>
      </c>
      <c r="W291" s="5">
        <v>0</v>
      </c>
      <c r="X291" s="5">
        <v>0</v>
      </c>
      <c r="Y291" s="6">
        <v>8</v>
      </c>
      <c r="Z291" s="5">
        <v>0</v>
      </c>
    </row>
    <row r="292" spans="14:26" x14ac:dyDescent="0.3">
      <c r="N292" s="4">
        <v>7</v>
      </c>
      <c r="O292" s="4">
        <v>10</v>
      </c>
      <c r="P292" s="4">
        <v>9</v>
      </c>
      <c r="Q292" s="4" t="s">
        <v>65</v>
      </c>
      <c r="R292" s="4" t="s">
        <v>66</v>
      </c>
      <c r="S292" s="4" t="s">
        <v>67</v>
      </c>
      <c r="T292" s="4" t="s">
        <v>71</v>
      </c>
      <c r="U292" s="4">
        <v>2014010200</v>
      </c>
      <c r="V292" s="4">
        <v>94000001</v>
      </c>
      <c r="W292" s="5">
        <v>0</v>
      </c>
      <c r="X292" s="5">
        <v>0</v>
      </c>
      <c r="Y292" s="6">
        <v>8</v>
      </c>
      <c r="Z292" s="5">
        <v>0</v>
      </c>
    </row>
    <row r="293" spans="14:26" x14ac:dyDescent="0.3">
      <c r="N293" s="4">
        <v>7</v>
      </c>
      <c r="O293" s="4">
        <v>10</v>
      </c>
      <c r="P293" s="4">
        <v>10</v>
      </c>
      <c r="Q293" s="4" t="s">
        <v>65</v>
      </c>
      <c r="R293" s="4" t="s">
        <v>66</v>
      </c>
      <c r="S293" s="4" t="s">
        <v>67</v>
      </c>
      <c r="T293" s="4" t="s">
        <v>71</v>
      </c>
      <c r="U293" s="4">
        <v>2014010200</v>
      </c>
      <c r="V293" s="4">
        <v>94000001</v>
      </c>
      <c r="W293" s="5">
        <v>0</v>
      </c>
      <c r="X293" s="5">
        <v>0</v>
      </c>
      <c r="Y293" s="6">
        <v>8</v>
      </c>
      <c r="Z293" s="5">
        <v>0</v>
      </c>
    </row>
    <row r="294" spans="14:26" x14ac:dyDescent="0.3">
      <c r="N294" s="4">
        <v>7</v>
      </c>
      <c r="O294" s="4">
        <v>10</v>
      </c>
      <c r="P294" s="4">
        <v>11</v>
      </c>
      <c r="Q294" s="4" t="s">
        <v>65</v>
      </c>
      <c r="R294" s="4" t="s">
        <v>66</v>
      </c>
      <c r="S294" s="4" t="s">
        <v>67</v>
      </c>
      <c r="T294" s="4" t="s">
        <v>71</v>
      </c>
      <c r="U294" s="4">
        <v>2014010200</v>
      </c>
      <c r="V294" s="4">
        <v>94000001</v>
      </c>
      <c r="W294" s="5">
        <v>0</v>
      </c>
      <c r="X294" s="5">
        <v>0</v>
      </c>
      <c r="Y294" s="6">
        <v>8</v>
      </c>
      <c r="Z294" s="5">
        <v>0</v>
      </c>
    </row>
    <row r="295" spans="14:26" x14ac:dyDescent="0.3">
      <c r="N295" s="4">
        <v>7</v>
      </c>
      <c r="O295" s="4">
        <v>10</v>
      </c>
      <c r="P295" s="4">
        <v>12</v>
      </c>
      <c r="Q295" s="4" t="s">
        <v>65</v>
      </c>
      <c r="R295" s="4" t="s">
        <v>66</v>
      </c>
      <c r="S295" s="4" t="s">
        <v>67</v>
      </c>
      <c r="T295" s="4" t="s">
        <v>71</v>
      </c>
      <c r="U295" s="4">
        <v>2014010200</v>
      </c>
      <c r="V295" s="4">
        <v>94000001</v>
      </c>
      <c r="W295" s="5">
        <v>0</v>
      </c>
      <c r="X295" s="5">
        <v>0</v>
      </c>
      <c r="Y295" s="6">
        <v>8</v>
      </c>
      <c r="Z295" s="5">
        <v>0</v>
      </c>
    </row>
    <row r="296" spans="14:26" x14ac:dyDescent="0.3">
      <c r="N296" s="4">
        <v>7</v>
      </c>
      <c r="O296" s="4">
        <v>10</v>
      </c>
      <c r="P296" s="4">
        <v>13</v>
      </c>
      <c r="Q296" s="4" t="s">
        <v>65</v>
      </c>
      <c r="R296" s="4" t="s">
        <v>66</v>
      </c>
      <c r="S296" s="4" t="s">
        <v>67</v>
      </c>
      <c r="T296" s="4" t="s">
        <v>71</v>
      </c>
      <c r="U296" s="4">
        <v>2014010200</v>
      </c>
      <c r="V296" s="4">
        <v>94000001</v>
      </c>
      <c r="W296" s="5">
        <v>0</v>
      </c>
      <c r="X296" s="5">
        <v>0</v>
      </c>
      <c r="Y296" s="6">
        <v>8</v>
      </c>
      <c r="Z296" s="5">
        <v>0</v>
      </c>
    </row>
    <row r="297" spans="14:26" x14ac:dyDescent="0.3">
      <c r="N297" s="4">
        <v>7</v>
      </c>
      <c r="O297" s="4">
        <v>10</v>
      </c>
      <c r="P297" s="4">
        <v>14</v>
      </c>
      <c r="Q297" s="4" t="s">
        <v>65</v>
      </c>
      <c r="R297" s="4" t="s">
        <v>66</v>
      </c>
      <c r="S297" s="4" t="s">
        <v>67</v>
      </c>
      <c r="T297" s="4" t="s">
        <v>71</v>
      </c>
      <c r="U297" s="4">
        <v>2014010200</v>
      </c>
      <c r="V297" s="4">
        <v>94000001</v>
      </c>
      <c r="W297" s="5">
        <v>0</v>
      </c>
      <c r="X297" s="5">
        <v>0</v>
      </c>
      <c r="Y297" s="6">
        <v>8</v>
      </c>
      <c r="Z297" s="5">
        <v>0</v>
      </c>
    </row>
    <row r="298" spans="14:26" x14ac:dyDescent="0.3">
      <c r="N298" s="4">
        <v>7</v>
      </c>
      <c r="O298" s="4">
        <v>10</v>
      </c>
      <c r="P298" s="4">
        <v>15</v>
      </c>
      <c r="Q298" s="4" t="s">
        <v>65</v>
      </c>
      <c r="R298" s="4" t="s">
        <v>66</v>
      </c>
      <c r="S298" s="4" t="s">
        <v>67</v>
      </c>
      <c r="T298" s="4" t="s">
        <v>71</v>
      </c>
      <c r="U298" s="4">
        <v>2014010200</v>
      </c>
      <c r="V298" s="4">
        <v>94000001</v>
      </c>
      <c r="W298" s="5">
        <v>0</v>
      </c>
      <c r="X298" s="5">
        <v>0</v>
      </c>
      <c r="Y298" s="6">
        <v>8</v>
      </c>
      <c r="Z298" s="5">
        <v>0</v>
      </c>
    </row>
    <row r="299" spans="14:26" x14ac:dyDescent="0.3">
      <c r="N299" s="4">
        <v>7</v>
      </c>
      <c r="O299" s="4">
        <v>10</v>
      </c>
      <c r="P299" s="4">
        <v>16</v>
      </c>
      <c r="Q299" s="4" t="s">
        <v>65</v>
      </c>
      <c r="R299" s="4" t="s">
        <v>66</v>
      </c>
      <c r="S299" s="4" t="s">
        <v>67</v>
      </c>
      <c r="T299" s="4" t="s">
        <v>71</v>
      </c>
      <c r="U299" s="4">
        <v>2014010200</v>
      </c>
      <c r="V299" s="4">
        <v>94000001</v>
      </c>
      <c r="W299" s="5">
        <v>0</v>
      </c>
      <c r="X299" s="5">
        <v>0</v>
      </c>
      <c r="Y299" s="6">
        <v>8</v>
      </c>
      <c r="Z299" s="5">
        <v>0</v>
      </c>
    </row>
    <row r="300" spans="14:26" x14ac:dyDescent="0.3">
      <c r="N300" s="4">
        <v>7</v>
      </c>
      <c r="O300" s="4">
        <v>10</v>
      </c>
      <c r="P300" s="4">
        <v>17</v>
      </c>
      <c r="Q300" s="4" t="s">
        <v>65</v>
      </c>
      <c r="R300" s="4" t="s">
        <v>66</v>
      </c>
      <c r="S300" s="4" t="s">
        <v>67</v>
      </c>
      <c r="T300" s="4" t="s">
        <v>71</v>
      </c>
      <c r="U300" s="4">
        <v>2014010200</v>
      </c>
      <c r="V300" s="4">
        <v>94000001</v>
      </c>
      <c r="W300" s="5">
        <v>0</v>
      </c>
      <c r="X300" s="5">
        <v>0</v>
      </c>
      <c r="Y300" s="6">
        <v>8</v>
      </c>
      <c r="Z300" s="5">
        <v>0</v>
      </c>
    </row>
    <row r="301" spans="14:26" x14ac:dyDescent="0.3">
      <c r="N301" s="4">
        <v>7</v>
      </c>
      <c r="O301" s="4">
        <v>10</v>
      </c>
      <c r="P301" s="4">
        <v>18</v>
      </c>
      <c r="Q301" s="4" t="s">
        <v>65</v>
      </c>
      <c r="R301" s="4" t="s">
        <v>66</v>
      </c>
      <c r="S301" s="4" t="s">
        <v>67</v>
      </c>
      <c r="T301" s="4" t="s">
        <v>71</v>
      </c>
      <c r="U301" s="4">
        <v>2014010200</v>
      </c>
      <c r="V301" s="4">
        <v>94000001</v>
      </c>
      <c r="W301" s="5">
        <v>0</v>
      </c>
      <c r="X301" s="5">
        <v>0</v>
      </c>
      <c r="Y301" s="6">
        <v>8</v>
      </c>
      <c r="Z301" s="5">
        <v>0</v>
      </c>
    </row>
    <row r="302" spans="14:26" x14ac:dyDescent="0.3">
      <c r="N302" s="4">
        <v>7</v>
      </c>
      <c r="O302" s="4">
        <v>10</v>
      </c>
      <c r="P302" s="4">
        <v>19</v>
      </c>
      <c r="Q302" s="4" t="s">
        <v>65</v>
      </c>
      <c r="R302" s="4" t="s">
        <v>66</v>
      </c>
      <c r="S302" s="4" t="s">
        <v>67</v>
      </c>
      <c r="T302" s="4" t="s">
        <v>71</v>
      </c>
      <c r="U302" s="4">
        <v>2014010200</v>
      </c>
      <c r="V302" s="4">
        <v>94000001</v>
      </c>
      <c r="W302" s="5">
        <v>0</v>
      </c>
      <c r="X302" s="5">
        <v>0</v>
      </c>
      <c r="Y302" s="6">
        <v>8</v>
      </c>
      <c r="Z302" s="5">
        <v>0</v>
      </c>
    </row>
    <row r="303" spans="14:26" x14ac:dyDescent="0.3">
      <c r="N303" s="4">
        <v>7</v>
      </c>
      <c r="O303" s="4">
        <v>10</v>
      </c>
      <c r="P303" s="4">
        <v>20</v>
      </c>
      <c r="Q303" s="4" t="s">
        <v>65</v>
      </c>
      <c r="R303" s="4" t="s">
        <v>66</v>
      </c>
      <c r="S303" s="4" t="s">
        <v>67</v>
      </c>
      <c r="T303" s="4" t="s">
        <v>71</v>
      </c>
      <c r="U303" s="4">
        <v>2014010200</v>
      </c>
      <c r="V303" s="4">
        <v>94000001</v>
      </c>
      <c r="W303" s="5">
        <v>0</v>
      </c>
      <c r="X303" s="5">
        <v>0</v>
      </c>
      <c r="Y303" s="6">
        <v>8</v>
      </c>
      <c r="Z303" s="5">
        <v>0</v>
      </c>
    </row>
    <row r="304" spans="14:26" x14ac:dyDescent="0.3">
      <c r="N304" s="4">
        <v>7</v>
      </c>
      <c r="O304" s="4">
        <v>10</v>
      </c>
      <c r="P304" s="4">
        <v>21</v>
      </c>
      <c r="Q304" s="4" t="s">
        <v>65</v>
      </c>
      <c r="R304" s="4" t="s">
        <v>66</v>
      </c>
      <c r="S304" s="4" t="s">
        <v>67</v>
      </c>
      <c r="T304" s="4" t="s">
        <v>71</v>
      </c>
      <c r="U304" s="4">
        <v>2014010200</v>
      </c>
      <c r="V304" s="4">
        <v>94000001</v>
      </c>
      <c r="W304" s="5">
        <v>0</v>
      </c>
      <c r="X304" s="5">
        <v>0</v>
      </c>
      <c r="Y304" s="6">
        <v>8</v>
      </c>
      <c r="Z304" s="5">
        <v>0</v>
      </c>
    </row>
    <row r="305" spans="14:40" x14ac:dyDescent="0.3">
      <c r="N305" s="4">
        <v>7</v>
      </c>
      <c r="O305" s="4">
        <v>10</v>
      </c>
      <c r="P305" s="4">
        <v>22</v>
      </c>
      <c r="Q305" s="4" t="s">
        <v>65</v>
      </c>
      <c r="R305" s="4" t="s">
        <v>66</v>
      </c>
      <c r="S305" s="4" t="s">
        <v>67</v>
      </c>
      <c r="T305" s="4" t="s">
        <v>71</v>
      </c>
      <c r="U305" s="4">
        <v>2014010200</v>
      </c>
      <c r="V305" s="4">
        <v>94000001</v>
      </c>
      <c r="W305" s="5">
        <v>0</v>
      </c>
      <c r="X305" s="5">
        <v>0</v>
      </c>
      <c r="Y305" s="6">
        <v>8</v>
      </c>
      <c r="Z305" s="5">
        <v>0</v>
      </c>
    </row>
    <row r="306" spans="14:40" x14ac:dyDescent="0.3">
      <c r="N306" s="4">
        <v>7</v>
      </c>
      <c r="O306" s="4">
        <v>10</v>
      </c>
      <c r="P306" s="4">
        <v>23</v>
      </c>
      <c r="Q306" s="4" t="s">
        <v>65</v>
      </c>
      <c r="R306" s="4" t="s">
        <v>66</v>
      </c>
      <c r="S306" s="4" t="s">
        <v>67</v>
      </c>
      <c r="T306" s="4" t="s">
        <v>71</v>
      </c>
      <c r="U306" s="4">
        <v>2014010200</v>
      </c>
      <c r="V306" s="4">
        <v>94000001</v>
      </c>
      <c r="W306" s="5">
        <v>0</v>
      </c>
      <c r="X306" s="5">
        <v>0</v>
      </c>
      <c r="Y306" s="6">
        <v>9</v>
      </c>
      <c r="Z306" s="5">
        <v>0</v>
      </c>
    </row>
    <row r="307" spans="14:40" x14ac:dyDescent="0.3">
      <c r="N307" s="4">
        <v>7</v>
      </c>
      <c r="O307" s="4">
        <v>10</v>
      </c>
      <c r="P307" s="4">
        <v>24</v>
      </c>
      <c r="Q307" s="4" t="s">
        <v>65</v>
      </c>
      <c r="R307" s="4" t="s">
        <v>66</v>
      </c>
      <c r="S307" s="4" t="s">
        <v>67</v>
      </c>
      <c r="T307" s="4" t="s">
        <v>71</v>
      </c>
      <c r="U307" s="4">
        <v>2014010200</v>
      </c>
      <c r="V307" s="4">
        <v>94000001</v>
      </c>
      <c r="W307" s="5">
        <v>0</v>
      </c>
      <c r="X307" s="5">
        <v>0</v>
      </c>
      <c r="Y307" s="6">
        <v>2</v>
      </c>
      <c r="Z307" s="5">
        <v>0</v>
      </c>
    </row>
    <row r="308" spans="14:40" x14ac:dyDescent="0.3">
      <c r="N308" s="4">
        <v>7</v>
      </c>
      <c r="O308" s="4">
        <v>11</v>
      </c>
      <c r="P308" s="4">
        <v>7</v>
      </c>
      <c r="Q308" s="4" t="s">
        <v>65</v>
      </c>
      <c r="R308" s="4" t="s">
        <v>66</v>
      </c>
      <c r="S308" s="4" t="s">
        <v>67</v>
      </c>
      <c r="T308" s="4" t="s">
        <v>71</v>
      </c>
      <c r="U308" s="4">
        <v>2014010200</v>
      </c>
      <c r="V308" s="4">
        <v>94000001</v>
      </c>
      <c r="W308" s="5">
        <v>0</v>
      </c>
      <c r="X308" s="5">
        <v>0</v>
      </c>
      <c r="Y308" s="6">
        <v>1</v>
      </c>
      <c r="Z308" s="5">
        <v>0</v>
      </c>
    </row>
    <row r="309" spans="14:40" x14ac:dyDescent="0.3">
      <c r="N309" s="4">
        <v>7</v>
      </c>
      <c r="O309" s="4">
        <v>11</v>
      </c>
      <c r="P309" s="4">
        <v>8</v>
      </c>
      <c r="Q309" s="4" t="s">
        <v>65</v>
      </c>
      <c r="R309" s="4" t="s">
        <v>66</v>
      </c>
      <c r="S309" s="4" t="s">
        <v>67</v>
      </c>
      <c r="T309" s="4" t="s">
        <v>71</v>
      </c>
      <c r="U309" s="4">
        <v>2014010200</v>
      </c>
      <c r="V309" s="4">
        <v>94000001</v>
      </c>
      <c r="W309" s="5">
        <v>0</v>
      </c>
      <c r="X309" s="5">
        <v>0</v>
      </c>
      <c r="Y309" s="6">
        <v>1</v>
      </c>
      <c r="Z309" s="5">
        <v>0</v>
      </c>
    </row>
    <row r="310" spans="14:40" x14ac:dyDescent="0.3">
      <c r="N310" s="4">
        <v>7</v>
      </c>
      <c r="O310" s="4">
        <v>11</v>
      </c>
      <c r="P310" s="4">
        <v>9</v>
      </c>
      <c r="Q310" s="4" t="s">
        <v>65</v>
      </c>
      <c r="R310" s="4" t="s">
        <v>66</v>
      </c>
      <c r="S310" s="4" t="s">
        <v>67</v>
      </c>
      <c r="T310" s="4" t="s">
        <v>71</v>
      </c>
      <c r="U310" s="4">
        <v>2014010200</v>
      </c>
      <c r="V310" s="4">
        <v>94000001</v>
      </c>
      <c r="W310" s="5">
        <v>0</v>
      </c>
      <c r="X310" s="5">
        <v>0</v>
      </c>
      <c r="Y310" s="6">
        <v>1</v>
      </c>
      <c r="Z310" s="5">
        <v>0</v>
      </c>
    </row>
    <row r="311" spans="14:40" x14ac:dyDescent="0.3">
      <c r="N311" s="4">
        <v>7</v>
      </c>
      <c r="O311" s="4">
        <v>11</v>
      </c>
      <c r="P311" s="4">
        <v>10</v>
      </c>
      <c r="Q311" s="4" t="s">
        <v>65</v>
      </c>
      <c r="R311" s="4" t="s">
        <v>66</v>
      </c>
      <c r="S311" s="4" t="s">
        <v>67</v>
      </c>
      <c r="T311" s="4" t="s">
        <v>71</v>
      </c>
      <c r="U311" s="4">
        <v>2014010200</v>
      </c>
      <c r="V311" s="4">
        <v>94000001</v>
      </c>
      <c r="W311" s="5">
        <v>0</v>
      </c>
      <c r="X311" s="5">
        <v>0</v>
      </c>
      <c r="Y311" s="6">
        <v>1</v>
      </c>
      <c r="Z311" s="5">
        <v>0</v>
      </c>
    </row>
    <row r="312" spans="14:40" x14ac:dyDescent="0.3">
      <c r="N312" s="4">
        <v>7</v>
      </c>
      <c r="O312" s="4">
        <v>11</v>
      </c>
      <c r="P312" s="4">
        <v>11</v>
      </c>
      <c r="Q312" s="4" t="s">
        <v>65</v>
      </c>
      <c r="R312" s="4" t="s">
        <v>66</v>
      </c>
      <c r="S312" s="4" t="s">
        <v>67</v>
      </c>
      <c r="T312" s="4" t="s">
        <v>71</v>
      </c>
      <c r="U312" s="4">
        <v>2014010200</v>
      </c>
      <c r="V312" s="4">
        <v>94000001</v>
      </c>
      <c r="W312" s="5">
        <v>0</v>
      </c>
      <c r="X312" s="5">
        <v>0</v>
      </c>
      <c r="Y312" s="6">
        <v>1</v>
      </c>
      <c r="Z312" s="5">
        <v>0</v>
      </c>
    </row>
    <row r="313" spans="14:40" x14ac:dyDescent="0.3">
      <c r="N313" s="4">
        <v>7</v>
      </c>
      <c r="O313" s="4">
        <v>11</v>
      </c>
      <c r="P313" s="4">
        <v>12</v>
      </c>
      <c r="Q313" s="4" t="s">
        <v>65</v>
      </c>
      <c r="R313" s="4" t="s">
        <v>66</v>
      </c>
      <c r="S313" s="4" t="s">
        <v>67</v>
      </c>
      <c r="T313" s="4" t="s">
        <v>71</v>
      </c>
      <c r="U313" s="4">
        <v>2014010200</v>
      </c>
      <c r="V313" s="4">
        <v>94000001</v>
      </c>
      <c r="W313" s="5">
        <v>0</v>
      </c>
      <c r="X313" s="5">
        <v>0</v>
      </c>
      <c r="Y313" s="6">
        <v>1</v>
      </c>
      <c r="Z313" s="5">
        <v>0</v>
      </c>
    </row>
    <row r="314" spans="14:40" x14ac:dyDescent="0.3">
      <c r="N314" s="4">
        <v>7</v>
      </c>
      <c r="O314" s="4">
        <v>11</v>
      </c>
      <c r="P314" s="4">
        <v>13</v>
      </c>
      <c r="Q314" s="4" t="s">
        <v>65</v>
      </c>
      <c r="R314" s="4" t="s">
        <v>66</v>
      </c>
      <c r="S314" s="4" t="s">
        <v>67</v>
      </c>
      <c r="T314" s="4" t="s">
        <v>71</v>
      </c>
      <c r="U314" s="4">
        <v>2014010200</v>
      </c>
      <c r="V314" s="4">
        <v>94000001</v>
      </c>
      <c r="W314" s="5">
        <v>0</v>
      </c>
      <c r="X314" s="5">
        <v>0</v>
      </c>
      <c r="Y314" s="6">
        <v>1</v>
      </c>
      <c r="Z314" s="5">
        <v>0</v>
      </c>
    </row>
    <row r="315" spans="14:40" x14ac:dyDescent="0.3">
      <c r="N315" s="4">
        <v>7</v>
      </c>
      <c r="O315" s="4">
        <v>11</v>
      </c>
      <c r="P315" s="4">
        <v>14</v>
      </c>
      <c r="Q315" s="4" t="s">
        <v>65</v>
      </c>
      <c r="R315" s="4" t="s">
        <v>66</v>
      </c>
      <c r="S315" s="4" t="s">
        <v>67</v>
      </c>
      <c r="T315" s="4" t="s">
        <v>71</v>
      </c>
      <c r="U315" s="4">
        <v>2014010200</v>
      </c>
      <c r="V315" s="4">
        <v>94000001</v>
      </c>
      <c r="W315" s="5">
        <v>0</v>
      </c>
      <c r="X315" s="5">
        <v>0</v>
      </c>
      <c r="Y315" s="6">
        <v>1</v>
      </c>
      <c r="Z315" s="5">
        <v>0</v>
      </c>
    </row>
    <row r="316" spans="14:40" x14ac:dyDescent="0.3">
      <c r="N316" s="4">
        <v>7</v>
      </c>
      <c r="O316" s="4">
        <v>11</v>
      </c>
      <c r="P316" s="4">
        <v>15</v>
      </c>
      <c r="Q316" s="4" t="s">
        <v>65</v>
      </c>
      <c r="R316" s="4" t="s">
        <v>66</v>
      </c>
      <c r="S316" s="4" t="s">
        <v>67</v>
      </c>
      <c r="T316" s="4" t="s">
        <v>71</v>
      </c>
      <c r="U316" s="4">
        <v>2014010200</v>
      </c>
      <c r="V316" s="4">
        <v>94000001</v>
      </c>
      <c r="W316" s="5">
        <v>0</v>
      </c>
      <c r="X316" s="5">
        <v>0</v>
      </c>
      <c r="Y316" s="6">
        <v>1</v>
      </c>
      <c r="Z316" s="5">
        <v>0</v>
      </c>
    </row>
    <row r="317" spans="14:40" x14ac:dyDescent="0.3">
      <c r="N317" s="4">
        <v>7</v>
      </c>
      <c r="O317" s="4">
        <v>11</v>
      </c>
      <c r="P317" s="4">
        <v>16</v>
      </c>
      <c r="Q317" s="4" t="s">
        <v>65</v>
      </c>
      <c r="R317" s="4" t="s">
        <v>66</v>
      </c>
      <c r="S317" s="4" t="s">
        <v>67</v>
      </c>
      <c r="T317" s="4" t="s">
        <v>71</v>
      </c>
      <c r="U317" s="4">
        <v>2014010200</v>
      </c>
      <c r="V317" s="4">
        <v>94000001</v>
      </c>
      <c r="W317" s="5">
        <v>0</v>
      </c>
      <c r="X317" s="5">
        <v>0</v>
      </c>
      <c r="Y317" s="6">
        <v>1</v>
      </c>
      <c r="Z317" s="5">
        <v>0</v>
      </c>
    </row>
    <row r="318" spans="14:40" x14ac:dyDescent="0.3">
      <c r="N318" s="4">
        <v>7</v>
      </c>
      <c r="O318" s="4">
        <v>11</v>
      </c>
      <c r="P318" s="4">
        <v>17</v>
      </c>
      <c r="Q318" s="4" t="s">
        <v>65</v>
      </c>
      <c r="R318" s="4" t="s">
        <v>66</v>
      </c>
      <c r="S318" s="4" t="s">
        <v>67</v>
      </c>
      <c r="T318" s="4" t="s">
        <v>71</v>
      </c>
      <c r="U318" s="4">
        <v>2014010200</v>
      </c>
      <c r="V318" s="4">
        <v>94000001</v>
      </c>
      <c r="W318" s="5">
        <v>0</v>
      </c>
      <c r="X318" s="5">
        <v>0</v>
      </c>
      <c r="Y318" s="6">
        <v>1</v>
      </c>
      <c r="Z318" s="5">
        <v>0</v>
      </c>
    </row>
    <row r="319" spans="14:40" x14ac:dyDescent="0.3">
      <c r="N319" s="4">
        <v>7</v>
      </c>
      <c r="O319" s="4">
        <v>11</v>
      </c>
      <c r="P319" s="4">
        <v>18</v>
      </c>
      <c r="Q319" s="4" t="s">
        <v>65</v>
      </c>
      <c r="R319" s="4" t="s">
        <v>66</v>
      </c>
      <c r="S319" s="4" t="s">
        <v>67</v>
      </c>
      <c r="T319" s="4" t="s">
        <v>71</v>
      </c>
      <c r="U319" s="4">
        <v>2014010200</v>
      </c>
      <c r="V319" s="4">
        <v>94000001</v>
      </c>
      <c r="W319" s="5">
        <v>0</v>
      </c>
      <c r="X319" s="5">
        <v>0</v>
      </c>
      <c r="Y319" s="6">
        <v>1</v>
      </c>
      <c r="Z319" s="5">
        <v>0</v>
      </c>
    </row>
    <row r="320" spans="14:40" x14ac:dyDescent="0.3">
      <c r="N320" s="4">
        <v>7</v>
      </c>
      <c r="O320" s="4">
        <v>11</v>
      </c>
      <c r="P320" s="4">
        <v>19</v>
      </c>
      <c r="Q320" s="4" t="s">
        <v>65</v>
      </c>
      <c r="R320" s="4" t="s">
        <v>66</v>
      </c>
      <c r="S320" s="4" t="s">
        <v>67</v>
      </c>
      <c r="T320" s="4" t="s">
        <v>71</v>
      </c>
      <c r="U320" s="4">
        <v>2014010200</v>
      </c>
      <c r="V320" s="4">
        <v>94000001</v>
      </c>
      <c r="W320" s="5">
        <v>0</v>
      </c>
      <c r="X320" s="5">
        <v>0</v>
      </c>
      <c r="Y320" s="6">
        <v>1</v>
      </c>
      <c r="Z320" s="5">
        <v>0</v>
      </c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40"/>
      <c r="AL320" s="141"/>
      <c r="AM320" s="142"/>
      <c r="AN320" s="141"/>
    </row>
    <row r="321" spans="14:26" x14ac:dyDescent="0.3">
      <c r="N321" s="4">
        <v>7</v>
      </c>
      <c r="O321" s="4">
        <v>11</v>
      </c>
      <c r="P321" s="4">
        <v>20</v>
      </c>
      <c r="Q321" s="4" t="s">
        <v>65</v>
      </c>
      <c r="R321" s="4" t="s">
        <v>66</v>
      </c>
      <c r="S321" s="4" t="s">
        <v>67</v>
      </c>
      <c r="T321" s="4" t="s">
        <v>71</v>
      </c>
      <c r="U321" s="4">
        <v>2014010200</v>
      </c>
      <c r="V321" s="4">
        <v>94000001</v>
      </c>
      <c r="W321" s="5">
        <v>0</v>
      </c>
      <c r="X321" s="5">
        <v>0</v>
      </c>
      <c r="Y321" s="6">
        <v>1</v>
      </c>
      <c r="Z321" s="5">
        <v>0</v>
      </c>
    </row>
    <row r="322" spans="14:26" x14ac:dyDescent="0.3">
      <c r="N322" s="4">
        <v>7</v>
      </c>
      <c r="O322" s="4">
        <v>11</v>
      </c>
      <c r="P322" s="4">
        <v>21</v>
      </c>
      <c r="Q322" s="4" t="s">
        <v>65</v>
      </c>
      <c r="R322" s="4" t="s">
        <v>66</v>
      </c>
      <c r="S322" s="4" t="s">
        <v>67</v>
      </c>
      <c r="T322" s="4" t="s">
        <v>71</v>
      </c>
      <c r="U322" s="4">
        <v>2014010200</v>
      </c>
      <c r="V322" s="4">
        <v>94000001</v>
      </c>
      <c r="W322" s="5">
        <v>0</v>
      </c>
      <c r="X322" s="5">
        <v>0</v>
      </c>
      <c r="Y322" s="6">
        <v>1</v>
      </c>
      <c r="Z322" s="5">
        <v>0</v>
      </c>
    </row>
    <row r="323" spans="14:26" x14ac:dyDescent="0.3">
      <c r="N323" s="4">
        <v>7</v>
      </c>
      <c r="O323" s="4">
        <v>11</v>
      </c>
      <c r="P323" s="4">
        <v>22</v>
      </c>
      <c r="Q323" s="4" t="s">
        <v>65</v>
      </c>
      <c r="R323" s="4" t="s">
        <v>66</v>
      </c>
      <c r="S323" s="4" t="s">
        <v>67</v>
      </c>
      <c r="T323" s="4" t="s">
        <v>71</v>
      </c>
      <c r="U323" s="4">
        <v>2014010200</v>
      </c>
      <c r="V323" s="4">
        <v>94000001</v>
      </c>
      <c r="W323" s="5">
        <v>0</v>
      </c>
      <c r="X323" s="5">
        <v>0</v>
      </c>
      <c r="Y323" s="6">
        <v>1</v>
      </c>
      <c r="Z323" s="5">
        <v>0</v>
      </c>
    </row>
    <row r="324" spans="14:26" x14ac:dyDescent="0.3">
      <c r="N324" s="4">
        <v>7</v>
      </c>
      <c r="O324" s="4">
        <v>11</v>
      </c>
      <c r="P324" s="4">
        <v>23</v>
      </c>
      <c r="Q324" s="4" t="s">
        <v>65</v>
      </c>
      <c r="R324" s="4" t="s">
        <v>66</v>
      </c>
      <c r="S324" s="4" t="s">
        <v>67</v>
      </c>
      <c r="T324" s="4" t="s">
        <v>71</v>
      </c>
      <c r="U324" s="4">
        <v>2014010200</v>
      </c>
      <c r="V324" s="4">
        <v>94000001</v>
      </c>
      <c r="W324" s="5">
        <v>0</v>
      </c>
      <c r="X324" s="5">
        <v>0</v>
      </c>
      <c r="Y324" s="6">
        <v>1</v>
      </c>
      <c r="Z324" s="5">
        <v>0</v>
      </c>
    </row>
    <row r="325" spans="14:26" x14ac:dyDescent="0.3">
      <c r="N325" s="143">
        <v>7</v>
      </c>
      <c r="O325" s="143">
        <v>11</v>
      </c>
      <c r="P325" s="143">
        <v>24</v>
      </c>
      <c r="Q325" s="143" t="s">
        <v>65</v>
      </c>
      <c r="R325" s="143" t="s">
        <v>66</v>
      </c>
      <c r="S325" s="143" t="s">
        <v>67</v>
      </c>
      <c r="T325" s="143" t="s">
        <v>71</v>
      </c>
      <c r="U325" s="143">
        <v>2014010200</v>
      </c>
      <c r="V325" s="143">
        <v>94000001</v>
      </c>
      <c r="W325" s="144">
        <v>0</v>
      </c>
      <c r="X325" s="144">
        <v>0</v>
      </c>
      <c r="Y325" s="145">
        <v>1</v>
      </c>
      <c r="Z325" s="144">
        <v>0</v>
      </c>
    </row>
    <row r="326" spans="14:26" ht="16.2" x14ac:dyDescent="0.4">
      <c r="N326" s="146"/>
      <c r="O326" s="146"/>
      <c r="P326" s="146"/>
      <c r="Q326" s="146"/>
      <c r="R326" s="146"/>
      <c r="S326" s="146"/>
      <c r="T326" s="146"/>
      <c r="U326" s="146"/>
      <c r="V326" s="146"/>
      <c r="W326" s="147">
        <f>SUM(W24:W325)</f>
        <v>17110.819999999992</v>
      </c>
      <c r="X326" s="147"/>
      <c r="Y326" s="148">
        <f>SUM(Y24:Y325)</f>
        <v>849</v>
      </c>
      <c r="Z326" s="147">
        <f>W326/Y326</f>
        <v>20.154087161366306</v>
      </c>
    </row>
    <row r="369" spans="14:26" ht="15.6" x14ac:dyDescent="0.45">
      <c r="N369" s="149"/>
      <c r="O369" s="149"/>
      <c r="P369" s="149"/>
      <c r="Q369" s="149"/>
      <c r="R369" s="149"/>
      <c r="S369" s="149"/>
      <c r="T369" s="149"/>
      <c r="U369" s="149"/>
      <c r="V369" s="149"/>
      <c r="W369" s="150"/>
      <c r="X369" s="150"/>
      <c r="Y369" s="151"/>
      <c r="Z369" s="150"/>
    </row>
    <row r="370" spans="14:26" x14ac:dyDescent="0.3">
      <c r="N370" s="152"/>
      <c r="O370" s="152"/>
      <c r="P370" s="152"/>
      <c r="Q370" s="152"/>
      <c r="R370" s="152"/>
      <c r="S370" s="152"/>
      <c r="T370" s="152"/>
      <c r="U370" s="152"/>
      <c r="V370" s="152"/>
      <c r="W370" s="153"/>
      <c r="X370" s="153"/>
      <c r="Y370" s="154"/>
      <c r="Z370" s="153"/>
    </row>
    <row r="399" spans="28:40" x14ac:dyDescent="0.3"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40"/>
      <c r="AL399" s="141"/>
      <c r="AM399" s="142"/>
      <c r="AN399" s="141"/>
    </row>
    <row r="813" spans="28:40" x14ac:dyDescent="0.3">
      <c r="AB813" s="139"/>
      <c r="AC813" s="139"/>
      <c r="AD813" s="139"/>
      <c r="AE813" s="139"/>
      <c r="AF813" s="139"/>
      <c r="AG813" s="139"/>
      <c r="AH813" s="139"/>
      <c r="AI813" s="139"/>
      <c r="AJ813" s="139"/>
      <c r="AK813" s="140"/>
      <c r="AL813" s="141"/>
      <c r="AM813" s="142"/>
      <c r="AN813" s="141"/>
    </row>
    <row r="814" spans="28:40" x14ac:dyDescent="0.3"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6"/>
      <c r="AL814" s="157"/>
      <c r="AM814" s="158"/>
      <c r="AN814" s="157"/>
    </row>
  </sheetData>
  <mergeCells count="3">
    <mergeCell ref="D57:E57"/>
    <mergeCell ref="D58:E58"/>
    <mergeCell ref="D65:E65"/>
  </mergeCells>
  <pageMargins left="0.7" right="0.7" top="0.75" bottom="0.75" header="0.3" footer="0.3"/>
  <pageSetup scale="61" fitToHeight="0" orientation="portrait" r:id="rId1"/>
  <headerFooter>
    <oddHeader>&amp;RAttachment to Response to Question No. 3
Page 2 of 2
Schram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May-15</vt:lpstr>
      <vt:lpstr>July-15</vt:lpstr>
      <vt:lpstr>'July-15'!Print_Area</vt:lpstr>
      <vt:lpstr>'May-15'!Print_Area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Bud</dc:creator>
  <cp:lastModifiedBy>Barnes, Joe</cp:lastModifiedBy>
  <cp:lastPrinted>2016-04-21T15:06:49Z</cp:lastPrinted>
  <dcterms:created xsi:type="dcterms:W3CDTF">2016-03-21T16:56:57Z</dcterms:created>
  <dcterms:modified xsi:type="dcterms:W3CDTF">2016-04-22T20:31:40Z</dcterms:modified>
</cp:coreProperties>
</file>