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700" tabRatio="766" activeTab="0"/>
  </bookViews>
  <sheets>
    <sheet name="Project 28" sheetId="1" r:id="rId1"/>
    <sheet name="Project 29" sheetId="2" r:id="rId2"/>
    <sheet name="Project 30" sheetId="3" r:id="rId3"/>
    <sheet name="Project 31" sheetId="4" r:id="rId4"/>
    <sheet name="Project 32" sheetId="5" r:id="rId5"/>
    <sheet name="Project 33" sheetId="6" r:id="rId6"/>
    <sheet name="Project 35" sheetId="7" r:id="rId7"/>
  </sheets>
  <definedNames>
    <definedName name="_xlnm.Print_Area" localSheetId="0">'Project 28'!$A$1:$J$46</definedName>
    <definedName name="_xlnm.Print_Area" localSheetId="1">'Project 29'!$A$1:$J$40</definedName>
    <definedName name="_xlnm.Print_Area" localSheetId="5">'Project 33'!$A$1:$J$31</definedName>
  </definedNames>
  <calcPr fullCalcOnLoad="1"/>
</workbook>
</file>

<file path=xl/sharedStrings.xml><?xml version="1.0" encoding="utf-8"?>
<sst xmlns="http://schemas.openxmlformats.org/spreadsheetml/2006/main" count="218" uniqueCount="45">
  <si>
    <t>Month</t>
  </si>
  <si>
    <t>Plant Balance</t>
  </si>
  <si>
    <t>Book Depreciation</t>
  </si>
  <si>
    <t>Tax Depreciation</t>
  </si>
  <si>
    <t>Temporary Difference</t>
  </si>
  <si>
    <t>Income Tax Rate</t>
  </si>
  <si>
    <t>Deferred Tax</t>
  </si>
  <si>
    <t>Accumulated Deferred Taxes</t>
  </si>
  <si>
    <t>Deferred Taxes on Retirements</t>
  </si>
  <si>
    <t>Kentucky Utilities Company</t>
  </si>
  <si>
    <t>Deferred Tax Calculations</t>
  </si>
  <si>
    <t>Environmental Compliance Plans, by Approved Project</t>
  </si>
  <si>
    <t>Beg Balance</t>
  </si>
  <si>
    <t>Project 31 - Trimble County Ash Treatment Basin (BAP/GSP)</t>
  </si>
  <si>
    <t>2009 - Plan</t>
  </si>
  <si>
    <t xml:space="preserve"> </t>
  </si>
  <si>
    <t>2011 - Plan</t>
  </si>
  <si>
    <t>Project 35 - Ghent Station Air Compliance</t>
  </si>
  <si>
    <t>Project 29 - ATB Expansion at E.W. Brown Station (Phase II)</t>
  </si>
  <si>
    <t>Project 28 - Brown 3 SCR</t>
  </si>
  <si>
    <t>Project 33 - Beneficial Reuse</t>
  </si>
  <si>
    <t>Project 30 - Ghent CCP Storage (Landfill-Phase I)</t>
  </si>
  <si>
    <t>Project 32 - Trimble County CCP Storage (Landfill - Phase I)</t>
  </si>
  <si>
    <t xml:space="preserve">Due to Bonus Depreciation for tax purposes taken on certain components of Project 28,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</si>
  <si>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</si>
  <si>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</si>
  <si>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</si>
  <si>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</si>
  <si>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</si>
  <si>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</si>
  <si>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Tax Rate</t>
  </si>
  <si>
    <t>Fed Def Tax</t>
  </si>
  <si>
    <t>State Basis</t>
  </si>
  <si>
    <t>State Tax Depr</t>
  </si>
  <si>
    <t>St. Difference</t>
  </si>
  <si>
    <t>State Tax Rate</t>
  </si>
  <si>
    <t>St Def Tax</t>
  </si>
  <si>
    <t>St. Offset for Fed Taxes not Owed</t>
  </si>
  <si>
    <t>Total Deferred Tax</t>
  </si>
  <si>
    <t>depreciation, which reduces the Federal tax basis to 50% of the plant balance.  A sample calculation of deferred taxes for Aug 2015</t>
  </si>
  <si>
    <t xml:space="preserve">Due to Bonus Depreciation for tax purposes taken on certain components of Project 29, the deferred tax calculation for this project </t>
  </si>
  <si>
    <t xml:space="preserve">Due to Bonus Depreciation for tax purposes taken on certain components of Project 30, the deferred tax calculation for this project </t>
  </si>
  <si>
    <t xml:space="preserve">Due to Bonus Depreciation for tax purposes taken on certain components of Project 32, the deferred tax calculation for this project </t>
  </si>
  <si>
    <t xml:space="preserve">Due to Bonus Depreciation for tax purposes taken on certain components of Project 33, the deferred tax calculation for this project </t>
  </si>
  <si>
    <t xml:space="preserve">Due to Bonus Depreciation for tax purposes taken on certain components of Project 35, the deferred tax calculation for this project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</si>
</sst>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_(* #,##0_);_(* \(#,##0\);_(* &quot;-&quot;??_);_(@_)"/>
    <numFmt numFmtId="169" formatCode="_(* #,##0.0_);_(* \(#,##0.0\);_(* &quot;-&quot;??_);_(@_)"/>
    <numFmt numFmtId="170" formatCode="mmmm\ d\,\ yyyy"/>
    <numFmt numFmtId="171" formatCode="&quot;$&quot;#,##0.000000_);\(&quot;$&quot;#,##0.000000\)"/>
    <numFmt numFmtId="172" formatCode="&quot;$&quot;#,##0.000_);\(&quot;$&quot;#,##0.000\)"/>
    <numFmt numFmtId="173" formatCode="&quot;$&quot;#,##0.0_);\(&quot;$&quot;#,##0.0\)"/>
    <numFmt numFmtId="174" formatCode="0.0%"/>
    <numFmt numFmtId="175" formatCode="0.000%"/>
    <numFmt numFmtId="176" formatCode="&quot;$&quot;#,##0.00"/>
    <numFmt numFmtId="177" formatCode="&quot;$&quot;#,##0.0"/>
    <numFmt numFmtId="178" formatCode="&quot;$&quot;#,##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-409]dddd\,\ mmmm\ dd\,\ yyyy"/>
    <numFmt numFmtId="182" formatCode="mm/dd/yyyy"/>
    <numFmt numFmtId="183" formatCode="[$-409]mmm\-yy;@"/>
    <numFmt numFmtId="184" formatCode="&quot;$&quot;#,##0.000000_);[Red]\(&quot;$&quot;#,##0.000000\)"/>
    <numFmt numFmtId="185" formatCode="0.0000%"/>
    <numFmt numFmtId="186" formatCode="&quot;$&quot;#,##0.0000_);[Red]\(&quot;$&quot;#,##0.0000\)"/>
    <numFmt numFmtId="187" formatCode="_(* #,##0.000_);_(* \(#,##0.000\);_(* &quot;-&quot;??_);_(@_)"/>
    <numFmt numFmtId="188" formatCode="mmm\-yyyy"/>
    <numFmt numFmtId="189" formatCode="_(* #,##0.0000_);_(* \(#,##0.0000\);_(* &quot;-&quot;????_);_(@_)"/>
    <numFmt numFmtId="190" formatCode="_(* #,##0.000_);_(* \(#,##0.000\);_(* &quot;-&quot;???_);_(@_)"/>
  </numFmts>
  <fonts count="39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3" fontId="0" fillId="0" borderId="0" xfId="0" applyNumberFormat="1" applyAlignment="1">
      <alignment/>
    </xf>
    <xf numFmtId="18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1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4" fillId="0" borderId="0" xfId="0" applyNumberFormat="1" applyFont="1" applyFill="1" applyBorder="1" applyAlignment="1" quotePrefix="1">
      <alignment horizontal="left"/>
    </xf>
    <xf numFmtId="168" fontId="0" fillId="0" borderId="0" xfId="42" applyNumberFormat="1" applyAlignment="1">
      <alignment/>
    </xf>
    <xf numFmtId="183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left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1" fontId="0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41" fontId="0" fillId="0" borderId="0" xfId="0" applyNumberFormat="1" applyFill="1" applyAlignment="1">
      <alignment/>
    </xf>
    <xf numFmtId="183" fontId="0" fillId="0" borderId="0" xfId="63" applyNumberFormat="1" applyFont="1" applyAlignment="1">
      <alignment horizontal="left"/>
      <protection/>
    </xf>
    <xf numFmtId="183" fontId="0" fillId="0" borderId="0" xfId="63" applyNumberFormat="1" applyFont="1" applyFill="1" applyAlignment="1">
      <alignment horizontal="left"/>
      <protection/>
    </xf>
    <xf numFmtId="41" fontId="0" fillId="0" borderId="0" xfId="0" applyNumberFormat="1" applyFont="1" applyAlignment="1" quotePrefix="1">
      <alignment horizontal="left"/>
    </xf>
    <xf numFmtId="168" fontId="0" fillId="0" borderId="0" xfId="42" applyNumberFormat="1" applyFont="1" applyFill="1" applyAlignment="1" quotePrefix="1">
      <alignment horizontal="left"/>
    </xf>
    <xf numFmtId="43" fontId="0" fillId="0" borderId="0" xfId="42" applyFont="1" applyFill="1" applyAlignment="1">
      <alignment/>
    </xf>
    <xf numFmtId="185" fontId="0" fillId="0" borderId="0" xfId="0" applyNumberFormat="1" applyFill="1" applyAlignment="1">
      <alignment/>
    </xf>
    <xf numFmtId="168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1" width="14.00390625" style="0" customWidth="1"/>
    <col min="12" max="12" width="13.5742187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19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12" ht="12.75">
      <c r="A9" s="3" t="s">
        <v>12</v>
      </c>
      <c r="I9" s="10">
        <v>21480081</v>
      </c>
      <c r="L9" s="18"/>
    </row>
    <row r="10" spans="1:12" ht="12.75">
      <c r="A10" s="27">
        <v>42072</v>
      </c>
      <c r="C10" s="7">
        <v>95225403</v>
      </c>
      <c r="D10" s="15">
        <v>185702</v>
      </c>
      <c r="E10" s="15">
        <v>629147</v>
      </c>
      <c r="F10" s="7">
        <f aca="true" t="shared" si="0" ref="F10:F15">E10-D10</f>
        <v>443445</v>
      </c>
      <c r="G10" s="8">
        <v>0.389</v>
      </c>
      <c r="H10" s="7">
        <f aca="true" t="shared" si="1" ref="H10:H15">F10*G10</f>
        <v>172500.105</v>
      </c>
      <c r="I10" s="7">
        <f>I9+H10</f>
        <v>21652581.105</v>
      </c>
      <c r="J10" s="25">
        <v>31119</v>
      </c>
      <c r="K10" s="22"/>
      <c r="L10" s="18"/>
    </row>
    <row r="11" spans="1:12" ht="12.75">
      <c r="A11" s="26">
        <v>42095</v>
      </c>
      <c r="C11" s="7">
        <v>97516809</v>
      </c>
      <c r="D11" s="15">
        <v>188727</v>
      </c>
      <c r="E11" s="15">
        <v>662084.06</v>
      </c>
      <c r="F11" s="7">
        <f t="shared" si="0"/>
        <v>473357.06000000006</v>
      </c>
      <c r="G11" s="8">
        <v>0.389</v>
      </c>
      <c r="H11" s="7">
        <f t="shared" si="1"/>
        <v>184135.89634000004</v>
      </c>
      <c r="I11" s="7">
        <f>I10+H11</f>
        <v>21836717.00134</v>
      </c>
      <c r="J11" s="7">
        <v>31119</v>
      </c>
      <c r="K11" s="22"/>
      <c r="L11" s="18"/>
    </row>
    <row r="12" spans="1:12" ht="12.75">
      <c r="A12" s="26">
        <v>42125</v>
      </c>
      <c r="C12" s="7">
        <v>97516809</v>
      </c>
      <c r="D12" s="15">
        <v>190970</v>
      </c>
      <c r="E12" s="15">
        <v>664328</v>
      </c>
      <c r="F12" s="7">
        <f t="shared" si="0"/>
        <v>473358</v>
      </c>
      <c r="G12" s="8">
        <v>0.389</v>
      </c>
      <c r="H12" s="7">
        <f t="shared" si="1"/>
        <v>184136.26200000002</v>
      </c>
      <c r="I12" s="7">
        <f>I11+H12</f>
        <v>22020853.26334</v>
      </c>
      <c r="J12" s="7">
        <v>31119</v>
      </c>
      <c r="K12" s="18" t="s">
        <v>15</v>
      </c>
      <c r="L12" s="18"/>
    </row>
    <row r="13" spans="1:12" ht="12.75">
      <c r="A13" s="26">
        <v>42156</v>
      </c>
      <c r="C13" s="7">
        <v>97603942</v>
      </c>
      <c r="D13" s="15">
        <v>191056</v>
      </c>
      <c r="E13" s="15">
        <v>664721.13</v>
      </c>
      <c r="F13" s="7">
        <f t="shared" si="0"/>
        <v>473665.13</v>
      </c>
      <c r="G13" s="8">
        <v>0.389</v>
      </c>
      <c r="H13" s="7">
        <f t="shared" si="1"/>
        <v>184255.73557000002</v>
      </c>
      <c r="I13" s="7">
        <f>I12+H13</f>
        <v>22205108.99891</v>
      </c>
      <c r="J13" s="7">
        <v>31119</v>
      </c>
      <c r="K13" s="19"/>
      <c r="L13" s="18"/>
    </row>
    <row r="14" spans="1:12" ht="12.75">
      <c r="A14" s="26">
        <v>42186</v>
      </c>
      <c r="C14" s="7">
        <v>97603942</v>
      </c>
      <c r="D14" s="15">
        <v>191141</v>
      </c>
      <c r="E14" s="15">
        <v>664809</v>
      </c>
      <c r="F14" s="7">
        <f t="shared" si="0"/>
        <v>473668</v>
      </c>
      <c r="G14" s="8">
        <v>0.389</v>
      </c>
      <c r="H14" s="7">
        <f t="shared" si="1"/>
        <v>184256.852</v>
      </c>
      <c r="I14" s="7">
        <f>I13+H14-1</f>
        <v>22389364.85091</v>
      </c>
      <c r="J14" s="7">
        <v>0</v>
      </c>
      <c r="K14" s="7"/>
      <c r="L14" s="22"/>
    </row>
    <row r="15" spans="1:12" ht="12.75">
      <c r="A15" s="26">
        <v>42217</v>
      </c>
      <c r="C15" s="7">
        <v>97603942</v>
      </c>
      <c r="D15" s="15">
        <v>191141</v>
      </c>
      <c r="E15" s="15">
        <v>664809</v>
      </c>
      <c r="F15" s="7">
        <f t="shared" si="0"/>
        <v>473668</v>
      </c>
      <c r="G15" s="8">
        <v>0.389</v>
      </c>
      <c r="H15" s="7">
        <f t="shared" si="1"/>
        <v>184256.852</v>
      </c>
      <c r="I15" s="7">
        <f>I14+H15-1</f>
        <v>22573620.702910002</v>
      </c>
      <c r="J15" s="7">
        <v>0</v>
      </c>
      <c r="L15" s="18"/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16"/>
      <c r="C17" s="7"/>
      <c r="D17" s="7"/>
      <c r="E17" s="7" t="s">
        <v>15</v>
      </c>
      <c r="F17" s="7"/>
      <c r="G17" s="7"/>
      <c r="H17" s="7"/>
      <c r="I17" s="7"/>
      <c r="J17" s="7"/>
    </row>
    <row r="18" spans="1:10" ht="12.75">
      <c r="A18" s="16"/>
      <c r="C18" s="28" t="s">
        <v>23</v>
      </c>
      <c r="D18" s="15"/>
      <c r="E18" s="22"/>
      <c r="F18" s="7"/>
      <c r="G18" s="8"/>
      <c r="H18" s="7"/>
      <c r="I18" s="7"/>
      <c r="J18" s="7"/>
    </row>
    <row r="19" spans="3:10" ht="12.75">
      <c r="C19" s="28" t="s">
        <v>24</v>
      </c>
      <c r="D19" s="15"/>
      <c r="E19" s="22"/>
      <c r="F19" s="7"/>
      <c r="G19" s="8"/>
      <c r="H19" s="7"/>
      <c r="I19" s="7"/>
      <c r="J19" s="7"/>
    </row>
    <row r="20" spans="3:10" ht="12.75">
      <c r="C20" s="28" t="s">
        <v>39</v>
      </c>
      <c r="D20" s="15"/>
      <c r="E20" s="22"/>
      <c r="F20" s="7"/>
      <c r="G20" s="8"/>
      <c r="H20" s="7"/>
      <c r="I20" s="7"/>
      <c r="J20" s="7"/>
    </row>
    <row r="21" spans="3:10" ht="12.75">
      <c r="C21" s="7" t="s">
        <v>25</v>
      </c>
      <c r="D21" s="15"/>
      <c r="E21" s="22"/>
      <c r="F21" s="7"/>
      <c r="G21" s="8"/>
      <c r="H21" s="7"/>
      <c r="I21" s="7"/>
      <c r="J21" s="7"/>
    </row>
    <row r="22" spans="3:11" ht="12.75">
      <c r="C22" s="17"/>
      <c r="D22" s="15"/>
      <c r="E22" s="15"/>
      <c r="H22" s="24"/>
      <c r="I22" s="24"/>
      <c r="J22" s="24"/>
      <c r="K22" s="24"/>
    </row>
    <row r="23" spans="3:10" ht="12.75">
      <c r="C23" s="25" t="s">
        <v>26</v>
      </c>
      <c r="D23" s="29" t="s">
        <v>27</v>
      </c>
      <c r="E23" s="30" t="s">
        <v>28</v>
      </c>
      <c r="F23" s="25" t="s">
        <v>29</v>
      </c>
      <c r="G23" s="31" t="s">
        <v>30</v>
      </c>
      <c r="H23" s="25" t="s">
        <v>31</v>
      </c>
      <c r="I23" s="25"/>
      <c r="J23" s="7"/>
    </row>
    <row r="24" spans="3:10" ht="12.75">
      <c r="C24" s="25">
        <v>18534899</v>
      </c>
      <c r="D24" s="32">
        <v>190801</v>
      </c>
      <c r="E24" s="32">
        <v>95408.42</v>
      </c>
      <c r="F24" s="25">
        <f aca="true" t="shared" si="2" ref="F24:F32">E24-D24</f>
        <v>-95392.58</v>
      </c>
      <c r="G24" s="31">
        <v>0.35</v>
      </c>
      <c r="H24" s="25">
        <f aca="true" t="shared" si="3" ref="H24:H32">F24*G24</f>
        <v>-33387.403</v>
      </c>
      <c r="I24" s="25"/>
      <c r="J24" s="7"/>
    </row>
    <row r="25" spans="3:10" ht="12.75">
      <c r="C25" s="25">
        <v>27538078</v>
      </c>
      <c r="D25" s="32"/>
      <c r="E25" s="32">
        <v>458967.17</v>
      </c>
      <c r="F25" s="25">
        <f t="shared" si="2"/>
        <v>458967.17</v>
      </c>
      <c r="G25" s="31">
        <v>0.35</v>
      </c>
      <c r="H25" s="25">
        <f t="shared" si="3"/>
        <v>160638.5095</v>
      </c>
      <c r="I25" s="25"/>
      <c r="J25" s="7"/>
    </row>
    <row r="26" spans="3:10" ht="12.75">
      <c r="C26" s="25">
        <v>-176214</v>
      </c>
      <c r="D26" s="32"/>
      <c r="E26" s="32">
        <v>-980.5</v>
      </c>
      <c r="F26" s="25">
        <f t="shared" si="2"/>
        <v>-980.5</v>
      </c>
      <c r="G26" s="31">
        <v>0.35</v>
      </c>
      <c r="H26" s="25">
        <f t="shared" si="3"/>
        <v>-343.17499999999995</v>
      </c>
      <c r="I26" s="25"/>
      <c r="J26" s="7"/>
    </row>
    <row r="27" spans="3:10" ht="12.75">
      <c r="C27" s="25">
        <v>526898</v>
      </c>
      <c r="D27" s="32"/>
      <c r="E27" s="32">
        <v>3169.75</v>
      </c>
      <c r="F27" s="25">
        <f t="shared" si="2"/>
        <v>3169.75</v>
      </c>
      <c r="G27" s="31">
        <v>0.35</v>
      </c>
      <c r="H27" s="25">
        <f t="shared" si="3"/>
        <v>1109.4125</v>
      </c>
      <c r="I27" s="25"/>
      <c r="J27" s="7"/>
    </row>
    <row r="28" spans="3:10" ht="12.75">
      <c r="C28" s="25">
        <v>790348</v>
      </c>
      <c r="D28" s="32"/>
      <c r="E28" s="32">
        <v>13172.5</v>
      </c>
      <c r="F28" s="25">
        <f t="shared" si="2"/>
        <v>13172.5</v>
      </c>
      <c r="G28" s="31">
        <v>0.35</v>
      </c>
      <c r="H28" s="25">
        <f t="shared" si="3"/>
        <v>4610.375</v>
      </c>
      <c r="I28" s="25"/>
      <c r="J28" s="7"/>
    </row>
    <row r="29" spans="3:10" ht="12.75">
      <c r="C29" s="25">
        <v>797485</v>
      </c>
      <c r="D29" s="32"/>
      <c r="E29" s="32">
        <v>2991</v>
      </c>
      <c r="F29" s="25">
        <f t="shared" si="2"/>
        <v>2991</v>
      </c>
      <c r="G29" s="31">
        <v>0.35</v>
      </c>
      <c r="H29" s="25">
        <f t="shared" si="3"/>
        <v>1046.85</v>
      </c>
      <c r="I29" s="25"/>
      <c r="J29" s="7"/>
    </row>
    <row r="30" spans="3:10" ht="12.75">
      <c r="C30" s="25">
        <v>255705</v>
      </c>
      <c r="D30" s="32"/>
      <c r="E30" s="32">
        <v>28412</v>
      </c>
      <c r="F30" s="25">
        <f t="shared" si="2"/>
        <v>28412</v>
      </c>
      <c r="G30" s="31">
        <v>0.35</v>
      </c>
      <c r="H30" s="25">
        <f t="shared" si="3"/>
        <v>9944.199999999999</v>
      </c>
      <c r="I30" s="25"/>
      <c r="J30" s="7"/>
    </row>
    <row r="31" spans="3:10" ht="12.75">
      <c r="C31" s="25">
        <v>2122835</v>
      </c>
      <c r="D31" s="32"/>
      <c r="E31" s="32">
        <v>8482</v>
      </c>
      <c r="F31" s="25">
        <f t="shared" si="2"/>
        <v>8482</v>
      </c>
      <c r="G31" s="31">
        <v>0.35</v>
      </c>
      <c r="H31" s="25">
        <f t="shared" si="3"/>
        <v>2968.7</v>
      </c>
      <c r="I31" s="25"/>
      <c r="J31" s="7"/>
    </row>
    <row r="32" spans="3:10" ht="12.75">
      <c r="C32" s="25">
        <v>87134</v>
      </c>
      <c r="D32" s="32"/>
      <c r="E32" s="32">
        <v>467</v>
      </c>
      <c r="F32" s="25">
        <f t="shared" si="2"/>
        <v>467</v>
      </c>
      <c r="G32" s="31">
        <v>0.35</v>
      </c>
      <c r="H32" s="25">
        <f t="shared" si="3"/>
        <v>163.45</v>
      </c>
      <c r="I32" s="25"/>
      <c r="J32" s="7"/>
    </row>
    <row r="33" spans="3:10" ht="12.75">
      <c r="C33" s="25" t="s">
        <v>32</v>
      </c>
      <c r="D33" s="32" t="s">
        <v>27</v>
      </c>
      <c r="E33" s="30" t="s">
        <v>33</v>
      </c>
      <c r="F33" s="25" t="s">
        <v>34</v>
      </c>
      <c r="G33" s="31" t="s">
        <v>35</v>
      </c>
      <c r="H33" s="25" t="s">
        <v>36</v>
      </c>
      <c r="I33" s="25"/>
      <c r="J33" s="7"/>
    </row>
    <row r="34" spans="3:10" ht="12.75">
      <c r="C34" s="25">
        <v>37069798</v>
      </c>
      <c r="D34" s="32">
        <v>190801</v>
      </c>
      <c r="E34" s="32">
        <v>190816.75</v>
      </c>
      <c r="F34" s="25">
        <f aca="true" t="shared" si="4" ref="F34:F41">E34-D34</f>
        <v>15.75</v>
      </c>
      <c r="G34" s="31">
        <v>0.06</v>
      </c>
      <c r="H34" s="25">
        <f aca="true" t="shared" si="5" ref="H34:H41">F34*G34</f>
        <v>0.945</v>
      </c>
      <c r="I34" s="25"/>
      <c r="J34" s="7"/>
    </row>
    <row r="35" spans="3:10" ht="12.75">
      <c r="C35" s="25">
        <v>55076054</v>
      </c>
      <c r="D35" s="32"/>
      <c r="E35" s="32">
        <v>917934.25</v>
      </c>
      <c r="F35" s="25">
        <f t="shared" si="4"/>
        <v>917934.25</v>
      </c>
      <c r="G35" s="31">
        <v>0.06</v>
      </c>
      <c r="H35" s="25">
        <f t="shared" si="5"/>
        <v>55076.055</v>
      </c>
      <c r="I35" s="25"/>
      <c r="J35" s="7"/>
    </row>
    <row r="36" spans="3:10" ht="12.75">
      <c r="C36" s="25">
        <v>-352428</v>
      </c>
      <c r="D36" s="32"/>
      <c r="E36" s="32">
        <v>-1961</v>
      </c>
      <c r="F36" s="25">
        <f t="shared" si="4"/>
        <v>-1961</v>
      </c>
      <c r="G36" s="31">
        <v>0.06</v>
      </c>
      <c r="H36" s="25">
        <f t="shared" si="5"/>
        <v>-117.66</v>
      </c>
      <c r="I36" s="25"/>
      <c r="J36" s="7"/>
    </row>
    <row r="37" spans="3:10" ht="12.75">
      <c r="C37" s="25">
        <v>1053797</v>
      </c>
      <c r="D37" s="32"/>
      <c r="E37" s="32">
        <v>6339.5</v>
      </c>
      <c r="F37" s="25">
        <f t="shared" si="4"/>
        <v>6339.5</v>
      </c>
      <c r="G37" s="31">
        <v>0.06</v>
      </c>
      <c r="H37" s="25">
        <f t="shared" si="5"/>
        <v>380.37</v>
      </c>
      <c r="I37" s="25"/>
      <c r="J37" s="7"/>
    </row>
    <row r="38" spans="3:10" ht="12.75">
      <c r="C38" s="25">
        <v>1580696</v>
      </c>
      <c r="D38" s="32"/>
      <c r="E38" s="32">
        <v>26344.92</v>
      </c>
      <c r="F38" s="25">
        <f t="shared" si="4"/>
        <v>26344.92</v>
      </c>
      <c r="G38" s="31">
        <v>0.06</v>
      </c>
      <c r="H38" s="25">
        <f t="shared" si="5"/>
        <v>1580.6951999999999</v>
      </c>
      <c r="I38" s="25"/>
      <c r="J38" s="7"/>
    </row>
    <row r="39" spans="3:10" ht="12.75">
      <c r="C39" s="25">
        <v>797485</v>
      </c>
      <c r="D39" s="32"/>
      <c r="E39" s="32">
        <v>2991</v>
      </c>
      <c r="F39" s="25">
        <f t="shared" si="4"/>
        <v>2991</v>
      </c>
      <c r="G39" s="31">
        <v>0.06</v>
      </c>
      <c r="H39" s="25">
        <f t="shared" si="5"/>
        <v>179.45999999999998</v>
      </c>
      <c r="I39" s="25"/>
      <c r="J39" s="7"/>
    </row>
    <row r="40" spans="3:10" ht="12.75">
      <c r="C40" s="25">
        <v>2291406</v>
      </c>
      <c r="D40" s="32"/>
      <c r="E40" s="32">
        <v>9548</v>
      </c>
      <c r="F40" s="25">
        <f t="shared" si="4"/>
        <v>9548</v>
      </c>
      <c r="G40" s="31">
        <v>0.06</v>
      </c>
      <c r="H40" s="25">
        <f t="shared" si="5"/>
        <v>572.88</v>
      </c>
      <c r="I40" s="25"/>
      <c r="J40" s="7"/>
    </row>
    <row r="41" spans="3:10" ht="12.75">
      <c r="C41" s="25">
        <v>87134</v>
      </c>
      <c r="D41" s="32"/>
      <c r="E41" s="32">
        <v>467</v>
      </c>
      <c r="F41" s="25">
        <f t="shared" si="4"/>
        <v>467</v>
      </c>
      <c r="G41" s="31">
        <v>0.06</v>
      </c>
      <c r="H41" s="25">
        <f t="shared" si="5"/>
        <v>28.02</v>
      </c>
      <c r="I41" s="25"/>
      <c r="J41" s="7"/>
    </row>
    <row r="42" spans="3:9" ht="12.75">
      <c r="C42" s="25"/>
      <c r="D42" s="32"/>
      <c r="E42" s="30"/>
      <c r="F42" s="25"/>
      <c r="G42" s="31"/>
      <c r="H42" s="31" t="s">
        <v>37</v>
      </c>
      <c r="I42" s="25"/>
    </row>
    <row r="43" spans="3:9" ht="12.75">
      <c r="C43" s="25"/>
      <c r="D43" s="32"/>
      <c r="E43" s="30"/>
      <c r="F43" s="25"/>
      <c r="G43" s="31"/>
      <c r="H43" s="25">
        <f>SUM(H34:H41)*-G24</f>
        <v>-20195.267819999997</v>
      </c>
      <c r="I43" s="25"/>
    </row>
    <row r="44" spans="3:9" ht="12.75">
      <c r="C44" s="33"/>
      <c r="D44" s="33"/>
      <c r="E44" s="33"/>
      <c r="F44" s="33"/>
      <c r="G44" s="33"/>
      <c r="H44" s="25"/>
      <c r="I44" s="25"/>
    </row>
    <row r="45" spans="3:9" ht="12.75">
      <c r="C45" s="33"/>
      <c r="D45" s="33"/>
      <c r="E45" s="33"/>
      <c r="F45" s="33"/>
      <c r="G45" s="33"/>
      <c r="H45" s="25" t="s">
        <v>38</v>
      </c>
      <c r="I45" s="25"/>
    </row>
    <row r="46" ht="12.75">
      <c r="H46" s="25">
        <f>SUM(H24:H32)+SUM(H34:H41)+H43</f>
        <v>184256.41638</v>
      </c>
    </row>
  </sheetData>
  <sheetProtection/>
  <printOptions/>
  <pageMargins left="0.7" right="0.7" top="1.15625" bottom="0.75" header="0.3" footer="0.3"/>
  <pageSetup horizontalDpi="600" verticalDpi="600" orientation="portrait" scale="75" r:id="rId1"/>
  <headerFooter>
    <oddHeader>&amp;R&amp;"Times New Roman,Bold"&amp;12Attachment to Response to Question 3
Page 1 of 7
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1" width="10.85156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18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3929352</v>
      </c>
    </row>
    <row r="10" spans="1:11" ht="12.75">
      <c r="A10" s="27">
        <v>42072</v>
      </c>
      <c r="C10" s="7">
        <v>16622587</v>
      </c>
      <c r="D10" s="15">
        <v>32523</v>
      </c>
      <c r="E10" s="15">
        <v>110333</v>
      </c>
      <c r="F10" s="7">
        <f aca="true" t="shared" si="0" ref="F10:F15">E10-D10</f>
        <v>77810</v>
      </c>
      <c r="G10" s="8">
        <v>0.389</v>
      </c>
      <c r="H10" s="7">
        <f aca="true" t="shared" si="1" ref="H10:H15">F10*G10</f>
        <v>30268.09</v>
      </c>
      <c r="I10" s="7">
        <f>I9+H10</f>
        <v>3959620.09</v>
      </c>
      <c r="J10" s="7">
        <v>0</v>
      </c>
      <c r="K10" s="23"/>
    </row>
    <row r="11" spans="1:11" ht="12.75">
      <c r="A11" s="26">
        <v>42095</v>
      </c>
      <c r="C11" s="7">
        <v>19347703</v>
      </c>
      <c r="D11" s="15">
        <v>35192</v>
      </c>
      <c r="E11" s="15">
        <v>261657</v>
      </c>
      <c r="F11" s="7">
        <f t="shared" si="0"/>
        <v>226465</v>
      </c>
      <c r="G11" s="8">
        <v>0.389</v>
      </c>
      <c r="H11" s="7">
        <f t="shared" si="1"/>
        <v>88094.88500000001</v>
      </c>
      <c r="I11" s="25">
        <f>I10+H11</f>
        <v>4047714.9749999996</v>
      </c>
      <c r="J11" s="7">
        <v>0</v>
      </c>
      <c r="K11" s="23"/>
    </row>
    <row r="12" spans="1:10" ht="12.75">
      <c r="A12" s="26">
        <v>42125</v>
      </c>
      <c r="C12" s="7">
        <v>19347703</v>
      </c>
      <c r="D12" s="15">
        <v>37860</v>
      </c>
      <c r="E12" s="15">
        <v>264328</v>
      </c>
      <c r="F12" s="7">
        <f t="shared" si="0"/>
        <v>226468</v>
      </c>
      <c r="G12" s="8">
        <v>0.389</v>
      </c>
      <c r="H12" s="7">
        <f t="shared" si="1"/>
        <v>88096.052</v>
      </c>
      <c r="I12" s="7">
        <f>I11+H12-1</f>
        <v>4135810.027</v>
      </c>
      <c r="J12" s="7">
        <v>0</v>
      </c>
    </row>
    <row r="13" spans="1:11" ht="12.75">
      <c r="A13" s="26">
        <v>42156</v>
      </c>
      <c r="C13" s="7">
        <v>19347703</v>
      </c>
      <c r="D13" s="15">
        <v>37860</v>
      </c>
      <c r="E13" s="15">
        <v>264328</v>
      </c>
      <c r="F13" s="7">
        <f t="shared" si="0"/>
        <v>226468</v>
      </c>
      <c r="G13" s="8">
        <v>0.389</v>
      </c>
      <c r="H13" s="7">
        <f t="shared" si="1"/>
        <v>88096.052</v>
      </c>
      <c r="I13" s="7">
        <f>I12+H13</f>
        <v>4223906.079</v>
      </c>
      <c r="J13" s="7">
        <v>0</v>
      </c>
      <c r="K13" s="7"/>
    </row>
    <row r="14" spans="1:11" ht="12.75">
      <c r="A14" s="26">
        <v>42186</v>
      </c>
      <c r="C14" s="7">
        <v>19347703</v>
      </c>
      <c r="D14" s="15">
        <v>37860</v>
      </c>
      <c r="E14" s="15">
        <v>264328</v>
      </c>
      <c r="F14" s="7">
        <f t="shared" si="0"/>
        <v>226468</v>
      </c>
      <c r="G14" s="8">
        <v>0.389</v>
      </c>
      <c r="H14" s="7">
        <f t="shared" si="1"/>
        <v>88096.052</v>
      </c>
      <c r="I14" s="7">
        <f>I13+H14-1</f>
        <v>4312001.131</v>
      </c>
      <c r="J14" s="7">
        <v>0</v>
      </c>
      <c r="K14" s="23"/>
    </row>
    <row r="15" spans="1:11" ht="12.75">
      <c r="A15" s="26">
        <v>42217</v>
      </c>
      <c r="C15" s="7">
        <v>19347703</v>
      </c>
      <c r="D15" s="15">
        <v>37860</v>
      </c>
      <c r="E15" s="15">
        <v>264328</v>
      </c>
      <c r="F15" s="7">
        <f t="shared" si="0"/>
        <v>226468</v>
      </c>
      <c r="G15" s="8">
        <v>0.389</v>
      </c>
      <c r="H15" s="7">
        <f t="shared" si="1"/>
        <v>88096.052</v>
      </c>
      <c r="I15" s="7">
        <f>I14+H15-1</f>
        <v>4400096.183</v>
      </c>
      <c r="J15" s="7">
        <v>0</v>
      </c>
      <c r="K15" s="21" t="s">
        <v>15</v>
      </c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16"/>
      <c r="C17" s="7"/>
      <c r="D17" s="7"/>
      <c r="E17" s="7"/>
      <c r="F17" s="7"/>
      <c r="G17" s="7"/>
      <c r="H17" s="7"/>
      <c r="I17" s="7"/>
      <c r="J17" s="7"/>
    </row>
    <row r="18" spans="1:10" ht="12.75">
      <c r="A18" s="16"/>
      <c r="C18" s="28" t="s">
        <v>40</v>
      </c>
      <c r="D18" s="15"/>
      <c r="E18" s="22"/>
      <c r="F18" s="7"/>
      <c r="G18" s="8"/>
      <c r="H18" s="7"/>
      <c r="I18" s="7"/>
      <c r="J18" s="7"/>
    </row>
    <row r="19" spans="3:10" ht="12.75">
      <c r="C19" s="28" t="s">
        <v>24</v>
      </c>
      <c r="D19" s="15"/>
      <c r="E19" s="22"/>
      <c r="F19" s="7"/>
      <c r="G19" s="8"/>
      <c r="H19" s="7"/>
      <c r="I19" s="7"/>
      <c r="J19" s="7"/>
    </row>
    <row r="20" spans="3:10" ht="12.75">
      <c r="C20" s="28" t="s">
        <v>39</v>
      </c>
      <c r="D20" s="15"/>
      <c r="E20" s="22"/>
      <c r="F20" s="7"/>
      <c r="G20" s="8"/>
      <c r="H20" s="7"/>
      <c r="I20" s="7"/>
      <c r="J20" s="7"/>
    </row>
    <row r="21" spans="3:10" ht="12.75">
      <c r="C21" s="7" t="s">
        <v>25</v>
      </c>
      <c r="D21" s="15"/>
      <c r="E21" s="22"/>
      <c r="F21" s="7"/>
      <c r="G21" s="8"/>
      <c r="H21" s="7"/>
      <c r="I21" s="7"/>
      <c r="J21" s="7"/>
    </row>
    <row r="22" spans="3:11" ht="12.75">
      <c r="C22" s="17"/>
      <c r="D22" s="15"/>
      <c r="E22" s="15"/>
      <c r="H22" s="24"/>
      <c r="I22" s="24"/>
      <c r="J22" s="24"/>
      <c r="K22" s="24"/>
    </row>
    <row r="23" spans="3:10" ht="12.75">
      <c r="C23" s="25" t="s">
        <v>26</v>
      </c>
      <c r="D23" s="29" t="s">
        <v>27</v>
      </c>
      <c r="E23" s="30" t="s">
        <v>28</v>
      </c>
      <c r="F23" s="25" t="s">
        <v>29</v>
      </c>
      <c r="G23" s="31" t="s">
        <v>30</v>
      </c>
      <c r="H23" s="25" t="s">
        <v>31</v>
      </c>
      <c r="I23" s="25"/>
      <c r="J23" s="7"/>
    </row>
    <row r="24" spans="3:10" ht="12.75">
      <c r="C24" s="25">
        <v>3199833</v>
      </c>
      <c r="D24" s="32">
        <v>37563</v>
      </c>
      <c r="E24" s="32">
        <v>16471.17</v>
      </c>
      <c r="F24" s="25">
        <f aca="true" t="shared" si="2" ref="F24:F29">E24-D24</f>
        <v>-21091.83</v>
      </c>
      <c r="G24" s="31">
        <v>0.35</v>
      </c>
      <c r="H24" s="25">
        <f aca="true" t="shared" si="3" ref="H24:H29">F24*G24</f>
        <v>-7382.1405</v>
      </c>
      <c r="I24" s="25"/>
      <c r="J24" s="7"/>
    </row>
    <row r="25" spans="3:10" ht="12.75">
      <c r="C25" s="25">
        <v>4799749</v>
      </c>
      <c r="D25" s="32"/>
      <c r="E25" s="32">
        <v>79995.83</v>
      </c>
      <c r="F25" s="25">
        <f t="shared" si="2"/>
        <v>79995.83</v>
      </c>
      <c r="G25" s="31">
        <v>0.35</v>
      </c>
      <c r="H25" s="25">
        <f t="shared" si="3"/>
        <v>27998.5405</v>
      </c>
      <c r="I25" s="25"/>
      <c r="J25" s="7"/>
    </row>
    <row r="26" spans="3:10" ht="12.75">
      <c r="C26" s="25">
        <v>124684</v>
      </c>
      <c r="D26" s="32"/>
      <c r="E26" s="32">
        <v>693.75</v>
      </c>
      <c r="F26" s="25">
        <f t="shared" si="2"/>
        <v>693.75</v>
      </c>
      <c r="G26" s="31">
        <v>0.35</v>
      </c>
      <c r="H26" s="25">
        <f t="shared" si="3"/>
        <v>242.81249999999997</v>
      </c>
      <c r="I26" s="25"/>
      <c r="J26" s="7"/>
    </row>
    <row r="27" spans="3:10" ht="12.75">
      <c r="C27" s="25">
        <v>187027</v>
      </c>
      <c r="D27" s="32"/>
      <c r="E27" s="32">
        <v>3117.08</v>
      </c>
      <c r="F27" s="25">
        <f t="shared" si="2"/>
        <v>3117.08</v>
      </c>
      <c r="G27" s="31">
        <v>0.35</v>
      </c>
      <c r="H27" s="25">
        <f t="shared" si="3"/>
        <v>1090.9779999999998</v>
      </c>
      <c r="I27" s="25"/>
      <c r="J27" s="7"/>
    </row>
    <row r="28" spans="3:10" ht="12.75">
      <c r="C28" s="25">
        <v>1362662</v>
      </c>
      <c r="D28" s="32"/>
      <c r="E28" s="32">
        <v>151384</v>
      </c>
      <c r="F28" s="25">
        <f t="shared" si="2"/>
        <v>151384</v>
      </c>
      <c r="G28" s="31">
        <v>0.35</v>
      </c>
      <c r="H28" s="25">
        <f t="shared" si="3"/>
        <v>52984.399999999994</v>
      </c>
      <c r="I28" s="25"/>
      <c r="J28" s="7"/>
    </row>
    <row r="29" spans="3:10" ht="12.75">
      <c r="C29" s="25">
        <v>1362662</v>
      </c>
      <c r="D29" s="32"/>
      <c r="E29" s="32">
        <v>15898</v>
      </c>
      <c r="F29" s="25">
        <f t="shared" si="2"/>
        <v>15898</v>
      </c>
      <c r="G29" s="31">
        <v>0.35</v>
      </c>
      <c r="H29" s="25">
        <f t="shared" si="3"/>
        <v>5564.299999999999</v>
      </c>
      <c r="I29" s="25"/>
      <c r="J29" s="7"/>
    </row>
    <row r="30" spans="3:10" ht="12.75">
      <c r="C30" s="25" t="s">
        <v>32</v>
      </c>
      <c r="D30" s="32" t="s">
        <v>27</v>
      </c>
      <c r="E30" s="30" t="s">
        <v>33</v>
      </c>
      <c r="F30" s="25" t="s">
        <v>34</v>
      </c>
      <c r="G30" s="31" t="s">
        <v>35</v>
      </c>
      <c r="H30" s="25" t="s">
        <v>36</v>
      </c>
      <c r="I30" s="25"/>
      <c r="J30" s="7"/>
    </row>
    <row r="31" spans="3:10" ht="12.75">
      <c r="C31" s="25">
        <v>6399666</v>
      </c>
      <c r="D31" s="32">
        <v>37563</v>
      </c>
      <c r="E31" s="32">
        <v>32942.25</v>
      </c>
      <c r="F31" s="25">
        <f>E31-D31</f>
        <v>-4620.75</v>
      </c>
      <c r="G31" s="31">
        <v>0.06</v>
      </c>
      <c r="H31" s="25">
        <f>F31*G31</f>
        <v>-277.245</v>
      </c>
      <c r="I31" s="25"/>
      <c r="J31" s="7"/>
    </row>
    <row r="32" spans="3:10" ht="12.75">
      <c r="C32" s="25">
        <v>9599498</v>
      </c>
      <c r="D32" s="32"/>
      <c r="E32" s="32">
        <v>159991.67</v>
      </c>
      <c r="F32" s="25">
        <f>E32-D32</f>
        <v>159991.67</v>
      </c>
      <c r="G32" s="31">
        <v>0.06</v>
      </c>
      <c r="H32" s="25">
        <f>F32*G32</f>
        <v>9599.5002</v>
      </c>
      <c r="I32" s="25"/>
      <c r="J32" s="7"/>
    </row>
    <row r="33" spans="3:10" ht="12.75">
      <c r="C33" s="25">
        <v>249369</v>
      </c>
      <c r="D33" s="32"/>
      <c r="E33" s="32">
        <v>1387.5</v>
      </c>
      <c r="F33" s="25">
        <f>E33-D33</f>
        <v>1387.5</v>
      </c>
      <c r="G33" s="31">
        <v>0.06</v>
      </c>
      <c r="H33" s="25">
        <f>F33*G33</f>
        <v>83.25</v>
      </c>
      <c r="I33" s="25"/>
      <c r="J33" s="7"/>
    </row>
    <row r="34" spans="3:10" ht="12.75">
      <c r="C34" s="25">
        <v>374053</v>
      </c>
      <c r="D34" s="32"/>
      <c r="E34" s="32">
        <v>6234.25</v>
      </c>
      <c r="F34" s="25">
        <f>E34-D34</f>
        <v>6234.25</v>
      </c>
      <c r="G34" s="31">
        <v>0.06</v>
      </c>
      <c r="H34" s="25">
        <f>F34*G34</f>
        <v>374.055</v>
      </c>
      <c r="I34" s="25"/>
      <c r="J34" s="7"/>
    </row>
    <row r="35" spans="3:10" ht="12.75">
      <c r="C35" s="25">
        <v>2725116</v>
      </c>
      <c r="D35" s="32"/>
      <c r="E35" s="32">
        <v>31793</v>
      </c>
      <c r="F35" s="25">
        <f>E35-D35</f>
        <v>31793</v>
      </c>
      <c r="G35" s="31">
        <v>0.06</v>
      </c>
      <c r="H35" s="25">
        <f>F35*G35</f>
        <v>1907.58</v>
      </c>
      <c r="I35" s="25"/>
      <c r="J35" s="7"/>
    </row>
    <row r="36" spans="3:10" ht="12.75">
      <c r="C36" s="25"/>
      <c r="D36" s="32"/>
      <c r="E36" s="30"/>
      <c r="F36" s="25"/>
      <c r="G36" s="31"/>
      <c r="H36" s="31" t="s">
        <v>37</v>
      </c>
      <c r="I36" s="25"/>
      <c r="J36" s="7"/>
    </row>
    <row r="37" spans="3:10" ht="12.75">
      <c r="C37" s="25"/>
      <c r="D37" s="32"/>
      <c r="E37" s="30"/>
      <c r="F37" s="25"/>
      <c r="G37" s="31"/>
      <c r="H37" s="25">
        <f>SUM(H31:H35)*-0.35</f>
        <v>-4090.49907</v>
      </c>
      <c r="I37" s="25"/>
      <c r="J37" s="7"/>
    </row>
    <row r="38" spans="3:9" ht="12.75">
      <c r="C38" s="33"/>
      <c r="D38" s="33"/>
      <c r="E38" s="33"/>
      <c r="F38" s="33"/>
      <c r="G38" s="33"/>
      <c r="H38" s="25"/>
      <c r="I38" s="25"/>
    </row>
    <row r="39" spans="3:9" ht="12.75">
      <c r="C39" s="33"/>
      <c r="D39" s="33"/>
      <c r="E39" s="33"/>
      <c r="F39" s="33"/>
      <c r="G39" s="33"/>
      <c r="H39" s="25" t="s">
        <v>38</v>
      </c>
      <c r="I39" s="25"/>
    </row>
    <row r="40" spans="3:9" ht="12.75">
      <c r="C40" s="33"/>
      <c r="D40" s="33"/>
      <c r="E40" s="33"/>
      <c r="F40" s="33"/>
      <c r="G40" s="33"/>
      <c r="H40" s="25">
        <f>SUM(H24:H29)+SUM(H31:H35)+H37</f>
        <v>88095.53162999998</v>
      </c>
      <c r="I40" s="25"/>
    </row>
  </sheetData>
  <sheetProtection/>
  <printOptions/>
  <pageMargins left="0.7" right="0.7" top="1.15625" bottom="0.75" header="0.3" footer="0.3"/>
  <pageSetup horizontalDpi="600" verticalDpi="600" orientation="portrait" scale="75" r:id="rId1"/>
  <headerFooter>
    <oddHeader>&amp;R&amp;"Times New Roman,Bold"&amp;12Attachment to Response to Question 3
Page 2 of 7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2" width="11.281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21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11" ht="12.75">
      <c r="A9" s="3" t="s">
        <v>12</v>
      </c>
      <c r="I9" s="10">
        <v>54771394</v>
      </c>
      <c r="K9" s="7"/>
    </row>
    <row r="10" spans="1:11" ht="12.75">
      <c r="A10" s="27">
        <v>42072</v>
      </c>
      <c r="C10" s="7">
        <v>311581083</v>
      </c>
      <c r="D10" s="15">
        <v>580030</v>
      </c>
      <c r="E10" s="15">
        <v>1266256</v>
      </c>
      <c r="F10" s="7">
        <f aca="true" t="shared" si="0" ref="F10:F15">E10-D10</f>
        <v>686226</v>
      </c>
      <c r="G10" s="8">
        <v>0.389</v>
      </c>
      <c r="H10" s="7">
        <f aca="true" t="shared" si="1" ref="H10:H15">F10*G10</f>
        <v>266941.914</v>
      </c>
      <c r="I10" s="7">
        <f aca="true" t="shared" si="2" ref="I10:I15">I9+H10-1</f>
        <v>55038334.914</v>
      </c>
      <c r="J10" s="7">
        <v>0</v>
      </c>
      <c r="K10" s="23"/>
    </row>
    <row r="11" spans="1:11" ht="12.75">
      <c r="A11" s="26">
        <v>42095</v>
      </c>
      <c r="C11" s="7">
        <v>311581083</v>
      </c>
      <c r="D11" s="15">
        <v>580030</v>
      </c>
      <c r="E11" s="15">
        <v>1266256</v>
      </c>
      <c r="F11" s="7">
        <f t="shared" si="0"/>
        <v>686226</v>
      </c>
      <c r="G11" s="8">
        <v>0.389</v>
      </c>
      <c r="H11" s="7">
        <f t="shared" si="1"/>
        <v>266941.914</v>
      </c>
      <c r="I11" s="7">
        <f t="shared" si="2"/>
        <v>55305275.827999994</v>
      </c>
      <c r="J11" s="7">
        <v>0</v>
      </c>
      <c r="K11" s="23"/>
    </row>
    <row r="12" spans="1:10" ht="12.75">
      <c r="A12" s="26">
        <v>42125</v>
      </c>
      <c r="C12" s="7">
        <v>311581083</v>
      </c>
      <c r="D12" s="15">
        <v>580030</v>
      </c>
      <c r="E12" s="15">
        <v>1266258</v>
      </c>
      <c r="F12" s="7">
        <f t="shared" si="0"/>
        <v>686228</v>
      </c>
      <c r="G12" s="8">
        <v>0.389</v>
      </c>
      <c r="H12" s="7">
        <f t="shared" si="1"/>
        <v>266942.692</v>
      </c>
      <c r="I12" s="7">
        <f t="shared" si="2"/>
        <v>55572217.519999996</v>
      </c>
      <c r="J12" s="7">
        <v>0</v>
      </c>
    </row>
    <row r="13" spans="1:11" ht="12.75">
      <c r="A13" s="26">
        <v>42156</v>
      </c>
      <c r="C13" s="7">
        <v>311581083</v>
      </c>
      <c r="D13" s="15">
        <v>580030</v>
      </c>
      <c r="E13" s="15">
        <v>1266258</v>
      </c>
      <c r="F13" s="7">
        <f t="shared" si="0"/>
        <v>686228</v>
      </c>
      <c r="G13" s="8">
        <v>0.389</v>
      </c>
      <c r="H13" s="7">
        <f t="shared" si="1"/>
        <v>266942.692</v>
      </c>
      <c r="I13" s="7">
        <f t="shared" si="2"/>
        <v>55839159.212</v>
      </c>
      <c r="J13" s="7">
        <v>0</v>
      </c>
      <c r="K13" s="23"/>
    </row>
    <row r="14" spans="1:11" ht="12.75">
      <c r="A14" s="26">
        <v>42186</v>
      </c>
      <c r="C14" s="7">
        <v>311581083</v>
      </c>
      <c r="D14" s="15">
        <v>580030</v>
      </c>
      <c r="E14" s="15">
        <v>1266256</v>
      </c>
      <c r="F14" s="7">
        <f t="shared" si="0"/>
        <v>686226</v>
      </c>
      <c r="G14" s="8">
        <v>0.389</v>
      </c>
      <c r="H14" s="7">
        <f t="shared" si="1"/>
        <v>266941.914</v>
      </c>
      <c r="I14" s="7">
        <f t="shared" si="2"/>
        <v>56106100.125999995</v>
      </c>
      <c r="J14" s="7">
        <v>0</v>
      </c>
      <c r="K14" s="23"/>
    </row>
    <row r="15" spans="1:10" ht="12.75">
      <c r="A15" s="26">
        <v>42217</v>
      </c>
      <c r="C15" s="7">
        <v>318341151</v>
      </c>
      <c r="D15" s="15">
        <v>586532</v>
      </c>
      <c r="E15" s="15">
        <v>1616079</v>
      </c>
      <c r="F15" s="7">
        <f t="shared" si="0"/>
        <v>1029547</v>
      </c>
      <c r="G15" s="8">
        <v>0.389</v>
      </c>
      <c r="H15" s="7">
        <f t="shared" si="1"/>
        <v>400493.783</v>
      </c>
      <c r="I15" s="7">
        <f t="shared" si="2"/>
        <v>56506592.908999994</v>
      </c>
      <c r="J15" s="7">
        <v>0</v>
      </c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16"/>
      <c r="C17" s="7"/>
      <c r="D17" s="7"/>
      <c r="E17" s="7"/>
      <c r="F17" s="7"/>
      <c r="G17" s="7"/>
      <c r="H17" s="7"/>
      <c r="I17" s="7"/>
      <c r="J17" s="7"/>
    </row>
    <row r="18" spans="1:10" ht="12.75">
      <c r="A18" s="16"/>
      <c r="C18" s="28" t="s">
        <v>41</v>
      </c>
      <c r="D18" s="15"/>
      <c r="E18" s="22"/>
      <c r="F18" s="7"/>
      <c r="G18" s="8"/>
      <c r="H18" s="7"/>
      <c r="I18" s="7"/>
      <c r="J18" s="7"/>
    </row>
    <row r="19" spans="3:10" ht="12.75">
      <c r="C19" s="28" t="s">
        <v>24</v>
      </c>
      <c r="D19" s="15"/>
      <c r="E19" s="22"/>
      <c r="F19" s="7"/>
      <c r="G19" s="8"/>
      <c r="H19" s="7"/>
      <c r="I19" s="7"/>
      <c r="J19" s="7"/>
    </row>
    <row r="20" spans="3:10" ht="12.75">
      <c r="C20" s="28" t="s">
        <v>39</v>
      </c>
      <c r="D20" s="15"/>
      <c r="E20" s="22"/>
      <c r="F20" s="7"/>
      <c r="G20" s="8"/>
      <c r="H20" s="7"/>
      <c r="I20" s="7"/>
      <c r="J20" s="7"/>
    </row>
    <row r="21" spans="3:10" ht="12.75">
      <c r="C21" s="7" t="s">
        <v>25</v>
      </c>
      <c r="D21" s="15"/>
      <c r="E21" s="22"/>
      <c r="F21" s="7"/>
      <c r="G21" s="8"/>
      <c r="H21" s="7"/>
      <c r="I21" s="7"/>
      <c r="J21" s="7"/>
    </row>
    <row r="22" spans="3:10" ht="12.75">
      <c r="C22" s="17"/>
      <c r="D22" s="15"/>
      <c r="E22" s="15"/>
      <c r="H22" s="24"/>
      <c r="I22" s="24"/>
      <c r="J22" s="24"/>
    </row>
    <row r="23" spans="3:10" ht="12.75">
      <c r="C23" s="25" t="s">
        <v>26</v>
      </c>
      <c r="D23" s="29" t="s">
        <v>27</v>
      </c>
      <c r="E23" s="30" t="s">
        <v>28</v>
      </c>
      <c r="F23" s="25" t="s">
        <v>29</v>
      </c>
      <c r="G23" s="31" t="s">
        <v>30</v>
      </c>
      <c r="H23" s="25" t="s">
        <v>31</v>
      </c>
      <c r="I23" s="25"/>
      <c r="J23" s="7"/>
    </row>
    <row r="24" spans="3:10" ht="12.75">
      <c r="C24" s="25">
        <v>17069</v>
      </c>
      <c r="D24" s="32">
        <v>591732</v>
      </c>
      <c r="E24" s="32">
        <v>273.08</v>
      </c>
      <c r="F24" s="25">
        <f>E24-D24</f>
        <v>-591458.92</v>
      </c>
      <c r="G24" s="31">
        <v>0.35</v>
      </c>
      <c r="H24" s="25">
        <f aca="true" t="shared" si="3" ref="H24:H31">F24*G24</f>
        <v>-207010.622</v>
      </c>
      <c r="I24" s="25"/>
      <c r="J24" s="7"/>
    </row>
    <row r="25" spans="3:10" ht="12.75">
      <c r="C25" s="25">
        <v>863123</v>
      </c>
      <c r="D25" s="32"/>
      <c r="E25" s="32">
        <v>4802.58</v>
      </c>
      <c r="F25" s="25">
        <f>E25-D25</f>
        <v>4802.58</v>
      </c>
      <c r="G25" s="31">
        <v>0.35</v>
      </c>
      <c r="H25" s="25">
        <f t="shared" si="3"/>
        <v>1680.9029999999998</v>
      </c>
      <c r="I25" s="25"/>
      <c r="J25" s="7"/>
    </row>
    <row r="26" spans="3:10" ht="12.75">
      <c r="C26" s="25">
        <v>172625</v>
      </c>
      <c r="D26" s="32"/>
      <c r="E26" s="32">
        <v>2877.08</v>
      </c>
      <c r="F26" s="25">
        <f aca="true" t="shared" si="4" ref="F26:F34">E26-D26</f>
        <v>2877.08</v>
      </c>
      <c r="G26" s="31">
        <v>0.35</v>
      </c>
      <c r="H26" s="25">
        <f t="shared" si="3"/>
        <v>1006.978</v>
      </c>
      <c r="I26" s="25"/>
      <c r="J26" s="7"/>
    </row>
    <row r="27" spans="3:10" ht="12.75">
      <c r="C27" s="25">
        <v>115083</v>
      </c>
      <c r="D27" s="32"/>
      <c r="E27" s="32">
        <v>640.33</v>
      </c>
      <c r="F27" s="25">
        <f t="shared" si="4"/>
        <v>640.33</v>
      </c>
      <c r="G27" s="31">
        <v>0.35</v>
      </c>
      <c r="H27" s="25">
        <f t="shared" si="3"/>
        <v>224.1155</v>
      </c>
      <c r="I27" s="25"/>
      <c r="J27" s="7"/>
    </row>
    <row r="28" spans="3:10" ht="12.75">
      <c r="C28" s="25">
        <v>19219939</v>
      </c>
      <c r="D28" s="32"/>
      <c r="E28" s="32">
        <v>115623.92</v>
      </c>
      <c r="F28" s="25">
        <f t="shared" si="4"/>
        <v>115623.92</v>
      </c>
      <c r="G28" s="31">
        <v>0.35</v>
      </c>
      <c r="H28" s="25">
        <f t="shared" si="3"/>
        <v>40468.371999999996</v>
      </c>
      <c r="I28" s="25"/>
      <c r="J28" s="7"/>
    </row>
    <row r="29" spans="3:10" ht="12.75">
      <c r="C29" s="25">
        <v>3391754</v>
      </c>
      <c r="D29" s="32"/>
      <c r="E29" s="32">
        <v>56529.25</v>
      </c>
      <c r="F29" s="25">
        <f t="shared" si="4"/>
        <v>56529.25</v>
      </c>
      <c r="G29" s="31">
        <v>0.35</v>
      </c>
      <c r="H29" s="25">
        <f t="shared" si="3"/>
        <v>19785.2375</v>
      </c>
      <c r="I29" s="25"/>
      <c r="J29" s="7"/>
    </row>
    <row r="30" spans="3:10" ht="12.75">
      <c r="C30" s="25">
        <v>108964236</v>
      </c>
      <c r="D30" s="32"/>
      <c r="E30" s="32">
        <v>655510.67</v>
      </c>
      <c r="F30" s="25">
        <f t="shared" si="4"/>
        <v>655510.67</v>
      </c>
      <c r="G30" s="31">
        <v>0.35</v>
      </c>
      <c r="H30" s="25">
        <f t="shared" si="3"/>
        <v>229428.7345</v>
      </c>
      <c r="I30" s="25"/>
      <c r="J30" s="7"/>
    </row>
    <row r="31" spans="3:10" ht="12.75">
      <c r="C31" s="25">
        <v>18955939</v>
      </c>
      <c r="D31" s="32"/>
      <c r="E31" s="32">
        <v>315932.33</v>
      </c>
      <c r="F31" s="25">
        <f t="shared" si="4"/>
        <v>315932.33</v>
      </c>
      <c r="G31" s="31">
        <v>0.35</v>
      </c>
      <c r="H31" s="25">
        <f t="shared" si="3"/>
        <v>110576.3155</v>
      </c>
      <c r="I31" s="25"/>
      <c r="J31" s="7"/>
    </row>
    <row r="32" spans="3:10" ht="12.75">
      <c r="C32" s="25">
        <v>1715642</v>
      </c>
      <c r="D32" s="32"/>
      <c r="E32" s="32">
        <v>343128</v>
      </c>
      <c r="F32" s="25">
        <f t="shared" si="4"/>
        <v>343128</v>
      </c>
      <c r="G32" s="31">
        <v>0.35</v>
      </c>
      <c r="H32" s="25">
        <f>F32*G32</f>
        <v>120094.79999999999</v>
      </c>
      <c r="I32" s="25"/>
      <c r="J32" s="7"/>
    </row>
    <row r="33" spans="3:10" ht="12.75">
      <c r="C33" s="25">
        <v>4287763</v>
      </c>
      <c r="D33" s="32"/>
      <c r="E33" s="32">
        <v>32158</v>
      </c>
      <c r="F33" s="25">
        <f t="shared" si="4"/>
        <v>32158</v>
      </c>
      <c r="G33" s="31">
        <v>0.35</v>
      </c>
      <c r="H33" s="25">
        <f>F33*G33</f>
        <v>11255.3</v>
      </c>
      <c r="I33" s="25"/>
      <c r="J33" s="7"/>
    </row>
    <row r="34" spans="3:10" ht="12.75">
      <c r="C34" s="25">
        <v>756664</v>
      </c>
      <c r="D34" s="32"/>
      <c r="E34" s="32">
        <v>12611</v>
      </c>
      <c r="F34" s="25">
        <f t="shared" si="4"/>
        <v>12611</v>
      </c>
      <c r="G34" s="31">
        <v>0.35</v>
      </c>
      <c r="H34" s="25">
        <f>F34*G34</f>
        <v>4413.849999999999</v>
      </c>
      <c r="I34" s="25"/>
      <c r="J34" s="7"/>
    </row>
    <row r="35" spans="3:10" ht="12.75">
      <c r="C35" s="25" t="s">
        <v>32</v>
      </c>
      <c r="D35" s="32" t="s">
        <v>27</v>
      </c>
      <c r="E35" s="30" t="s">
        <v>33</v>
      </c>
      <c r="F35" s="25" t="s">
        <v>34</v>
      </c>
      <c r="G35" s="31" t="s">
        <v>35</v>
      </c>
      <c r="H35" s="25" t="s">
        <v>36</v>
      </c>
      <c r="I35" s="25"/>
      <c r="J35" s="7"/>
    </row>
    <row r="36" spans="3:9" ht="12.75">
      <c r="C36" s="25">
        <v>34138</v>
      </c>
      <c r="D36" s="32">
        <v>591732</v>
      </c>
      <c r="E36" s="32">
        <v>546.17</v>
      </c>
      <c r="F36" s="25">
        <f>E36-D36</f>
        <v>-591185.83</v>
      </c>
      <c r="G36" s="31">
        <v>0.06</v>
      </c>
      <c r="H36" s="25">
        <f aca="true" t="shared" si="5" ref="H36:H42">F36*G36</f>
        <v>-35471.1498</v>
      </c>
      <c r="I36" s="25"/>
    </row>
    <row r="37" spans="3:9" ht="12.75">
      <c r="C37" s="25">
        <v>1726247</v>
      </c>
      <c r="D37" s="32"/>
      <c r="E37" s="32">
        <v>9605.08</v>
      </c>
      <c r="F37" s="25">
        <f aca="true" t="shared" si="6" ref="F37:F46">E37-D37</f>
        <v>9605.08</v>
      </c>
      <c r="G37" s="31">
        <v>0.06</v>
      </c>
      <c r="H37" s="25">
        <f t="shared" si="5"/>
        <v>576.3048</v>
      </c>
      <c r="I37" s="25"/>
    </row>
    <row r="38" spans="3:9" ht="12.75">
      <c r="C38" s="25">
        <v>345249</v>
      </c>
      <c r="D38" s="32"/>
      <c r="E38" s="32">
        <v>5754.17</v>
      </c>
      <c r="F38" s="25">
        <f t="shared" si="6"/>
        <v>5754.17</v>
      </c>
      <c r="G38" s="31">
        <v>0.06</v>
      </c>
      <c r="H38" s="25">
        <f t="shared" si="5"/>
        <v>345.2502</v>
      </c>
      <c r="I38" s="25"/>
    </row>
    <row r="39" spans="3:9" ht="12.75">
      <c r="C39" s="25">
        <v>230166</v>
      </c>
      <c r="D39" s="32"/>
      <c r="E39" s="32">
        <v>1280.67</v>
      </c>
      <c r="F39" s="25">
        <f t="shared" si="6"/>
        <v>1280.67</v>
      </c>
      <c r="G39" s="31">
        <v>0.06</v>
      </c>
      <c r="H39" s="25">
        <f t="shared" si="5"/>
        <v>76.8402</v>
      </c>
      <c r="I39" s="25"/>
    </row>
    <row r="40" spans="3:9" ht="12.75">
      <c r="C40" s="25">
        <v>32248976</v>
      </c>
      <c r="D40" s="32"/>
      <c r="E40" s="32">
        <v>194004.5</v>
      </c>
      <c r="F40" s="25">
        <f t="shared" si="6"/>
        <v>194004.5</v>
      </c>
      <c r="G40" s="31">
        <v>0.06</v>
      </c>
      <c r="H40" s="25">
        <f t="shared" si="5"/>
        <v>11640.27</v>
      </c>
      <c r="I40" s="25"/>
    </row>
    <row r="41" spans="3:9" ht="12.75">
      <c r="C41" s="25">
        <v>6449795</v>
      </c>
      <c r="D41" s="32"/>
      <c r="E41" s="32">
        <v>107496.58</v>
      </c>
      <c r="F41" s="25">
        <f t="shared" si="6"/>
        <v>107496.58</v>
      </c>
      <c r="G41" s="31">
        <v>0.06</v>
      </c>
      <c r="H41" s="25">
        <f t="shared" si="5"/>
        <v>6449.7948</v>
      </c>
      <c r="I41" s="25"/>
    </row>
    <row r="42" spans="3:9" ht="12.75">
      <c r="C42" s="25">
        <v>4299864</v>
      </c>
      <c r="D42" s="32"/>
      <c r="E42" s="32">
        <v>25867.25</v>
      </c>
      <c r="F42" s="25">
        <f t="shared" si="6"/>
        <v>25867.25</v>
      </c>
      <c r="G42" s="31">
        <v>0.06</v>
      </c>
      <c r="H42" s="25">
        <f t="shared" si="5"/>
        <v>1552.0349999999999</v>
      </c>
      <c r="I42" s="25"/>
    </row>
    <row r="43" spans="3:9" ht="12.75">
      <c r="C43" s="25">
        <v>217696385</v>
      </c>
      <c r="D43" s="32"/>
      <c r="E43" s="32">
        <v>1309625.17</v>
      </c>
      <c r="F43" s="25">
        <f t="shared" si="6"/>
        <v>1309625.17</v>
      </c>
      <c r="G43" s="31">
        <v>0.06</v>
      </c>
      <c r="H43" s="25">
        <f>F43*G43</f>
        <v>78577.51019999999</v>
      </c>
      <c r="I43" s="25"/>
    </row>
    <row r="44" spans="3:9" ht="12.75">
      <c r="C44" s="25">
        <v>38143965</v>
      </c>
      <c r="D44" s="32"/>
      <c r="E44" s="32">
        <v>635732.75</v>
      </c>
      <c r="F44" s="25">
        <f t="shared" si="6"/>
        <v>635732.75</v>
      </c>
      <c r="G44" s="31">
        <v>0.06</v>
      </c>
      <c r="H44" s="25">
        <f>F44*G44</f>
        <v>38143.965</v>
      </c>
      <c r="I44" s="25"/>
    </row>
    <row r="45" spans="3:9" ht="12.75">
      <c r="C45" s="25">
        <v>5746058</v>
      </c>
      <c r="D45" s="32"/>
      <c r="E45" s="32">
        <v>43095</v>
      </c>
      <c r="F45" s="25">
        <f t="shared" si="6"/>
        <v>43095</v>
      </c>
      <c r="G45" s="31">
        <v>0.06</v>
      </c>
      <c r="H45" s="25">
        <f>F45*G45</f>
        <v>2585.7</v>
      </c>
      <c r="I45" s="25"/>
    </row>
    <row r="46" spans="3:9" ht="12.75">
      <c r="C46" s="25">
        <v>1014010</v>
      </c>
      <c r="D46" s="32"/>
      <c r="E46" s="32">
        <v>16900</v>
      </c>
      <c r="F46" s="25">
        <f t="shared" si="6"/>
        <v>16900</v>
      </c>
      <c r="G46" s="31">
        <v>0.06</v>
      </c>
      <c r="H46" s="25">
        <f>F46*G46</f>
        <v>1014</v>
      </c>
      <c r="I46" s="25"/>
    </row>
    <row r="47" spans="3:9" ht="12.75">
      <c r="C47" s="25"/>
      <c r="D47" s="32"/>
      <c r="E47" s="30"/>
      <c r="F47" s="25"/>
      <c r="G47" s="31"/>
      <c r="H47" s="31" t="s">
        <v>37</v>
      </c>
      <c r="I47" s="25"/>
    </row>
    <row r="48" spans="3:9" ht="12.75">
      <c r="C48" s="25"/>
      <c r="D48" s="32"/>
      <c r="E48" s="30"/>
      <c r="F48" s="25"/>
      <c r="G48" s="31"/>
      <c r="H48" s="25">
        <f>SUM(H36:H46)*-0.35</f>
        <v>-36921.68213999999</v>
      </c>
      <c r="I48" s="25"/>
    </row>
    <row r="49" spans="3:9" ht="12.75">
      <c r="C49" s="33"/>
      <c r="D49" s="33"/>
      <c r="E49" s="33"/>
      <c r="F49" s="33"/>
      <c r="G49" s="33"/>
      <c r="H49" s="25"/>
      <c r="I49" s="25"/>
    </row>
    <row r="50" spans="3:9" ht="12.75">
      <c r="C50" s="33"/>
      <c r="D50" s="33"/>
      <c r="E50" s="33"/>
      <c r="F50" s="33"/>
      <c r="G50" s="33"/>
      <c r="H50" s="25" t="s">
        <v>38</v>
      </c>
      <c r="I50" s="25"/>
    </row>
    <row r="51" spans="3:9" ht="12.75">
      <c r="C51" s="33"/>
      <c r="D51" s="33"/>
      <c r="E51" s="33"/>
      <c r="F51" s="33"/>
      <c r="G51" s="33"/>
      <c r="H51" s="25">
        <f>SUM(H24:H34)+SUM(H36:H46)+H48</f>
        <v>400492.8222599999</v>
      </c>
      <c r="I51" s="25"/>
    </row>
  </sheetData>
  <sheetProtection/>
  <printOptions/>
  <pageMargins left="0.7" right="0.7" top="1.15625" bottom="0.75" header="0.3" footer="0.3"/>
  <pageSetup horizontalDpi="600" verticalDpi="600" orientation="portrait" scale="75" r:id="rId1"/>
  <headerFooter>
    <oddHeader>&amp;R&amp;"Times New Roman,Bold"&amp;12Attachment to Response to Question 3
Page 3 of 7
Garrett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1" width="9.28125" style="0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13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627037</v>
      </c>
    </row>
    <row r="10" spans="1:10" ht="12.75">
      <c r="A10" s="27">
        <v>42072</v>
      </c>
      <c r="C10" s="7">
        <v>9031671</v>
      </c>
      <c r="D10" s="15">
        <v>15782</v>
      </c>
      <c r="E10" s="15">
        <v>42911</v>
      </c>
      <c r="F10" s="7">
        <f aca="true" t="shared" si="0" ref="F10:F15">E10-D10</f>
        <v>27129</v>
      </c>
      <c r="G10" s="8">
        <v>0.389</v>
      </c>
      <c r="H10" s="7">
        <f aca="true" t="shared" si="1" ref="H10:H15">F10*G10</f>
        <v>10553.181</v>
      </c>
      <c r="I10" s="7">
        <f>I9+H10-1</f>
        <v>637589.181</v>
      </c>
      <c r="J10" s="25">
        <v>71277</v>
      </c>
    </row>
    <row r="11" spans="1:10" ht="12.75">
      <c r="A11" s="26">
        <v>42095</v>
      </c>
      <c r="C11" s="7">
        <v>9031671</v>
      </c>
      <c r="D11" s="15">
        <v>15782</v>
      </c>
      <c r="E11" s="15">
        <v>42911</v>
      </c>
      <c r="F11" s="7">
        <f t="shared" si="0"/>
        <v>27129</v>
      </c>
      <c r="G11" s="8">
        <v>0.389</v>
      </c>
      <c r="H11" s="7">
        <f t="shared" si="1"/>
        <v>10553.181</v>
      </c>
      <c r="I11" s="25">
        <f>I10+H11</f>
        <v>648142.362</v>
      </c>
      <c r="J11" s="7">
        <v>71277</v>
      </c>
    </row>
    <row r="12" spans="1:11" ht="12.75">
      <c r="A12" s="26">
        <v>42125</v>
      </c>
      <c r="C12" s="7">
        <v>9031671</v>
      </c>
      <c r="D12" s="15">
        <v>15782</v>
      </c>
      <c r="E12" s="15">
        <v>42910</v>
      </c>
      <c r="F12" s="7">
        <f t="shared" si="0"/>
        <v>27128</v>
      </c>
      <c r="G12" s="8">
        <v>0.389</v>
      </c>
      <c r="H12" s="7">
        <f t="shared" si="1"/>
        <v>10552.792</v>
      </c>
      <c r="I12" s="7">
        <f>I11+H12-1</f>
        <v>658694.154</v>
      </c>
      <c r="J12" s="7">
        <v>71277</v>
      </c>
      <c r="K12" s="24"/>
    </row>
    <row r="13" spans="1:11" ht="12.75">
      <c r="A13" s="26">
        <v>42156</v>
      </c>
      <c r="C13" s="7">
        <v>9031671</v>
      </c>
      <c r="D13" s="15">
        <v>15782</v>
      </c>
      <c r="E13" s="15">
        <v>42910</v>
      </c>
      <c r="F13" s="7">
        <f t="shared" si="0"/>
        <v>27128</v>
      </c>
      <c r="G13" s="8">
        <v>0.389</v>
      </c>
      <c r="H13" s="7">
        <f t="shared" si="1"/>
        <v>10552.792</v>
      </c>
      <c r="I13" s="7">
        <f>I12+H13</f>
        <v>669246.946</v>
      </c>
      <c r="J13" s="7">
        <v>71277</v>
      </c>
      <c r="K13" s="24"/>
    </row>
    <row r="14" spans="1:11" ht="12.75">
      <c r="A14" s="26">
        <v>42186</v>
      </c>
      <c r="C14" s="7">
        <v>9031671</v>
      </c>
      <c r="D14" s="15">
        <v>15782</v>
      </c>
      <c r="E14" s="15">
        <v>42910</v>
      </c>
      <c r="F14" s="7">
        <f t="shared" si="0"/>
        <v>27128</v>
      </c>
      <c r="G14" s="8">
        <v>0.389</v>
      </c>
      <c r="H14" s="7">
        <f t="shared" si="1"/>
        <v>10552.792</v>
      </c>
      <c r="I14" s="7">
        <f>I13+H14-1</f>
        <v>679798.738</v>
      </c>
      <c r="J14" s="7">
        <v>0</v>
      </c>
      <c r="K14" s="7"/>
    </row>
    <row r="15" spans="1:10" ht="12.75">
      <c r="A15" s="26">
        <v>42217</v>
      </c>
      <c r="C15" s="7">
        <v>9031671</v>
      </c>
      <c r="D15" s="15">
        <v>15782</v>
      </c>
      <c r="E15" s="15">
        <v>42913</v>
      </c>
      <c r="F15" s="7">
        <f t="shared" si="0"/>
        <v>27131</v>
      </c>
      <c r="G15" s="8">
        <v>0.389</v>
      </c>
      <c r="H15" s="7">
        <f t="shared" si="1"/>
        <v>10553.959</v>
      </c>
      <c r="I15" s="7">
        <f>I14+H15-1</f>
        <v>690351.697</v>
      </c>
      <c r="J15" s="7">
        <v>0</v>
      </c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16"/>
      <c r="C17" s="7"/>
      <c r="D17" s="7"/>
      <c r="E17" s="7"/>
      <c r="F17" s="7"/>
      <c r="G17" s="7"/>
      <c r="H17" s="7"/>
      <c r="I17" s="7"/>
      <c r="J17" s="7"/>
    </row>
    <row r="18" spans="1:10" ht="12.75">
      <c r="A18" s="16"/>
      <c r="C18" s="7"/>
      <c r="D18" s="7"/>
      <c r="E18" s="7"/>
      <c r="F18" s="7"/>
      <c r="G18" s="7"/>
      <c r="H18" s="7"/>
      <c r="I18" s="7"/>
      <c r="J18" s="7"/>
    </row>
  </sheetData>
  <sheetProtection/>
  <printOptions/>
  <pageMargins left="0.7" right="0.7" top="1.15625" bottom="0.75" header="0.3" footer="0.3"/>
  <pageSetup horizontalDpi="600" verticalDpi="600" orientation="portrait" scale="75" r:id="rId1"/>
  <headerFooter>
    <oddHeader>&amp;R&amp;"Times New Roman,Bold"&amp;12Attachment to Response to Question 3
Page 4 of 7
Garrett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1" width="9.28125" style="0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22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0</v>
      </c>
    </row>
    <row r="10" spans="1:10" ht="12.75">
      <c r="A10" s="27">
        <v>42072</v>
      </c>
      <c r="C10" s="7">
        <v>3760136</v>
      </c>
      <c r="D10" s="15">
        <v>3274</v>
      </c>
      <c r="E10" s="15">
        <v>173971</v>
      </c>
      <c r="F10" s="7">
        <f aca="true" t="shared" si="0" ref="F10:F15">E10-D10</f>
        <v>170697</v>
      </c>
      <c r="G10" s="8">
        <v>0.389</v>
      </c>
      <c r="H10" s="7">
        <f aca="true" t="shared" si="1" ref="H10:H15">F10*G10</f>
        <v>66401.133</v>
      </c>
      <c r="I10" s="7">
        <f>I9+H10-1</f>
        <v>66400.133</v>
      </c>
      <c r="J10" s="7">
        <v>0</v>
      </c>
    </row>
    <row r="11" spans="1:10" ht="12.75">
      <c r="A11" s="26">
        <v>42095</v>
      </c>
      <c r="C11" s="7">
        <v>3760136</v>
      </c>
      <c r="D11" s="15">
        <v>6548</v>
      </c>
      <c r="E11" s="15">
        <v>177242</v>
      </c>
      <c r="F11" s="7">
        <f t="shared" si="0"/>
        <v>170694</v>
      </c>
      <c r="G11" s="8">
        <v>0.389</v>
      </c>
      <c r="H11" s="7">
        <f t="shared" si="1"/>
        <v>66399.966</v>
      </c>
      <c r="I11" s="25">
        <f>I10+H11</f>
        <v>132800.099</v>
      </c>
      <c r="J11" s="7">
        <v>0</v>
      </c>
    </row>
    <row r="12" spans="1:11" ht="12.75">
      <c r="A12" s="26">
        <v>42125</v>
      </c>
      <c r="C12" s="7">
        <v>3760136</v>
      </c>
      <c r="D12" s="15">
        <v>6548</v>
      </c>
      <c r="E12" s="15">
        <v>177244</v>
      </c>
      <c r="F12" s="7">
        <f t="shared" si="0"/>
        <v>170696</v>
      </c>
      <c r="G12" s="8">
        <v>0.389</v>
      </c>
      <c r="H12" s="7">
        <f t="shared" si="1"/>
        <v>66400.744</v>
      </c>
      <c r="I12" s="7">
        <f>I11+H12-1</f>
        <v>199199.843</v>
      </c>
      <c r="J12" s="7">
        <v>0</v>
      </c>
      <c r="K12" s="24"/>
    </row>
    <row r="13" spans="1:11" ht="12.75">
      <c r="A13" s="26">
        <v>42156</v>
      </c>
      <c r="C13" s="7">
        <v>3760136</v>
      </c>
      <c r="D13" s="15">
        <v>6548</v>
      </c>
      <c r="E13" s="15">
        <v>177244</v>
      </c>
      <c r="F13" s="7">
        <f t="shared" si="0"/>
        <v>170696</v>
      </c>
      <c r="G13" s="8">
        <v>0.389</v>
      </c>
      <c r="H13" s="7">
        <f t="shared" si="1"/>
        <v>66400.744</v>
      </c>
      <c r="I13" s="7">
        <f>I12+H13</f>
        <v>265600.587</v>
      </c>
      <c r="J13" s="7">
        <v>0</v>
      </c>
      <c r="K13" s="24"/>
    </row>
    <row r="14" spans="1:11" ht="12.75">
      <c r="A14" s="26">
        <v>42186</v>
      </c>
      <c r="C14" s="7">
        <v>3760136</v>
      </c>
      <c r="D14" s="15">
        <v>6548</v>
      </c>
      <c r="E14" s="15">
        <v>177245</v>
      </c>
      <c r="F14" s="7">
        <f t="shared" si="0"/>
        <v>170697</v>
      </c>
      <c r="G14" s="8">
        <v>0.389</v>
      </c>
      <c r="H14" s="7">
        <f t="shared" si="1"/>
        <v>66401.133</v>
      </c>
      <c r="I14" s="7">
        <f>I13+H14-1</f>
        <v>332000.72</v>
      </c>
      <c r="J14" s="7">
        <v>0</v>
      </c>
      <c r="K14" s="7"/>
    </row>
    <row r="15" spans="1:10" ht="12.75">
      <c r="A15" s="26">
        <v>42217</v>
      </c>
      <c r="C15" s="7">
        <v>3760136</v>
      </c>
      <c r="D15" s="15">
        <v>6548</v>
      </c>
      <c r="E15" s="15">
        <v>177245</v>
      </c>
      <c r="F15" s="7">
        <f t="shared" si="0"/>
        <v>170697</v>
      </c>
      <c r="G15" s="8">
        <v>0.389</v>
      </c>
      <c r="H15" s="7">
        <f t="shared" si="1"/>
        <v>66401.133</v>
      </c>
      <c r="I15" s="7">
        <f>I14+H15-1</f>
        <v>398400.853</v>
      </c>
      <c r="J15" s="7">
        <v>0</v>
      </c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16"/>
      <c r="C17" s="7"/>
      <c r="D17" s="7"/>
      <c r="E17" s="7"/>
      <c r="F17" s="7"/>
      <c r="G17" s="7"/>
      <c r="H17" s="7"/>
      <c r="I17" s="7"/>
      <c r="J17" s="7"/>
    </row>
    <row r="18" spans="1:10" ht="12.75">
      <c r="A18" s="16"/>
      <c r="C18" s="28" t="s">
        <v>42</v>
      </c>
      <c r="D18" s="15"/>
      <c r="E18" s="22"/>
      <c r="F18" s="7"/>
      <c r="G18" s="8"/>
      <c r="H18" s="7"/>
      <c r="I18" s="7"/>
      <c r="J18" s="7"/>
    </row>
    <row r="19" spans="3:10" ht="12.75">
      <c r="C19" s="28" t="s">
        <v>24</v>
      </c>
      <c r="D19" s="15"/>
      <c r="E19" s="22"/>
      <c r="F19" s="7"/>
      <c r="G19" s="8"/>
      <c r="H19" s="7"/>
      <c r="I19" s="7"/>
      <c r="J19" s="7"/>
    </row>
    <row r="20" spans="3:10" ht="12.75">
      <c r="C20" s="28" t="s">
        <v>39</v>
      </c>
      <c r="D20" s="15"/>
      <c r="E20" s="22"/>
      <c r="F20" s="7"/>
      <c r="G20" s="8"/>
      <c r="H20" s="7"/>
      <c r="I20" s="7"/>
      <c r="J20" s="7"/>
    </row>
    <row r="21" spans="3:10" ht="12.75">
      <c r="C21" s="7" t="s">
        <v>25</v>
      </c>
      <c r="D21" s="15"/>
      <c r="E21" s="22"/>
      <c r="F21" s="7"/>
      <c r="G21" s="8"/>
      <c r="H21" s="7"/>
      <c r="I21" s="7"/>
      <c r="J21" s="7"/>
    </row>
    <row r="22" spans="3:10" ht="12.75">
      <c r="C22" s="17"/>
      <c r="D22" s="15"/>
      <c r="E22" s="15"/>
      <c r="H22" s="24"/>
      <c r="I22" s="24"/>
      <c r="J22" s="24"/>
    </row>
    <row r="23" spans="3:10" ht="12.75">
      <c r="C23" s="25" t="s">
        <v>26</v>
      </c>
      <c r="D23" s="29" t="s">
        <v>27</v>
      </c>
      <c r="E23" s="30" t="s">
        <v>28</v>
      </c>
      <c r="F23" s="25" t="s">
        <v>29</v>
      </c>
      <c r="G23" s="31" t="s">
        <v>30</v>
      </c>
      <c r="H23" s="25" t="s">
        <v>31</v>
      </c>
      <c r="I23" s="25"/>
      <c r="J23" s="7"/>
    </row>
    <row r="24" spans="3:10" ht="12.75">
      <c r="C24" s="25">
        <v>1880068</v>
      </c>
      <c r="D24" s="32">
        <v>6220</v>
      </c>
      <c r="E24" s="32">
        <v>195057</v>
      </c>
      <c r="F24" s="25">
        <f>E24-D24</f>
        <v>188837</v>
      </c>
      <c r="G24" s="31">
        <v>0.35</v>
      </c>
      <c r="H24" s="25">
        <f>F24*G24</f>
        <v>66092.95</v>
      </c>
      <c r="I24" s="25"/>
      <c r="J24" s="7"/>
    </row>
    <row r="25" spans="3:10" ht="12.75">
      <c r="C25" s="25" t="s">
        <v>32</v>
      </c>
      <c r="D25" s="32" t="s">
        <v>27</v>
      </c>
      <c r="E25" s="30" t="s">
        <v>33</v>
      </c>
      <c r="F25" s="25" t="s">
        <v>34</v>
      </c>
      <c r="G25" s="31" t="s">
        <v>35</v>
      </c>
      <c r="H25" s="25" t="s">
        <v>36</v>
      </c>
      <c r="I25" s="25"/>
      <c r="J25" s="7"/>
    </row>
    <row r="26" spans="3:10" ht="12.75">
      <c r="C26" s="25">
        <v>3760136</v>
      </c>
      <c r="D26" s="32">
        <v>6220</v>
      </c>
      <c r="E26" s="32">
        <v>14101</v>
      </c>
      <c r="F26" s="25">
        <f>E26-D26</f>
        <v>7881</v>
      </c>
      <c r="G26" s="31">
        <v>0.06</v>
      </c>
      <c r="H26" s="25">
        <f>F26*G26</f>
        <v>472.85999999999996</v>
      </c>
      <c r="I26" s="25"/>
      <c r="J26" s="7"/>
    </row>
    <row r="27" spans="3:10" ht="12.75">
      <c r="C27" s="25"/>
      <c r="D27" s="32"/>
      <c r="E27" s="30"/>
      <c r="F27" s="25"/>
      <c r="G27" s="31"/>
      <c r="H27" s="31" t="s">
        <v>37</v>
      </c>
      <c r="I27" s="25"/>
      <c r="J27" s="7"/>
    </row>
    <row r="28" spans="3:10" ht="12.75">
      <c r="C28" s="25"/>
      <c r="D28" s="32"/>
      <c r="E28" s="30"/>
      <c r="F28" s="25"/>
      <c r="G28" s="31"/>
      <c r="H28" s="25">
        <f>SUM(H26:H26)*-0.35</f>
        <v>-165.50099999999998</v>
      </c>
      <c r="I28" s="25"/>
      <c r="J28" s="7"/>
    </row>
    <row r="29" spans="3:9" ht="12.75">
      <c r="C29" s="33"/>
      <c r="D29" s="33"/>
      <c r="E29" s="33"/>
      <c r="F29" s="33"/>
      <c r="G29" s="33"/>
      <c r="H29" s="25"/>
      <c r="I29" s="25"/>
    </row>
    <row r="30" spans="3:9" ht="12.75">
      <c r="C30" s="33"/>
      <c r="D30" s="33"/>
      <c r="E30" s="33"/>
      <c r="F30" s="33"/>
      <c r="G30" s="33"/>
      <c r="H30" s="25" t="s">
        <v>38</v>
      </c>
      <c r="I30" s="25"/>
    </row>
    <row r="31" spans="3:9" ht="12.75">
      <c r="C31" s="33"/>
      <c r="D31" s="33"/>
      <c r="E31" s="33"/>
      <c r="F31" s="33"/>
      <c r="G31" s="33"/>
      <c r="H31" s="25">
        <f>SUM(H24:H24)+SUM(H26:H26)+H28</f>
        <v>66400.309</v>
      </c>
      <c r="I31" s="25"/>
    </row>
  </sheetData>
  <sheetProtection/>
  <printOptions/>
  <pageMargins left="0.7" right="0.7" top="1.15625" bottom="0.75" header="0.3" footer="0.3"/>
  <pageSetup horizontalDpi="600" verticalDpi="600" orientation="portrait" scale="75" r:id="rId1"/>
  <headerFooter>
    <oddHeader>&amp;R&amp;"Times New Roman,Bold"&amp;12Attachment to Response to Question 3
Page 5 of 7
Garrett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1" width="11.281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20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841216</v>
      </c>
    </row>
    <row r="10" spans="1:11" ht="12.75">
      <c r="A10" s="27">
        <v>42072</v>
      </c>
      <c r="C10" s="7">
        <v>4193823</v>
      </c>
      <c r="D10" s="15">
        <v>7303</v>
      </c>
      <c r="E10" s="15">
        <v>11964</v>
      </c>
      <c r="F10" s="7">
        <f aca="true" t="shared" si="0" ref="F10:F15">E10-D10</f>
        <v>4661</v>
      </c>
      <c r="G10" s="8">
        <v>0.389</v>
      </c>
      <c r="H10" s="7">
        <f aca="true" t="shared" si="1" ref="H10:H15">F10*G10</f>
        <v>1813.1290000000001</v>
      </c>
      <c r="I10" s="7">
        <f>I9+H10</f>
        <v>843029.129</v>
      </c>
      <c r="J10" s="7">
        <v>11253</v>
      </c>
      <c r="K10" s="21" t="s">
        <v>15</v>
      </c>
    </row>
    <row r="11" spans="1:11" ht="12.75">
      <c r="A11" s="26">
        <v>42095</v>
      </c>
      <c r="C11" s="7">
        <v>4193823</v>
      </c>
      <c r="D11" s="15">
        <v>7118</v>
      </c>
      <c r="E11" s="15">
        <v>11778</v>
      </c>
      <c r="F11" s="7">
        <f t="shared" si="0"/>
        <v>4660</v>
      </c>
      <c r="G11" s="8">
        <v>0.389</v>
      </c>
      <c r="H11" s="7">
        <f t="shared" si="1"/>
        <v>1812.74</v>
      </c>
      <c r="I11" s="7">
        <f>I10+H11</f>
        <v>844841.869</v>
      </c>
      <c r="J11" s="7">
        <v>11253</v>
      </c>
      <c r="K11" s="23" t="s">
        <v>15</v>
      </c>
    </row>
    <row r="12" spans="1:10" ht="12.75">
      <c r="A12" s="26">
        <v>42125</v>
      </c>
      <c r="C12" s="7">
        <v>4193823</v>
      </c>
      <c r="D12" s="15">
        <v>7118</v>
      </c>
      <c r="E12" s="15">
        <v>11778</v>
      </c>
      <c r="F12" s="7">
        <f t="shared" si="0"/>
        <v>4660</v>
      </c>
      <c r="G12" s="8">
        <v>0.389</v>
      </c>
      <c r="H12" s="7">
        <f t="shared" si="1"/>
        <v>1812.74</v>
      </c>
      <c r="I12" s="7">
        <f>I11+H12</f>
        <v>846654.6089999999</v>
      </c>
      <c r="J12" s="7">
        <v>11253</v>
      </c>
    </row>
    <row r="13" spans="1:11" ht="12.75">
      <c r="A13" s="26">
        <v>42156</v>
      </c>
      <c r="C13" s="7">
        <v>4193823</v>
      </c>
      <c r="D13" s="15">
        <v>7118</v>
      </c>
      <c r="E13" s="15">
        <v>11779</v>
      </c>
      <c r="F13" s="7">
        <f t="shared" si="0"/>
        <v>4661</v>
      </c>
      <c r="G13" s="8">
        <v>0.389</v>
      </c>
      <c r="H13" s="7">
        <f t="shared" si="1"/>
        <v>1813.1290000000001</v>
      </c>
      <c r="I13" s="7">
        <f>I12+H13</f>
        <v>848467.7379999999</v>
      </c>
      <c r="J13" s="7">
        <v>11253</v>
      </c>
      <c r="K13" s="23"/>
    </row>
    <row r="14" spans="1:11" ht="12.75">
      <c r="A14" s="26">
        <v>42186</v>
      </c>
      <c r="C14" s="7">
        <v>4193823</v>
      </c>
      <c r="D14" s="15">
        <v>7118</v>
      </c>
      <c r="E14" s="15">
        <v>11781</v>
      </c>
      <c r="F14" s="7">
        <f t="shared" si="0"/>
        <v>4663</v>
      </c>
      <c r="G14" s="8">
        <v>0.389</v>
      </c>
      <c r="H14" s="7">
        <f t="shared" si="1"/>
        <v>1813.9070000000002</v>
      </c>
      <c r="I14" s="7">
        <f>I13+H14-1</f>
        <v>850280.6449999999</v>
      </c>
      <c r="J14" s="7">
        <v>0</v>
      </c>
      <c r="K14" s="23"/>
    </row>
    <row r="15" spans="1:10" ht="12.75">
      <c r="A15" s="26">
        <v>42217</v>
      </c>
      <c r="C15" s="7">
        <v>4193823</v>
      </c>
      <c r="D15" s="15">
        <v>7118</v>
      </c>
      <c r="E15" s="15">
        <v>11784</v>
      </c>
      <c r="F15" s="7">
        <f t="shared" si="0"/>
        <v>4666</v>
      </c>
      <c r="G15" s="8">
        <v>0.389</v>
      </c>
      <c r="H15" s="7">
        <f t="shared" si="1"/>
        <v>1815.074</v>
      </c>
      <c r="I15" s="7">
        <f>I14+H15-1</f>
        <v>852094.7189999999</v>
      </c>
      <c r="J15" s="7">
        <v>0</v>
      </c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16"/>
      <c r="C17" s="7"/>
      <c r="D17" s="7"/>
      <c r="E17" s="7"/>
      <c r="F17" s="7"/>
      <c r="G17" s="7"/>
      <c r="H17" s="7"/>
      <c r="I17" s="7"/>
      <c r="J17" s="7"/>
    </row>
    <row r="18" spans="1:10" ht="12.75">
      <c r="A18" s="16"/>
      <c r="C18" s="28" t="s">
        <v>43</v>
      </c>
      <c r="D18" s="15"/>
      <c r="E18" s="22"/>
      <c r="F18" s="7"/>
      <c r="G18" s="8"/>
      <c r="H18" s="7"/>
      <c r="I18" s="7"/>
      <c r="J18" s="7"/>
    </row>
    <row r="19" spans="3:10" ht="12.75">
      <c r="C19" s="28" t="s">
        <v>24</v>
      </c>
      <c r="D19" s="15"/>
      <c r="E19" s="22"/>
      <c r="F19" s="7"/>
      <c r="G19" s="8"/>
      <c r="H19" s="7"/>
      <c r="I19" s="7"/>
      <c r="J19" s="7"/>
    </row>
    <row r="20" spans="3:10" ht="12.75">
      <c r="C20" s="28" t="s">
        <v>39</v>
      </c>
      <c r="D20" s="15"/>
      <c r="E20" s="22"/>
      <c r="F20" s="7"/>
      <c r="G20" s="8"/>
      <c r="H20" s="7"/>
      <c r="I20" s="7"/>
      <c r="J20" s="7"/>
    </row>
    <row r="21" spans="3:10" ht="12.75">
      <c r="C21" s="7" t="s">
        <v>25</v>
      </c>
      <c r="D21" s="15"/>
      <c r="E21" s="22"/>
      <c r="F21" s="7"/>
      <c r="G21" s="8"/>
      <c r="H21" s="7"/>
      <c r="I21" s="7"/>
      <c r="J21" s="7"/>
    </row>
    <row r="22" spans="3:10" ht="12.75">
      <c r="C22" s="17"/>
      <c r="D22" s="15"/>
      <c r="E22" s="15"/>
      <c r="H22" s="24"/>
      <c r="I22" s="24"/>
      <c r="J22" s="24"/>
    </row>
    <row r="23" spans="3:10" ht="12.75">
      <c r="C23" s="25" t="s">
        <v>26</v>
      </c>
      <c r="D23" s="29" t="s">
        <v>27</v>
      </c>
      <c r="E23" s="30" t="s">
        <v>28</v>
      </c>
      <c r="F23" s="25" t="s">
        <v>29</v>
      </c>
      <c r="G23" s="31" t="s">
        <v>30</v>
      </c>
      <c r="H23" s="25" t="s">
        <v>31</v>
      </c>
      <c r="I23" s="25"/>
      <c r="J23" s="7"/>
    </row>
    <row r="24" spans="3:10" ht="12.75">
      <c r="C24" s="25">
        <v>2054113</v>
      </c>
      <c r="D24" s="32">
        <v>7190</v>
      </c>
      <c r="E24" s="32">
        <v>10746.67</v>
      </c>
      <c r="F24" s="25">
        <f>E24-D24</f>
        <v>3556.67</v>
      </c>
      <c r="G24" s="31">
        <v>0.35</v>
      </c>
      <c r="H24" s="25">
        <f>F24*G24</f>
        <v>1244.8345</v>
      </c>
      <c r="I24" s="25"/>
      <c r="J24" s="7"/>
    </row>
    <row r="25" spans="3:9" ht="12.75">
      <c r="C25" s="25" t="s">
        <v>32</v>
      </c>
      <c r="D25" s="32" t="s">
        <v>27</v>
      </c>
      <c r="E25" s="30" t="s">
        <v>33</v>
      </c>
      <c r="F25" s="25" t="s">
        <v>34</v>
      </c>
      <c r="G25" s="31" t="s">
        <v>35</v>
      </c>
      <c r="H25" s="25" t="s">
        <v>36</v>
      </c>
      <c r="I25" s="25"/>
    </row>
    <row r="26" spans="3:9" ht="12.75">
      <c r="C26" s="34">
        <v>4193823</v>
      </c>
      <c r="D26" s="32">
        <v>7190</v>
      </c>
      <c r="E26" s="32">
        <v>21760.83</v>
      </c>
      <c r="F26" s="25">
        <f>E26-D26</f>
        <v>14570.830000000002</v>
      </c>
      <c r="G26" s="31">
        <v>0.06</v>
      </c>
      <c r="H26" s="25">
        <f>F26*G26</f>
        <v>874.2498</v>
      </c>
      <c r="I26" s="25"/>
    </row>
    <row r="27" spans="3:9" ht="12.75">
      <c r="C27" s="25"/>
      <c r="D27" s="32"/>
      <c r="E27" s="30"/>
      <c r="F27" s="25"/>
      <c r="G27" s="31"/>
      <c r="H27" s="31" t="s">
        <v>37</v>
      </c>
      <c r="I27" s="25"/>
    </row>
    <row r="28" spans="3:9" ht="12.75">
      <c r="C28" s="25"/>
      <c r="D28" s="32"/>
      <c r="E28" s="30"/>
      <c r="F28" s="25"/>
      <c r="G28" s="31"/>
      <c r="H28" s="25">
        <f>SUM(H26:H26)*-0.35</f>
        <v>-305.98743</v>
      </c>
      <c r="I28" s="25"/>
    </row>
    <row r="29" spans="3:9" ht="12.75">
      <c r="C29" s="33"/>
      <c r="D29" s="33"/>
      <c r="E29" s="33"/>
      <c r="F29" s="33"/>
      <c r="G29" s="33"/>
      <c r="H29" s="25"/>
      <c r="I29" s="25"/>
    </row>
    <row r="30" spans="3:9" ht="12.75">
      <c r="C30" s="33"/>
      <c r="D30" s="33"/>
      <c r="E30" s="33"/>
      <c r="F30" s="33"/>
      <c r="G30" s="33"/>
      <c r="H30" s="25" t="s">
        <v>38</v>
      </c>
      <c r="I30" s="25"/>
    </row>
    <row r="31" spans="3:9" ht="12.75">
      <c r="C31" s="33"/>
      <c r="D31" s="33"/>
      <c r="E31" s="33"/>
      <c r="F31" s="33"/>
      <c r="G31" s="33"/>
      <c r="H31" s="25">
        <f>SUM(H24:H24)+SUM(H26:H26)+H28</f>
        <v>1813.0968699999999</v>
      </c>
      <c r="I31" s="25"/>
    </row>
  </sheetData>
  <sheetProtection/>
  <printOptions/>
  <pageMargins left="0.7" right="0.7" top="1.15625" bottom="0.75" header="0.3" footer="0.3"/>
  <pageSetup horizontalDpi="600" verticalDpi="600" orientation="portrait" scale="75" r:id="rId1"/>
  <headerFooter>
    <oddHeader>&amp;R&amp;"Times New Roman,Bold"&amp;12Attachment to Response to Question 3
Page 6 of 7
Garrett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1" width="11.28125" style="0" customWidth="1"/>
    <col min="12" max="12" width="14.5742187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16</v>
      </c>
    </row>
    <row r="6" ht="12.75">
      <c r="A6" s="11" t="s">
        <v>17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56730706</v>
      </c>
    </row>
    <row r="10" spans="1:12" ht="12.75">
      <c r="A10" s="27">
        <v>42072</v>
      </c>
      <c r="C10" s="7">
        <v>328564371</v>
      </c>
      <c r="D10" s="15">
        <v>558377</v>
      </c>
      <c r="E10" s="15">
        <v>2091688</v>
      </c>
      <c r="F10" s="7">
        <f aca="true" t="shared" si="0" ref="F10:F15">E10-D10</f>
        <v>1533311</v>
      </c>
      <c r="G10" s="8">
        <v>0.389</v>
      </c>
      <c r="H10" s="7">
        <f aca="true" t="shared" si="1" ref="H10:H15">F10*G10</f>
        <v>596457.979</v>
      </c>
      <c r="I10" s="7">
        <f>I9+H10</f>
        <v>57327163.979</v>
      </c>
      <c r="J10" s="7">
        <v>2040790</v>
      </c>
      <c r="L10" s="7"/>
    </row>
    <row r="11" spans="1:12" ht="12.75">
      <c r="A11" s="26">
        <v>42095</v>
      </c>
      <c r="C11" s="7">
        <v>328564371</v>
      </c>
      <c r="D11" s="15">
        <v>573441</v>
      </c>
      <c r="E11" s="15">
        <v>2106754.68</v>
      </c>
      <c r="F11" s="7">
        <f t="shared" si="0"/>
        <v>1533313.6800000002</v>
      </c>
      <c r="G11" s="8">
        <v>0.389</v>
      </c>
      <c r="H11" s="7">
        <f t="shared" si="1"/>
        <v>596459.0215200001</v>
      </c>
      <c r="I11" s="7">
        <f>I10+H11</f>
        <v>57923623.000520006</v>
      </c>
      <c r="J11" s="7">
        <v>2040790</v>
      </c>
      <c r="K11" s="7"/>
      <c r="L11" s="18"/>
    </row>
    <row r="12" spans="1:11" ht="12.75">
      <c r="A12" s="26">
        <v>42125</v>
      </c>
      <c r="C12" s="7">
        <v>483873724</v>
      </c>
      <c r="D12" s="15">
        <v>739533</v>
      </c>
      <c r="E12" s="15">
        <v>10585199</v>
      </c>
      <c r="F12" s="7">
        <f t="shared" si="0"/>
        <v>9845666</v>
      </c>
      <c r="G12" s="8">
        <v>0.389</v>
      </c>
      <c r="H12" s="7">
        <f t="shared" si="1"/>
        <v>3829964.074</v>
      </c>
      <c r="I12" s="7">
        <f>I11+H12</f>
        <v>61753587.07452001</v>
      </c>
      <c r="J12" s="7">
        <v>3850588</v>
      </c>
      <c r="K12" s="18"/>
    </row>
    <row r="13" spans="1:11" ht="12.75">
      <c r="A13" s="26">
        <v>42156</v>
      </c>
      <c r="C13" s="7">
        <v>483873724</v>
      </c>
      <c r="D13" s="15">
        <v>905264</v>
      </c>
      <c r="E13" s="15">
        <v>10752128.53</v>
      </c>
      <c r="F13" s="7">
        <f t="shared" si="0"/>
        <v>9846864.53</v>
      </c>
      <c r="G13" s="8">
        <v>0.389</v>
      </c>
      <c r="H13" s="7">
        <f t="shared" si="1"/>
        <v>3830430.30217</v>
      </c>
      <c r="I13" s="7">
        <f>I12+H13</f>
        <v>65584017.37669001</v>
      </c>
      <c r="J13" s="7">
        <v>3850588</v>
      </c>
      <c r="K13" s="7"/>
    </row>
    <row r="14" spans="1:11" ht="12.75">
      <c r="A14" s="26">
        <v>42186</v>
      </c>
      <c r="C14" s="7">
        <v>483873724</v>
      </c>
      <c r="D14" s="15">
        <v>905264</v>
      </c>
      <c r="E14" s="15">
        <v>10752128.53</v>
      </c>
      <c r="F14" s="7">
        <f t="shared" si="0"/>
        <v>9846864.53</v>
      </c>
      <c r="G14" s="8">
        <v>0.389</v>
      </c>
      <c r="H14" s="7">
        <f t="shared" si="1"/>
        <v>3830430.30217</v>
      </c>
      <c r="I14" s="7">
        <f>I13+H14</f>
        <v>69414447.67886001</v>
      </c>
      <c r="J14" s="7">
        <v>0</v>
      </c>
      <c r="K14" s="18"/>
    </row>
    <row r="15" spans="1:11" ht="12.75">
      <c r="A15" s="26">
        <v>42217</v>
      </c>
      <c r="C15" s="7">
        <v>497713572</v>
      </c>
      <c r="D15" s="15">
        <v>918551</v>
      </c>
      <c r="E15" s="15">
        <v>10879302</v>
      </c>
      <c r="F15" s="7">
        <f t="shared" si="0"/>
        <v>9960751</v>
      </c>
      <c r="G15" s="8">
        <v>0.389</v>
      </c>
      <c r="H15" s="7">
        <f t="shared" si="1"/>
        <v>3874732.139</v>
      </c>
      <c r="I15" s="7">
        <f>I14+H15-1</f>
        <v>73289178.81786</v>
      </c>
      <c r="J15" s="7">
        <v>0</v>
      </c>
      <c r="K15" s="7"/>
    </row>
    <row r="16" spans="1:11" ht="12.75">
      <c r="A16" s="16"/>
      <c r="C16" s="7"/>
      <c r="D16" s="7"/>
      <c r="E16" s="7"/>
      <c r="F16" s="7"/>
      <c r="G16" s="7"/>
      <c r="H16" s="7"/>
      <c r="I16" s="7"/>
      <c r="J16" s="7"/>
      <c r="K16" s="20"/>
    </row>
    <row r="17" spans="1:10" ht="12.75">
      <c r="A17" s="16"/>
      <c r="C17" s="7"/>
      <c r="D17" s="7"/>
      <c r="E17" s="7"/>
      <c r="F17" s="7"/>
      <c r="G17" s="7"/>
      <c r="H17" s="7"/>
      <c r="I17" s="7"/>
      <c r="J17" s="7"/>
    </row>
    <row r="18" spans="1:10" ht="12.75">
      <c r="A18" s="16"/>
      <c r="C18" s="28" t="s">
        <v>44</v>
      </c>
      <c r="D18" s="15"/>
      <c r="E18" s="22"/>
      <c r="F18" s="7"/>
      <c r="G18" s="8"/>
      <c r="H18" s="7"/>
      <c r="I18" s="7"/>
      <c r="J18" s="7"/>
    </row>
    <row r="19" spans="3:10" ht="12.75">
      <c r="C19" s="28" t="s">
        <v>24</v>
      </c>
      <c r="D19" s="15"/>
      <c r="E19" s="22"/>
      <c r="F19" s="7"/>
      <c r="G19" s="8"/>
      <c r="H19" s="7"/>
      <c r="I19" s="7"/>
      <c r="J19" s="7"/>
    </row>
    <row r="20" spans="3:10" ht="12.75">
      <c r="C20" s="28" t="s">
        <v>39</v>
      </c>
      <c r="D20" s="15"/>
      <c r="E20" s="22"/>
      <c r="F20" s="7"/>
      <c r="G20" s="8"/>
      <c r="H20" s="7"/>
      <c r="I20" s="7"/>
      <c r="J20" s="7"/>
    </row>
    <row r="21" spans="3:10" ht="12.75">
      <c r="C21" s="7" t="s">
        <v>25</v>
      </c>
      <c r="D21" s="15"/>
      <c r="E21" s="22"/>
      <c r="F21" s="7"/>
      <c r="G21" s="8"/>
      <c r="H21" s="7"/>
      <c r="I21" s="7"/>
      <c r="J21" s="7"/>
    </row>
    <row r="22" spans="3:11" ht="12.75">
      <c r="C22" s="17"/>
      <c r="D22" s="15"/>
      <c r="E22" s="15"/>
      <c r="H22" s="24"/>
      <c r="I22" s="24"/>
      <c r="J22" s="24"/>
      <c r="K22" s="24"/>
    </row>
    <row r="23" spans="3:10" ht="12.75">
      <c r="C23" s="25" t="s">
        <v>26</v>
      </c>
      <c r="D23" s="29" t="s">
        <v>27</v>
      </c>
      <c r="E23" s="30" t="s">
        <v>28</v>
      </c>
      <c r="F23" s="25" t="s">
        <v>29</v>
      </c>
      <c r="G23" s="31" t="s">
        <v>30</v>
      </c>
      <c r="H23" s="25" t="s">
        <v>31</v>
      </c>
      <c r="I23" s="25"/>
      <c r="J23" s="7"/>
    </row>
    <row r="24" spans="3:10" ht="12.75">
      <c r="C24" s="25">
        <v>1707678</v>
      </c>
      <c r="D24" s="32">
        <v>906047</v>
      </c>
      <c r="E24" s="32">
        <v>9501.83</v>
      </c>
      <c r="F24" s="25">
        <f aca="true" t="shared" si="2" ref="F24:F41">E24-D24</f>
        <v>-896545.17</v>
      </c>
      <c r="G24" s="31">
        <v>0.35</v>
      </c>
      <c r="H24" s="25">
        <f aca="true" t="shared" si="3" ref="H24:H41">F24*G24</f>
        <v>-313790.8095</v>
      </c>
      <c r="I24" s="25"/>
      <c r="J24" s="7"/>
    </row>
    <row r="25" spans="3:10" ht="12.75">
      <c r="C25" s="25">
        <v>2561517</v>
      </c>
      <c r="D25" s="32"/>
      <c r="E25" s="32">
        <v>30494.25</v>
      </c>
      <c r="F25" s="25">
        <f t="shared" si="2"/>
        <v>30494.25</v>
      </c>
      <c r="G25" s="31">
        <v>0.35</v>
      </c>
      <c r="H25" s="25">
        <f t="shared" si="3"/>
        <v>10672.9875</v>
      </c>
      <c r="I25" s="25"/>
      <c r="J25" s="7"/>
    </row>
    <row r="26" spans="3:10" ht="12.75">
      <c r="C26" s="25">
        <v>30650265</v>
      </c>
      <c r="D26" s="32"/>
      <c r="E26" s="32">
        <v>184386.92</v>
      </c>
      <c r="F26" s="25">
        <f t="shared" si="2"/>
        <v>184386.92</v>
      </c>
      <c r="G26" s="31">
        <v>0.35</v>
      </c>
      <c r="H26" s="25">
        <f t="shared" si="3"/>
        <v>64535.422</v>
      </c>
      <c r="I26" s="25"/>
      <c r="J26" s="7"/>
    </row>
    <row r="27" spans="3:10" ht="12.75">
      <c r="C27" s="25">
        <v>45975398</v>
      </c>
      <c r="D27" s="32"/>
      <c r="E27" s="32">
        <v>547326.17</v>
      </c>
      <c r="F27" s="25">
        <f t="shared" si="2"/>
        <v>547326.17</v>
      </c>
      <c r="G27" s="31">
        <v>0.35</v>
      </c>
      <c r="H27" s="25">
        <f t="shared" si="3"/>
        <v>191564.1595</v>
      </c>
      <c r="I27" s="25"/>
      <c r="J27" s="7"/>
    </row>
    <row r="28" spans="3:10" ht="12.75">
      <c r="C28" s="25">
        <v>27464567</v>
      </c>
      <c r="D28" s="32"/>
      <c r="E28" s="32">
        <v>165222.25</v>
      </c>
      <c r="F28" s="25">
        <f t="shared" si="2"/>
        <v>165222.25</v>
      </c>
      <c r="G28" s="31">
        <v>0.35</v>
      </c>
      <c r="H28" s="25">
        <f t="shared" si="3"/>
        <v>57827.7875</v>
      </c>
      <c r="I28" s="25"/>
      <c r="J28" s="7"/>
    </row>
    <row r="29" spans="3:10" ht="12.75">
      <c r="C29" s="25">
        <v>41196851</v>
      </c>
      <c r="D29" s="32"/>
      <c r="E29" s="32">
        <v>490438.67</v>
      </c>
      <c r="F29" s="25">
        <f t="shared" si="2"/>
        <v>490438.67</v>
      </c>
      <c r="G29" s="31">
        <v>0.35</v>
      </c>
      <c r="H29" s="25">
        <f t="shared" si="3"/>
        <v>171653.53449999998</v>
      </c>
      <c r="I29" s="25"/>
      <c r="J29" s="7"/>
    </row>
    <row r="30" spans="3:10" ht="12.75">
      <c r="C30" s="25">
        <v>8604880</v>
      </c>
      <c r="D30" s="32"/>
      <c r="E30" s="32">
        <v>29335</v>
      </c>
      <c r="F30" s="25">
        <f t="shared" si="2"/>
        <v>29335</v>
      </c>
      <c r="G30" s="31">
        <v>0.35</v>
      </c>
      <c r="H30" s="25">
        <f t="shared" si="3"/>
        <v>10267.25</v>
      </c>
      <c r="I30" s="25"/>
      <c r="J30" s="7"/>
    </row>
    <row r="31" spans="3:10" ht="12.75">
      <c r="C31" s="25">
        <v>4312916</v>
      </c>
      <c r="D31" s="32"/>
      <c r="E31" s="32">
        <v>431292</v>
      </c>
      <c r="F31" s="25">
        <f t="shared" si="2"/>
        <v>431292</v>
      </c>
      <c r="G31" s="31">
        <v>0.35</v>
      </c>
      <c r="H31" s="25">
        <f>F31*G31</f>
        <v>150952.19999999998</v>
      </c>
      <c r="I31" s="25"/>
      <c r="J31" s="7"/>
    </row>
    <row r="32" spans="3:10" ht="12.75">
      <c r="C32" s="25">
        <v>5122043</v>
      </c>
      <c r="D32" s="32"/>
      <c r="E32" s="32">
        <v>19208</v>
      </c>
      <c r="F32" s="25">
        <f t="shared" si="2"/>
        <v>19208</v>
      </c>
      <c r="G32" s="31">
        <v>0.35</v>
      </c>
      <c r="H32" s="25">
        <f t="shared" si="3"/>
        <v>6722.799999999999</v>
      </c>
      <c r="I32" s="25"/>
      <c r="J32" s="7"/>
    </row>
    <row r="33" spans="3:10" ht="12.75">
      <c r="C33" s="25">
        <v>7683064</v>
      </c>
      <c r="D33" s="32"/>
      <c r="E33" s="32">
        <v>91465</v>
      </c>
      <c r="F33" s="25">
        <f t="shared" si="2"/>
        <v>91465</v>
      </c>
      <c r="G33" s="31">
        <v>0.35</v>
      </c>
      <c r="H33" s="25">
        <f t="shared" si="3"/>
        <v>32012.749999999996</v>
      </c>
      <c r="I33" s="25"/>
      <c r="J33" s="7"/>
    </row>
    <row r="34" spans="3:10" ht="12.75">
      <c r="C34" s="25">
        <v>33221</v>
      </c>
      <c r="D34" s="32"/>
      <c r="E34" s="32">
        <v>125</v>
      </c>
      <c r="F34" s="25">
        <f t="shared" si="2"/>
        <v>125</v>
      </c>
      <c r="G34" s="31">
        <v>0.35</v>
      </c>
      <c r="H34" s="25">
        <f t="shared" si="3"/>
        <v>43.75</v>
      </c>
      <c r="I34" s="25"/>
      <c r="J34" s="7"/>
    </row>
    <row r="35" spans="3:10" ht="12.75">
      <c r="C35" s="25">
        <v>49831</v>
      </c>
      <c r="D35" s="32"/>
      <c r="E35" s="32">
        <v>593</v>
      </c>
      <c r="F35" s="25">
        <f t="shared" si="2"/>
        <v>593</v>
      </c>
      <c r="G35" s="31">
        <v>0.35</v>
      </c>
      <c r="H35" s="25">
        <f t="shared" si="3"/>
        <v>207.54999999999998</v>
      </c>
      <c r="I35" s="25"/>
      <c r="J35" s="7"/>
    </row>
    <row r="36" spans="3:10" ht="12.75">
      <c r="C36" s="25">
        <v>66616701</v>
      </c>
      <c r="D36" s="32"/>
      <c r="E36" s="32">
        <v>8327088</v>
      </c>
      <c r="F36" s="25">
        <f t="shared" si="2"/>
        <v>8327088</v>
      </c>
      <c r="G36" s="31">
        <v>0.35</v>
      </c>
      <c r="H36" s="25">
        <f>F36*G36</f>
        <v>2914480.8</v>
      </c>
      <c r="I36" s="25"/>
      <c r="J36" s="7"/>
    </row>
    <row r="37" spans="3:10" ht="12.75">
      <c r="C37" s="25">
        <v>35477061</v>
      </c>
      <c r="D37" s="32"/>
      <c r="E37" s="32">
        <v>166299</v>
      </c>
      <c r="F37" s="25">
        <f t="shared" si="2"/>
        <v>166299</v>
      </c>
      <c r="G37" s="31">
        <v>0.35</v>
      </c>
      <c r="H37" s="25">
        <f t="shared" si="3"/>
        <v>58204.649999999994</v>
      </c>
      <c r="I37" s="25"/>
      <c r="J37" s="7"/>
    </row>
    <row r="38" spans="3:10" ht="12.75">
      <c r="C38" s="25">
        <v>53215592</v>
      </c>
      <c r="D38" s="32"/>
      <c r="E38" s="32">
        <v>886927</v>
      </c>
      <c r="F38" s="25">
        <f t="shared" si="2"/>
        <v>886927</v>
      </c>
      <c r="G38" s="31">
        <v>0.35</v>
      </c>
      <c r="H38" s="25">
        <f t="shared" si="3"/>
        <v>310424.44999999995</v>
      </c>
      <c r="I38" s="25"/>
      <c r="J38" s="7"/>
    </row>
    <row r="39" spans="3:10" ht="12.75">
      <c r="C39" s="25">
        <v>1219848</v>
      </c>
      <c r="D39" s="32"/>
      <c r="E39" s="32">
        <v>9149</v>
      </c>
      <c r="F39" s="25">
        <f t="shared" si="2"/>
        <v>9149</v>
      </c>
      <c r="G39" s="31">
        <v>0.35</v>
      </c>
      <c r="H39" s="25">
        <f t="shared" si="3"/>
        <v>3202.1499999999996</v>
      </c>
      <c r="I39" s="25"/>
      <c r="J39" s="7"/>
    </row>
    <row r="40" spans="3:10" ht="12.75">
      <c r="C40" s="25">
        <v>5048000</v>
      </c>
      <c r="D40" s="32"/>
      <c r="E40" s="32">
        <v>37860</v>
      </c>
      <c r="F40" s="25">
        <f t="shared" si="2"/>
        <v>37860</v>
      </c>
      <c r="G40" s="31">
        <v>0.35</v>
      </c>
      <c r="H40" s="25">
        <f t="shared" si="3"/>
        <v>13251</v>
      </c>
      <c r="I40" s="25"/>
      <c r="J40" s="7"/>
    </row>
    <row r="41" spans="3:10" ht="12.75">
      <c r="C41" s="25">
        <v>7572000</v>
      </c>
      <c r="D41" s="32"/>
      <c r="E41" s="32">
        <v>90142</v>
      </c>
      <c r="F41" s="25">
        <f t="shared" si="2"/>
        <v>90142</v>
      </c>
      <c r="G41" s="31">
        <v>0.35</v>
      </c>
      <c r="H41" s="25">
        <f t="shared" si="3"/>
        <v>31549.699999999997</v>
      </c>
      <c r="I41" s="25"/>
      <c r="J41" s="7"/>
    </row>
    <row r="42" spans="3:10" ht="12.75">
      <c r="C42" s="25" t="s">
        <v>32</v>
      </c>
      <c r="D42" s="32" t="s">
        <v>27</v>
      </c>
      <c r="E42" s="30" t="s">
        <v>33</v>
      </c>
      <c r="F42" s="25" t="s">
        <v>34</v>
      </c>
      <c r="G42" s="31" t="s">
        <v>35</v>
      </c>
      <c r="H42" s="25" t="s">
        <v>36</v>
      </c>
      <c r="I42" s="25"/>
      <c r="J42" s="7"/>
    </row>
    <row r="43" spans="3:10" ht="12.75">
      <c r="C43" s="34">
        <v>3645863</v>
      </c>
      <c r="D43" s="32">
        <v>906047</v>
      </c>
      <c r="E43" s="32">
        <v>18767.08</v>
      </c>
      <c r="F43" s="25">
        <f aca="true" t="shared" si="4" ref="F43:F57">E43-D43</f>
        <v>-887279.92</v>
      </c>
      <c r="G43" s="31">
        <v>0.06</v>
      </c>
      <c r="H43" s="25">
        <f aca="true" t="shared" si="5" ref="H43:H50">F43*G43</f>
        <v>-53236.7952</v>
      </c>
      <c r="I43" s="25"/>
      <c r="J43" s="7"/>
    </row>
    <row r="44" spans="3:10" ht="12.75">
      <c r="C44" s="34">
        <v>3415356</v>
      </c>
      <c r="D44" s="32"/>
      <c r="E44" s="32">
        <v>19003.58</v>
      </c>
      <c r="F44" s="25">
        <f t="shared" si="4"/>
        <v>19003.58</v>
      </c>
      <c r="G44" s="31">
        <v>0.06</v>
      </c>
      <c r="H44" s="25">
        <f t="shared" si="5"/>
        <v>1140.2148</v>
      </c>
      <c r="I44" s="25"/>
      <c r="J44" s="7"/>
    </row>
    <row r="45" spans="3:10" ht="12.75">
      <c r="C45" s="34">
        <v>5123034</v>
      </c>
      <c r="D45" s="32"/>
      <c r="E45" s="32">
        <v>60988.5</v>
      </c>
      <c r="F45" s="25">
        <f t="shared" si="4"/>
        <v>60988.5</v>
      </c>
      <c r="G45" s="31">
        <v>0.06</v>
      </c>
      <c r="H45" s="25">
        <f t="shared" si="5"/>
        <v>3659.31</v>
      </c>
      <c r="I45" s="25"/>
      <c r="J45" s="7"/>
    </row>
    <row r="46" spans="3:10" ht="12.75">
      <c r="C46" s="34">
        <v>61300531</v>
      </c>
      <c r="D46" s="32"/>
      <c r="E46" s="32">
        <v>368773.75</v>
      </c>
      <c r="F46" s="25">
        <f t="shared" si="4"/>
        <v>368773.75</v>
      </c>
      <c r="G46" s="31">
        <v>0.06</v>
      </c>
      <c r="H46" s="25">
        <f t="shared" si="5"/>
        <v>22126.425</v>
      </c>
      <c r="I46" s="25"/>
      <c r="J46" s="7"/>
    </row>
    <row r="47" spans="3:10" ht="12.75">
      <c r="C47" s="34">
        <v>91950796</v>
      </c>
      <c r="D47" s="32"/>
      <c r="E47" s="32">
        <v>1094652.33</v>
      </c>
      <c r="F47" s="25">
        <f t="shared" si="4"/>
        <v>1094652.33</v>
      </c>
      <c r="G47" s="31">
        <v>0.06</v>
      </c>
      <c r="H47" s="25">
        <f t="shared" si="5"/>
        <v>65679.1398</v>
      </c>
      <c r="I47" s="25"/>
      <c r="J47" s="7"/>
    </row>
    <row r="48" spans="3:10" ht="12.75">
      <c r="C48" s="34">
        <v>54929134</v>
      </c>
      <c r="D48" s="32"/>
      <c r="E48" s="32">
        <v>330444.5</v>
      </c>
      <c r="F48" s="25">
        <f t="shared" si="4"/>
        <v>330444.5</v>
      </c>
      <c r="G48" s="31">
        <v>0.06</v>
      </c>
      <c r="H48" s="25">
        <f t="shared" si="5"/>
        <v>19826.67</v>
      </c>
      <c r="I48" s="25"/>
      <c r="J48" s="7"/>
    </row>
    <row r="49" spans="3:10" ht="12.75">
      <c r="C49" s="34">
        <v>82393701</v>
      </c>
      <c r="D49" s="32"/>
      <c r="E49" s="32">
        <v>980877.42</v>
      </c>
      <c r="F49" s="25">
        <f t="shared" si="4"/>
        <v>980877.42</v>
      </c>
      <c r="G49" s="31">
        <v>0.06</v>
      </c>
      <c r="H49" s="25">
        <f t="shared" si="5"/>
        <v>58852.6452</v>
      </c>
      <c r="I49" s="25"/>
      <c r="J49" s="7"/>
    </row>
    <row r="50" spans="3:10" ht="12.75">
      <c r="C50" s="34">
        <v>8604880</v>
      </c>
      <c r="D50" s="32"/>
      <c r="E50" s="32">
        <v>29335</v>
      </c>
      <c r="F50" s="25">
        <f t="shared" si="4"/>
        <v>29335</v>
      </c>
      <c r="G50" s="31">
        <v>0.06</v>
      </c>
      <c r="H50" s="25">
        <f t="shared" si="5"/>
        <v>1760.1</v>
      </c>
      <c r="I50" s="25"/>
      <c r="J50" s="7"/>
    </row>
    <row r="51" spans="3:10" ht="12.75">
      <c r="C51" s="34">
        <v>6880430</v>
      </c>
      <c r="D51" s="32"/>
      <c r="E51" s="32">
        <v>25802</v>
      </c>
      <c r="F51" s="25">
        <f t="shared" si="4"/>
        <v>25802</v>
      </c>
      <c r="G51" s="31">
        <v>0.06</v>
      </c>
      <c r="H51" s="25">
        <f aca="true" t="shared" si="6" ref="H51:H57">F51*G51</f>
        <v>1548.12</v>
      </c>
      <c r="I51" s="25"/>
      <c r="J51" s="7"/>
    </row>
    <row r="52" spans="3:10" ht="12.75">
      <c r="C52" s="34">
        <v>10320645</v>
      </c>
      <c r="D52" s="32"/>
      <c r="E52" s="32">
        <v>122865</v>
      </c>
      <c r="F52" s="25">
        <f t="shared" si="4"/>
        <v>122865</v>
      </c>
      <c r="G52" s="31">
        <v>0.06</v>
      </c>
      <c r="H52" s="25">
        <f t="shared" si="6"/>
        <v>7371.9</v>
      </c>
      <c r="I52" s="25"/>
      <c r="J52" s="7"/>
    </row>
    <row r="53" spans="3:10" ht="12.75">
      <c r="C53" s="34">
        <v>62123741</v>
      </c>
      <c r="D53" s="32"/>
      <c r="E53" s="32">
        <v>291205</v>
      </c>
      <c r="F53" s="25">
        <f t="shared" si="4"/>
        <v>291205</v>
      </c>
      <c r="G53" s="31">
        <v>0.06</v>
      </c>
      <c r="H53" s="25">
        <f t="shared" si="6"/>
        <v>17472.3</v>
      </c>
      <c r="I53" s="25"/>
      <c r="J53" s="7"/>
    </row>
    <row r="54" spans="3:10" ht="12.75">
      <c r="C54" s="34">
        <v>93185612</v>
      </c>
      <c r="D54" s="32"/>
      <c r="E54" s="32">
        <v>1553094</v>
      </c>
      <c r="F54" s="25">
        <f t="shared" si="4"/>
        <v>1553094</v>
      </c>
      <c r="G54" s="31">
        <v>0.06</v>
      </c>
      <c r="H54" s="25">
        <f t="shared" si="6"/>
        <v>93185.64</v>
      </c>
      <c r="I54" s="25"/>
      <c r="J54" s="7"/>
    </row>
    <row r="55" spans="3:10" ht="12.75">
      <c r="C55" s="34">
        <v>1219848</v>
      </c>
      <c r="D55" s="32"/>
      <c r="E55" s="32">
        <v>9149</v>
      </c>
      <c r="F55" s="25">
        <f t="shared" si="4"/>
        <v>9149</v>
      </c>
      <c r="G55" s="31">
        <v>0.06</v>
      </c>
      <c r="H55" s="25">
        <f t="shared" si="6"/>
        <v>548.9399999999999</v>
      </c>
      <c r="I55" s="25"/>
      <c r="J55" s="7"/>
    </row>
    <row r="56" spans="3:10" ht="12.75">
      <c r="C56" s="34">
        <v>5048000</v>
      </c>
      <c r="D56" s="32"/>
      <c r="E56" s="32">
        <v>37860</v>
      </c>
      <c r="F56" s="25">
        <f t="shared" si="4"/>
        <v>37860</v>
      </c>
      <c r="G56" s="31">
        <v>0.06</v>
      </c>
      <c r="H56" s="25">
        <f t="shared" si="6"/>
        <v>2271.6</v>
      </c>
      <c r="I56" s="25"/>
      <c r="J56" s="7"/>
    </row>
    <row r="57" spans="3:10" ht="12.75">
      <c r="C57" s="34">
        <v>7572000</v>
      </c>
      <c r="D57" s="32"/>
      <c r="E57" s="32">
        <v>90142</v>
      </c>
      <c r="F57" s="25">
        <f t="shared" si="4"/>
        <v>90142</v>
      </c>
      <c r="G57" s="31">
        <v>0.06</v>
      </c>
      <c r="H57" s="25">
        <f t="shared" si="6"/>
        <v>5408.5199999999995</v>
      </c>
      <c r="I57" s="25"/>
      <c r="J57" s="7"/>
    </row>
    <row r="58" spans="3:10" ht="12.75">
      <c r="C58" s="25"/>
      <c r="D58" s="32"/>
      <c r="E58" s="30"/>
      <c r="F58" s="25"/>
      <c r="G58" s="31"/>
      <c r="H58" s="31" t="s">
        <v>37</v>
      </c>
      <c r="I58" s="25"/>
      <c r="J58" s="7"/>
    </row>
    <row r="59" spans="3:10" ht="12.75">
      <c r="C59" s="25"/>
      <c r="D59" s="32"/>
      <c r="E59" s="30"/>
      <c r="F59" s="25"/>
      <c r="G59" s="31"/>
      <c r="H59" s="25">
        <f>SUM(H43:H57)*-0.35</f>
        <v>-86665.15535999998</v>
      </c>
      <c r="I59" s="25"/>
      <c r="J59" s="7"/>
    </row>
    <row r="60" spans="3:9" ht="12.75">
      <c r="C60" s="33"/>
      <c r="D60" s="33"/>
      <c r="E60" s="33"/>
      <c r="F60" s="33"/>
      <c r="G60" s="33"/>
      <c r="H60" s="25"/>
      <c r="I60" s="25"/>
    </row>
    <row r="61" spans="3:9" ht="12.75">
      <c r="C61" s="33"/>
      <c r="D61" s="33"/>
      <c r="E61" s="33"/>
      <c r="F61" s="33"/>
      <c r="G61" s="33"/>
      <c r="H61" s="25" t="s">
        <v>38</v>
      </c>
      <c r="I61" s="25"/>
    </row>
    <row r="62" spans="3:9" ht="12.75">
      <c r="C62" s="33"/>
      <c r="D62" s="33"/>
      <c r="E62" s="33"/>
      <c r="F62" s="33"/>
      <c r="G62" s="33"/>
      <c r="H62" s="25">
        <f>SUM(H24:H41)+SUM(H43:H57)+H59</f>
        <v>3874731.705739999</v>
      </c>
      <c r="I62" s="25"/>
    </row>
    <row r="63" spans="3:9" ht="12.75">
      <c r="C63" s="33"/>
      <c r="D63" s="33"/>
      <c r="E63" s="33"/>
      <c r="F63" s="33"/>
      <c r="G63" s="33"/>
      <c r="H63" s="33"/>
      <c r="I63" s="33"/>
    </row>
  </sheetData>
  <sheetProtection/>
  <printOptions/>
  <pageMargins left="0.7" right="0.7" top="1.15625" bottom="0.75" header="0.3" footer="0.3"/>
  <pageSetup horizontalDpi="600" verticalDpi="600" orientation="portrait" scale="75" r:id="rId1"/>
  <headerFooter>
    <oddHeader>&amp;R&amp;"Times New Roman,Bold"&amp;12Attachment to Response to Question 3
Page 7 of 7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2016-01-05T23:21:10Z</dcterms:created>
  <dcterms:modified xsi:type="dcterms:W3CDTF">2016-01-12T18:12:11Z</dcterms:modified>
  <cp:category/>
  <cp:version/>
  <cp:contentType/>
  <cp:contentStatus/>
</cp:coreProperties>
</file>