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water.com\files\Rate Case\Kentucky\2015 WSCKY Rate Case\Data Requests\Data Request 1 filed xxx\Staff DR 1.3 - Support Workpapers\"/>
    </mc:Choice>
  </mc:AlternateContent>
  <bookViews>
    <workbookView xWindow="120" yWindow="90" windowWidth="19035" windowHeight="11250"/>
  </bookViews>
  <sheets>
    <sheet name="Current Depreciation Rates" sheetId="16" r:id="rId1"/>
    <sheet name="Proposed Depreciation Rates" sheetId="7" r:id="rId2"/>
    <sheet name="Revenue Requirement" sheetId="18" state="hidden" r:id="rId3"/>
    <sheet name="Pro Forma GL Capital" sheetId="15" r:id="rId4"/>
    <sheet name="PSC DR 3-9d.2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ccount_and_Adjustment_Information" localSheetId="0">OFFSET(#REF!,0,0,COUNTA(#REF!),COUNTA(#REF!))</definedName>
    <definedName name="Account_and_Adjustment_Information">OFFSET(#REF!,0,0,COUNTA(#REF!),COUNTA(#REF!))</definedName>
    <definedName name="Account_Balance">'[1]COPY ELECTRONIC TB HERE'!$D$2:$D$463</definedName>
    <definedName name="Account_Name">'[2]COPY ELECTRONIC TB HERE'!$B$2:$B$307</definedName>
    <definedName name="Account_Number">'[2]COPY ELECTRONIC TB HERE'!$A$2:$A$307</definedName>
    <definedName name="Acct1580Mainframe_depr">'[3]wp-p3-alloc of State computers'!$P$8</definedName>
    <definedName name="Acct1585MiniComputers_depr">'[3]wp-p3-alloc of State computers'!$P$9</definedName>
    <definedName name="Acct1590CompSysCost_depr">'[3]wp-p3-alloc of State computers'!$P$10</definedName>
    <definedName name="Acct1595MicrosSysCost_depr">'[3]wp-p3-alloc of State computers'!$P$11</definedName>
    <definedName name="allocation_data" localSheetId="0">OFFSET(#REF!,1,0,COUNTA(#REF!)-1,COUNTA(#REF!))</definedName>
    <definedName name="allocation_data">OFFSET(#REF!,1,0,COUNTA(#REF!)-1,COUNTA(#REF!))</definedName>
    <definedName name="ALLOCATION_TABLE">'[1]Linked TB'!$B$668:$H$675</definedName>
    <definedName name="Company_Name">'[4]Input Schedule'!$G$6</definedName>
    <definedName name="company_title">'[1]Input Schedule'!$C$3</definedName>
    <definedName name="customers">'[1]Input Schedule'!$C$13</definedName>
    <definedName name="Docket">'[4]Input Schedule'!$G$4</definedName>
    <definedName name="Docket_Number">'[1]Input Schedule'!$C$5:$C$5</definedName>
    <definedName name="end_balance">OFFSET('[5]tb 2007 reformat'!$H$1,1,0,COUNTA('[5]tb 2007 reformat'!$A$1:$A$65536),1)</definedName>
    <definedName name="FTYE">'[3]Input Schedule'!$C$10</definedName>
    <definedName name="_xlnm.Print_Area" localSheetId="0">'Current Depreciation Rates'!$A$1:$P$69</definedName>
    <definedName name="_xlnm.Print_Area" localSheetId="1">'Proposed Depreciation Rates'!$A$1:$P$69</definedName>
    <definedName name="_xlnm.Print_Titles" localSheetId="0">'Current Depreciation Rates'!$1:$4</definedName>
    <definedName name="_xlnm.Print_Titles" localSheetId="1">'Proposed Depreciation Rates'!$1:$4</definedName>
    <definedName name="Reduced_acct">OFFSET('[5]tb 2007 reformat'!$A$1,1,0,COUNTA('[5]tb 2007 reformat'!$A$1:$A$65536),1)</definedName>
    <definedName name="sewer_customers">'[1]Input Schedule'!$C$12</definedName>
    <definedName name="swr_cust_per">'[1]Input Schedule'!$D$12</definedName>
    <definedName name="TB">'[6]COPY ELECTRONIC TB HERE'!$A$1:$E$65536</definedName>
    <definedName name="test_year_end_date">'[1]Input Schedule'!$C$7</definedName>
    <definedName name="TestYearEnded">'[4]Input Schedule'!$G$9</definedName>
    <definedName name="total_UI_ERC">'[1]Input Schedule'!$C$16</definedName>
    <definedName name="water_customer">'[1]Input Schedule'!$C$11</definedName>
    <definedName name="water_customers">'[1]Input Schedule'!$C$11</definedName>
    <definedName name="wtr_cust_per">'[1]Input Schedule'!$D$11</definedName>
  </definedNames>
  <calcPr calcId="152511" calcMode="manual" iterate="1"/>
</workbook>
</file>

<file path=xl/calcChain.xml><?xml version="1.0" encoding="utf-8"?>
<calcChain xmlns="http://schemas.openxmlformats.org/spreadsheetml/2006/main">
  <c r="P47" i="7" l="1"/>
  <c r="P66" i="16" l="1"/>
  <c r="P62" i="16"/>
  <c r="P57" i="16"/>
  <c r="P56" i="16"/>
  <c r="P55" i="16"/>
  <c r="J59" i="16"/>
  <c r="H59" i="16"/>
  <c r="H45" i="16" l="1"/>
  <c r="J42" i="16"/>
  <c r="P42" i="16" s="1"/>
  <c r="J38" i="16"/>
  <c r="P38" i="16" s="1"/>
  <c r="J34" i="16"/>
  <c r="P34" i="16" s="1"/>
  <c r="J30" i="16"/>
  <c r="P30" i="16" s="1"/>
  <c r="J29" i="16"/>
  <c r="P29" i="16" s="1"/>
  <c r="J26" i="16"/>
  <c r="P26" i="16" s="1"/>
  <c r="J25" i="16"/>
  <c r="P25" i="16" s="1"/>
  <c r="J22" i="16"/>
  <c r="P22" i="16" s="1"/>
  <c r="J21" i="16"/>
  <c r="P21" i="16" s="1"/>
  <c r="J18" i="16"/>
  <c r="P18" i="16" s="1"/>
  <c r="J14" i="16"/>
  <c r="P14" i="16" s="1"/>
  <c r="O12" i="16"/>
  <c r="P12" i="16" s="1"/>
  <c r="O11" i="16"/>
  <c r="P11" i="16" s="1"/>
  <c r="O10" i="16"/>
  <c r="P10" i="16" s="1"/>
  <c r="O9" i="16"/>
  <c r="P9" i="16" s="1"/>
  <c r="P8" i="16"/>
  <c r="P7" i="16"/>
  <c r="J25" i="7"/>
  <c r="J29" i="7"/>
  <c r="J41" i="7"/>
  <c r="H35" i="15"/>
  <c r="J24" i="15"/>
  <c r="J33" i="16" s="1"/>
  <c r="P33" i="16" s="1"/>
  <c r="J20" i="15"/>
  <c r="J19" i="15"/>
  <c r="J8" i="15"/>
  <c r="J17" i="16" s="1"/>
  <c r="P17" i="16" s="1"/>
  <c r="J4" i="15"/>
  <c r="J13" i="16" s="1"/>
  <c r="I34" i="15"/>
  <c r="J34" i="15" s="1"/>
  <c r="I33" i="15"/>
  <c r="J33" i="15" s="1"/>
  <c r="J42" i="7" s="1"/>
  <c r="I32" i="15"/>
  <c r="J32" i="15" s="1"/>
  <c r="J41" i="16" s="1"/>
  <c r="P41" i="16" s="1"/>
  <c r="I31" i="15"/>
  <c r="J31" i="15" s="1"/>
  <c r="I30" i="15"/>
  <c r="J30" i="15" s="1"/>
  <c r="I29" i="15"/>
  <c r="J29" i="15" s="1"/>
  <c r="J38" i="7" s="1"/>
  <c r="I28" i="15"/>
  <c r="J28" i="15" s="1"/>
  <c r="J37" i="16" s="1"/>
  <c r="P37" i="16" s="1"/>
  <c r="I27" i="15"/>
  <c r="J27" i="15" s="1"/>
  <c r="I26" i="15"/>
  <c r="J26" i="15" s="1"/>
  <c r="I25" i="15"/>
  <c r="J25" i="15" s="1"/>
  <c r="J34" i="7" s="1"/>
  <c r="I24" i="15"/>
  <c r="I23" i="15"/>
  <c r="J23" i="15" s="1"/>
  <c r="I22" i="15"/>
  <c r="J22" i="15" s="1"/>
  <c r="J31" i="7" s="1"/>
  <c r="I21" i="15"/>
  <c r="J21" i="15" s="1"/>
  <c r="J30" i="7" s="1"/>
  <c r="I20" i="15"/>
  <c r="I19" i="15"/>
  <c r="I18" i="15"/>
  <c r="J18" i="15" s="1"/>
  <c r="J27" i="7" s="1"/>
  <c r="I17" i="15"/>
  <c r="J17" i="15" s="1"/>
  <c r="J26" i="7" s="1"/>
  <c r="I16" i="15"/>
  <c r="J16" i="15" s="1"/>
  <c r="I15" i="15"/>
  <c r="J15" i="15" s="1"/>
  <c r="I14" i="15"/>
  <c r="J14" i="15" s="1"/>
  <c r="I13" i="15"/>
  <c r="J13" i="15" s="1"/>
  <c r="J22" i="7" s="1"/>
  <c r="I12" i="15"/>
  <c r="J12" i="15" s="1"/>
  <c r="J21" i="7" s="1"/>
  <c r="I11" i="15"/>
  <c r="J11" i="15" s="1"/>
  <c r="I10" i="15"/>
  <c r="J10" i="15" s="1"/>
  <c r="I9" i="15"/>
  <c r="J9" i="15" s="1"/>
  <c r="J18" i="7" s="1"/>
  <c r="I8" i="15"/>
  <c r="I7" i="15"/>
  <c r="J7" i="15" s="1"/>
  <c r="J16" i="7" s="1"/>
  <c r="I6" i="15"/>
  <c r="J6" i="15" s="1"/>
  <c r="I5" i="15"/>
  <c r="J5" i="15" s="1"/>
  <c r="I4" i="15"/>
  <c r="J23" i="7" l="1"/>
  <c r="J23" i="16"/>
  <c r="P23" i="16" s="1"/>
  <c r="J39" i="16"/>
  <c r="P39" i="16" s="1"/>
  <c r="J39" i="7"/>
  <c r="J15" i="16"/>
  <c r="P15" i="16" s="1"/>
  <c r="J15" i="7"/>
  <c r="J19" i="7"/>
  <c r="J19" i="16"/>
  <c r="P19" i="16" s="1"/>
  <c r="J35" i="16"/>
  <c r="P35" i="16" s="1"/>
  <c r="J35" i="7"/>
  <c r="J43" i="16"/>
  <c r="P43" i="16" s="1"/>
  <c r="J43" i="7"/>
  <c r="J28" i="16"/>
  <c r="P28" i="16" s="1"/>
  <c r="J28" i="7"/>
  <c r="J20" i="16"/>
  <c r="P20" i="16" s="1"/>
  <c r="J20" i="7"/>
  <c r="J24" i="16"/>
  <c r="P24" i="16" s="1"/>
  <c r="J24" i="7"/>
  <c r="J32" i="16"/>
  <c r="P32" i="16" s="1"/>
  <c r="J32" i="7"/>
  <c r="J36" i="16"/>
  <c r="P36" i="16" s="1"/>
  <c r="J36" i="7"/>
  <c r="J40" i="16"/>
  <c r="P40" i="16" s="1"/>
  <c r="J40" i="7"/>
  <c r="J31" i="16"/>
  <c r="P31" i="16" s="1"/>
  <c r="J37" i="7"/>
  <c r="J27" i="16"/>
  <c r="P27" i="16" s="1"/>
  <c r="J33" i="7"/>
  <c r="J17" i="7"/>
  <c r="J16" i="16"/>
  <c r="P16" i="16" s="1"/>
  <c r="J13" i="7"/>
  <c r="J35" i="15"/>
  <c r="J14" i="7"/>
  <c r="P13" i="16"/>
  <c r="I35" i="15"/>
  <c r="P45" i="16" l="1"/>
  <c r="P53" i="16" s="1"/>
  <c r="J45" i="16"/>
  <c r="P47" i="16"/>
  <c r="P59" i="16" l="1"/>
  <c r="E14" i="18" l="1"/>
  <c r="E17" i="18" s="1"/>
  <c r="E20" i="18" l="1"/>
  <c r="E21" i="18"/>
  <c r="H59" i="7"/>
  <c r="E23" i="18" l="1"/>
  <c r="E26" i="18" s="1"/>
  <c r="E29" i="18" s="1"/>
  <c r="J59" i="7"/>
  <c r="O31" i="7" l="1"/>
  <c r="P31" i="7" s="1"/>
  <c r="O20" i="7"/>
  <c r="P20" i="7" s="1"/>
  <c r="O18" i="7"/>
  <c r="P18" i="7" s="1"/>
  <c r="O12" i="7"/>
  <c r="O11" i="7"/>
  <c r="O10" i="7"/>
  <c r="O9" i="7"/>
  <c r="O8" i="7"/>
  <c r="O7" i="7"/>
  <c r="H19" i="12"/>
  <c r="H20" i="12"/>
  <c r="H21" i="12"/>
  <c r="H22" i="12"/>
  <c r="H23" i="12"/>
  <c r="H42" i="12"/>
  <c r="H43" i="12"/>
  <c r="H47" i="12"/>
  <c r="G46" i="12"/>
  <c r="H46" i="12" s="1"/>
  <c r="G45" i="12"/>
  <c r="H45" i="12" s="1"/>
  <c r="G44" i="12"/>
  <c r="H44" i="12" s="1"/>
  <c r="G41" i="12"/>
  <c r="H41" i="12" s="1"/>
  <c r="G40" i="12"/>
  <c r="H40" i="12" s="1"/>
  <c r="G37" i="12"/>
  <c r="H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7" i="12"/>
  <c r="H27" i="12" s="1"/>
  <c r="G26" i="12"/>
  <c r="H26" i="12" s="1"/>
  <c r="G18" i="12"/>
  <c r="H18" i="12" s="1"/>
  <c r="G15" i="12"/>
  <c r="H15" i="12" s="1"/>
  <c r="G14" i="12"/>
  <c r="H14" i="12" s="1"/>
  <c r="G13" i="12"/>
  <c r="H13" i="12" s="1"/>
  <c r="G12" i="12"/>
  <c r="H12" i="12" s="1"/>
  <c r="G11" i="12"/>
  <c r="H11" i="12" s="1"/>
  <c r="G10" i="12"/>
  <c r="H10" i="12" s="1"/>
  <c r="G9" i="12"/>
  <c r="H9" i="12" s="1"/>
  <c r="B41" i="12"/>
  <c r="B42" i="12" s="1"/>
  <c r="B43" i="12" s="1"/>
  <c r="B44" i="12" s="1"/>
  <c r="B45" i="12" s="1"/>
  <c r="B46" i="12" s="1"/>
  <c r="B47" i="12" s="1"/>
  <c r="B31" i="12"/>
  <c r="B32" i="12" s="1"/>
  <c r="B20" i="12"/>
  <c r="B21" i="12" s="1"/>
  <c r="B22" i="12" s="1"/>
  <c r="B33" i="12" l="1"/>
  <c r="B34" i="12" s="1"/>
  <c r="B35" i="12" s="1"/>
  <c r="B36" i="12" s="1"/>
  <c r="B37" i="12" s="1"/>
  <c r="M30" i="16"/>
  <c r="M28" i="16"/>
  <c r="M26" i="16"/>
  <c r="M24" i="16"/>
  <c r="M22" i="16"/>
  <c r="M17" i="16"/>
  <c r="M15" i="16"/>
  <c r="M13" i="16"/>
  <c r="M42" i="16"/>
  <c r="M40" i="16"/>
  <c r="M38" i="16"/>
  <c r="M36" i="16"/>
  <c r="M34" i="16"/>
  <c r="M32" i="16"/>
  <c r="M19" i="16"/>
  <c r="M29" i="16"/>
  <c r="M27" i="16"/>
  <c r="M25" i="16"/>
  <c r="M23" i="16"/>
  <c r="M21" i="16"/>
  <c r="M16" i="16"/>
  <c r="M14" i="16"/>
  <c r="M43" i="16"/>
  <c r="M41" i="16"/>
  <c r="M39" i="16"/>
  <c r="M37" i="16"/>
  <c r="M33" i="16"/>
  <c r="M35" i="16"/>
  <c r="P7" i="7"/>
  <c r="M22" i="7"/>
  <c r="O22" i="7" s="1"/>
  <c r="P22" i="7" s="1"/>
  <c r="M26" i="7"/>
  <c r="O26" i="7" s="1"/>
  <c r="P26" i="7" s="1"/>
  <c r="M30" i="7"/>
  <c r="O30" i="7" s="1"/>
  <c r="P30" i="7" s="1"/>
  <c r="M35" i="7"/>
  <c r="O35" i="7" s="1"/>
  <c r="P35" i="7" s="1"/>
  <c r="M39" i="7"/>
  <c r="O39" i="7" s="1"/>
  <c r="P39" i="7" s="1"/>
  <c r="M43" i="7"/>
  <c r="O43" i="7" s="1"/>
  <c r="P43" i="7" s="1"/>
  <c r="M15" i="7"/>
  <c r="O15" i="7" s="1"/>
  <c r="P15" i="7" s="1"/>
  <c r="M23" i="7"/>
  <c r="O23" i="7" s="1"/>
  <c r="P23" i="7" s="1"/>
  <c r="M27" i="7"/>
  <c r="O27" i="7" s="1"/>
  <c r="P27" i="7" s="1"/>
  <c r="M32" i="7"/>
  <c r="O32" i="7" s="1"/>
  <c r="P32" i="7" s="1"/>
  <c r="M36" i="7"/>
  <c r="O36" i="7" s="1"/>
  <c r="P36" i="7" s="1"/>
  <c r="M40" i="7"/>
  <c r="O40" i="7" s="1"/>
  <c r="P40" i="7" s="1"/>
  <c r="M19" i="7"/>
  <c r="O19" i="7" s="1"/>
  <c r="P19" i="7" s="1"/>
  <c r="M16" i="7"/>
  <c r="O16" i="7" s="1"/>
  <c r="P16" i="7" s="1"/>
  <c r="M24" i="7"/>
  <c r="O24" i="7" s="1"/>
  <c r="P24" i="7" s="1"/>
  <c r="M28" i="7"/>
  <c r="O28" i="7" s="1"/>
  <c r="P28" i="7" s="1"/>
  <c r="M33" i="7"/>
  <c r="O33" i="7" s="1"/>
  <c r="P33" i="7" s="1"/>
  <c r="M37" i="7"/>
  <c r="O37" i="7" s="1"/>
  <c r="P37" i="7" s="1"/>
  <c r="M41" i="7"/>
  <c r="O41" i="7" s="1"/>
  <c r="P41" i="7" s="1"/>
  <c r="M13" i="7"/>
  <c r="O13" i="7" s="1"/>
  <c r="P13" i="7" s="1"/>
  <c r="M17" i="7"/>
  <c r="O17" i="7" s="1"/>
  <c r="P17" i="7" s="1"/>
  <c r="M21" i="7"/>
  <c r="O21" i="7" s="1"/>
  <c r="P21" i="7" s="1"/>
  <c r="M25" i="7"/>
  <c r="O25" i="7" s="1"/>
  <c r="P25" i="7" s="1"/>
  <c r="M29" i="7"/>
  <c r="O29" i="7" s="1"/>
  <c r="P29" i="7" s="1"/>
  <c r="M34" i="7"/>
  <c r="O34" i="7" s="1"/>
  <c r="P34" i="7" s="1"/>
  <c r="M38" i="7"/>
  <c r="O38" i="7" s="1"/>
  <c r="P38" i="7" s="1"/>
  <c r="M42" i="7"/>
  <c r="O42" i="7" s="1"/>
  <c r="P42" i="7" s="1"/>
  <c r="M14" i="7"/>
  <c r="O14" i="7" s="1"/>
  <c r="P14" i="7" s="1"/>
  <c r="P8" i="7"/>
  <c r="P12" i="7"/>
  <c r="P10" i="7"/>
  <c r="P9" i="7"/>
  <c r="P11" i="7"/>
  <c r="H45" i="7"/>
  <c r="P45" i="7" l="1"/>
  <c r="P53" i="7" s="1"/>
  <c r="J45" i="7"/>
  <c r="P55" i="7" l="1"/>
  <c r="P57" i="7" l="1"/>
  <c r="P56" i="7"/>
  <c r="P62" i="7"/>
  <c r="P59" i="7" l="1"/>
  <c r="G14" i="18" l="1"/>
  <c r="G17" i="18" s="1"/>
  <c r="G20" i="18" s="1"/>
  <c r="P65" i="7"/>
  <c r="G21" i="18" l="1"/>
  <c r="G23" i="18" s="1"/>
  <c r="G26" i="18" s="1"/>
  <c r="G29" i="18" s="1"/>
</calcChain>
</file>

<file path=xl/sharedStrings.xml><?xml version="1.0" encoding="utf-8"?>
<sst xmlns="http://schemas.openxmlformats.org/spreadsheetml/2006/main" count="249" uniqueCount="134">
  <si>
    <t>[1]</t>
  </si>
  <si>
    <t>Organization</t>
  </si>
  <si>
    <t>Franchises</t>
  </si>
  <si>
    <t>Land &amp; land rights pump</t>
  </si>
  <si>
    <t>Land &amp; land rights water tr.</t>
  </si>
  <si>
    <t>Land &amp; land rights trans.</t>
  </si>
  <si>
    <t>Land &amp; land rights gen. plt.</t>
  </si>
  <si>
    <t>Struct &amp; improv. src. supply</t>
  </si>
  <si>
    <t>Struct &amp; improv. wtr. trt. plt.</t>
  </si>
  <si>
    <t>Struct &amp; improv. trans. dist.</t>
  </si>
  <si>
    <t>Struct &amp; improv. gen. plt.</t>
  </si>
  <si>
    <t>Wells &amp; springs</t>
  </si>
  <si>
    <t>Infiltration gallery</t>
  </si>
  <si>
    <t>Supply mains</t>
  </si>
  <si>
    <t>Power generation equip.</t>
  </si>
  <si>
    <t>Electric pump equip. src. plt.</t>
  </si>
  <si>
    <t>Electric pump equip. wtp.</t>
  </si>
  <si>
    <t>Electric pump equip. trans.</t>
  </si>
  <si>
    <t>Water treatment equip.</t>
  </si>
  <si>
    <t>Dist. resv. &amp; standpipes</t>
  </si>
  <si>
    <t>Trans. &amp; distr. mains</t>
  </si>
  <si>
    <t xml:space="preserve">Service lines </t>
  </si>
  <si>
    <t>Meters</t>
  </si>
  <si>
    <t>Meter installations</t>
  </si>
  <si>
    <t>Hydrants</t>
  </si>
  <si>
    <t>Backflow prevention devic.</t>
  </si>
  <si>
    <t>Other plt. &amp; misc. equip. src. su.</t>
  </si>
  <si>
    <t>Office struct &amp; improv.</t>
  </si>
  <si>
    <t>Office furn. &amp; equip.</t>
  </si>
  <si>
    <t>Stores equipment</t>
  </si>
  <si>
    <t>Tool shop &amp; misc. equip.</t>
  </si>
  <si>
    <t>Laboratory equipment</t>
  </si>
  <si>
    <t>Power operated equip.</t>
  </si>
  <si>
    <t>Communication equip.</t>
  </si>
  <si>
    <t>Misc . equipment</t>
  </si>
  <si>
    <t>Water plant allocated</t>
  </si>
  <si>
    <t>Other tangible plt. water</t>
  </si>
  <si>
    <t>Account ID</t>
  </si>
  <si>
    <t>Account Description</t>
  </si>
  <si>
    <t>OTH PLT&amp;MISC EQUIP WTP</t>
  </si>
  <si>
    <t>ADV-IN-AID OF CONST-WATER</t>
  </si>
  <si>
    <t>CIAC-METERS</t>
  </si>
  <si>
    <t>CIAC-WATER-TAP</t>
  </si>
  <si>
    <t>WSC of Kentucky</t>
  </si>
  <si>
    <t>For the Test Year Ended December 31, 2012</t>
  </si>
  <si>
    <t>Proposed Depreciation rates</t>
  </si>
  <si>
    <t>Source of Supply Plant</t>
  </si>
  <si>
    <t>Structures and Improvements</t>
  </si>
  <si>
    <t>Collecting &amp; Impounding Reservoirs</t>
  </si>
  <si>
    <t>Lake, River and Other Intakes</t>
  </si>
  <si>
    <t>Wells and Springs</t>
  </si>
  <si>
    <t>Galleries and Tunnels</t>
  </si>
  <si>
    <t>Supply Mains</t>
  </si>
  <si>
    <t>Other Source of Water Supply Plant</t>
  </si>
  <si>
    <t>Pumping Plant</t>
  </si>
  <si>
    <t>Pumping Equipment</t>
  </si>
  <si>
    <t>Other Pumping Plant</t>
  </si>
  <si>
    <t>Water Treatment Plant</t>
  </si>
  <si>
    <t>Water Treatment Equipment</t>
  </si>
  <si>
    <t>Transmission and Distribution Plant</t>
  </si>
  <si>
    <t>Reservoirs and Tanks</t>
  </si>
  <si>
    <t>Transmission and Distribution Mains</t>
  </si>
  <si>
    <t>Fire Mains</t>
  </si>
  <si>
    <t>Services</t>
  </si>
  <si>
    <t>Meter Installations</t>
  </si>
  <si>
    <t>General Plant</t>
  </si>
  <si>
    <t>Office Furniture and Equipment</t>
  </si>
  <si>
    <t>Transportation Equipment</t>
  </si>
  <si>
    <t>Stores Equipment</t>
  </si>
  <si>
    <t>Tools, Shop &amp; Garage Equipment</t>
  </si>
  <si>
    <t>Laboratory Equipment</t>
  </si>
  <si>
    <t>Power Operated Equipment</t>
  </si>
  <si>
    <t>Communication Equipment</t>
  </si>
  <si>
    <t>Average Service Life (yrs)</t>
  </si>
  <si>
    <t>Low</t>
  </si>
  <si>
    <t>High</t>
  </si>
  <si>
    <t>Average</t>
  </si>
  <si>
    <t>Naruc Study Rates</t>
  </si>
  <si>
    <t>Naruc Water 1996</t>
  </si>
  <si>
    <t>Naruc Sewer 1996</t>
  </si>
  <si>
    <t>Naruc PDF 1979</t>
  </si>
  <si>
    <t>North Carolina Rate</t>
  </si>
  <si>
    <t>WSC KY Rates used</t>
  </si>
  <si>
    <t>North Carolina Service Life (Months)</t>
  </si>
  <si>
    <t>Composite Rate</t>
  </si>
  <si>
    <t>CIAC-OTHER TANGIBLE PLT W</t>
  </si>
  <si>
    <t>Total CIAC</t>
  </si>
  <si>
    <t>Total Plant</t>
  </si>
  <si>
    <t>[PSC DR 3-9d.2]</t>
  </si>
  <si>
    <t>1979 NARUC Study</t>
  </si>
  <si>
    <t>06/30/2015 Per Books Amount</t>
  </si>
  <si>
    <t>06/30/2015 Pro Forma Amount</t>
  </si>
  <si>
    <t>For the Test Year Ended June 30, 2015</t>
  </si>
  <si>
    <t>Depreciation / Amortization Expense</t>
  </si>
  <si>
    <t>[1] - Average rate based on service lives via 1979 Naruc Study.  As calculated in 2013 KY RC PSC DR 3-9d.2.</t>
  </si>
  <si>
    <t>A</t>
  </si>
  <si>
    <t>B</t>
  </si>
  <si>
    <t>C</t>
  </si>
  <si>
    <t>Line No.</t>
  </si>
  <si>
    <t>Pro Forma GL Capital</t>
  </si>
  <si>
    <t>Pro Forma Vehicles</t>
  </si>
  <si>
    <t>per w/p [p]</t>
  </si>
  <si>
    <t>Computers, net of Project Phoenix</t>
  </si>
  <si>
    <t>per w/p [o]</t>
  </si>
  <si>
    <t>Total Depreciation</t>
  </si>
  <si>
    <t>Test Year Ended 6/30/2015</t>
  </si>
  <si>
    <t>Case No. 2015 - xxxxx</t>
  </si>
  <si>
    <t>WATER SERVICE CORPORATION OF KENTUCKY</t>
  </si>
  <si>
    <t>% of GL Spending</t>
  </si>
  <si>
    <t>Pro Forma Additions Distribution</t>
  </si>
  <si>
    <t>Current Depreciation Rates</t>
  </si>
  <si>
    <t xml:space="preserve">Total Depreciation </t>
  </si>
  <si>
    <t xml:space="preserve">Revenue Requirement </t>
  </si>
  <si>
    <t>Operating</t>
  </si>
  <si>
    <t>Ratio</t>
  </si>
  <si>
    <t>Item</t>
  </si>
  <si>
    <t>Method</t>
  </si>
  <si>
    <t>(d)</t>
  </si>
  <si>
    <t>Less: Federal &amp; State Income Taxes</t>
  </si>
  <si>
    <t>Operating Expenses Net of Income Taxes</t>
  </si>
  <si>
    <t>Divide by: Operating Ratio</t>
  </si>
  <si>
    <t>Revenue to Cover Operating Ratio</t>
  </si>
  <si>
    <t>Less: Operating Expenses Net of Income Taxes</t>
  </si>
  <si>
    <t>Net Operating Income After Income Taxes</t>
  </si>
  <si>
    <t>Less: Pro Forma Net Income</t>
  </si>
  <si>
    <t>Net Operating Income Adjustment</t>
  </si>
  <si>
    <t>Multiplied by Gross-up Factor</t>
  </si>
  <si>
    <t>Revenue Requirement</t>
  </si>
  <si>
    <t>Percentage Increase/Decrease</t>
  </si>
  <si>
    <t>Current Rates</t>
  </si>
  <si>
    <t>Proposed Rates</t>
  </si>
  <si>
    <t>Add: Depreciation / Amortization Expense</t>
  </si>
  <si>
    <t>Total Operating Expenses, Net of Depreciation/Amortization</t>
  </si>
  <si>
    <t>Total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</si>
</sst>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######"/>
    <numFmt numFmtId="165" formatCode="##"/>
    <numFmt numFmtId="166" formatCode="mm/dd/yy"/>
    <numFmt numFmtId="167" formatCode="mm/yy"/>
    <numFmt numFmtId="168" formatCode="_([$€-2]* #,##0.00_);_([$€-2]* \(#,##0.00\);_([$€-2]* &quot;-&quot;??_)"/>
    <numFmt numFmtId="169" formatCode="[$-409]mmmm\-yy;@"/>
    <numFmt numFmtId="170" formatCode="[$-409]mmm\-yy;@"/>
    <numFmt numFmtId="171" formatCode="_(* #,##0.00_);_(* \(#,##0.00\);_(* &quot;-&quot;_);_(@_)"/>
    <numFmt numFmtId="172" formatCode="_(* #,##0_);_(* \(#,##0\);_(* &quot;-&quot;??_);_(@_)"/>
    <numFmt numFmtId="173" formatCode="_(&quot;$&quot;* #,##0_);_(&quot;$&quot;* \(#,##0\);_(&quot;$&quot;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Bookman Old Style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Geneva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name val="Geneva"/>
      <family val="2"/>
    </font>
    <font>
      <sz val="10"/>
      <name val="Bookman"/>
      <family val="1"/>
    </font>
    <font>
      <sz val="10"/>
      <name val="Courier"/>
      <family val="3"/>
    </font>
    <font>
      <sz val="11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sz val="12"/>
      <name val="Arial MT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name val="Courier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</borders>
  <cellStyleXfs count="387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0" fillId="0" borderId="0"/>
    <xf numFmtId="164" fontId="21" fillId="0" borderId="0"/>
    <xf numFmtId="164" fontId="21" fillId="0" borderId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22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22" fillId="37" borderId="0" applyNumberFormat="0" applyBorder="0" applyAlignment="0" applyProtection="0"/>
    <xf numFmtId="0" fontId="1" fillId="30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38" borderId="0" applyNumberFormat="0" applyBorder="0" applyAlignment="0" applyProtection="0"/>
    <xf numFmtId="0" fontId="1" fillId="11" borderId="0" applyNumberFormat="0" applyBorder="0" applyAlignment="0" applyProtection="0"/>
    <xf numFmtId="0" fontId="22" fillId="39" borderId="0" applyNumberFormat="0" applyBorder="0" applyAlignment="0" applyProtection="0"/>
    <xf numFmtId="0" fontId="1" fillId="11" borderId="0" applyNumberFormat="0" applyBorder="0" applyAlignment="0" applyProtection="0"/>
    <xf numFmtId="0" fontId="22" fillId="39" borderId="0" applyNumberFormat="0" applyBorder="0" applyAlignment="0" applyProtection="0"/>
    <xf numFmtId="0" fontId="1" fillId="11" borderId="0" applyNumberFormat="0" applyBorder="0" applyAlignment="0" applyProtection="0"/>
    <xf numFmtId="0" fontId="22" fillId="39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1" fillId="19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22" fillId="41" borderId="0" applyNumberFormat="0" applyBorder="0" applyAlignment="0" applyProtection="0"/>
    <xf numFmtId="0" fontId="1" fillId="23" borderId="0" applyNumberFormat="0" applyBorder="0" applyAlignment="0" applyProtection="0"/>
    <xf numFmtId="0" fontId="22" fillId="36" borderId="0" applyNumberFormat="0" applyBorder="0" applyAlignment="0" applyProtection="0"/>
    <xf numFmtId="0" fontId="1" fillId="23" borderId="0" applyNumberFormat="0" applyBorder="0" applyAlignment="0" applyProtection="0"/>
    <xf numFmtId="0" fontId="22" fillId="36" borderId="0" applyNumberFormat="0" applyBorder="0" applyAlignment="0" applyProtection="0"/>
    <xf numFmtId="0" fontId="1" fillId="23" borderId="0" applyNumberFormat="0" applyBorder="0" applyAlignment="0" applyProtection="0"/>
    <xf numFmtId="0" fontId="22" fillId="36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1" fillId="31" borderId="0" applyNumberFormat="0" applyBorder="0" applyAlignment="0" applyProtection="0"/>
    <xf numFmtId="0" fontId="22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2" borderId="0" applyNumberFormat="0" applyBorder="0" applyAlignment="0" applyProtection="0"/>
    <xf numFmtId="0" fontId="19" fillId="12" borderId="0" applyNumberFormat="0" applyBorder="0" applyAlignment="0" applyProtection="0"/>
    <xf numFmtId="0" fontId="23" fillId="43" borderId="0" applyNumberFormat="0" applyBorder="0" applyAlignment="0" applyProtection="0"/>
    <xf numFmtId="0" fontId="19" fillId="12" borderId="0" applyNumberFormat="0" applyBorder="0" applyAlignment="0" applyProtection="0"/>
    <xf numFmtId="0" fontId="23" fillId="43" borderId="0" applyNumberFormat="0" applyBorder="0" applyAlignment="0" applyProtection="0"/>
    <xf numFmtId="0" fontId="19" fillId="12" borderId="0" applyNumberFormat="0" applyBorder="0" applyAlignment="0" applyProtection="0"/>
    <xf numFmtId="0" fontId="23" fillId="43" borderId="0" applyNumberFormat="0" applyBorder="0" applyAlignment="0" applyProtection="0"/>
    <xf numFmtId="0" fontId="19" fillId="16" borderId="0" applyNumberFormat="0" applyBorder="0" applyAlignment="0" applyProtection="0"/>
    <xf numFmtId="0" fontId="23" fillId="40" borderId="0" applyNumberFormat="0" applyBorder="0" applyAlignment="0" applyProtection="0"/>
    <xf numFmtId="0" fontId="19" fillId="16" borderId="0" applyNumberFormat="0" applyBorder="0" applyAlignment="0" applyProtection="0"/>
    <xf numFmtId="0" fontId="23" fillId="40" borderId="0" applyNumberFormat="0" applyBorder="0" applyAlignment="0" applyProtection="0"/>
    <xf numFmtId="0" fontId="19" fillId="16" borderId="0" applyNumberFormat="0" applyBorder="0" applyAlignment="0" applyProtection="0"/>
    <xf numFmtId="0" fontId="23" fillId="40" borderId="0" applyNumberFormat="0" applyBorder="0" applyAlignment="0" applyProtection="0"/>
    <xf numFmtId="0" fontId="19" fillId="20" borderId="0" applyNumberFormat="0" applyBorder="0" applyAlignment="0" applyProtection="0"/>
    <xf numFmtId="0" fontId="23" fillId="41" borderId="0" applyNumberFormat="0" applyBorder="0" applyAlignment="0" applyProtection="0"/>
    <xf numFmtId="0" fontId="19" fillId="20" borderId="0" applyNumberFormat="0" applyBorder="0" applyAlignment="0" applyProtection="0"/>
    <xf numFmtId="0" fontId="23" fillId="41" borderId="0" applyNumberFormat="0" applyBorder="0" applyAlignment="0" applyProtection="0"/>
    <xf numFmtId="0" fontId="19" fillId="20" borderId="0" applyNumberFormat="0" applyBorder="0" applyAlignment="0" applyProtection="0"/>
    <xf numFmtId="0" fontId="23" fillId="41" borderId="0" applyNumberFormat="0" applyBorder="0" applyAlignment="0" applyProtection="0"/>
    <xf numFmtId="0" fontId="19" fillId="24" borderId="0" applyNumberFormat="0" applyBorder="0" applyAlignment="0" applyProtection="0"/>
    <xf numFmtId="0" fontId="23" fillId="44" borderId="0" applyNumberFormat="0" applyBorder="0" applyAlignment="0" applyProtection="0"/>
    <xf numFmtId="0" fontId="19" fillId="24" borderId="0" applyNumberFormat="0" applyBorder="0" applyAlignment="0" applyProtection="0"/>
    <xf numFmtId="0" fontId="23" fillId="44" borderId="0" applyNumberFormat="0" applyBorder="0" applyAlignment="0" applyProtection="0"/>
    <xf numFmtId="0" fontId="19" fillId="24" borderId="0" applyNumberFormat="0" applyBorder="0" applyAlignment="0" applyProtection="0"/>
    <xf numFmtId="0" fontId="23" fillId="44" borderId="0" applyNumberFormat="0" applyBorder="0" applyAlignment="0" applyProtection="0"/>
    <xf numFmtId="0" fontId="19" fillId="28" borderId="0" applyNumberFormat="0" applyBorder="0" applyAlignment="0" applyProtection="0"/>
    <xf numFmtId="0" fontId="23" fillId="45" borderId="0" applyNumberFormat="0" applyBorder="0" applyAlignment="0" applyProtection="0"/>
    <xf numFmtId="0" fontId="19" fillId="28" borderId="0" applyNumberFormat="0" applyBorder="0" applyAlignment="0" applyProtection="0"/>
    <xf numFmtId="0" fontId="23" fillId="45" borderId="0" applyNumberFormat="0" applyBorder="0" applyAlignment="0" applyProtection="0"/>
    <xf numFmtId="0" fontId="19" fillId="28" borderId="0" applyNumberFormat="0" applyBorder="0" applyAlignment="0" applyProtection="0"/>
    <xf numFmtId="0" fontId="23" fillId="45" borderId="0" applyNumberFormat="0" applyBorder="0" applyAlignment="0" applyProtection="0"/>
    <xf numFmtId="0" fontId="19" fillId="32" borderId="0" applyNumberFormat="0" applyBorder="0" applyAlignment="0" applyProtection="0"/>
    <xf numFmtId="0" fontId="23" fillId="46" borderId="0" applyNumberFormat="0" applyBorder="0" applyAlignment="0" applyProtection="0"/>
    <xf numFmtId="0" fontId="19" fillId="32" borderId="0" applyNumberFormat="0" applyBorder="0" applyAlignment="0" applyProtection="0"/>
    <xf numFmtId="0" fontId="23" fillId="46" borderId="0" applyNumberFormat="0" applyBorder="0" applyAlignment="0" applyProtection="0"/>
    <xf numFmtId="0" fontId="19" fillId="32" borderId="0" applyNumberFormat="0" applyBorder="0" applyAlignment="0" applyProtection="0"/>
    <xf numFmtId="0" fontId="23" fillId="46" borderId="0" applyNumberFormat="0" applyBorder="0" applyAlignment="0" applyProtection="0"/>
    <xf numFmtId="0" fontId="19" fillId="9" borderId="0" applyNumberFormat="0" applyBorder="0" applyAlignment="0" applyProtection="0"/>
    <xf numFmtId="0" fontId="23" fillId="47" borderId="0" applyNumberFormat="0" applyBorder="0" applyAlignment="0" applyProtection="0"/>
    <xf numFmtId="0" fontId="19" fillId="9" borderId="0" applyNumberFormat="0" applyBorder="0" applyAlignment="0" applyProtection="0"/>
    <xf numFmtId="0" fontId="23" fillId="47" borderId="0" applyNumberFormat="0" applyBorder="0" applyAlignment="0" applyProtection="0"/>
    <xf numFmtId="0" fontId="19" fillId="9" borderId="0" applyNumberFormat="0" applyBorder="0" applyAlignment="0" applyProtection="0"/>
    <xf numFmtId="0" fontId="23" fillId="47" borderId="0" applyNumberFormat="0" applyBorder="0" applyAlignment="0" applyProtection="0"/>
    <xf numFmtId="0" fontId="19" fillId="13" borderId="0" applyNumberFormat="0" applyBorder="0" applyAlignment="0" applyProtection="0"/>
    <xf numFmtId="0" fontId="23" fillId="48" borderId="0" applyNumberFormat="0" applyBorder="0" applyAlignment="0" applyProtection="0"/>
    <xf numFmtId="0" fontId="19" fillId="13" borderId="0" applyNumberFormat="0" applyBorder="0" applyAlignment="0" applyProtection="0"/>
    <xf numFmtId="0" fontId="23" fillId="48" borderId="0" applyNumberFormat="0" applyBorder="0" applyAlignment="0" applyProtection="0"/>
    <xf numFmtId="0" fontId="19" fillId="13" borderId="0" applyNumberFormat="0" applyBorder="0" applyAlignment="0" applyProtection="0"/>
    <xf numFmtId="0" fontId="23" fillId="48" borderId="0" applyNumberFormat="0" applyBorder="0" applyAlignment="0" applyProtection="0"/>
    <xf numFmtId="0" fontId="19" fillId="17" borderId="0" applyNumberFormat="0" applyBorder="0" applyAlignment="0" applyProtection="0"/>
    <xf numFmtId="0" fontId="23" fillId="49" borderId="0" applyNumberFormat="0" applyBorder="0" applyAlignment="0" applyProtection="0"/>
    <xf numFmtId="0" fontId="19" fillId="17" borderId="0" applyNumberFormat="0" applyBorder="0" applyAlignment="0" applyProtection="0"/>
    <xf numFmtId="0" fontId="23" fillId="49" borderId="0" applyNumberFormat="0" applyBorder="0" applyAlignment="0" applyProtection="0"/>
    <xf numFmtId="0" fontId="19" fillId="17" borderId="0" applyNumberFormat="0" applyBorder="0" applyAlignment="0" applyProtection="0"/>
    <xf numFmtId="0" fontId="23" fillId="49" borderId="0" applyNumberFormat="0" applyBorder="0" applyAlignment="0" applyProtection="0"/>
    <xf numFmtId="0" fontId="19" fillId="21" borderId="0" applyNumberFormat="0" applyBorder="0" applyAlignment="0" applyProtection="0"/>
    <xf numFmtId="0" fontId="23" fillId="44" borderId="0" applyNumberFormat="0" applyBorder="0" applyAlignment="0" applyProtection="0"/>
    <xf numFmtId="0" fontId="19" fillId="21" borderId="0" applyNumberFormat="0" applyBorder="0" applyAlignment="0" applyProtection="0"/>
    <xf numFmtId="0" fontId="23" fillId="44" borderId="0" applyNumberFormat="0" applyBorder="0" applyAlignment="0" applyProtection="0"/>
    <xf numFmtId="0" fontId="19" fillId="21" borderId="0" applyNumberFormat="0" applyBorder="0" applyAlignment="0" applyProtection="0"/>
    <xf numFmtId="0" fontId="23" fillId="44" borderId="0" applyNumberFormat="0" applyBorder="0" applyAlignment="0" applyProtection="0"/>
    <xf numFmtId="0" fontId="19" fillId="25" borderId="0" applyNumberFormat="0" applyBorder="0" applyAlignment="0" applyProtection="0"/>
    <xf numFmtId="0" fontId="23" fillId="45" borderId="0" applyNumberFormat="0" applyBorder="0" applyAlignment="0" applyProtection="0"/>
    <xf numFmtId="0" fontId="19" fillId="25" borderId="0" applyNumberFormat="0" applyBorder="0" applyAlignment="0" applyProtection="0"/>
    <xf numFmtId="0" fontId="23" fillId="45" borderId="0" applyNumberFormat="0" applyBorder="0" applyAlignment="0" applyProtection="0"/>
    <xf numFmtId="0" fontId="19" fillId="25" borderId="0" applyNumberFormat="0" applyBorder="0" applyAlignment="0" applyProtection="0"/>
    <xf numFmtId="0" fontId="23" fillId="45" borderId="0" applyNumberFormat="0" applyBorder="0" applyAlignment="0" applyProtection="0"/>
    <xf numFmtId="0" fontId="19" fillId="29" borderId="0" applyNumberFormat="0" applyBorder="0" applyAlignment="0" applyProtection="0"/>
    <xf numFmtId="0" fontId="23" fillId="50" borderId="0" applyNumberFormat="0" applyBorder="0" applyAlignment="0" applyProtection="0"/>
    <xf numFmtId="0" fontId="19" fillId="29" borderId="0" applyNumberFormat="0" applyBorder="0" applyAlignment="0" applyProtection="0"/>
    <xf numFmtId="0" fontId="23" fillId="50" borderId="0" applyNumberFormat="0" applyBorder="0" applyAlignment="0" applyProtection="0"/>
    <xf numFmtId="0" fontId="19" fillId="29" borderId="0" applyNumberFormat="0" applyBorder="0" applyAlignment="0" applyProtection="0"/>
    <xf numFmtId="0" fontId="23" fillId="50" borderId="0" applyNumberFormat="0" applyBorder="0" applyAlignment="0" applyProtection="0"/>
    <xf numFmtId="0" fontId="9" fillId="3" borderId="0" applyNumberFormat="0" applyBorder="0" applyAlignment="0" applyProtection="0"/>
    <xf numFmtId="0" fontId="24" fillId="34" borderId="0" applyNumberFormat="0" applyBorder="0" applyAlignment="0" applyProtection="0"/>
    <xf numFmtId="0" fontId="9" fillId="3" borderId="0" applyNumberFormat="0" applyBorder="0" applyAlignment="0" applyProtection="0"/>
    <xf numFmtId="0" fontId="24" fillId="34" borderId="0" applyNumberFormat="0" applyBorder="0" applyAlignment="0" applyProtection="0"/>
    <xf numFmtId="0" fontId="9" fillId="3" borderId="0" applyNumberFormat="0" applyBorder="0" applyAlignment="0" applyProtection="0"/>
    <xf numFmtId="0" fontId="24" fillId="34" borderId="0" applyNumberFormat="0" applyBorder="0" applyAlignment="0" applyProtection="0"/>
    <xf numFmtId="0" fontId="13" fillId="6" borderId="5" applyNumberFormat="0" applyAlignment="0" applyProtection="0"/>
    <xf numFmtId="0" fontId="25" fillId="51" borderId="11" applyNumberFormat="0" applyAlignment="0" applyProtection="0"/>
    <xf numFmtId="0" fontId="13" fillId="6" borderId="5" applyNumberFormat="0" applyAlignment="0" applyProtection="0"/>
    <xf numFmtId="0" fontId="25" fillId="51" borderId="11" applyNumberFormat="0" applyAlignment="0" applyProtection="0"/>
    <xf numFmtId="0" fontId="13" fillId="6" borderId="5" applyNumberFormat="0" applyAlignment="0" applyProtection="0"/>
    <xf numFmtId="0" fontId="25" fillId="51" borderId="11" applyNumberFormat="0" applyAlignment="0" applyProtection="0"/>
    <xf numFmtId="0" fontId="15" fillId="7" borderId="8" applyNumberFormat="0" applyAlignment="0" applyProtection="0"/>
    <xf numFmtId="0" fontId="26" fillId="52" borderId="12" applyNumberFormat="0" applyAlignment="0" applyProtection="0"/>
    <xf numFmtId="0" fontId="15" fillId="7" borderId="8" applyNumberFormat="0" applyAlignment="0" applyProtection="0"/>
    <xf numFmtId="0" fontId="26" fillId="52" borderId="12" applyNumberFormat="0" applyAlignment="0" applyProtection="0"/>
    <xf numFmtId="0" fontId="15" fillId="7" borderId="8" applyNumberFormat="0" applyAlignment="0" applyProtection="0"/>
    <xf numFmtId="0" fontId="26" fillId="52" borderId="12" applyNumberFormat="0" applyAlignment="0" applyProtection="0"/>
    <xf numFmtId="165" fontId="27" fillId="0" borderId="0" applyFont="0"/>
    <xf numFmtId="37" fontId="28" fillId="0" borderId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166" fontId="28" fillId="0" borderId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14" fontId="27" fillId="0" borderId="0"/>
    <xf numFmtId="167" fontId="21" fillId="0" borderId="0" applyFont="0" applyAlignment="0"/>
    <xf numFmtId="168" fontId="3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0">
      <alignment horizontal="right"/>
    </xf>
    <xf numFmtId="0" fontId="8" fillId="2" borderId="0" applyNumberFormat="0" applyBorder="0" applyAlignment="0" applyProtection="0"/>
    <xf numFmtId="0" fontId="36" fillId="35" borderId="0" applyNumberFormat="0" applyBorder="0" applyAlignment="0" applyProtection="0"/>
    <xf numFmtId="0" fontId="8" fillId="2" borderId="0" applyNumberFormat="0" applyBorder="0" applyAlignment="0" applyProtection="0"/>
    <xf numFmtId="0" fontId="36" fillId="35" borderId="0" applyNumberFormat="0" applyBorder="0" applyAlignment="0" applyProtection="0"/>
    <xf numFmtId="0" fontId="8" fillId="2" borderId="0" applyNumberFormat="0" applyBorder="0" applyAlignment="0" applyProtection="0"/>
    <xf numFmtId="0" fontId="36" fillId="35" borderId="0" applyNumberFormat="0" applyBorder="0" applyAlignment="0" applyProtection="0"/>
    <xf numFmtId="0" fontId="5" fillId="0" borderId="2" applyNumberFormat="0" applyFill="0" applyAlignment="0" applyProtection="0"/>
    <xf numFmtId="0" fontId="37" fillId="0" borderId="13" applyNumberFormat="0" applyFill="0" applyAlignment="0" applyProtection="0"/>
    <xf numFmtId="0" fontId="5" fillId="0" borderId="2" applyNumberFormat="0" applyFill="0" applyAlignment="0" applyProtection="0"/>
    <xf numFmtId="0" fontId="37" fillId="0" borderId="13" applyNumberFormat="0" applyFill="0" applyAlignment="0" applyProtection="0"/>
    <xf numFmtId="0" fontId="5" fillId="0" borderId="2" applyNumberFormat="0" applyFill="0" applyAlignment="0" applyProtection="0"/>
    <xf numFmtId="0" fontId="37" fillId="0" borderId="13" applyNumberFormat="0" applyFill="0" applyAlignment="0" applyProtection="0"/>
    <xf numFmtId="0" fontId="6" fillId="0" borderId="3" applyNumberFormat="0" applyFill="0" applyAlignment="0" applyProtection="0"/>
    <xf numFmtId="0" fontId="38" fillId="0" borderId="14" applyNumberFormat="0" applyFill="0" applyAlignment="0" applyProtection="0"/>
    <xf numFmtId="0" fontId="6" fillId="0" borderId="3" applyNumberFormat="0" applyFill="0" applyAlignment="0" applyProtection="0"/>
    <xf numFmtId="0" fontId="38" fillId="0" borderId="14" applyNumberFormat="0" applyFill="0" applyAlignment="0" applyProtection="0"/>
    <xf numFmtId="0" fontId="6" fillId="0" borderId="3" applyNumberFormat="0" applyFill="0" applyAlignment="0" applyProtection="0"/>
    <xf numFmtId="0" fontId="38" fillId="0" borderId="14" applyNumberFormat="0" applyFill="0" applyAlignment="0" applyProtection="0"/>
    <xf numFmtId="0" fontId="7" fillId="0" borderId="4" applyNumberFormat="0" applyFill="0" applyAlignment="0" applyProtection="0"/>
    <xf numFmtId="0" fontId="39" fillId="0" borderId="15" applyNumberFormat="0" applyFill="0" applyAlignment="0" applyProtection="0"/>
    <xf numFmtId="0" fontId="7" fillId="0" borderId="4" applyNumberFormat="0" applyFill="0" applyAlignment="0" applyProtection="0"/>
    <xf numFmtId="0" fontId="39" fillId="0" borderId="15" applyNumberFormat="0" applyFill="0" applyAlignment="0" applyProtection="0"/>
    <xf numFmtId="0" fontId="7" fillId="0" borderId="4" applyNumberFormat="0" applyFill="0" applyAlignment="0" applyProtection="0"/>
    <xf numFmtId="0" fontId="39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1" fillId="5" borderId="5" applyNumberFormat="0" applyAlignment="0" applyProtection="0"/>
    <xf numFmtId="0" fontId="40" fillId="38" borderId="11" applyNumberFormat="0" applyAlignment="0" applyProtection="0"/>
    <xf numFmtId="0" fontId="11" fillId="5" borderId="5" applyNumberFormat="0" applyAlignment="0" applyProtection="0"/>
    <xf numFmtId="0" fontId="40" fillId="38" borderId="11" applyNumberFormat="0" applyAlignment="0" applyProtection="0"/>
    <xf numFmtId="0" fontId="11" fillId="5" borderId="5" applyNumberFormat="0" applyAlignment="0" applyProtection="0"/>
    <xf numFmtId="0" fontId="40" fillId="38" borderId="11" applyNumberFormat="0" applyAlignment="0" applyProtection="0"/>
    <xf numFmtId="49" fontId="28" fillId="0" borderId="0">
      <alignment horizontal="center"/>
    </xf>
    <xf numFmtId="0" fontId="14" fillId="0" borderId="7" applyNumberFormat="0" applyFill="0" applyAlignment="0" applyProtection="0"/>
    <xf numFmtId="0" fontId="41" fillId="0" borderId="16" applyNumberFormat="0" applyFill="0" applyAlignment="0" applyProtection="0"/>
    <xf numFmtId="0" fontId="14" fillId="0" borderId="7" applyNumberFormat="0" applyFill="0" applyAlignment="0" applyProtection="0"/>
    <xf numFmtId="0" fontId="41" fillId="0" borderId="16" applyNumberFormat="0" applyFill="0" applyAlignment="0" applyProtection="0"/>
    <xf numFmtId="0" fontId="14" fillId="0" borderId="7" applyNumberFormat="0" applyFill="0" applyAlignment="0" applyProtection="0"/>
    <xf numFmtId="0" fontId="41" fillId="0" borderId="16" applyNumberFormat="0" applyFill="0" applyAlignment="0" applyProtection="0"/>
    <xf numFmtId="0" fontId="10" fillId="4" borderId="0" applyNumberFormat="0" applyBorder="0" applyAlignment="0" applyProtection="0"/>
    <xf numFmtId="0" fontId="42" fillId="53" borderId="0" applyNumberFormat="0" applyBorder="0" applyAlignment="0" applyProtection="0"/>
    <xf numFmtId="0" fontId="10" fillId="4" borderId="0" applyNumberFormat="0" applyBorder="0" applyAlignment="0" applyProtection="0"/>
    <xf numFmtId="0" fontId="42" fillId="53" borderId="0" applyNumberFormat="0" applyBorder="0" applyAlignment="0" applyProtection="0"/>
    <xf numFmtId="0" fontId="10" fillId="4" borderId="0" applyNumberFormat="0" applyBorder="0" applyAlignment="0" applyProtection="0"/>
    <xf numFmtId="0" fontId="42" fillId="53" borderId="0" applyNumberFormat="0" applyBorder="0" applyAlignment="0" applyProtection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43" fillId="0" borderId="0"/>
    <xf numFmtId="169" fontId="43" fillId="0" borderId="0"/>
    <xf numFmtId="169" fontId="2" fillId="0" borderId="0"/>
    <xf numFmtId="0" fontId="2" fillId="0" borderId="0"/>
    <xf numFmtId="0" fontId="28" fillId="0" borderId="0"/>
    <xf numFmtId="169" fontId="33" fillId="0" borderId="0"/>
    <xf numFmtId="169" fontId="33" fillId="0" borderId="0"/>
    <xf numFmtId="0" fontId="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169" fontId="28" fillId="0" borderId="0"/>
    <xf numFmtId="0" fontId="29" fillId="0" borderId="0"/>
    <xf numFmtId="0" fontId="1" fillId="0" borderId="0"/>
    <xf numFmtId="0" fontId="30" fillId="0" borderId="0">
      <alignment vertical="top"/>
    </xf>
    <xf numFmtId="169" fontId="33" fillId="0" borderId="0"/>
    <xf numFmtId="169" fontId="33" fillId="0" borderId="0"/>
    <xf numFmtId="169" fontId="33" fillId="0" borderId="0"/>
    <xf numFmtId="169" fontId="33" fillId="0" borderId="0"/>
    <xf numFmtId="0" fontId="1" fillId="0" borderId="0"/>
    <xf numFmtId="0" fontId="27" fillId="0" borderId="0"/>
    <xf numFmtId="0" fontId="32" fillId="0" borderId="0"/>
    <xf numFmtId="0" fontId="33" fillId="0" borderId="0"/>
    <xf numFmtId="169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170" fontId="33" fillId="0" borderId="0"/>
    <xf numFmtId="0" fontId="32" fillId="0" borderId="0"/>
    <xf numFmtId="169" fontId="33" fillId="0" borderId="0"/>
    <xf numFmtId="0" fontId="1" fillId="0" borderId="0"/>
    <xf numFmtId="0" fontId="1" fillId="0" borderId="0"/>
    <xf numFmtId="0" fontId="33" fillId="0" borderId="0"/>
    <xf numFmtId="0" fontId="28" fillId="0" borderId="0"/>
    <xf numFmtId="169" fontId="33" fillId="0" borderId="0"/>
    <xf numFmtId="0" fontId="1" fillId="0" borderId="0"/>
    <xf numFmtId="0" fontId="33" fillId="0" borderId="0"/>
    <xf numFmtId="0" fontId="33" fillId="0" borderId="0"/>
    <xf numFmtId="169" fontId="33" fillId="0" borderId="0"/>
    <xf numFmtId="169" fontId="1" fillId="0" borderId="0"/>
    <xf numFmtId="169" fontId="1" fillId="0" borderId="0"/>
    <xf numFmtId="0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1" fillId="8" borderId="9" applyNumberFormat="0" applyFont="0" applyAlignment="0" applyProtection="0"/>
    <xf numFmtId="0" fontId="22" fillId="54" borderId="17" applyNumberFormat="0" applyFont="0" applyAlignment="0" applyProtection="0"/>
    <xf numFmtId="0" fontId="1" fillId="8" borderId="9" applyNumberFormat="0" applyFont="0" applyAlignment="0" applyProtection="0"/>
    <xf numFmtId="0" fontId="22" fillId="54" borderId="17" applyNumberFormat="0" applyFont="0" applyAlignment="0" applyProtection="0"/>
    <xf numFmtId="0" fontId="1" fillId="8" borderId="9" applyNumberFormat="0" applyFont="0" applyAlignment="0" applyProtection="0"/>
    <xf numFmtId="0" fontId="22" fillId="54" borderId="17" applyNumberFormat="0" applyFont="0" applyAlignment="0" applyProtection="0"/>
    <xf numFmtId="0" fontId="22" fillId="54" borderId="17" applyNumberFormat="0" applyFont="0" applyAlignment="0" applyProtection="0"/>
    <xf numFmtId="0" fontId="22" fillId="54" borderId="17" applyNumberFormat="0" applyFont="0" applyAlignment="0" applyProtection="0"/>
    <xf numFmtId="0" fontId="22" fillId="54" borderId="17" applyNumberFormat="0" applyFont="0" applyAlignment="0" applyProtection="0"/>
    <xf numFmtId="0" fontId="22" fillId="54" borderId="17" applyNumberFormat="0" applyFont="0" applyAlignment="0" applyProtection="0"/>
    <xf numFmtId="0" fontId="2" fillId="54" borderId="17" applyNumberFormat="0" applyFont="0" applyAlignment="0" applyProtection="0"/>
    <xf numFmtId="0" fontId="12" fillId="6" borderId="6" applyNumberFormat="0" applyAlignment="0" applyProtection="0"/>
    <xf numFmtId="0" fontId="44" fillId="51" borderId="18" applyNumberFormat="0" applyAlignment="0" applyProtection="0"/>
    <xf numFmtId="0" fontId="12" fillId="6" borderId="6" applyNumberFormat="0" applyAlignment="0" applyProtection="0"/>
    <xf numFmtId="0" fontId="44" fillId="51" borderId="18" applyNumberFormat="0" applyAlignment="0" applyProtection="0"/>
    <xf numFmtId="0" fontId="12" fillId="6" borderId="6" applyNumberFormat="0" applyAlignment="0" applyProtection="0"/>
    <xf numFmtId="0" fontId="44" fillId="51" borderId="18" applyNumberFormat="0" applyAlignment="0" applyProtection="0"/>
    <xf numFmtId="9" fontId="2" fillId="0" borderId="0" applyFont="0" applyFill="0" applyBorder="0" applyAlignment="0" applyProtection="0"/>
    <xf numFmtId="10" fontId="45" fillId="0" borderId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47" fillId="0" borderId="19" applyNumberFormat="0" applyFill="0" applyAlignment="0" applyProtection="0"/>
    <xf numFmtId="0" fontId="18" fillId="0" borderId="10" applyNumberFormat="0" applyFill="0" applyAlignment="0" applyProtection="0"/>
    <xf numFmtId="0" fontId="47" fillId="0" borderId="19" applyNumberFormat="0" applyFill="0" applyAlignment="0" applyProtection="0"/>
    <xf numFmtId="0" fontId="18" fillId="0" borderId="10" applyNumberFormat="0" applyFill="0" applyAlignment="0" applyProtection="0"/>
    <xf numFmtId="0" fontId="47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72">
    <xf numFmtId="0" fontId="0" fillId="0" borderId="0" xfId="0"/>
    <xf numFmtId="10" fontId="0" fillId="0" borderId="0" xfId="1" applyNumberFormat="1" applyFont="1"/>
    <xf numFmtId="0" fontId="0" fillId="0" borderId="0" xfId="0" applyFont="1"/>
    <xf numFmtId="1" fontId="0" fillId="0" borderId="0" xfId="0" applyNumberFormat="1" applyFont="1"/>
    <xf numFmtId="0" fontId="0" fillId="0" borderId="0" xfId="0" applyAlignment="1">
      <alignment wrapText="1"/>
    </xf>
    <xf numFmtId="0" fontId="0" fillId="0" borderId="0" xfId="0" applyFill="1"/>
    <xf numFmtId="10" fontId="0" fillId="0" borderId="0" xfId="1" applyNumberFormat="1" applyFont="1" applyFill="1"/>
    <xf numFmtId="41" fontId="0" fillId="0" borderId="0" xfId="0" applyNumberFormat="1" applyAlignment="1">
      <alignment horizontal="right"/>
    </xf>
    <xf numFmtId="0" fontId="49" fillId="0" borderId="0" xfId="0" applyFont="1"/>
    <xf numFmtId="1" fontId="49" fillId="0" borderId="0" xfId="0" applyNumberFormat="1" applyFont="1"/>
    <xf numFmtId="0" fontId="49" fillId="0" borderId="0" xfId="0" applyFont="1" applyFill="1"/>
    <xf numFmtId="41" fontId="49" fillId="0" borderId="0" xfId="0" applyNumberFormat="1" applyFont="1"/>
    <xf numFmtId="10" fontId="49" fillId="0" borderId="0" xfId="1" applyNumberFormat="1" applyFont="1"/>
    <xf numFmtId="41" fontId="49" fillId="0" borderId="0" xfId="0" applyNumberFormat="1" applyFont="1" applyAlignment="1">
      <alignment horizontal="right"/>
    </xf>
    <xf numFmtId="2" fontId="49" fillId="0" borderId="0" xfId="0" applyNumberFormat="1" applyFont="1"/>
    <xf numFmtId="0" fontId="49" fillId="0" borderId="0" xfId="0" applyFont="1" applyAlignment="1"/>
    <xf numFmtId="1" fontId="49" fillId="0" borderId="1" xfId="0" applyNumberFormat="1" applyFont="1" applyBorder="1" applyAlignment="1">
      <alignment horizontal="center" wrapText="1"/>
    </xf>
    <xf numFmtId="0" fontId="49" fillId="0" borderId="1" xfId="0" applyFont="1" applyFill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49" fillId="0" borderId="1" xfId="0" applyFont="1" applyBorder="1"/>
    <xf numFmtId="0" fontId="49" fillId="0" borderId="1" xfId="0" applyFont="1" applyFill="1" applyBorder="1"/>
    <xf numFmtId="41" fontId="49" fillId="0" borderId="1" xfId="0" applyNumberFormat="1" applyFont="1" applyBorder="1" applyAlignment="1">
      <alignment horizontal="center" wrapText="1"/>
    </xf>
    <xf numFmtId="10" fontId="49" fillId="0" borderId="1" xfId="1" applyNumberFormat="1" applyFont="1" applyBorder="1" applyAlignment="1">
      <alignment horizontal="center" wrapText="1"/>
    </xf>
    <xf numFmtId="10" fontId="49" fillId="0" borderId="1" xfId="1" applyNumberFormat="1" applyFont="1" applyBorder="1" applyAlignment="1">
      <alignment horizontal="center"/>
    </xf>
    <xf numFmtId="2" fontId="49" fillId="0" borderId="0" xfId="0" applyNumberFormat="1" applyFont="1" applyBorder="1" applyAlignment="1">
      <alignment horizontal="center" wrapText="1"/>
    </xf>
    <xf numFmtId="0" fontId="49" fillId="0" borderId="0" xfId="0" applyFont="1" applyBorder="1" applyAlignment="1">
      <alignment horizontal="center"/>
    </xf>
    <xf numFmtId="0" fontId="49" fillId="0" borderId="0" xfId="0" applyFont="1" applyBorder="1"/>
    <xf numFmtId="0" fontId="49" fillId="0" borderId="0" xfId="0" applyNumberFormat="1" applyFont="1" applyFill="1"/>
    <xf numFmtId="0" fontId="49" fillId="0" borderId="0" xfId="0" applyNumberFormat="1" applyFont="1"/>
    <xf numFmtId="41" fontId="49" fillId="0" borderId="0" xfId="1" applyNumberFormat="1" applyFont="1"/>
    <xf numFmtId="2" fontId="49" fillId="0" borderId="0" xfId="1" applyNumberFormat="1" applyFont="1"/>
    <xf numFmtId="1" fontId="49" fillId="0" borderId="0" xfId="0" applyNumberFormat="1" applyFont="1" applyFill="1"/>
    <xf numFmtId="171" fontId="49" fillId="0" borderId="0" xfId="0" applyNumberFormat="1" applyFont="1" applyFill="1"/>
    <xf numFmtId="41" fontId="50" fillId="0" borderId="0" xfId="0" applyNumberFormat="1" applyFont="1"/>
    <xf numFmtId="0" fontId="49" fillId="0" borderId="0" xfId="0" applyFont="1" applyFill="1" applyBorder="1"/>
    <xf numFmtId="41" fontId="49" fillId="0" borderId="0" xfId="0" applyNumberFormat="1" applyFont="1" applyBorder="1"/>
    <xf numFmtId="10" fontId="49" fillId="0" borderId="0" xfId="0" applyNumberFormat="1" applyFont="1"/>
    <xf numFmtId="0" fontId="52" fillId="0" borderId="0" xfId="0" applyFont="1"/>
    <xf numFmtId="9" fontId="0" fillId="0" borderId="0" xfId="1" applyFont="1"/>
    <xf numFmtId="43" fontId="49" fillId="0" borderId="0" xfId="0" applyNumberFormat="1" applyFont="1"/>
    <xf numFmtId="171" fontId="49" fillId="0" borderId="0" xfId="0" applyNumberFormat="1" applyFont="1"/>
    <xf numFmtId="43" fontId="0" fillId="0" borderId="20" xfId="0" applyNumberFormat="1" applyBorder="1"/>
    <xf numFmtId="9" fontId="0" fillId="0" borderId="20" xfId="1" applyFont="1" applyBorder="1"/>
    <xf numFmtId="41" fontId="50" fillId="0" borderId="0" xfId="1" applyNumberFormat="1" applyFont="1" applyBorder="1"/>
    <xf numFmtId="41" fontId="50" fillId="0" borderId="0" xfId="0" applyNumberFormat="1" applyFont="1" applyBorder="1"/>
    <xf numFmtId="41" fontId="50" fillId="0" borderId="20" xfId="0" applyNumberFormat="1" applyFont="1" applyBorder="1"/>
    <xf numFmtId="0" fontId="50" fillId="0" borderId="0" xfId="0" applyFont="1" applyFill="1" applyBorder="1"/>
    <xf numFmtId="0" fontId="50" fillId="0" borderId="0" xfId="0" applyFont="1" applyBorder="1"/>
    <xf numFmtId="10" fontId="50" fillId="0" borderId="0" xfId="1" applyNumberFormat="1" applyFont="1" applyBorder="1"/>
    <xf numFmtId="37" fontId="53" fillId="0" borderId="0" xfId="0" applyNumberFormat="1" applyFont="1"/>
    <xf numFmtId="0" fontId="54" fillId="0" borderId="0" xfId="0" applyFont="1"/>
    <xf numFmtId="0" fontId="53" fillId="0" borderId="0" xfId="0" applyFont="1"/>
    <xf numFmtId="0" fontId="53" fillId="0" borderId="0" xfId="0" applyNumberFormat="1" applyFont="1" applyAlignment="1"/>
    <xf numFmtId="0" fontId="54" fillId="0" borderId="0" xfId="0" applyNumberFormat="1" applyFont="1" applyAlignment="1"/>
    <xf numFmtId="0" fontId="53" fillId="0" borderId="0" xfId="0" applyFont="1" applyAlignment="1">
      <alignment horizontal="center"/>
    </xf>
    <xf numFmtId="0" fontId="53" fillId="0" borderId="0" xfId="0" applyNumberFormat="1" applyFont="1" applyAlignment="1">
      <alignment horizontal="center"/>
    </xf>
    <xf numFmtId="0" fontId="54" fillId="0" borderId="0" xfId="0" applyNumberFormat="1" applyFont="1" applyAlignment="1">
      <alignment horizontal="center"/>
    </xf>
    <xf numFmtId="0" fontId="54" fillId="0" borderId="1" xfId="0" applyNumberFormat="1" applyFont="1" applyBorder="1" applyAlignment="1">
      <alignment horizontal="left"/>
    </xf>
    <xf numFmtId="0" fontId="54" fillId="0" borderId="21" xfId="0" applyNumberFormat="1" applyFont="1" applyBorder="1" applyAlignment="1">
      <alignment horizontal="center"/>
    </xf>
    <xf numFmtId="173" fontId="54" fillId="0" borderId="0" xfId="385" applyNumberFormat="1" applyFont="1"/>
    <xf numFmtId="172" fontId="54" fillId="0" borderId="1" xfId="386" applyNumberFormat="1" applyFont="1" applyBorder="1"/>
    <xf numFmtId="173" fontId="54" fillId="0" borderId="0" xfId="0" applyNumberFormat="1" applyFont="1"/>
    <xf numFmtId="9" fontId="54" fillId="0" borderId="1" xfId="1" applyFont="1" applyBorder="1"/>
    <xf numFmtId="173" fontId="54" fillId="0" borderId="1" xfId="0" applyNumberFormat="1" applyFont="1" applyBorder="1"/>
    <xf numFmtId="0" fontId="54" fillId="0" borderId="1" xfId="0" applyFont="1" applyBorder="1"/>
    <xf numFmtId="173" fontId="54" fillId="0" borderId="20" xfId="0" applyNumberFormat="1" applyFont="1" applyBorder="1"/>
    <xf numFmtId="9" fontId="54" fillId="0" borderId="20" xfId="1" applyFont="1" applyBorder="1"/>
    <xf numFmtId="0" fontId="55" fillId="0" borderId="0" xfId="0" applyNumberFormat="1" applyFont="1" applyAlignment="1"/>
    <xf numFmtId="173" fontId="0" fillId="0" borderId="0" xfId="0" applyNumberFormat="1"/>
    <xf numFmtId="41" fontId="49" fillId="0" borderId="0" xfId="0" applyNumberFormat="1" applyFont="1" applyFill="1"/>
    <xf numFmtId="0" fontId="50" fillId="0" borderId="0" xfId="0" applyFont="1" applyFill="1"/>
    <xf numFmtId="0" fontId="0" fillId="0" borderId="0" xfId="0" applyAlignment="1">
      <alignment horizontal="center" wrapText="1"/>
    </xf>
  </cellXfs>
  <cellStyles count="387">
    <cellStyle name="########" xfId="11"/>
    <cellStyle name="######## 2" xfId="12"/>
    <cellStyle name="20% - Accent1 2" xfId="13"/>
    <cellStyle name="20% - Accent1 2 2" xfId="14"/>
    <cellStyle name="20% - Accent1 3" xfId="15"/>
    <cellStyle name="20% - Accent1 3 2" xfId="16"/>
    <cellStyle name="20% - Accent1 4" xfId="17"/>
    <cellStyle name="20% - Accent1 5" xfId="18"/>
    <cellStyle name="20% - Accent2 2" xfId="19"/>
    <cellStyle name="20% - Accent2 2 2" xfId="20"/>
    <cellStyle name="20% - Accent2 3" xfId="21"/>
    <cellStyle name="20% - Accent2 3 2" xfId="22"/>
    <cellStyle name="20% - Accent2 4" xfId="23"/>
    <cellStyle name="20% - Accent2 5" xfId="24"/>
    <cellStyle name="20% - Accent3 2" xfId="25"/>
    <cellStyle name="20% - Accent3 2 2" xfId="26"/>
    <cellStyle name="20% - Accent3 3" xfId="27"/>
    <cellStyle name="20% - Accent3 3 2" xfId="28"/>
    <cellStyle name="20% - Accent3 4" xfId="29"/>
    <cellStyle name="20% - Accent3 5" xfId="30"/>
    <cellStyle name="20% - Accent4 2" xfId="31"/>
    <cellStyle name="20% - Accent4 2 2" xfId="32"/>
    <cellStyle name="20% - Accent4 3" xfId="33"/>
    <cellStyle name="20% - Accent4 3 2" xfId="34"/>
    <cellStyle name="20% - Accent4 4" xfId="35"/>
    <cellStyle name="20% - Accent4 5" xfId="36"/>
    <cellStyle name="20% - Accent5 2" xfId="37"/>
    <cellStyle name="20% - Accent5 2 2" xfId="38"/>
    <cellStyle name="20% - Accent5 3" xfId="39"/>
    <cellStyle name="20% - Accent5 3 2" xfId="40"/>
    <cellStyle name="20% - Accent5 4" xfId="41"/>
    <cellStyle name="20% - Accent5 5" xfId="42"/>
    <cellStyle name="20% - Accent6 2" xfId="43"/>
    <cellStyle name="20% - Accent6 2 2" xfId="44"/>
    <cellStyle name="20% - Accent6 3" xfId="45"/>
    <cellStyle name="20% - Accent6 3 2" xfId="46"/>
    <cellStyle name="20% - Accent6 4" xfId="47"/>
    <cellStyle name="20% - Accent6 5" xfId="48"/>
    <cellStyle name="40% - Accent1 2" xfId="49"/>
    <cellStyle name="40% - Accent1 2 2" xfId="50"/>
    <cellStyle name="40% - Accent1 3" xfId="51"/>
    <cellStyle name="40% - Accent1 3 2" xfId="52"/>
    <cellStyle name="40% - Accent1 4" xfId="53"/>
    <cellStyle name="40% - Accent1 5" xfId="54"/>
    <cellStyle name="40% - Accent2 2" xfId="55"/>
    <cellStyle name="40% - Accent2 2 2" xfId="56"/>
    <cellStyle name="40% - Accent2 3" xfId="57"/>
    <cellStyle name="40% - Accent2 3 2" xfId="58"/>
    <cellStyle name="40% - Accent2 4" xfId="59"/>
    <cellStyle name="40% - Accent2 5" xfId="60"/>
    <cellStyle name="40% - Accent3 2" xfId="61"/>
    <cellStyle name="40% - Accent3 2 2" xfId="62"/>
    <cellStyle name="40% - Accent3 3" xfId="63"/>
    <cellStyle name="40% - Accent3 3 2" xfId="64"/>
    <cellStyle name="40% - Accent3 4" xfId="65"/>
    <cellStyle name="40% - Accent3 5" xfId="66"/>
    <cellStyle name="40% - Accent4 2" xfId="67"/>
    <cellStyle name="40% - Accent4 2 2" xfId="68"/>
    <cellStyle name="40% - Accent4 3" xfId="69"/>
    <cellStyle name="40% - Accent4 3 2" xfId="70"/>
    <cellStyle name="40% - Accent4 4" xfId="71"/>
    <cellStyle name="40% - Accent4 5" xfId="72"/>
    <cellStyle name="40% - Accent5 2" xfId="73"/>
    <cellStyle name="40% - Accent5 2 2" xfId="74"/>
    <cellStyle name="40% - Accent5 3" xfId="75"/>
    <cellStyle name="40% - Accent5 3 2" xfId="76"/>
    <cellStyle name="40% - Accent5 4" xfId="77"/>
    <cellStyle name="40% - Accent5 5" xfId="78"/>
    <cellStyle name="40% - Accent6 2" xfId="79"/>
    <cellStyle name="40% - Accent6 2 2" xfId="80"/>
    <cellStyle name="40% - Accent6 3" xfId="81"/>
    <cellStyle name="40% - Accent6 3 2" xfId="82"/>
    <cellStyle name="40% - Accent6 4" xfId="83"/>
    <cellStyle name="40% - Accent6 5" xfId="84"/>
    <cellStyle name="60% - Accent1 2" xfId="85"/>
    <cellStyle name="60% - Accent1 2 2" xfId="86"/>
    <cellStyle name="60% - Accent1 3" xfId="87"/>
    <cellStyle name="60% - Accent1 3 2" xfId="88"/>
    <cellStyle name="60% - Accent1 4" xfId="89"/>
    <cellStyle name="60% - Accent1 5" xfId="90"/>
    <cellStyle name="60% - Accent2 2" xfId="91"/>
    <cellStyle name="60% - Accent2 2 2" xfId="92"/>
    <cellStyle name="60% - Accent2 3" xfId="93"/>
    <cellStyle name="60% - Accent2 3 2" xfId="94"/>
    <cellStyle name="60% - Accent2 4" xfId="95"/>
    <cellStyle name="60% - Accent2 5" xfId="96"/>
    <cellStyle name="60% - Accent3 2" xfId="97"/>
    <cellStyle name="60% - Accent3 2 2" xfId="98"/>
    <cellStyle name="60% - Accent3 3" xfId="99"/>
    <cellStyle name="60% - Accent3 3 2" xfId="100"/>
    <cellStyle name="60% - Accent3 4" xfId="101"/>
    <cellStyle name="60% - Accent3 5" xfId="102"/>
    <cellStyle name="60% - Accent4 2" xfId="103"/>
    <cellStyle name="60% - Accent4 2 2" xfId="104"/>
    <cellStyle name="60% - Accent4 3" xfId="105"/>
    <cellStyle name="60% - Accent4 3 2" xfId="106"/>
    <cellStyle name="60% - Accent4 4" xfId="107"/>
    <cellStyle name="60% - Accent4 5" xfId="108"/>
    <cellStyle name="60% - Accent5 2" xfId="109"/>
    <cellStyle name="60% - Accent5 2 2" xfId="110"/>
    <cellStyle name="60% - Accent5 3" xfId="111"/>
    <cellStyle name="60% - Accent5 3 2" xfId="112"/>
    <cellStyle name="60% - Accent5 4" xfId="113"/>
    <cellStyle name="60% - Accent5 5" xfId="114"/>
    <cellStyle name="60% - Accent6 2" xfId="115"/>
    <cellStyle name="60% - Accent6 2 2" xfId="116"/>
    <cellStyle name="60% - Accent6 3" xfId="117"/>
    <cellStyle name="60% - Accent6 3 2" xfId="118"/>
    <cellStyle name="60% - Accent6 4" xfId="119"/>
    <cellStyle name="60% - Accent6 5" xfId="120"/>
    <cellStyle name="Accent1 2" xfId="121"/>
    <cellStyle name="Accent1 2 2" xfId="122"/>
    <cellStyle name="Accent1 3" xfId="123"/>
    <cellStyle name="Accent1 3 2" xfId="124"/>
    <cellStyle name="Accent1 4" xfId="125"/>
    <cellStyle name="Accent1 5" xfId="126"/>
    <cellStyle name="Accent2 2" xfId="127"/>
    <cellStyle name="Accent2 2 2" xfId="128"/>
    <cellStyle name="Accent2 3" xfId="129"/>
    <cellStyle name="Accent2 3 2" xfId="130"/>
    <cellStyle name="Accent2 4" xfId="131"/>
    <cellStyle name="Accent2 5" xfId="132"/>
    <cellStyle name="Accent3 2" xfId="133"/>
    <cellStyle name="Accent3 2 2" xfId="134"/>
    <cellStyle name="Accent3 3" xfId="135"/>
    <cellStyle name="Accent3 3 2" xfId="136"/>
    <cellStyle name="Accent3 4" xfId="137"/>
    <cellStyle name="Accent3 5" xfId="138"/>
    <cellStyle name="Accent4 2" xfId="139"/>
    <cellStyle name="Accent4 2 2" xfId="140"/>
    <cellStyle name="Accent4 3" xfId="141"/>
    <cellStyle name="Accent4 3 2" xfId="142"/>
    <cellStyle name="Accent4 4" xfId="143"/>
    <cellStyle name="Accent4 5" xfId="144"/>
    <cellStyle name="Accent5 2" xfId="145"/>
    <cellStyle name="Accent5 2 2" xfId="146"/>
    <cellStyle name="Accent5 3" xfId="147"/>
    <cellStyle name="Accent5 3 2" xfId="148"/>
    <cellStyle name="Accent5 4" xfId="149"/>
    <cellStyle name="Accent5 5" xfId="150"/>
    <cellStyle name="Accent6 2" xfId="151"/>
    <cellStyle name="Accent6 2 2" xfId="152"/>
    <cellStyle name="Accent6 3" xfId="153"/>
    <cellStyle name="Accent6 3 2" xfId="154"/>
    <cellStyle name="Accent6 4" xfId="155"/>
    <cellStyle name="Accent6 5" xfId="156"/>
    <cellStyle name="Bad 2" xfId="157"/>
    <cellStyle name="Bad 2 2" xfId="158"/>
    <cellStyle name="Bad 3" xfId="159"/>
    <cellStyle name="Bad 3 2" xfId="160"/>
    <cellStyle name="Bad 4" xfId="161"/>
    <cellStyle name="Bad 5" xfId="162"/>
    <cellStyle name="Calculation 2" xfId="163"/>
    <cellStyle name="Calculation 2 2" xfId="164"/>
    <cellStyle name="Calculation 3" xfId="165"/>
    <cellStyle name="Calculation 3 2" xfId="166"/>
    <cellStyle name="Calculation 4" xfId="167"/>
    <cellStyle name="Calculation 5" xfId="168"/>
    <cellStyle name="Check Cell 2" xfId="169"/>
    <cellStyle name="Check Cell 2 2" xfId="170"/>
    <cellStyle name="Check Cell 3" xfId="171"/>
    <cellStyle name="Check Cell 3 2" xfId="172"/>
    <cellStyle name="Check Cell 4" xfId="173"/>
    <cellStyle name="Check Cell 5" xfId="174"/>
    <cellStyle name="Co #" xfId="175"/>
    <cellStyle name="Comma 10" xfId="176"/>
    <cellStyle name="Comma 11" xfId="177"/>
    <cellStyle name="Comma 12" xfId="178"/>
    <cellStyle name="Comma 13" xfId="3"/>
    <cellStyle name="Comma 13 2" xfId="179"/>
    <cellStyle name="Comma 13 3 2" xfId="180"/>
    <cellStyle name="Comma 14" xfId="181"/>
    <cellStyle name="Comma 15" xfId="182"/>
    <cellStyle name="Comma 16" xfId="183"/>
    <cellStyle name="Comma 17" xfId="184"/>
    <cellStyle name="Comma 18" xfId="185"/>
    <cellStyle name="Comma 19" xfId="386"/>
    <cellStyle name="Comma 2" xfId="4"/>
    <cellStyle name="Comma 2 2" xfId="186"/>
    <cellStyle name="Comma 2 2 2" xfId="187"/>
    <cellStyle name="Comma 2 3" xfId="188"/>
    <cellStyle name="Comma 2 5" xfId="189"/>
    <cellStyle name="Comma 29" xfId="190"/>
    <cellStyle name="Comma 3" xfId="5"/>
    <cellStyle name="Comma 3 2" xfId="191"/>
    <cellStyle name="Comma 4" xfId="192"/>
    <cellStyle name="Comma 4 2" xfId="193"/>
    <cellStyle name="Comma 4 3" xfId="194"/>
    <cellStyle name="Comma 4 4" xfId="195"/>
    <cellStyle name="Comma 5" xfId="196"/>
    <cellStyle name="Comma 6" xfId="197"/>
    <cellStyle name="Comma 7" xfId="198"/>
    <cellStyle name="Comma 8" xfId="199"/>
    <cellStyle name="Comma 8 2" xfId="200"/>
    <cellStyle name="Comma 8 2 2" xfId="201"/>
    <cellStyle name="Comma 9" xfId="202"/>
    <cellStyle name="Currency 2" xfId="203"/>
    <cellStyle name="Currency 2 2" xfId="204"/>
    <cellStyle name="Currency 3" xfId="6"/>
    <cellStyle name="Currency 4" xfId="205"/>
    <cellStyle name="Currency 5" xfId="206"/>
    <cellStyle name="Currency 5 2" xfId="207"/>
    <cellStyle name="Currency 6" xfId="208"/>
    <cellStyle name="Currency 7" xfId="209"/>
    <cellStyle name="Currency 8" xfId="385"/>
    <cellStyle name="Date" xfId="210"/>
    <cellStyle name="Date-Regulatory" xfId="211"/>
    <cellStyle name="Euro" xfId="212"/>
    <cellStyle name="Explanatory Text 2" xfId="213"/>
    <cellStyle name="Explanatory Text 2 2" xfId="214"/>
    <cellStyle name="Explanatory Text 3" xfId="215"/>
    <cellStyle name="Explanatory Text 3 2" xfId="216"/>
    <cellStyle name="Explanatory Text 4" xfId="217"/>
    <cellStyle name="Explanatory Text 5" xfId="218"/>
    <cellStyle name="Footnote" xfId="219"/>
    <cellStyle name="Good 2" xfId="220"/>
    <cellStyle name="Good 2 2" xfId="221"/>
    <cellStyle name="Good 3" xfId="222"/>
    <cellStyle name="Good 3 2" xfId="223"/>
    <cellStyle name="Good 4" xfId="224"/>
    <cellStyle name="Good 5" xfId="225"/>
    <cellStyle name="Heading 1 2" xfId="226"/>
    <cellStyle name="Heading 1 2 2" xfId="227"/>
    <cellStyle name="Heading 1 3" xfId="228"/>
    <cellStyle name="Heading 1 3 2" xfId="229"/>
    <cellStyle name="Heading 1 4" xfId="230"/>
    <cellStyle name="Heading 1 5" xfId="231"/>
    <cellStyle name="Heading 2 2" xfId="232"/>
    <cellStyle name="Heading 2 2 2" xfId="233"/>
    <cellStyle name="Heading 2 3" xfId="234"/>
    <cellStyle name="Heading 2 3 2" xfId="235"/>
    <cellStyle name="Heading 2 4" xfId="236"/>
    <cellStyle name="Heading 2 5" xfId="237"/>
    <cellStyle name="Heading 3 2" xfId="238"/>
    <cellStyle name="Heading 3 2 2" xfId="239"/>
    <cellStyle name="Heading 3 3" xfId="240"/>
    <cellStyle name="Heading 3 3 2" xfId="241"/>
    <cellStyle name="Heading 3 4" xfId="242"/>
    <cellStyle name="Heading 3 5" xfId="243"/>
    <cellStyle name="Heading 4 2" xfId="244"/>
    <cellStyle name="Heading 4 2 2" xfId="245"/>
    <cellStyle name="Heading 4 3" xfId="246"/>
    <cellStyle name="Heading 4 3 2" xfId="247"/>
    <cellStyle name="Heading 4 4" xfId="248"/>
    <cellStyle name="Heading 4 5" xfId="249"/>
    <cellStyle name="Input 2" xfId="250"/>
    <cellStyle name="Input 2 2" xfId="251"/>
    <cellStyle name="Input 3" xfId="252"/>
    <cellStyle name="Input 3 2" xfId="253"/>
    <cellStyle name="Input 4" xfId="254"/>
    <cellStyle name="Input 5" xfId="255"/>
    <cellStyle name="Line Number" xfId="256"/>
    <cellStyle name="Linked Cell 2" xfId="257"/>
    <cellStyle name="Linked Cell 2 2" xfId="258"/>
    <cellStyle name="Linked Cell 3" xfId="259"/>
    <cellStyle name="Linked Cell 3 2" xfId="260"/>
    <cellStyle name="Linked Cell 4" xfId="261"/>
    <cellStyle name="Linked Cell 5" xfId="262"/>
    <cellStyle name="Neutral 2" xfId="263"/>
    <cellStyle name="Neutral 2 2" xfId="264"/>
    <cellStyle name="Neutral 3" xfId="265"/>
    <cellStyle name="Neutral 3 2" xfId="266"/>
    <cellStyle name="Neutral 4" xfId="267"/>
    <cellStyle name="Neutral 5" xfId="268"/>
    <cellStyle name="Normal" xfId="0" builtinId="0"/>
    <cellStyle name="Normal 10" xfId="269"/>
    <cellStyle name="Normal 10 2" xfId="270"/>
    <cellStyle name="Normal 11" xfId="271"/>
    <cellStyle name="Normal 11 2" xfId="272"/>
    <cellStyle name="Normal 12" xfId="273"/>
    <cellStyle name="Normal 12 2" xfId="274"/>
    <cellStyle name="Normal 13" xfId="275"/>
    <cellStyle name="Normal 13 2" xfId="276"/>
    <cellStyle name="Normal 14" xfId="277"/>
    <cellStyle name="Normal 14 2" xfId="278"/>
    <cellStyle name="Normal 15" xfId="279"/>
    <cellStyle name="Normal 15 2" xfId="280"/>
    <cellStyle name="Normal 16" xfId="281"/>
    <cellStyle name="Normal 16 2" xfId="282"/>
    <cellStyle name="Normal 17" xfId="283"/>
    <cellStyle name="Normal 17 2" xfId="284"/>
    <cellStyle name="Normal 18" xfId="285"/>
    <cellStyle name="Normal 18 2" xfId="286"/>
    <cellStyle name="Normal 19" xfId="287"/>
    <cellStyle name="Normal 19 2" xfId="288"/>
    <cellStyle name="Normal 2" xfId="7"/>
    <cellStyle name="Normal 2 2" xfId="10"/>
    <cellStyle name="Normal 2 2 2" xfId="289"/>
    <cellStyle name="Normal 2 2 3" xfId="290"/>
    <cellStyle name="Normal 2 3" xfId="291"/>
    <cellStyle name="Normal 2 4" xfId="292"/>
    <cellStyle name="Normal 2 4 2" xfId="293"/>
    <cellStyle name="Normal 2_Adjustment to Insurance Expense WSC KY 2008" xfId="294"/>
    <cellStyle name="Normal 20" xfId="295"/>
    <cellStyle name="Normal 20 2" xfId="296"/>
    <cellStyle name="Normal 20 2 2" xfId="297"/>
    <cellStyle name="Normal 21" xfId="298"/>
    <cellStyle name="Normal 22" xfId="299"/>
    <cellStyle name="Normal 23" xfId="300"/>
    <cellStyle name="Normal 24" xfId="301"/>
    <cellStyle name="Normal 24 2" xfId="302"/>
    <cellStyle name="Normal 25" xfId="303"/>
    <cellStyle name="Normal 26" xfId="8"/>
    <cellStyle name="Normal 27" xfId="304"/>
    <cellStyle name="Normal 27 2" xfId="305"/>
    <cellStyle name="Normal 27 2 3" xfId="306"/>
    <cellStyle name="Normal 27 3" xfId="307"/>
    <cellStyle name="Normal 28" xfId="308"/>
    <cellStyle name="Normal 29" xfId="309"/>
    <cellStyle name="Normal 3" xfId="9"/>
    <cellStyle name="Normal 3 2" xfId="310"/>
    <cellStyle name="Normal 3 3" xfId="311"/>
    <cellStyle name="Normal 3 3 2" xfId="312"/>
    <cellStyle name="Normal 30" xfId="313"/>
    <cellStyle name="Normal 31" xfId="314"/>
    <cellStyle name="Normal 32" xfId="315"/>
    <cellStyle name="Normal 32 2" xfId="316"/>
    <cellStyle name="Normal 33" xfId="384"/>
    <cellStyle name="Normal 34" xfId="317"/>
    <cellStyle name="Normal 4" xfId="2"/>
    <cellStyle name="Normal 4 2" xfId="318"/>
    <cellStyle name="Normal 4 2 2" xfId="319"/>
    <cellStyle name="Normal 49" xfId="320"/>
    <cellStyle name="Normal 49 2" xfId="321"/>
    <cellStyle name="Normal 5" xfId="322"/>
    <cellStyle name="Normal 5 2" xfId="323"/>
    <cellStyle name="Normal 5 2 2" xfId="324"/>
    <cellStyle name="Normal 6" xfId="325"/>
    <cellStyle name="Normal 6 2" xfId="326"/>
    <cellStyle name="Normal 6 2 2" xfId="327"/>
    <cellStyle name="Normal 6 2 2 2" xfId="328"/>
    <cellStyle name="Normal 6 2 3" xfId="329"/>
    <cellStyle name="Normal 6 3" xfId="330"/>
    <cellStyle name="Normal 7" xfId="331"/>
    <cellStyle name="Normal 7 2" xfId="332"/>
    <cellStyle name="Normal 7 2 2" xfId="333"/>
    <cellStyle name="Normal 8" xfId="334"/>
    <cellStyle name="Normal 8 2" xfId="335"/>
    <cellStyle name="Normal 9" xfId="336"/>
    <cellStyle name="Normal 9 2" xfId="337"/>
    <cellStyle name="Note 2" xfId="338"/>
    <cellStyle name="Note 2 2" xfId="339"/>
    <cellStyle name="Note 3" xfId="340"/>
    <cellStyle name="Note 3 2" xfId="341"/>
    <cellStyle name="Note 4" xfId="342"/>
    <cellStyle name="Note 4 2" xfId="343"/>
    <cellStyle name="Note 5" xfId="344"/>
    <cellStyle name="Note 5 2" xfId="345"/>
    <cellStyle name="Note 6" xfId="346"/>
    <cellStyle name="Note 6 2" xfId="347"/>
    <cellStyle name="Note 7" xfId="348"/>
    <cellStyle name="Output 2" xfId="349"/>
    <cellStyle name="Output 2 2" xfId="350"/>
    <cellStyle name="Output 3" xfId="351"/>
    <cellStyle name="Output 3 2" xfId="352"/>
    <cellStyle name="Output 4" xfId="353"/>
    <cellStyle name="Output 5" xfId="354"/>
    <cellStyle name="Percent" xfId="1" builtinId="5"/>
    <cellStyle name="Percent 2" xfId="355"/>
    <cellStyle name="Percent 2 2" xfId="356"/>
    <cellStyle name="Percent 2 3" xfId="357"/>
    <cellStyle name="Percent 3" xfId="358"/>
    <cellStyle name="Percent 3 2" xfId="359"/>
    <cellStyle name="Percent 3 2 2" xfId="360"/>
    <cellStyle name="Percent 3 3" xfId="361"/>
    <cellStyle name="Percent 4" xfId="362"/>
    <cellStyle name="Percent 5" xfId="363"/>
    <cellStyle name="Percent 6" xfId="364"/>
    <cellStyle name="Percent 7" xfId="365"/>
    <cellStyle name="Title 2" xfId="366"/>
    <cellStyle name="Title 2 2" xfId="367"/>
    <cellStyle name="Title 3" xfId="368"/>
    <cellStyle name="Title 3 2" xfId="369"/>
    <cellStyle name="Title 4" xfId="370"/>
    <cellStyle name="Title 5" xfId="371"/>
    <cellStyle name="Total 2" xfId="372"/>
    <cellStyle name="Total 2 2" xfId="373"/>
    <cellStyle name="Total 3" xfId="374"/>
    <cellStyle name="Total 3 2" xfId="375"/>
    <cellStyle name="Total 4" xfId="376"/>
    <cellStyle name="Total 5" xfId="377"/>
    <cellStyle name="Warning Text 2" xfId="378"/>
    <cellStyle name="Warning Text 2 2" xfId="379"/>
    <cellStyle name="Warning Text 3" xfId="380"/>
    <cellStyle name="Warning Text 3 2" xfId="381"/>
    <cellStyle name="Warning Text 4" xfId="382"/>
    <cellStyle name="Warning Text 5" xfId="3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water.com\Rate%20Case\Pennsylvania\053-Penn%20Estates%20UI\2012%20Rate%20Case\Penn%20Estates%20UI%20RC%20Filing%203.31.13%20Test%20Year%20(Final%20with%20Link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nas001\ratecase\NC\086-Carolina%20Trace%20Utilities\2008%20RC\Final%20Filing\Carolina%20Trace%202008%20RC%20filing%20template%20LMY%20(version%2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Illinois/%232014%20IL%20Consolidated%20Rate%20Case/Templates/IL%20Template%20V18%20(2015%20BGT,%20Repres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Kentucky/2015%20WSCKY%20Rate%20Case/Filing%20Template/WSC%20Kentucky%20-%202015%20filing%20V12%20COS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case\NC\083-CWS%20Systems,%20Inc\2008%20RC\Misc%20Input\2007%20Financial%20Statements\183%202007%20TB%20reconstructed%20032608%20AA%20UA%20U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rate%20case%20dept\South%20Carolina\079-Tega%20Cay%20Water%20Service\079%202006%20Filing\079%202006%20fil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able of Contents 1"/>
      <sheetName val="Table of Contents 2"/>
      <sheetName val="1-7"/>
      <sheetName val="1-8"/>
      <sheetName val="1-9"/>
      <sheetName val="1-10"/>
      <sheetName val="Sch.B-I.S"/>
      <sheetName val="1-11"/>
      <sheetName val="1-12"/>
      <sheetName val="1-13"/>
      <sheetName val="1-14"/>
      <sheetName val="1-15"/>
      <sheetName val="1-16"/>
      <sheetName val="1-17"/>
      <sheetName val="1-18"/>
      <sheetName val="1-19"/>
      <sheetName val="1-20"/>
      <sheetName val="Sch.D-REV (1)"/>
      <sheetName val="Consumption Data"/>
      <sheetName val="Sch.E-REV (2)"/>
      <sheetName val="wp-a uncollectibles (3)"/>
      <sheetName val="wp-f depreciation (4)"/>
      <sheetName val="wp-b allocations"/>
      <sheetName val="wp-b allocations reg-rvp"/>
      <sheetName val="wp-e toi (5a)"/>
      <sheetName val="wp-e1 franchise tax (5b)"/>
      <sheetName val="wp-g inc tax (6)"/>
      <sheetName val="wp-b salary (7a-1)"/>
      <sheetName val="wp-b salary (7a-2)"/>
      <sheetName val="wp-b1 csr (7b)"/>
      <sheetName val="wp-b2 captime (7c-1)"/>
      <sheetName val="wp-b2 captime (7c-2)"/>
      <sheetName val="wp-b3 calc of health (7d)"/>
      <sheetName val="wp-c deferred charges"/>
      <sheetName val="wp-c1 calc of def charges"/>
      <sheetName val="wp-d rc exp (8)"/>
      <sheetName val="wp-j pf plant (9)"/>
      <sheetName val="wp-l gl additions (10)"/>
      <sheetName val="wp-i wc (11)"/>
      <sheetName val="wp-h cap struc (12a)"/>
      <sheetName val="wp-q"/>
      <sheetName val="Sch.A-B.S"/>
      <sheetName val="wp-m penalties"/>
      <sheetName val="wp-n"/>
      <sheetName val="wp-h cap struc (12b)"/>
      <sheetName val="Sch.C-R.B"/>
      <sheetName val="wp-appendix"/>
      <sheetName val="TB"/>
      <sheetName val="COPY ELECTRONIC TB HERE"/>
      <sheetName val="Control Panel"/>
      <sheetName val="Input Schedule"/>
      <sheetName val="Naruc Acct"/>
      <sheetName val="Avg for Cust Notice"/>
      <sheetName val="WSC Salaries"/>
      <sheetName val="wp-n CPI"/>
      <sheetName val="Rate-Rev Comp"/>
      <sheetName val="3.31.13 ERC   "/>
      <sheetName val="Linked 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2">
          <cell r="A2">
            <v>1020</v>
          </cell>
          <cell r="D2">
            <v>146472.32999999999</v>
          </cell>
        </row>
        <row r="3">
          <cell r="D3">
            <v>1145.94</v>
          </cell>
        </row>
        <row r="4">
          <cell r="D4">
            <v>37363.56</v>
          </cell>
        </row>
        <row r="5">
          <cell r="D5">
            <v>21243.759999999998</v>
          </cell>
        </row>
        <row r="6">
          <cell r="D6">
            <v>31486.6</v>
          </cell>
        </row>
        <row r="7">
          <cell r="D7">
            <v>613209.78</v>
          </cell>
        </row>
        <row r="8">
          <cell r="D8">
            <v>1569.35</v>
          </cell>
        </row>
        <row r="9">
          <cell r="D9">
            <v>834.78</v>
          </cell>
        </row>
        <row r="10">
          <cell r="D10">
            <v>2362.9899999999998</v>
          </cell>
        </row>
        <row r="11">
          <cell r="D11">
            <v>99618.42</v>
          </cell>
        </row>
        <row r="12">
          <cell r="D12">
            <v>7376.83</v>
          </cell>
        </row>
        <row r="13">
          <cell r="D13">
            <v>75494.39</v>
          </cell>
        </row>
        <row r="14">
          <cell r="D14">
            <v>772443.55</v>
          </cell>
        </row>
        <row r="15">
          <cell r="D15">
            <v>1873891.95</v>
          </cell>
        </row>
        <row r="16">
          <cell r="D16">
            <v>106932.57</v>
          </cell>
        </row>
        <row r="17">
          <cell r="D17">
            <v>236969.88</v>
          </cell>
        </row>
        <row r="18">
          <cell r="D18">
            <v>24655.919999999998</v>
          </cell>
        </row>
        <row r="19">
          <cell r="D19">
            <v>197582.56</v>
          </cell>
        </row>
        <row r="20">
          <cell r="D20">
            <v>33727.46</v>
          </cell>
        </row>
        <row r="21">
          <cell r="D21">
            <v>21619.759999999998</v>
          </cell>
        </row>
        <row r="22">
          <cell r="D22">
            <v>82684.240000000005</v>
          </cell>
        </row>
        <row r="23">
          <cell r="D23">
            <v>1280.26</v>
          </cell>
        </row>
        <row r="24">
          <cell r="D24">
            <v>19104.27</v>
          </cell>
        </row>
        <row r="25">
          <cell r="D25">
            <v>11489.21</v>
          </cell>
        </row>
        <row r="26">
          <cell r="D26">
            <v>135063.32</v>
          </cell>
        </row>
        <row r="27">
          <cell r="D27">
            <v>50000</v>
          </cell>
        </row>
        <row r="28">
          <cell r="D28">
            <v>110863.86</v>
          </cell>
        </row>
        <row r="29">
          <cell r="D29">
            <v>58778.59</v>
          </cell>
        </row>
        <row r="30">
          <cell r="D30">
            <v>629.79999999999995</v>
          </cell>
        </row>
        <row r="31">
          <cell r="D31">
            <v>107010.61</v>
          </cell>
        </row>
        <row r="32">
          <cell r="D32">
            <v>60307.75</v>
          </cell>
        </row>
        <row r="33">
          <cell r="D33">
            <v>2406030.6800000002</v>
          </cell>
        </row>
        <row r="34">
          <cell r="D34">
            <v>2049.19</v>
          </cell>
        </row>
        <row r="35">
          <cell r="D35">
            <v>13384</v>
          </cell>
        </row>
        <row r="36">
          <cell r="D36">
            <v>1258.6500000000001</v>
          </cell>
        </row>
        <row r="37">
          <cell r="D37">
            <v>17231</v>
          </cell>
        </row>
        <row r="38">
          <cell r="D38">
            <v>319662.39</v>
          </cell>
        </row>
        <row r="39">
          <cell r="D39">
            <v>2646689.08</v>
          </cell>
        </row>
        <row r="40">
          <cell r="D40">
            <v>55699.48</v>
          </cell>
        </row>
        <row r="41">
          <cell r="D41">
            <v>0</v>
          </cell>
        </row>
        <row r="42">
          <cell r="D42">
            <v>1450</v>
          </cell>
        </row>
        <row r="43">
          <cell r="D43">
            <v>6834.82</v>
          </cell>
        </row>
        <row r="44">
          <cell r="D44">
            <v>1039.25</v>
          </cell>
        </row>
        <row r="45">
          <cell r="D45">
            <v>0</v>
          </cell>
        </row>
        <row r="46">
          <cell r="D46">
            <v>1081.18</v>
          </cell>
        </row>
        <row r="47">
          <cell r="D47">
            <v>1387.86</v>
          </cell>
        </row>
        <row r="48">
          <cell r="D48">
            <v>16840.689999999999</v>
          </cell>
        </row>
        <row r="49">
          <cell r="D49">
            <v>11394.94</v>
          </cell>
        </row>
        <row r="50">
          <cell r="D50">
            <v>9205.84</v>
          </cell>
        </row>
        <row r="51">
          <cell r="D51">
            <v>158.97999999999999</v>
          </cell>
        </row>
        <row r="52">
          <cell r="D52">
            <v>3705.47</v>
          </cell>
        </row>
        <row r="53">
          <cell r="D53">
            <v>731.8</v>
          </cell>
        </row>
        <row r="54">
          <cell r="D54">
            <v>118242.32</v>
          </cell>
        </row>
        <row r="55">
          <cell r="D55">
            <v>13107.13</v>
          </cell>
        </row>
        <row r="56">
          <cell r="D56">
            <v>32432.54</v>
          </cell>
        </row>
        <row r="57">
          <cell r="D57">
            <v>276783.78999999998</v>
          </cell>
        </row>
        <row r="58">
          <cell r="D58">
            <v>6783.08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-15371.92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-3217.5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15371.92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13677.83</v>
          </cell>
        </row>
        <row r="98">
          <cell r="D98">
            <v>-28349.42</v>
          </cell>
        </row>
        <row r="99">
          <cell r="D99">
            <v>-10728.53</v>
          </cell>
        </row>
        <row r="100">
          <cell r="D100">
            <v>-2753.58</v>
          </cell>
        </row>
        <row r="101">
          <cell r="D101">
            <v>-5685.54</v>
          </cell>
        </row>
        <row r="102">
          <cell r="D102">
            <v>-204725.43</v>
          </cell>
        </row>
        <row r="103">
          <cell r="D103">
            <v>-62.73</v>
          </cell>
        </row>
        <row r="104">
          <cell r="D104">
            <v>-69.84</v>
          </cell>
        </row>
        <row r="105">
          <cell r="D105">
            <v>482.06</v>
          </cell>
        </row>
        <row r="106">
          <cell r="D106">
            <v>14690.57</v>
          </cell>
        </row>
        <row r="107">
          <cell r="D107">
            <v>-256.27</v>
          </cell>
        </row>
        <row r="108">
          <cell r="D108">
            <v>-9691.07</v>
          </cell>
        </row>
        <row r="109">
          <cell r="D109">
            <v>-180113.1</v>
          </cell>
        </row>
        <row r="110">
          <cell r="D110">
            <v>-651430.44999999995</v>
          </cell>
        </row>
        <row r="111">
          <cell r="D111">
            <v>-14130.95</v>
          </cell>
        </row>
        <row r="112">
          <cell r="D112">
            <v>-98964.23</v>
          </cell>
        </row>
        <row r="113">
          <cell r="D113">
            <v>-6413.84</v>
          </cell>
        </row>
        <row r="114">
          <cell r="D114">
            <v>-69206.539999999994</v>
          </cell>
        </row>
        <row r="115">
          <cell r="D115">
            <v>-17450.240000000002</v>
          </cell>
        </row>
        <row r="116">
          <cell r="D116">
            <v>-17603.060000000001</v>
          </cell>
        </row>
        <row r="117">
          <cell r="D117">
            <v>-65660.820000000007</v>
          </cell>
        </row>
        <row r="118">
          <cell r="D118">
            <v>92.17</v>
          </cell>
        </row>
        <row r="119">
          <cell r="D119">
            <v>-375.2</v>
          </cell>
        </row>
        <row r="120">
          <cell r="D120">
            <v>-2805.28</v>
          </cell>
        </row>
        <row r="121">
          <cell r="D121">
            <v>-37341.620000000003</v>
          </cell>
        </row>
        <row r="122">
          <cell r="D122">
            <v>-42366.8</v>
          </cell>
        </row>
        <row r="123">
          <cell r="D123">
            <v>-1012.41</v>
          </cell>
        </row>
        <row r="124">
          <cell r="D124">
            <v>-10090.549999999999</v>
          </cell>
        </row>
        <row r="125">
          <cell r="D125">
            <v>-17.87</v>
          </cell>
        </row>
        <row r="126">
          <cell r="D126">
            <v>-15028.73</v>
          </cell>
        </row>
        <row r="127">
          <cell r="D127">
            <v>-869067.33</v>
          </cell>
        </row>
        <row r="128">
          <cell r="D128">
            <v>-9.61</v>
          </cell>
        </row>
        <row r="129">
          <cell r="D129">
            <v>-322.58999999999997</v>
          </cell>
        </row>
        <row r="130">
          <cell r="D130">
            <v>-18.71</v>
          </cell>
        </row>
        <row r="131">
          <cell r="D131">
            <v>-710.46</v>
          </cell>
        </row>
        <row r="132">
          <cell r="D132">
            <v>-32672.34</v>
          </cell>
        </row>
        <row r="133">
          <cell r="D133">
            <v>-1127762.58</v>
          </cell>
        </row>
        <row r="134">
          <cell r="D134">
            <v>-1793.7</v>
          </cell>
        </row>
        <row r="135">
          <cell r="D135">
            <v>0</v>
          </cell>
        </row>
        <row r="136">
          <cell r="D136">
            <v>-157.04</v>
          </cell>
        </row>
        <row r="137">
          <cell r="D137">
            <v>-617.15</v>
          </cell>
        </row>
        <row r="138">
          <cell r="D138">
            <v>-61.02</v>
          </cell>
        </row>
        <row r="139">
          <cell r="D139">
            <v>-95.67</v>
          </cell>
        </row>
        <row r="140">
          <cell r="D140">
            <v>-3.46</v>
          </cell>
        </row>
        <row r="141">
          <cell r="D141">
            <v>-1561.39</v>
          </cell>
        </row>
        <row r="142">
          <cell r="D142">
            <v>-284.76</v>
          </cell>
        </row>
        <row r="143">
          <cell r="D143">
            <v>202.85</v>
          </cell>
        </row>
        <row r="144">
          <cell r="D144">
            <v>-1.32</v>
          </cell>
        </row>
        <row r="145">
          <cell r="D145">
            <v>-416.84</v>
          </cell>
        </row>
        <row r="146">
          <cell r="D146">
            <v>-91.2</v>
          </cell>
        </row>
        <row r="147">
          <cell r="D147">
            <v>-64068.74</v>
          </cell>
        </row>
        <row r="148">
          <cell r="D148">
            <v>-10605.63</v>
          </cell>
        </row>
        <row r="149">
          <cell r="D149">
            <v>-30173.87</v>
          </cell>
        </row>
        <row r="150">
          <cell r="D150">
            <v>-179342.94</v>
          </cell>
        </row>
        <row r="151">
          <cell r="D151">
            <v>-6783.08</v>
          </cell>
        </row>
        <row r="152">
          <cell r="D152">
            <v>-1550961</v>
          </cell>
        </row>
        <row r="153">
          <cell r="D153">
            <v>-1803973</v>
          </cell>
        </row>
        <row r="154">
          <cell r="D154">
            <v>479397.71</v>
          </cell>
        </row>
        <row r="155">
          <cell r="D155">
            <v>580479.55000000005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203080.92</v>
          </cell>
        </row>
        <row r="159">
          <cell r="D159">
            <v>27688.15</v>
          </cell>
        </row>
        <row r="160">
          <cell r="D160">
            <v>-1449.31</v>
          </cell>
        </row>
        <row r="161">
          <cell r="D161">
            <v>-33173</v>
          </cell>
        </row>
        <row r="162">
          <cell r="D162">
            <v>177522.47</v>
          </cell>
        </row>
        <row r="163">
          <cell r="D163">
            <v>2551</v>
          </cell>
        </row>
        <row r="164">
          <cell r="D164">
            <v>15007.42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281516.83</v>
          </cell>
        </row>
        <row r="173">
          <cell r="D173">
            <v>-191053.31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40020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-16675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-32034</v>
          </cell>
        </row>
        <row r="203">
          <cell r="D203">
            <v>-8172.69</v>
          </cell>
        </row>
        <row r="204">
          <cell r="D204">
            <v>-95508</v>
          </cell>
        </row>
        <row r="205">
          <cell r="D205">
            <v>6452</v>
          </cell>
        </row>
        <row r="206">
          <cell r="D206">
            <v>-373790.95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-10317</v>
          </cell>
        </row>
        <row r="210">
          <cell r="D210">
            <v>-2626.29</v>
          </cell>
        </row>
        <row r="211">
          <cell r="D211">
            <v>-836.93</v>
          </cell>
        </row>
        <row r="212">
          <cell r="D212">
            <v>0</v>
          </cell>
        </row>
        <row r="213">
          <cell r="D213">
            <v>1922</v>
          </cell>
        </row>
        <row r="214">
          <cell r="D214">
            <v>-59464.800000000003</v>
          </cell>
        </row>
        <row r="215">
          <cell r="D215">
            <v>-215.2</v>
          </cell>
        </row>
        <row r="216">
          <cell r="D216">
            <v>-14624.42</v>
          </cell>
        </row>
        <row r="217">
          <cell r="D217">
            <v>-4606.0200000000004</v>
          </cell>
        </row>
        <row r="218">
          <cell r="D218">
            <v>1803293.93</v>
          </cell>
        </row>
        <row r="219">
          <cell r="D219">
            <v>-1306.8599999999999</v>
          </cell>
        </row>
        <row r="220">
          <cell r="D220">
            <v>-1194884.6499999999</v>
          </cell>
        </row>
        <row r="221">
          <cell r="D221">
            <v>-12243.97</v>
          </cell>
        </row>
        <row r="222">
          <cell r="D222">
            <v>-8578.5400000000009</v>
          </cell>
        </row>
        <row r="223">
          <cell r="D223">
            <v>0</v>
          </cell>
        </row>
        <row r="224">
          <cell r="D224">
            <v>-1678.15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-25.8</v>
          </cell>
        </row>
        <row r="228">
          <cell r="D228">
            <v>12481</v>
          </cell>
        </row>
        <row r="229">
          <cell r="D229">
            <v>2590.63</v>
          </cell>
        </row>
        <row r="230">
          <cell r="D230">
            <v>-2623.13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-1000</v>
          </cell>
        </row>
        <row r="234">
          <cell r="D234">
            <v>-1239656</v>
          </cell>
        </row>
        <row r="235">
          <cell r="D235">
            <v>-3042122.47</v>
          </cell>
        </row>
        <row r="236">
          <cell r="D236">
            <v>-999078.88000000338</v>
          </cell>
        </row>
        <row r="237">
          <cell r="D237">
            <v>-579810.43999999994</v>
          </cell>
        </row>
        <row r="238">
          <cell r="D238">
            <v>1913.6499999999996</v>
          </cell>
        </row>
        <row r="239">
          <cell r="D239">
            <v>-1838.8300000000002</v>
          </cell>
        </row>
        <row r="240">
          <cell r="D240">
            <v>-8744.84</v>
          </cell>
        </row>
        <row r="241">
          <cell r="D241">
            <v>-765601.68</v>
          </cell>
        </row>
        <row r="242">
          <cell r="D242">
            <v>5371.4599999999991</v>
          </cell>
        </row>
        <row r="243">
          <cell r="D243">
            <v>-1313.44</v>
          </cell>
        </row>
        <row r="244">
          <cell r="D244">
            <v>-6545.41</v>
          </cell>
        </row>
        <row r="245">
          <cell r="D245">
            <v>0</v>
          </cell>
        </row>
        <row r="246">
          <cell r="D246">
            <v>-15869.369999999999</v>
          </cell>
        </row>
        <row r="247">
          <cell r="D247">
            <v>0</v>
          </cell>
        </row>
        <row r="248">
          <cell r="D248">
            <v>-3085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47208.45</v>
          </cell>
        </row>
        <row r="253">
          <cell r="D253">
            <v>84921.34</v>
          </cell>
        </row>
        <row r="254">
          <cell r="D254">
            <v>8122.48</v>
          </cell>
        </row>
        <row r="255">
          <cell r="D255">
            <v>0</v>
          </cell>
        </row>
        <row r="256">
          <cell r="D256">
            <v>21469.270000000004</v>
          </cell>
        </row>
        <row r="257">
          <cell r="D257">
            <v>12141</v>
          </cell>
        </row>
        <row r="258">
          <cell r="D258">
            <v>245.82999999999998</v>
          </cell>
        </row>
        <row r="259">
          <cell r="D259">
            <v>18998.78</v>
          </cell>
        </row>
        <row r="260">
          <cell r="D260">
            <v>7530</v>
          </cell>
        </row>
        <row r="261">
          <cell r="D261">
            <v>313.70000000000005</v>
          </cell>
        </row>
        <row r="262">
          <cell r="D262">
            <v>0</v>
          </cell>
        </row>
        <row r="263">
          <cell r="D263">
            <v>555.47</v>
          </cell>
        </row>
        <row r="264">
          <cell r="D264">
            <v>8657.2099999999991</v>
          </cell>
        </row>
        <row r="265">
          <cell r="D265">
            <v>365.47</v>
          </cell>
        </row>
        <row r="266">
          <cell r="D266">
            <v>9335.9699999999993</v>
          </cell>
        </row>
        <row r="267">
          <cell r="D267">
            <v>7067.420000000001</v>
          </cell>
        </row>
        <row r="268">
          <cell r="D268">
            <v>1770.6</v>
          </cell>
        </row>
        <row r="269">
          <cell r="D269">
            <v>0</v>
          </cell>
        </row>
        <row r="270">
          <cell r="D270">
            <v>-10591.81</v>
          </cell>
        </row>
        <row r="271">
          <cell r="D271">
            <v>261.69</v>
          </cell>
        </row>
        <row r="272">
          <cell r="D272">
            <v>40171.050000000003</v>
          </cell>
        </row>
        <row r="273">
          <cell r="D273">
            <v>339.36999999999995</v>
          </cell>
        </row>
        <row r="274">
          <cell r="D274">
            <v>3122.6699999999996</v>
          </cell>
        </row>
        <row r="275">
          <cell r="D275">
            <v>2026.2599999999998</v>
          </cell>
        </row>
        <row r="276">
          <cell r="D276">
            <v>-290.96999999999997</v>
          </cell>
        </row>
        <row r="277">
          <cell r="D277">
            <v>-185.23</v>
          </cell>
        </row>
        <row r="278">
          <cell r="D278">
            <v>2.7999999999999972</v>
          </cell>
        </row>
        <row r="279">
          <cell r="D279">
            <v>26932.52</v>
          </cell>
        </row>
        <row r="280">
          <cell r="D280">
            <v>17457.09</v>
          </cell>
        </row>
        <row r="281">
          <cell r="D281">
            <v>486.58000000000004</v>
          </cell>
        </row>
        <row r="282">
          <cell r="D282">
            <v>0</v>
          </cell>
        </row>
        <row r="283">
          <cell r="D283">
            <v>1724.99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31.44</v>
          </cell>
        </row>
        <row r="287">
          <cell r="D287">
            <v>1080.5699999999997</v>
          </cell>
        </row>
        <row r="288">
          <cell r="D288">
            <v>130.65</v>
          </cell>
        </row>
        <row r="289">
          <cell r="D289">
            <v>0</v>
          </cell>
        </row>
        <row r="290">
          <cell r="D290">
            <v>353.8</v>
          </cell>
        </row>
        <row r="291">
          <cell r="D291">
            <v>623.78</v>
          </cell>
        </row>
        <row r="292">
          <cell r="D292">
            <v>6781.12</v>
          </cell>
        </row>
        <row r="293">
          <cell r="D293">
            <v>1890.58</v>
          </cell>
        </row>
        <row r="294">
          <cell r="D294">
            <v>884.36999999999989</v>
          </cell>
        </row>
        <row r="295">
          <cell r="D295">
            <v>361.31</v>
          </cell>
        </row>
        <row r="296">
          <cell r="D296">
            <v>180.26</v>
          </cell>
        </row>
        <row r="297">
          <cell r="D297">
            <v>896.5</v>
          </cell>
        </row>
        <row r="298">
          <cell r="D298">
            <v>84.33</v>
          </cell>
        </row>
        <row r="299">
          <cell r="D299">
            <v>46.61</v>
          </cell>
        </row>
        <row r="300">
          <cell r="D300">
            <v>1140.8100000000002</v>
          </cell>
        </row>
        <row r="301">
          <cell r="D301">
            <v>123.19999999999999</v>
          </cell>
        </row>
        <row r="302">
          <cell r="D302">
            <v>13.209999999999994</v>
          </cell>
        </row>
        <row r="303">
          <cell r="D303">
            <v>1330.5100000000002</v>
          </cell>
        </row>
        <row r="304">
          <cell r="D304">
            <v>424.03</v>
          </cell>
        </row>
        <row r="305">
          <cell r="D305">
            <v>265.70999999999998</v>
          </cell>
        </row>
        <row r="306">
          <cell r="D306">
            <v>59.230000000000004</v>
          </cell>
        </row>
        <row r="307">
          <cell r="D307">
            <v>14.27</v>
          </cell>
        </row>
        <row r="308">
          <cell r="D308">
            <v>14527.01</v>
          </cell>
        </row>
        <row r="309">
          <cell r="D309">
            <v>1092.23</v>
          </cell>
        </row>
        <row r="310">
          <cell r="D310">
            <v>2326.98</v>
          </cell>
        </row>
        <row r="311">
          <cell r="D311">
            <v>61.9</v>
          </cell>
        </row>
        <row r="312">
          <cell r="D312">
            <v>383.31</v>
          </cell>
        </row>
        <row r="313">
          <cell r="D313">
            <v>958.81</v>
          </cell>
        </row>
        <row r="314">
          <cell r="D314">
            <v>238.25</v>
          </cell>
        </row>
        <row r="315">
          <cell r="D315">
            <v>1.4200000000000002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4875.9099999999989</v>
          </cell>
        </row>
        <row r="319">
          <cell r="D319">
            <v>767.2</v>
          </cell>
        </row>
        <row r="320">
          <cell r="D320">
            <v>0</v>
          </cell>
        </row>
        <row r="321">
          <cell r="D321">
            <v>22.339999999999918</v>
          </cell>
        </row>
        <row r="322">
          <cell r="D322">
            <v>1048.1299999999999</v>
          </cell>
        </row>
        <row r="323">
          <cell r="D323">
            <v>1770.2500000000002</v>
          </cell>
        </row>
        <row r="324">
          <cell r="D324">
            <v>561.94000000000005</v>
          </cell>
        </row>
        <row r="325">
          <cell r="D325">
            <v>4109.74</v>
          </cell>
        </row>
        <row r="326">
          <cell r="D326">
            <v>83499.009999999995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3738.6100000000006</v>
          </cell>
        </row>
        <row r="330">
          <cell r="D330">
            <v>0</v>
          </cell>
        </row>
        <row r="331">
          <cell r="D331">
            <v>14672.22</v>
          </cell>
        </row>
        <row r="332">
          <cell r="D332">
            <v>928.08999999999992</v>
          </cell>
        </row>
        <row r="333">
          <cell r="D333">
            <v>21597.43</v>
          </cell>
        </row>
        <row r="334">
          <cell r="D334">
            <v>3347.7599999999998</v>
          </cell>
        </row>
        <row r="335">
          <cell r="D335">
            <v>4212.1899999999996</v>
          </cell>
        </row>
        <row r="336">
          <cell r="D336">
            <v>12708.51</v>
          </cell>
        </row>
        <row r="337">
          <cell r="D337">
            <v>8656.4599999999991</v>
          </cell>
        </row>
        <row r="338">
          <cell r="D338">
            <v>12600.300000000001</v>
          </cell>
        </row>
        <row r="339">
          <cell r="D339">
            <v>3250.7599999999998</v>
          </cell>
        </row>
        <row r="340">
          <cell r="D340">
            <v>2276.46</v>
          </cell>
        </row>
        <row r="341">
          <cell r="D341">
            <v>224215.57</v>
          </cell>
        </row>
        <row r="342">
          <cell r="D342">
            <v>15689.55</v>
          </cell>
        </row>
        <row r="343">
          <cell r="D343">
            <v>0</v>
          </cell>
        </row>
        <row r="344">
          <cell r="D344">
            <v>-16093.920000000002</v>
          </cell>
        </row>
        <row r="345">
          <cell r="D345">
            <v>1450.19</v>
          </cell>
        </row>
        <row r="346">
          <cell r="D346">
            <v>2030.2200000000003</v>
          </cell>
        </row>
        <row r="347">
          <cell r="D347">
            <v>225.71000000000004</v>
          </cell>
        </row>
        <row r="348">
          <cell r="D348">
            <v>1941.29</v>
          </cell>
        </row>
        <row r="349">
          <cell r="D349">
            <v>251.21</v>
          </cell>
        </row>
        <row r="350">
          <cell r="D350">
            <v>361.63</v>
          </cell>
        </row>
        <row r="351">
          <cell r="D351">
            <v>19226.659999999996</v>
          </cell>
        </row>
        <row r="352">
          <cell r="D352">
            <v>2986.4700000000003</v>
          </cell>
        </row>
        <row r="353">
          <cell r="D353">
            <v>329.76999999999992</v>
          </cell>
        </row>
        <row r="354">
          <cell r="D354">
            <v>5.24</v>
          </cell>
        </row>
        <row r="355">
          <cell r="D355">
            <v>4530.1000000000004</v>
          </cell>
        </row>
        <row r="356">
          <cell r="D356">
            <v>4223.9299999999994</v>
          </cell>
        </row>
        <row r="357">
          <cell r="D357">
            <v>0</v>
          </cell>
        </row>
        <row r="358">
          <cell r="D358">
            <v>10328.220000000001</v>
          </cell>
        </row>
        <row r="359">
          <cell r="D359">
            <v>3086.0600000000004</v>
          </cell>
        </row>
        <row r="360">
          <cell r="D360">
            <v>832.8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20.68</v>
          </cell>
        </row>
        <row r="364">
          <cell r="D364">
            <v>2433.4</v>
          </cell>
        </row>
        <row r="365">
          <cell r="D365">
            <v>2469.54</v>
          </cell>
        </row>
        <row r="366">
          <cell r="D366">
            <v>386</v>
          </cell>
        </row>
        <row r="367">
          <cell r="D367">
            <v>0</v>
          </cell>
        </row>
        <row r="368">
          <cell r="D368">
            <v>1000</v>
          </cell>
        </row>
        <row r="369">
          <cell r="D369">
            <v>7826.45</v>
          </cell>
        </row>
        <row r="370">
          <cell r="D370">
            <v>3336.7500000000005</v>
          </cell>
        </row>
        <row r="371">
          <cell r="D371">
            <v>13340</v>
          </cell>
        </row>
        <row r="372">
          <cell r="D372">
            <v>406.85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1000.14</v>
          </cell>
        </row>
        <row r="376">
          <cell r="D376">
            <v>4931.1099999999997</v>
          </cell>
        </row>
        <row r="377">
          <cell r="D377">
            <v>0</v>
          </cell>
        </row>
        <row r="378">
          <cell r="D378">
            <v>82700</v>
          </cell>
        </row>
        <row r="379">
          <cell r="D379">
            <v>0</v>
          </cell>
        </row>
        <row r="380">
          <cell r="D380">
            <v>1220.54</v>
          </cell>
        </row>
        <row r="381">
          <cell r="D381">
            <v>706.65000000000009</v>
          </cell>
        </row>
        <row r="382">
          <cell r="D382">
            <v>2891.62</v>
          </cell>
        </row>
        <row r="383">
          <cell r="D383">
            <v>17538.809999999998</v>
          </cell>
        </row>
        <row r="384">
          <cell r="D384">
            <v>23.52</v>
          </cell>
        </row>
        <row r="385">
          <cell r="D385">
            <v>41.76</v>
          </cell>
        </row>
        <row r="386">
          <cell r="D386">
            <v>66.17</v>
          </cell>
        </row>
        <row r="387">
          <cell r="D387">
            <v>2963.9900000000002</v>
          </cell>
        </row>
        <row r="388">
          <cell r="D388">
            <v>163.15</v>
          </cell>
        </row>
        <row r="389">
          <cell r="D389">
            <v>2448.67</v>
          </cell>
        </row>
        <row r="390">
          <cell r="D390">
            <v>12836.96</v>
          </cell>
        </row>
        <row r="391">
          <cell r="D391">
            <v>24948.239999999998</v>
          </cell>
        </row>
        <row r="392">
          <cell r="D392">
            <v>2051.5100000000002</v>
          </cell>
        </row>
        <row r="393">
          <cell r="D393">
            <v>7864.8400000000011</v>
          </cell>
        </row>
        <row r="394">
          <cell r="D394">
            <v>796.04</v>
          </cell>
        </row>
        <row r="395">
          <cell r="D395">
            <v>3023</v>
          </cell>
        </row>
        <row r="396">
          <cell r="D396">
            <v>419.19000000000005</v>
          </cell>
        </row>
        <row r="397">
          <cell r="D397">
            <v>572.96999999999991</v>
          </cell>
        </row>
        <row r="398">
          <cell r="D398">
            <v>8231.6799999999985</v>
          </cell>
        </row>
        <row r="399">
          <cell r="D399">
            <v>28.86</v>
          </cell>
        </row>
        <row r="400">
          <cell r="D400">
            <v>363.1</v>
          </cell>
        </row>
        <row r="401">
          <cell r="D401">
            <v>1028.57</v>
          </cell>
        </row>
        <row r="402">
          <cell r="D402">
            <v>0</v>
          </cell>
        </row>
        <row r="403">
          <cell r="D403">
            <v>3137.96</v>
          </cell>
        </row>
        <row r="404">
          <cell r="D404">
            <v>784.97</v>
          </cell>
        </row>
        <row r="405">
          <cell r="D405">
            <v>2215.7800000000002</v>
          </cell>
        </row>
        <row r="406">
          <cell r="D406">
            <v>8.01</v>
          </cell>
        </row>
        <row r="407">
          <cell r="D407">
            <v>1206.1199999999999</v>
          </cell>
        </row>
        <row r="408">
          <cell r="D408">
            <v>36413.360000000001</v>
          </cell>
        </row>
        <row r="409">
          <cell r="D409">
            <v>29.669999999999998</v>
          </cell>
        </row>
        <row r="410">
          <cell r="D410">
            <v>200.76</v>
          </cell>
        </row>
        <row r="411">
          <cell r="D411">
            <v>15.27</v>
          </cell>
        </row>
        <row r="412">
          <cell r="D412">
            <v>250.93</v>
          </cell>
        </row>
        <row r="413">
          <cell r="D413">
            <v>7991.64</v>
          </cell>
        </row>
        <row r="414">
          <cell r="D414">
            <v>65921.95</v>
          </cell>
        </row>
        <row r="415">
          <cell r="D415">
            <v>631.17999999999995</v>
          </cell>
        </row>
        <row r="416">
          <cell r="D416">
            <v>0</v>
          </cell>
        </row>
        <row r="417">
          <cell r="D417">
            <v>36.24</v>
          </cell>
        </row>
        <row r="418">
          <cell r="D418">
            <v>168.01999999999998</v>
          </cell>
        </row>
        <row r="419">
          <cell r="D419">
            <v>25.14</v>
          </cell>
        </row>
        <row r="420">
          <cell r="D420">
            <v>48.519999999999996</v>
          </cell>
        </row>
        <row r="421">
          <cell r="D421">
            <v>3.46</v>
          </cell>
        </row>
        <row r="422">
          <cell r="D422">
            <v>1032.3599999999999</v>
          </cell>
        </row>
        <row r="423">
          <cell r="D423">
            <v>166.43</v>
          </cell>
        </row>
        <row r="424">
          <cell r="D424">
            <v>430.63</v>
          </cell>
        </row>
        <row r="425">
          <cell r="D425">
            <v>1.32</v>
          </cell>
        </row>
        <row r="426">
          <cell r="D426">
            <v>92.64</v>
          </cell>
        </row>
        <row r="427">
          <cell r="D427">
            <v>18.239999999999998</v>
          </cell>
        </row>
        <row r="428">
          <cell r="D428">
            <v>10784.09</v>
          </cell>
        </row>
        <row r="429">
          <cell r="D429">
            <v>38377.43</v>
          </cell>
        </row>
        <row r="430">
          <cell r="D430">
            <v>-36068.880000000005</v>
          </cell>
        </row>
        <row r="431">
          <cell r="D431">
            <v>-37004.519999999997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16258.890000000001</v>
          </cell>
        </row>
        <row r="442">
          <cell r="D442">
            <v>193.09000000000006</v>
          </cell>
        </row>
        <row r="443">
          <cell r="D443">
            <v>3467.9400000000005</v>
          </cell>
        </row>
        <row r="444">
          <cell r="D444">
            <v>7047.25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971.42000000000007</v>
          </cell>
        </row>
        <row r="448">
          <cell r="D448">
            <v>20062.27</v>
          </cell>
        </row>
        <row r="449">
          <cell r="D449">
            <v>0</v>
          </cell>
        </row>
        <row r="450">
          <cell r="D450">
            <v>8116.15</v>
          </cell>
        </row>
        <row r="451">
          <cell r="D451">
            <v>7292.94</v>
          </cell>
        </row>
        <row r="452">
          <cell r="D452">
            <v>2436.58</v>
          </cell>
        </row>
        <row r="453">
          <cell r="D453">
            <v>-12543.66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166860</v>
          </cell>
        </row>
        <row r="460">
          <cell r="D460">
            <v>685</v>
          </cell>
        </row>
        <row r="461">
          <cell r="D461">
            <v>-1769.33</v>
          </cell>
        </row>
        <row r="462">
          <cell r="D462">
            <v>-1979.4699999999998</v>
          </cell>
        </row>
        <row r="463">
          <cell r="D463">
            <v>0</v>
          </cell>
        </row>
      </sheetData>
      <sheetData sheetId="50" refreshError="1"/>
      <sheetData sheetId="51">
        <row r="3">
          <cell r="C3" t="str">
            <v>Penn Estates Utilities, Inc.</v>
          </cell>
        </row>
        <row r="5">
          <cell r="C5" t="str">
            <v>Docket No. R-2013-2370455</v>
          </cell>
        </row>
        <row r="7">
          <cell r="C7">
            <v>41364</v>
          </cell>
        </row>
        <row r="11">
          <cell r="C11">
            <v>1610.5</v>
          </cell>
          <cell r="D11">
            <v>0.50085523246773445</v>
          </cell>
        </row>
        <row r="12">
          <cell r="C12">
            <v>1605</v>
          </cell>
          <cell r="D12">
            <v>0.49914476753226561</v>
          </cell>
        </row>
        <row r="13">
          <cell r="C13">
            <v>3215.5</v>
          </cell>
        </row>
        <row r="16">
          <cell r="C16">
            <v>266036.99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668">
          <cell r="B668" t="str">
            <v>CUSTOMERS</v>
          </cell>
          <cell r="C668">
            <v>1610.5</v>
          </cell>
          <cell r="D668">
            <v>1605</v>
          </cell>
          <cell r="E668">
            <v>3215.5</v>
          </cell>
          <cell r="F668">
            <v>0.50085523246773445</v>
          </cell>
          <cell r="G668">
            <v>0.49914476753226561</v>
          </cell>
          <cell r="H668">
            <v>1</v>
          </cell>
        </row>
        <row r="669">
          <cell r="B669" t="str">
            <v>REVENUES</v>
          </cell>
          <cell r="C669">
            <v>-588480.45999999985</v>
          </cell>
          <cell r="D669">
            <v>-768089.07000000007</v>
          </cell>
          <cell r="E669">
            <v>-1356569.5299999998</v>
          </cell>
          <cell r="F669">
            <v>0.43380044073376756</v>
          </cell>
          <cell r="G669">
            <v>0.56619955926623255</v>
          </cell>
          <cell r="H669">
            <v>1</v>
          </cell>
        </row>
        <row r="670">
          <cell r="B670" t="str">
            <v>PLANT IN SERVICE</v>
          </cell>
          <cell r="C670">
            <v>4420560.3599999985</v>
          </cell>
          <cell r="D670">
            <v>6038489.2300000014</v>
          </cell>
          <cell r="E670">
            <v>10459049.59</v>
          </cell>
          <cell r="F670">
            <v>0.42265411612796439</v>
          </cell>
          <cell r="G670">
            <v>0.57734588387203556</v>
          </cell>
          <cell r="H670">
            <v>1</v>
          </cell>
        </row>
        <row r="671">
          <cell r="B671" t="str">
            <v>NET PLANT</v>
          </cell>
          <cell r="C671">
            <v>2758374.7799999984</v>
          </cell>
          <cell r="D671">
            <v>3897186.930000002</v>
          </cell>
          <cell r="E671">
            <v>6655561.7100000009</v>
          </cell>
          <cell r="F671">
            <v>0.41444657869455742</v>
          </cell>
          <cell r="G671">
            <v>0.58555342130544252</v>
          </cell>
          <cell r="H671">
            <v>1</v>
          </cell>
        </row>
        <row r="672">
          <cell r="B672" t="str">
            <v>DEFERRED MAINTENANCE</v>
          </cell>
          <cell r="C672">
            <v>57001.592741408807</v>
          </cell>
          <cell r="D672">
            <v>56806.927258591211</v>
          </cell>
          <cell r="E672">
            <v>113808.52000000002</v>
          </cell>
          <cell r="F672">
            <v>0.50085523246773433</v>
          </cell>
          <cell r="G672">
            <v>0.49914476753226561</v>
          </cell>
          <cell r="H672">
            <v>1</v>
          </cell>
        </row>
        <row r="673">
          <cell r="B673" t="str">
            <v>CIAC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B674" t="str">
            <v>CAP STRUCTURE</v>
          </cell>
          <cell r="C674">
            <v>1837119.9887590921</v>
          </cell>
          <cell r="D674">
            <v>2503127.3328549638</v>
          </cell>
          <cell r="E674">
            <v>4340247.3216140559</v>
          </cell>
          <cell r="F674">
            <v>0.42327541557606491</v>
          </cell>
          <cell r="G674">
            <v>0.57672458442393515</v>
          </cell>
          <cell r="H674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Sch.F-growth"/>
      <sheetName val="wp.a-uncoll"/>
      <sheetName val="wp-b-salary"/>
      <sheetName val="wp-b2-ops chged to plant"/>
      <sheetName val="wp-c-def Charges"/>
      <sheetName val="wp-c2-calc of def charges"/>
      <sheetName val="wp-c3-acc def inc taxes"/>
      <sheetName val="wp-c3a-adj acc def inc taxes"/>
      <sheetName val="wp-d-rc.exp"/>
      <sheetName val="wp-e-toi"/>
      <sheetName val="wp-f-depr"/>
      <sheetName val="wp(g)-inc.tx"/>
      <sheetName val="wp.h-cap.struc"/>
      <sheetName val="wp-i-wc"/>
      <sheetName val="wp-j-pf.plant"/>
      <sheetName val="wp-k-retirements"/>
      <sheetName val="wp-l-GL Additions"/>
      <sheetName val="wp-m-Penalties"/>
      <sheetName val="wp-n-CPI"/>
      <sheetName val="wp-o-Project Phoenix"/>
      <sheetName val="wp-p1-Allocation of Vehicles"/>
      <sheetName val="wp-p1a-adjustment to trans exp"/>
      <sheetName val="wp-p2-Allocation of Computers"/>
      <sheetName val="wp-p3-Allocation of WSC Base"/>
      <sheetName val="wp-p4-allocation of WSC expense"/>
      <sheetName val="wp-p5-alloc of cws office exp"/>
      <sheetName val="wp-p6-closed office exp"/>
      <sheetName val="wp-u-Insurance Exp"/>
      <sheetName val="wp-Appendix"/>
      <sheetName val="wp-PAA"/>
      <sheetName val="xxxRate-Rev Comp"/>
      <sheetName val="consumption data"/>
      <sheetName val="e-14 schedule"/>
      <sheetName val="Range"/>
      <sheetName val="Allocation data summary"/>
      <sheetName val="Allocation data"/>
      <sheetName val="ERC Count NB 12-07"/>
      <sheetName val="COA"/>
      <sheetName val="2007 v 2006"/>
      <sheetName val="2006 tb"/>
      <sheetName val="UC"/>
      <sheetName val="UE v UC"/>
      <sheetName val="New UE"/>
    </sheetNames>
    <sheetDataSet>
      <sheetData sheetId="0"/>
      <sheetData sheetId="1"/>
      <sheetData sheetId="2">
        <row r="2">
          <cell r="A2">
            <v>1020</v>
          </cell>
          <cell r="B2" t="str">
            <v xml:space="preserve">    ORGANIZATION</v>
          </cell>
        </row>
        <row r="3">
          <cell r="A3">
            <v>1045</v>
          </cell>
          <cell r="B3" t="str">
            <v xml:space="preserve">    LAND &amp; LAND RIGHTS GEN PLT</v>
          </cell>
        </row>
        <row r="4">
          <cell r="A4">
            <v>1050</v>
          </cell>
          <cell r="B4" t="str">
            <v xml:space="preserve">    STRUCT &amp; IMPRV SRC SUPPLY</v>
          </cell>
        </row>
        <row r="5">
          <cell r="A5">
            <v>1055</v>
          </cell>
          <cell r="B5" t="str">
            <v xml:space="preserve">    STRUCT &amp; IMPRV WTR TRT PLT</v>
          </cell>
        </row>
        <row r="6">
          <cell r="A6">
            <v>1080</v>
          </cell>
          <cell r="B6" t="str">
            <v xml:space="preserve">    WELLS &amp; SPRINGS</v>
          </cell>
        </row>
        <row r="7">
          <cell r="A7">
            <v>1105</v>
          </cell>
          <cell r="B7" t="str">
            <v xml:space="preserve">    ELECTRIC PUMP EQUIP WTP</v>
          </cell>
        </row>
        <row r="8">
          <cell r="A8">
            <v>1115</v>
          </cell>
          <cell r="B8" t="str">
            <v xml:space="preserve">    WATER TREATMENT EQPT</v>
          </cell>
        </row>
        <row r="9">
          <cell r="A9">
            <v>1120</v>
          </cell>
          <cell r="B9" t="str">
            <v xml:space="preserve">    DIST RESV &amp; STANDPIPES</v>
          </cell>
        </row>
        <row r="10">
          <cell r="A10">
            <v>1125</v>
          </cell>
          <cell r="B10" t="str">
            <v xml:space="preserve">    TRANS &amp; DISTR MAINS</v>
          </cell>
        </row>
        <row r="11">
          <cell r="A11">
            <v>1130</v>
          </cell>
          <cell r="B11" t="str">
            <v xml:space="preserve">    SERVICE LINES</v>
          </cell>
        </row>
        <row r="12">
          <cell r="A12">
            <v>1135</v>
          </cell>
          <cell r="B12" t="str">
            <v xml:space="preserve">    METERS</v>
          </cell>
        </row>
        <row r="13">
          <cell r="A13">
            <v>1140</v>
          </cell>
          <cell r="B13" t="str">
            <v xml:space="preserve">    METER INSTALLATIONS</v>
          </cell>
        </row>
        <row r="14">
          <cell r="A14">
            <v>1145</v>
          </cell>
          <cell r="B14" t="str">
            <v xml:space="preserve">    HYDRANTS</v>
          </cell>
        </row>
        <row r="15">
          <cell r="A15">
            <v>1175</v>
          </cell>
          <cell r="B15" t="str">
            <v xml:space="preserve">    OFFICE STRUCT &amp; IMPRV</v>
          </cell>
        </row>
        <row r="16">
          <cell r="A16">
            <v>1180</v>
          </cell>
          <cell r="B16" t="str">
            <v xml:space="preserve">    OFFICE FURN &amp; EQPT</v>
          </cell>
        </row>
        <row r="17">
          <cell r="A17">
            <v>1190</v>
          </cell>
          <cell r="B17" t="str">
            <v xml:space="preserve">    TOOL SHOP &amp; MISC EQPT</v>
          </cell>
        </row>
        <row r="18">
          <cell r="A18">
            <v>1195</v>
          </cell>
          <cell r="B18" t="str">
            <v xml:space="preserve">    LABORATORY EQUIPMENT</v>
          </cell>
        </row>
        <row r="19">
          <cell r="A19">
            <v>1205</v>
          </cell>
          <cell r="B19" t="str">
            <v xml:space="preserve">    COMMUNICATION EQPT</v>
          </cell>
        </row>
        <row r="20">
          <cell r="A20">
            <v>1245</v>
          </cell>
          <cell r="B20" t="str">
            <v xml:space="preserve">    ORGANIZATION</v>
          </cell>
        </row>
        <row r="21">
          <cell r="A21">
            <v>1295</v>
          </cell>
          <cell r="B21" t="str">
            <v xml:space="preserve">    STRUCT/IMPRV PUMP PLT LS</v>
          </cell>
        </row>
        <row r="22">
          <cell r="A22">
            <v>1315</v>
          </cell>
          <cell r="B22" t="str">
            <v xml:space="preserve">    STRUCT/IMPRV GEN PLT</v>
          </cell>
        </row>
        <row r="23">
          <cell r="A23">
            <v>1345</v>
          </cell>
          <cell r="B23" t="str">
            <v xml:space="preserve">    SEWER FORCE MAIN/SRVC LINE</v>
          </cell>
        </row>
        <row r="24">
          <cell r="A24">
            <v>1350</v>
          </cell>
          <cell r="B24" t="str">
            <v xml:space="preserve">    SEWER GRAVITY MAIN/MANHOLE</v>
          </cell>
        </row>
        <row r="25">
          <cell r="A25">
            <v>1360</v>
          </cell>
          <cell r="B25" t="str">
            <v xml:space="preserve">    SERVICES TO CUSTOMERS</v>
          </cell>
        </row>
        <row r="26">
          <cell r="A26">
            <v>1400</v>
          </cell>
          <cell r="B26" t="str">
            <v xml:space="preserve">    TREAT/DISP EQUIP TRT PLT</v>
          </cell>
        </row>
        <row r="27">
          <cell r="A27">
            <v>1495</v>
          </cell>
          <cell r="B27" t="str">
            <v xml:space="preserve">    SEWER PLANT ALLOCATED</v>
          </cell>
        </row>
        <row r="28">
          <cell r="A28">
            <v>1555</v>
          </cell>
          <cell r="B28" t="str">
            <v xml:space="preserve">    TRANSPORTATION EQPT WTR</v>
          </cell>
        </row>
        <row r="29">
          <cell r="A29">
            <v>1580</v>
          </cell>
          <cell r="B29" t="str">
            <v xml:space="preserve">    MAINFRAME COMPUTER WTR</v>
          </cell>
        </row>
        <row r="30">
          <cell r="A30">
            <v>1585</v>
          </cell>
          <cell r="B30" t="str">
            <v xml:space="preserve">    MINI COMPUTERS WTR</v>
          </cell>
        </row>
        <row r="31">
          <cell r="A31">
            <v>1590</v>
          </cell>
          <cell r="B31" t="str">
            <v xml:space="preserve">    COMP SYS COST WTR</v>
          </cell>
        </row>
        <row r="32">
          <cell r="A32">
            <v>1595</v>
          </cell>
          <cell r="B32" t="str">
            <v xml:space="preserve">    MICRO SYS COST WTR</v>
          </cell>
        </row>
        <row r="33">
          <cell r="A33">
            <v>1665</v>
          </cell>
          <cell r="B33" t="str">
            <v xml:space="preserve">     CAPITALIZED TIME</v>
          </cell>
        </row>
        <row r="34">
          <cell r="A34">
            <v>1666</v>
          </cell>
          <cell r="B34" t="str">
            <v xml:space="preserve">     WIP - INTEREST DURING CON</v>
          </cell>
        </row>
        <row r="35">
          <cell r="A35">
            <v>1668</v>
          </cell>
          <cell r="B35" t="str">
            <v xml:space="preserve">     LABOR/INSTALLATION</v>
          </cell>
        </row>
        <row r="36">
          <cell r="A36">
            <v>1697</v>
          </cell>
          <cell r="B36" t="str">
            <v xml:space="preserve">     WIP - CLOSE CP TO GL LEGA</v>
          </cell>
        </row>
        <row r="37">
          <cell r="A37">
            <v>1698</v>
          </cell>
          <cell r="B37" t="str">
            <v xml:space="preserve">     WIP - J/E CLEARING LEGACY</v>
          </cell>
        </row>
        <row r="38">
          <cell r="A38">
            <v>1705</v>
          </cell>
          <cell r="B38" t="str">
            <v xml:space="preserve">     CAPITALIZED TIME</v>
          </cell>
        </row>
        <row r="39">
          <cell r="A39">
            <v>1705</v>
          </cell>
          <cell r="B39" t="str">
            <v xml:space="preserve">     CAPITALIZED TIME</v>
          </cell>
        </row>
        <row r="40">
          <cell r="A40">
            <v>1705</v>
          </cell>
          <cell r="B40" t="str">
            <v xml:space="preserve">     WIP-CAP TIME BUILD LFT ST</v>
          </cell>
        </row>
        <row r="41">
          <cell r="A41">
            <v>1706</v>
          </cell>
          <cell r="B41" t="str">
            <v xml:space="preserve">     INTEREST DURING CONSTR</v>
          </cell>
        </row>
        <row r="42">
          <cell r="A42">
            <v>1706</v>
          </cell>
          <cell r="B42" t="str">
            <v xml:space="preserve">     INTEREST DURING CONSTRUCT</v>
          </cell>
        </row>
        <row r="43">
          <cell r="A43">
            <v>1706</v>
          </cell>
          <cell r="B43" t="str">
            <v xml:space="preserve">     WIP - INTEREST DURING CON</v>
          </cell>
        </row>
        <row r="44">
          <cell r="A44">
            <v>1706</v>
          </cell>
          <cell r="B44" t="str">
            <v xml:space="preserve">     INTEREST DURING CONSTRUCT</v>
          </cell>
        </row>
        <row r="45">
          <cell r="A45">
            <v>1707</v>
          </cell>
          <cell r="B45" t="str">
            <v xml:space="preserve">     ENGINEERING</v>
          </cell>
        </row>
        <row r="46">
          <cell r="A46">
            <v>1707</v>
          </cell>
          <cell r="B46" t="str">
            <v xml:space="preserve">     WIP - ENGINEERING</v>
          </cell>
        </row>
        <row r="47">
          <cell r="A47">
            <v>1707</v>
          </cell>
          <cell r="B47" t="str">
            <v xml:space="preserve">     ENGINEERING</v>
          </cell>
        </row>
        <row r="48">
          <cell r="A48">
            <v>1708</v>
          </cell>
          <cell r="B48" t="str">
            <v xml:space="preserve">     LABOR/INSTALLATION</v>
          </cell>
        </row>
        <row r="49">
          <cell r="A49">
            <v>1708</v>
          </cell>
          <cell r="B49" t="str">
            <v xml:space="preserve">     WIP - LABOR/INSTALLATION</v>
          </cell>
        </row>
        <row r="50">
          <cell r="A50">
            <v>1708</v>
          </cell>
          <cell r="B50" t="str">
            <v xml:space="preserve">     WIP - LABOR/INSTALLATION</v>
          </cell>
        </row>
        <row r="51">
          <cell r="A51">
            <v>1709</v>
          </cell>
          <cell r="B51" t="str">
            <v xml:space="preserve">     EQUIPMENT</v>
          </cell>
        </row>
        <row r="52">
          <cell r="A52">
            <v>1710</v>
          </cell>
          <cell r="B52" t="str">
            <v xml:space="preserve">     MATERIAL</v>
          </cell>
        </row>
        <row r="53">
          <cell r="A53">
            <v>1717</v>
          </cell>
          <cell r="B53" t="str">
            <v xml:space="preserve">     CONSTRUCTION</v>
          </cell>
        </row>
        <row r="54">
          <cell r="A54">
            <v>1726</v>
          </cell>
          <cell r="B54" t="str">
            <v xml:space="preserve">     WIP - PUMPS/EQUIPMENT</v>
          </cell>
        </row>
        <row r="55">
          <cell r="A55">
            <v>1749</v>
          </cell>
          <cell r="B55" t="str">
            <v xml:space="preserve">     WIP - MATERIAL</v>
          </cell>
        </row>
        <row r="56">
          <cell r="A56">
            <v>1835</v>
          </cell>
          <cell r="B56" t="str">
            <v xml:space="preserve">    ACC DEPR-ORGANIZATION</v>
          </cell>
        </row>
        <row r="57">
          <cell r="A57">
            <v>1845</v>
          </cell>
          <cell r="B57" t="str">
            <v xml:space="preserve">    ACC DEPR-STRUCT&amp;IMPRV SRC</v>
          </cell>
        </row>
        <row r="58">
          <cell r="A58">
            <v>1850</v>
          </cell>
          <cell r="B58" t="str">
            <v xml:space="preserve">    ACC DEPR-STRUCT&amp;IMPRV WTP</v>
          </cell>
        </row>
        <row r="59">
          <cell r="A59">
            <v>1875</v>
          </cell>
          <cell r="B59" t="str">
            <v xml:space="preserve">    ACC DEPR-WELLS &amp; SPRINGS</v>
          </cell>
        </row>
        <row r="60">
          <cell r="A60">
            <v>1900</v>
          </cell>
          <cell r="B60" t="str">
            <v xml:space="preserve">    ACC DEPR-ELECT PUMP EQUIP</v>
          </cell>
        </row>
        <row r="61">
          <cell r="A61">
            <v>1910</v>
          </cell>
          <cell r="B61" t="str">
            <v xml:space="preserve">    ACC DEPR-WATER TREATMENT E</v>
          </cell>
        </row>
        <row r="62">
          <cell r="A62">
            <v>1915</v>
          </cell>
          <cell r="B62" t="str">
            <v xml:space="preserve">    ACC DEPR-DIST RESV &amp; STAND</v>
          </cell>
        </row>
        <row r="63">
          <cell r="A63">
            <v>1920</v>
          </cell>
          <cell r="B63" t="str">
            <v xml:space="preserve">    ACC DEPR-TRANS &amp; DISTR MAI</v>
          </cell>
        </row>
        <row r="64">
          <cell r="A64">
            <v>1925</v>
          </cell>
          <cell r="B64" t="str">
            <v xml:space="preserve">    ACC DEPR-SERVICE LINES</v>
          </cell>
        </row>
        <row r="65">
          <cell r="A65">
            <v>1930</v>
          </cell>
          <cell r="B65" t="str">
            <v xml:space="preserve">    ACC DEPR-METERS</v>
          </cell>
        </row>
        <row r="66">
          <cell r="A66">
            <v>1935</v>
          </cell>
          <cell r="B66" t="str">
            <v xml:space="preserve">    ACC DEPR-METER INSTALLS</v>
          </cell>
        </row>
        <row r="67">
          <cell r="A67">
            <v>1940</v>
          </cell>
          <cell r="B67" t="str">
            <v xml:space="preserve">    ACC DEPR-HYDRANTS</v>
          </cell>
        </row>
        <row r="68">
          <cell r="A68">
            <v>1970</v>
          </cell>
          <cell r="B68" t="str">
            <v xml:space="preserve">    ACC DEPR-OFFICE STRUCTURE</v>
          </cell>
        </row>
        <row r="69">
          <cell r="A69">
            <v>1975</v>
          </cell>
          <cell r="B69" t="str">
            <v xml:space="preserve">    ACC DEPR-OFFICE FURN/EQPT</v>
          </cell>
        </row>
        <row r="70">
          <cell r="A70">
            <v>1985</v>
          </cell>
          <cell r="B70" t="str">
            <v xml:space="preserve">    ACC DEPR-TOOL SHOP &amp; MISC</v>
          </cell>
        </row>
        <row r="71">
          <cell r="A71">
            <v>1990</v>
          </cell>
          <cell r="B71" t="str">
            <v xml:space="preserve">    ACC DEPR-LABORATORY EQUIPM</v>
          </cell>
        </row>
        <row r="72">
          <cell r="A72">
            <v>2000</v>
          </cell>
          <cell r="B72" t="str">
            <v xml:space="preserve">    ACC DEPR-COMMUNICATION EQP</v>
          </cell>
        </row>
        <row r="73">
          <cell r="A73">
            <v>2030</v>
          </cell>
          <cell r="B73" t="str">
            <v xml:space="preserve">    ACC DEPR-ORGANIZATION</v>
          </cell>
        </row>
        <row r="74">
          <cell r="A74">
            <v>2055</v>
          </cell>
          <cell r="B74" t="str">
            <v xml:space="preserve">    ACC DEPR-STRUCT/IMPRV PUMP</v>
          </cell>
        </row>
        <row r="75">
          <cell r="A75">
            <v>2075</v>
          </cell>
          <cell r="B75" t="str">
            <v xml:space="preserve">    ACC DEPR-STRUCT/IMPRV GEN</v>
          </cell>
        </row>
        <row r="76">
          <cell r="A76">
            <v>2105</v>
          </cell>
          <cell r="B76" t="str">
            <v xml:space="preserve">    ACC DEPR-SEWER FORCE MAIN/</v>
          </cell>
        </row>
        <row r="77">
          <cell r="A77">
            <v>2110</v>
          </cell>
          <cell r="B77" t="str">
            <v xml:space="preserve">    ACC DEPR-SEWER GRVTY MAIN/</v>
          </cell>
        </row>
        <row r="78">
          <cell r="A78">
            <v>2120</v>
          </cell>
          <cell r="B78" t="str">
            <v xml:space="preserve">    ACC DEPR-SERVICES TO CUSTO</v>
          </cell>
        </row>
        <row r="79">
          <cell r="A79">
            <v>2160</v>
          </cell>
          <cell r="B79" t="str">
            <v xml:space="preserve">    ACC DEPR-TREAT/DISP EQP TR</v>
          </cell>
        </row>
        <row r="80">
          <cell r="A80">
            <v>2255</v>
          </cell>
          <cell r="B80" t="str">
            <v xml:space="preserve">    ACC DEPR-OTHER TANG PLT SE</v>
          </cell>
        </row>
        <row r="81">
          <cell r="A81">
            <v>2300</v>
          </cell>
          <cell r="B81" t="str">
            <v xml:space="preserve">    ACC DEPR-TRANSPORTATION WT</v>
          </cell>
        </row>
        <row r="82">
          <cell r="A82">
            <v>2320</v>
          </cell>
          <cell r="B82" t="str">
            <v xml:space="preserve">    ACC DEPR-MAINFRAME COMP WT</v>
          </cell>
        </row>
        <row r="83">
          <cell r="A83">
            <v>2325</v>
          </cell>
          <cell r="B83" t="str">
            <v xml:space="preserve">    ACC DEPR-MINI COMP WTR</v>
          </cell>
        </row>
        <row r="84">
          <cell r="A84">
            <v>2330</v>
          </cell>
          <cell r="B84" t="str">
            <v xml:space="preserve">    COMP SYS AMORTIZATION WTR</v>
          </cell>
        </row>
        <row r="85">
          <cell r="A85">
            <v>2335</v>
          </cell>
          <cell r="B85" t="str">
            <v xml:space="preserve">    MICRO SYS AMORTIZATION WTR</v>
          </cell>
        </row>
        <row r="86">
          <cell r="A86">
            <v>2400</v>
          </cell>
          <cell r="B86" t="str">
            <v xml:space="preserve">   UTILITY PAA WTR PLANT AMORT</v>
          </cell>
        </row>
        <row r="87">
          <cell r="A87">
            <v>2410</v>
          </cell>
          <cell r="B87" t="str">
            <v xml:space="preserve">   UTILITY PAA SWR PLANT AMORT</v>
          </cell>
        </row>
        <row r="88">
          <cell r="A88">
            <v>2420</v>
          </cell>
          <cell r="B88" t="str">
            <v xml:space="preserve">   ACC AMORT UTIL PAA-WATER</v>
          </cell>
        </row>
        <row r="89">
          <cell r="A89">
            <v>2425</v>
          </cell>
          <cell r="B89" t="str">
            <v xml:space="preserve">   ACC AMORT UTIL PAA-SEWER</v>
          </cell>
        </row>
        <row r="90">
          <cell r="A90">
            <v>2640</v>
          </cell>
          <cell r="B90" t="str">
            <v xml:space="preserve">    CASH-BANK OF AMERICA-NC</v>
          </cell>
        </row>
        <row r="91">
          <cell r="A91">
            <v>2650</v>
          </cell>
          <cell r="B91" t="str">
            <v xml:space="preserve">    CASH-CWS PETTY CASH-BOA</v>
          </cell>
        </row>
        <row r="92">
          <cell r="A92">
            <v>2665</v>
          </cell>
          <cell r="B92" t="str">
            <v xml:space="preserve">    CASH UNAPPLIED</v>
          </cell>
        </row>
        <row r="93">
          <cell r="A93">
            <v>2675</v>
          </cell>
          <cell r="B93" t="str">
            <v xml:space="preserve">    A/R-CUSTOMER TRADE CC&amp;B</v>
          </cell>
        </row>
        <row r="94">
          <cell r="A94">
            <v>2680</v>
          </cell>
          <cell r="B94" t="str">
            <v xml:space="preserve">    A/R-CUSTOMER ACCRUAL</v>
          </cell>
        </row>
        <row r="95">
          <cell r="A95">
            <v>2685</v>
          </cell>
          <cell r="B95" t="str">
            <v xml:space="preserve">    A/R-CUSTOMER REFUNDS</v>
          </cell>
        </row>
        <row r="96">
          <cell r="A96">
            <v>2710</v>
          </cell>
          <cell r="B96" t="str">
            <v xml:space="preserve">   A/R ASSOC COS</v>
          </cell>
        </row>
        <row r="97">
          <cell r="A97">
            <v>2795</v>
          </cell>
          <cell r="B97" t="str">
            <v xml:space="preserve">   PREPAID REIMBURSEMENTS</v>
          </cell>
        </row>
        <row r="98">
          <cell r="A98">
            <v>2930</v>
          </cell>
          <cell r="B98" t="str">
            <v xml:space="preserve">    RATE CASE ACCUM AMORT</v>
          </cell>
        </row>
        <row r="99">
          <cell r="A99">
            <v>2965</v>
          </cell>
          <cell r="B99" t="str">
            <v xml:space="preserve">    DEF CHGS-RELOCATION EXPENS</v>
          </cell>
        </row>
        <row r="100">
          <cell r="A100">
            <v>2980</v>
          </cell>
          <cell r="B100" t="str">
            <v xml:space="preserve">    DEF CHGS-EMP FEES</v>
          </cell>
        </row>
        <row r="101">
          <cell r="A101">
            <v>3005</v>
          </cell>
          <cell r="B101" t="str">
            <v xml:space="preserve">    DEF CHGS-VOC TESTING</v>
          </cell>
        </row>
        <row r="102">
          <cell r="A102">
            <v>3040</v>
          </cell>
          <cell r="B102" t="str">
            <v xml:space="preserve">    DEF CHGS-TANK MAINT&amp;REP SW</v>
          </cell>
        </row>
        <row r="103">
          <cell r="A103">
            <v>3135</v>
          </cell>
          <cell r="B103" t="str">
            <v xml:space="preserve">    AMORT - EMPLOYEE FEES</v>
          </cell>
        </row>
        <row r="104">
          <cell r="A104">
            <v>3160</v>
          </cell>
          <cell r="B104" t="str">
            <v xml:space="preserve">    AMORT - VOC TESTING</v>
          </cell>
        </row>
        <row r="105">
          <cell r="A105">
            <v>3195</v>
          </cell>
          <cell r="B105" t="str">
            <v xml:space="preserve">    AMORT - TANK MAINT&amp;REP SWR</v>
          </cell>
        </row>
        <row r="106">
          <cell r="A106">
            <v>3430</v>
          </cell>
          <cell r="B106" t="str">
            <v xml:space="preserve">    CIAC-OTHER TANGIBLE PLT WA</v>
          </cell>
        </row>
        <row r="107">
          <cell r="A107">
            <v>3435</v>
          </cell>
          <cell r="B107" t="str">
            <v xml:space="preserve">    CIAC-WATER-TAP</v>
          </cell>
        </row>
        <row r="108">
          <cell r="A108">
            <v>3455</v>
          </cell>
          <cell r="B108" t="str">
            <v xml:space="preserve">    CIAC-WTR PLT MTR FEE</v>
          </cell>
        </row>
        <row r="109">
          <cell r="A109">
            <v>3520</v>
          </cell>
          <cell r="B109" t="str">
            <v xml:space="preserve">    CIAC-STRUCT/IMPRV GEN PLT</v>
          </cell>
        </row>
        <row r="110">
          <cell r="A110">
            <v>3705</v>
          </cell>
          <cell r="B110" t="str">
            <v xml:space="preserve">    CIAC-SEWER-TAP</v>
          </cell>
        </row>
        <row r="111">
          <cell r="A111">
            <v>3800</v>
          </cell>
          <cell r="B111" t="str">
            <v xml:space="preserve">    ACC AMORT ORGANIZATION</v>
          </cell>
        </row>
        <row r="112">
          <cell r="A112">
            <v>3975</v>
          </cell>
          <cell r="B112" t="str">
            <v xml:space="preserve">    ACC AMORT OTHER TANG PLT W</v>
          </cell>
        </row>
        <row r="113">
          <cell r="A113">
            <v>3980</v>
          </cell>
          <cell r="B113" t="str">
            <v xml:space="preserve">    ACC AMORT WATER-CIAC TAP</v>
          </cell>
        </row>
        <row r="114">
          <cell r="A114">
            <v>4005</v>
          </cell>
          <cell r="B114" t="str">
            <v xml:space="preserve">    ACC AMORT WTR PLT MTR FEE-</v>
          </cell>
        </row>
        <row r="115">
          <cell r="A115">
            <v>4030</v>
          </cell>
          <cell r="B115" t="str">
            <v xml:space="preserve">    ACC AMORT ORGANIZATION</v>
          </cell>
        </row>
        <row r="116">
          <cell r="A116">
            <v>4070</v>
          </cell>
          <cell r="B116" t="str">
            <v xml:space="preserve">    ACC AMORTSTRUCT/IMPRV GEN</v>
          </cell>
        </row>
        <row r="117">
          <cell r="A117">
            <v>4265</v>
          </cell>
          <cell r="B117" t="str">
            <v xml:space="preserve">    ACC AMORT SEWER-TAP</v>
          </cell>
        </row>
        <row r="118">
          <cell r="A118">
            <v>4369</v>
          </cell>
          <cell r="B118" t="str">
            <v xml:space="preserve">    DEF FED TAX - CIAC PRE 198</v>
          </cell>
        </row>
        <row r="119">
          <cell r="A119">
            <v>4371</v>
          </cell>
          <cell r="B119" t="str">
            <v xml:space="preserve">    DEF FED TAX - TAP FEE POST</v>
          </cell>
        </row>
        <row r="120">
          <cell r="A120">
            <v>4377</v>
          </cell>
          <cell r="B120" t="str">
            <v xml:space="preserve">    DEF FED TAX - DEF MAINT</v>
          </cell>
        </row>
        <row r="121">
          <cell r="A121">
            <v>4383</v>
          </cell>
          <cell r="B121" t="str">
            <v xml:space="preserve">    DEF FED TAX - ORGN EXP</v>
          </cell>
        </row>
        <row r="122">
          <cell r="A122">
            <v>4387</v>
          </cell>
          <cell r="B122" t="str">
            <v xml:space="preserve">    DEF FED TAX - DEPRECIATION</v>
          </cell>
        </row>
        <row r="123">
          <cell r="A123">
            <v>4419</v>
          </cell>
          <cell r="B123" t="str">
            <v xml:space="preserve">    DEF ST TAX - CIAC PRE 1987</v>
          </cell>
        </row>
        <row r="124">
          <cell r="A124">
            <v>4421</v>
          </cell>
          <cell r="B124" t="str">
            <v xml:space="preserve">    DEF ST TAX - TAP FEE POST</v>
          </cell>
        </row>
        <row r="125">
          <cell r="A125">
            <v>4427</v>
          </cell>
          <cell r="B125" t="str">
            <v xml:space="preserve">    DEF ST TAX - DEF MAINT</v>
          </cell>
        </row>
        <row r="126">
          <cell r="A126">
            <v>4437</v>
          </cell>
          <cell r="B126" t="str">
            <v xml:space="preserve">    DEF ST TAX - DEPRECIATION</v>
          </cell>
        </row>
        <row r="127">
          <cell r="A127">
            <v>4515</v>
          </cell>
          <cell r="B127" t="str">
            <v xml:space="preserve">    A/P TRADE</v>
          </cell>
        </row>
        <row r="128">
          <cell r="A128">
            <v>4525</v>
          </cell>
          <cell r="B128" t="str">
            <v xml:space="preserve">    A/P TRADE - ACCRUAL</v>
          </cell>
        </row>
        <row r="129">
          <cell r="A129">
            <v>4527</v>
          </cell>
          <cell r="B129" t="str">
            <v xml:space="preserve">    A/P TRADE - RECD NOT VOUCH</v>
          </cell>
        </row>
        <row r="130">
          <cell r="A130">
            <v>4535</v>
          </cell>
          <cell r="B130" t="str">
            <v xml:space="preserve">    A/P-ASSOC COMPANIES</v>
          </cell>
        </row>
        <row r="131">
          <cell r="A131">
            <v>4565</v>
          </cell>
          <cell r="B131" t="str">
            <v xml:space="preserve">   ADVANCES FROM UTILITIES INC</v>
          </cell>
        </row>
        <row r="132">
          <cell r="A132">
            <v>4595</v>
          </cell>
          <cell r="B132" t="str">
            <v xml:space="preserve">   CUSTOMER DEPOSITS</v>
          </cell>
        </row>
        <row r="133">
          <cell r="A133">
            <v>4612</v>
          </cell>
          <cell r="B133" t="str">
            <v xml:space="preserve">    ACCRUED TAXES GENERAL</v>
          </cell>
        </row>
        <row r="134">
          <cell r="A134">
            <v>4614</v>
          </cell>
          <cell r="B134" t="str">
            <v xml:space="preserve">    ACCRUED GROSS RECEIPT TAX</v>
          </cell>
        </row>
        <row r="135">
          <cell r="A135">
            <v>4630</v>
          </cell>
          <cell r="B135" t="str">
            <v xml:space="preserve">    ACCRUED PERS PROP &amp; ICT TA</v>
          </cell>
        </row>
        <row r="136">
          <cell r="A136">
            <v>4661</v>
          </cell>
          <cell r="B136" t="str">
            <v xml:space="preserve">    ACCRUED ST INCOME TAX</v>
          </cell>
        </row>
        <row r="137">
          <cell r="A137">
            <v>4685</v>
          </cell>
          <cell r="B137" t="str">
            <v xml:space="preserve">    ACCRUED CUST DEP INTEREST</v>
          </cell>
        </row>
        <row r="138">
          <cell r="A138">
            <v>4760</v>
          </cell>
          <cell r="B138" t="str">
            <v xml:space="preserve">    COMMON STOCK</v>
          </cell>
        </row>
        <row r="139">
          <cell r="A139">
            <v>4780</v>
          </cell>
          <cell r="B139" t="str">
            <v xml:space="preserve">   PAID IN CAPITAL</v>
          </cell>
        </row>
        <row r="140">
          <cell r="A140">
            <v>4785</v>
          </cell>
          <cell r="B140" t="str">
            <v xml:space="preserve">   MISC PAID IN CAPITAL</v>
          </cell>
        </row>
        <row r="141">
          <cell r="A141">
            <v>4998</v>
          </cell>
          <cell r="B141" t="str">
            <v xml:space="preserve">   RETAINED EARN-PRIOR YEARS</v>
          </cell>
        </row>
        <row r="142">
          <cell r="A142">
            <v>5025</v>
          </cell>
          <cell r="B142" t="str">
            <v xml:space="preserve">    WATER REVENUE-RESIDENTIAL</v>
          </cell>
        </row>
        <row r="143">
          <cell r="A143">
            <v>5030</v>
          </cell>
          <cell r="B143" t="str">
            <v xml:space="preserve">    WATER REVENUE-ACCRUALS</v>
          </cell>
        </row>
        <row r="144">
          <cell r="A144">
            <v>5035</v>
          </cell>
          <cell r="B144" t="str">
            <v xml:space="preserve">    WATER REVENUE-COMMERCIAL</v>
          </cell>
        </row>
        <row r="145">
          <cell r="A145">
            <v>5100</v>
          </cell>
          <cell r="B145" t="str">
            <v xml:space="preserve">    SEWER REVENUE-RESIDENTIAL</v>
          </cell>
        </row>
        <row r="146">
          <cell r="A146">
            <v>5105</v>
          </cell>
          <cell r="B146" t="str">
            <v xml:space="preserve">    SEWER REVENUE-ACCRUALS</v>
          </cell>
        </row>
        <row r="147">
          <cell r="A147">
            <v>5110</v>
          </cell>
          <cell r="B147" t="str">
            <v xml:space="preserve">    SEWER REVENUE-COMMERCIAL</v>
          </cell>
        </row>
        <row r="148">
          <cell r="A148">
            <v>5265</v>
          </cell>
          <cell r="B148" t="str">
            <v xml:space="preserve">   FORFEITED DISCOUNTS</v>
          </cell>
        </row>
        <row r="149">
          <cell r="A149">
            <v>5270</v>
          </cell>
          <cell r="B149" t="str">
            <v xml:space="preserve">   MISC SERVICE REVENUE</v>
          </cell>
        </row>
        <row r="150">
          <cell r="A150">
            <v>5435</v>
          </cell>
          <cell r="B150" t="str">
            <v xml:space="preserve">    PURCHASED WATER-WATER SYS</v>
          </cell>
        </row>
        <row r="151">
          <cell r="A151">
            <v>5455</v>
          </cell>
          <cell r="B151" t="str">
            <v xml:space="preserve">    PURCHASED SEWER TREATMENT</v>
          </cell>
        </row>
        <row r="152">
          <cell r="A152">
            <v>5465</v>
          </cell>
          <cell r="B152" t="str">
            <v xml:space="preserve">    ELEC PWR - WTR SYSTEM SRC</v>
          </cell>
        </row>
        <row r="153">
          <cell r="A153">
            <v>5470</v>
          </cell>
          <cell r="B153" t="str">
            <v xml:space="preserve">    ELEC PWR - SWR SYSTEM COLL</v>
          </cell>
        </row>
        <row r="154">
          <cell r="A154">
            <v>5480</v>
          </cell>
          <cell r="B154" t="str">
            <v xml:space="preserve">    CHLORINE</v>
          </cell>
        </row>
        <row r="155">
          <cell r="A155">
            <v>5485</v>
          </cell>
          <cell r="B155" t="str">
            <v xml:space="preserve">    ODOR CONTROL CHEMICALS</v>
          </cell>
        </row>
        <row r="156">
          <cell r="A156">
            <v>5490</v>
          </cell>
          <cell r="B156" t="str">
            <v xml:space="preserve">    OTHER TREATMENT CHEMICALS</v>
          </cell>
        </row>
        <row r="157">
          <cell r="A157">
            <v>5495</v>
          </cell>
          <cell r="B157" t="str">
            <v xml:space="preserve">   METER READING</v>
          </cell>
        </row>
        <row r="158">
          <cell r="A158">
            <v>5505</v>
          </cell>
          <cell r="B158" t="str">
            <v xml:space="preserve">    AGENCY EXPENSE</v>
          </cell>
        </row>
        <row r="159">
          <cell r="A159">
            <v>5510</v>
          </cell>
          <cell r="B159" t="str">
            <v xml:space="preserve">    UNCOLLECTIBLE ACCOUNTS</v>
          </cell>
        </row>
        <row r="160">
          <cell r="A160">
            <v>5525</v>
          </cell>
          <cell r="B160" t="str">
            <v xml:space="preserve">    BILL STOCK</v>
          </cell>
        </row>
        <row r="161">
          <cell r="A161">
            <v>5530</v>
          </cell>
          <cell r="B161" t="str">
            <v xml:space="preserve">    BILLING COMPUTER SUPPLIES</v>
          </cell>
        </row>
        <row r="162">
          <cell r="A162">
            <v>5535</v>
          </cell>
          <cell r="B162" t="str">
            <v xml:space="preserve">    BILLING ENVELOPES</v>
          </cell>
        </row>
        <row r="163">
          <cell r="A163">
            <v>5540</v>
          </cell>
          <cell r="B163" t="str">
            <v xml:space="preserve">    BILLING POSTAGE</v>
          </cell>
        </row>
        <row r="164">
          <cell r="A164">
            <v>5545</v>
          </cell>
          <cell r="B164" t="str">
            <v xml:space="preserve">    CUSTOMER SERVICE PRINTING</v>
          </cell>
        </row>
        <row r="165">
          <cell r="A165">
            <v>5625</v>
          </cell>
          <cell r="B165" t="str">
            <v xml:space="preserve">    401K/ESOP CONTRIBUTIONS</v>
          </cell>
        </row>
        <row r="166">
          <cell r="A166">
            <v>5630</v>
          </cell>
          <cell r="B166" t="str">
            <v xml:space="preserve">    DENTAL PREMIUMS</v>
          </cell>
        </row>
        <row r="167">
          <cell r="A167">
            <v>5635</v>
          </cell>
          <cell r="B167" t="str">
            <v xml:space="preserve">    DENTAL INS REIMBURSEMENTS</v>
          </cell>
        </row>
        <row r="168">
          <cell r="A168">
            <v>5640</v>
          </cell>
          <cell r="B168" t="str">
            <v xml:space="preserve">    EMP PENSIONS &amp; BENEFITS</v>
          </cell>
        </row>
        <row r="169">
          <cell r="A169">
            <v>5645</v>
          </cell>
          <cell r="B169" t="str">
            <v xml:space="preserve">    EMPLOYEE INS DEDUCTIONS</v>
          </cell>
        </row>
        <row r="170">
          <cell r="A170">
            <v>5650</v>
          </cell>
          <cell r="B170" t="str">
            <v xml:space="preserve">    HEALTH COSTS &amp; OTHER</v>
          </cell>
        </row>
        <row r="171">
          <cell r="A171">
            <v>5655</v>
          </cell>
          <cell r="B171" t="str">
            <v xml:space="preserve">    HEALTH INS REIMBURSEMENTS</v>
          </cell>
        </row>
        <row r="172">
          <cell r="A172">
            <v>5660</v>
          </cell>
          <cell r="B172" t="str">
            <v xml:space="preserve">    OTHER EMP PENSION/BENEFITS</v>
          </cell>
        </row>
        <row r="173">
          <cell r="A173">
            <v>5665</v>
          </cell>
          <cell r="B173" t="str">
            <v xml:space="preserve">    PENSION CONTRIBUTIONS</v>
          </cell>
        </row>
        <row r="174">
          <cell r="A174">
            <v>5670</v>
          </cell>
          <cell r="B174" t="str">
            <v xml:space="preserve">    TERM LIFE INS</v>
          </cell>
        </row>
        <row r="175">
          <cell r="A175">
            <v>5675</v>
          </cell>
          <cell r="B175" t="str">
            <v xml:space="preserve">    TERM LIFE INS-OPT</v>
          </cell>
        </row>
        <row r="176">
          <cell r="A176">
            <v>5680</v>
          </cell>
          <cell r="B176" t="str">
            <v xml:space="preserve">    DEPEND LIFE INS-OPT</v>
          </cell>
        </row>
        <row r="177">
          <cell r="A177">
            <v>5690</v>
          </cell>
          <cell r="B177" t="str">
            <v xml:space="preserve">    TUITION</v>
          </cell>
        </row>
        <row r="178">
          <cell r="A178">
            <v>5715</v>
          </cell>
          <cell r="B178" t="str">
            <v xml:space="preserve">    INSURANCE-OTHER</v>
          </cell>
        </row>
        <row r="179">
          <cell r="A179">
            <v>5735</v>
          </cell>
          <cell r="B179" t="str">
            <v xml:space="preserve">    COMPUTER MAINTENANCE</v>
          </cell>
        </row>
        <row r="180">
          <cell r="A180">
            <v>5740</v>
          </cell>
          <cell r="B180" t="str">
            <v xml:space="preserve">    COMPUTER SUPPLIES</v>
          </cell>
        </row>
        <row r="181">
          <cell r="A181">
            <v>5745</v>
          </cell>
          <cell r="B181" t="str">
            <v xml:space="preserve">    COMPUTER AMORT &amp; PROG COST</v>
          </cell>
        </row>
        <row r="182">
          <cell r="A182">
            <v>5750</v>
          </cell>
          <cell r="B182" t="str">
            <v xml:space="preserve">    INTERNET SUPPLIER</v>
          </cell>
        </row>
        <row r="183">
          <cell r="A183">
            <v>5755</v>
          </cell>
          <cell r="B183" t="str">
            <v xml:space="preserve">    MICROFILMING</v>
          </cell>
        </row>
        <row r="184">
          <cell r="A184">
            <v>5760</v>
          </cell>
          <cell r="B184" t="str">
            <v xml:space="preserve">    WEBSITE DEVELOPMENT</v>
          </cell>
        </row>
        <row r="185">
          <cell r="A185">
            <v>5790</v>
          </cell>
          <cell r="B185" t="str">
            <v xml:space="preserve">    BANK SERVICE CHARGE</v>
          </cell>
        </row>
        <row r="186">
          <cell r="A186">
            <v>5810</v>
          </cell>
          <cell r="B186" t="str">
            <v xml:space="preserve">    MEMBERSHIPS</v>
          </cell>
        </row>
        <row r="187">
          <cell r="A187">
            <v>5815</v>
          </cell>
          <cell r="B187" t="str">
            <v xml:space="preserve">    PENALTIES/FINES</v>
          </cell>
        </row>
        <row r="188">
          <cell r="A188">
            <v>5820</v>
          </cell>
          <cell r="B188" t="str">
            <v xml:space="preserve">    TRAINING EXPENSE</v>
          </cell>
        </row>
        <row r="189">
          <cell r="A189">
            <v>5825</v>
          </cell>
          <cell r="B189" t="str">
            <v xml:space="preserve">    OTHER MISC EXPENSE</v>
          </cell>
        </row>
        <row r="190">
          <cell r="A190">
            <v>5855</v>
          </cell>
          <cell r="B190" t="str">
            <v xml:space="preserve">    ANSWERING SERVICE</v>
          </cell>
        </row>
        <row r="191">
          <cell r="A191">
            <v>5860</v>
          </cell>
          <cell r="B191" t="str">
            <v xml:space="preserve">    CLEANING SUPPLIES</v>
          </cell>
        </row>
        <row r="192">
          <cell r="A192">
            <v>5865</v>
          </cell>
          <cell r="B192" t="str">
            <v xml:space="preserve">    COPY MACHINE</v>
          </cell>
        </row>
        <row r="193">
          <cell r="A193">
            <v>5880</v>
          </cell>
          <cell r="B193" t="str">
            <v xml:space="preserve">    OFFICE SUPPLY STORES</v>
          </cell>
        </row>
        <row r="194">
          <cell r="A194">
            <v>5885</v>
          </cell>
          <cell r="B194" t="str">
            <v xml:space="preserve">    PRINTING/BLUEPRINTS</v>
          </cell>
        </row>
        <row r="195">
          <cell r="A195">
            <v>5890</v>
          </cell>
          <cell r="B195" t="str">
            <v xml:space="preserve">    PUBL SUBSCRIPTIONS/TAPES</v>
          </cell>
        </row>
        <row r="196">
          <cell r="A196">
            <v>5895</v>
          </cell>
          <cell r="B196" t="str">
            <v xml:space="preserve">    SHIPPING CHARGES</v>
          </cell>
        </row>
        <row r="197">
          <cell r="A197">
            <v>5900</v>
          </cell>
          <cell r="B197" t="str">
            <v xml:space="preserve">    OTHER OFFICE EXPENSES</v>
          </cell>
        </row>
        <row r="198">
          <cell r="A198">
            <v>5930</v>
          </cell>
          <cell r="B198" t="str">
            <v xml:space="preserve">    OFFICE ELECTRIC</v>
          </cell>
        </row>
        <row r="199">
          <cell r="A199">
            <v>5935</v>
          </cell>
          <cell r="B199" t="str">
            <v xml:space="preserve">    OFFICE GAS</v>
          </cell>
        </row>
        <row r="200">
          <cell r="A200">
            <v>5940</v>
          </cell>
          <cell r="B200" t="str">
            <v xml:space="preserve">    OFFICE WATER</v>
          </cell>
        </row>
        <row r="201">
          <cell r="A201">
            <v>5945</v>
          </cell>
          <cell r="B201" t="str">
            <v xml:space="preserve">    OFFICE TELECOM</v>
          </cell>
        </row>
        <row r="202">
          <cell r="A202">
            <v>5950</v>
          </cell>
          <cell r="B202" t="str">
            <v xml:space="preserve">    OFFICE GARBAGE REMOVAL</v>
          </cell>
        </row>
        <row r="203">
          <cell r="A203">
            <v>5955</v>
          </cell>
          <cell r="B203" t="str">
            <v xml:space="preserve">    OFFICE LANDSCAPE / MOW / P</v>
          </cell>
        </row>
        <row r="204">
          <cell r="A204">
            <v>5960</v>
          </cell>
          <cell r="B204" t="str">
            <v xml:space="preserve">    OFFICE ALARM SYS PHONE EXP</v>
          </cell>
        </row>
        <row r="205">
          <cell r="A205">
            <v>5965</v>
          </cell>
          <cell r="B205" t="str">
            <v xml:space="preserve">    OFFICE MAINTENANCE</v>
          </cell>
        </row>
        <row r="206">
          <cell r="A206">
            <v>5970</v>
          </cell>
          <cell r="B206" t="str">
            <v xml:space="preserve">    OFFICE CLEANING SERVICE</v>
          </cell>
        </row>
        <row r="207">
          <cell r="A207">
            <v>5975</v>
          </cell>
          <cell r="B207" t="str">
            <v xml:space="preserve">    OFFICE MACHINE/HEAT&amp;COOL</v>
          </cell>
        </row>
        <row r="208">
          <cell r="A208">
            <v>6005</v>
          </cell>
          <cell r="B208" t="str">
            <v xml:space="preserve">    ACCOUNTING STUDIES</v>
          </cell>
        </row>
        <row r="209">
          <cell r="A209">
            <v>6010</v>
          </cell>
          <cell r="B209" t="str">
            <v xml:space="preserve">    AUDIT FEES</v>
          </cell>
        </row>
        <row r="210">
          <cell r="A210">
            <v>6015</v>
          </cell>
          <cell r="B210" t="str">
            <v xml:space="preserve">    EMPLOY FINDER FEES</v>
          </cell>
        </row>
        <row r="211">
          <cell r="A211">
            <v>6025</v>
          </cell>
          <cell r="B211" t="str">
            <v xml:space="preserve">    LEGAL FEES</v>
          </cell>
        </row>
        <row r="212">
          <cell r="A212">
            <v>6035</v>
          </cell>
          <cell r="B212" t="str">
            <v xml:space="preserve">    PAYROLL SERVICES</v>
          </cell>
        </row>
        <row r="213">
          <cell r="A213">
            <v>6040</v>
          </cell>
          <cell r="B213" t="str">
            <v xml:space="preserve">    TAX RETURN REVIEW</v>
          </cell>
        </row>
        <row r="214">
          <cell r="A214">
            <v>6045</v>
          </cell>
          <cell r="B214" t="str">
            <v xml:space="preserve">    TEMP EMPLOY - CLERICAL</v>
          </cell>
        </row>
        <row r="215">
          <cell r="A215">
            <v>6050</v>
          </cell>
          <cell r="B215" t="str">
            <v xml:space="preserve">    OTHER OUTSIDE SERVICES</v>
          </cell>
        </row>
        <row r="216">
          <cell r="A216">
            <v>6065</v>
          </cell>
          <cell r="B216" t="str">
            <v xml:space="preserve">    RATE CASE AMORT EXPENSE</v>
          </cell>
        </row>
        <row r="217">
          <cell r="A217">
            <v>6090</v>
          </cell>
          <cell r="B217" t="str">
            <v xml:space="preserve">    RENT</v>
          </cell>
        </row>
        <row r="218">
          <cell r="A218">
            <v>6105</v>
          </cell>
          <cell r="B218" t="str">
            <v xml:space="preserve">    SALARIES-SYSTEM PROJECT</v>
          </cell>
        </row>
        <row r="219">
          <cell r="A219">
            <v>6110</v>
          </cell>
          <cell r="B219" t="str">
            <v xml:space="preserve">    SALARIES-ACCTG/FINANCE</v>
          </cell>
        </row>
        <row r="220">
          <cell r="A220">
            <v>6115</v>
          </cell>
          <cell r="B220" t="str">
            <v xml:space="preserve">    SALARIES-ADMIN</v>
          </cell>
        </row>
        <row r="221">
          <cell r="A221">
            <v>6120</v>
          </cell>
          <cell r="B221" t="str">
            <v xml:space="preserve">    SALARIES-OFFICERS/STKHLDR</v>
          </cell>
        </row>
        <row r="222">
          <cell r="A222">
            <v>6125</v>
          </cell>
          <cell r="B222" t="str">
            <v xml:space="preserve">    SALARIES-HR</v>
          </cell>
        </row>
        <row r="223">
          <cell r="A223">
            <v>6130</v>
          </cell>
          <cell r="B223" t="str">
            <v xml:space="preserve">    SALARIES-MIS</v>
          </cell>
        </row>
        <row r="224">
          <cell r="A224">
            <v>6135</v>
          </cell>
          <cell r="B224" t="str">
            <v xml:space="preserve">    SALARIES-LEADERSHIP OPS</v>
          </cell>
        </row>
        <row r="225">
          <cell r="A225">
            <v>6140</v>
          </cell>
          <cell r="B225" t="str">
            <v xml:space="preserve">    SALARIES-REGULATORY</v>
          </cell>
        </row>
        <row r="226">
          <cell r="A226">
            <v>6145</v>
          </cell>
          <cell r="B226" t="str">
            <v xml:space="preserve">    SALARIES-CUSTOMER SERVICE</v>
          </cell>
        </row>
        <row r="227">
          <cell r="A227">
            <v>6150</v>
          </cell>
          <cell r="B227" t="str">
            <v xml:space="preserve">    SALARIES-OPERATIONS FIELD</v>
          </cell>
        </row>
        <row r="228">
          <cell r="A228">
            <v>6155</v>
          </cell>
          <cell r="B228" t="str">
            <v xml:space="preserve">    SALARIES-OPERATIONS OFFICE</v>
          </cell>
        </row>
        <row r="229">
          <cell r="A229">
            <v>6160</v>
          </cell>
          <cell r="B229" t="str">
            <v xml:space="preserve">    SALARIES-CHGD TO PLT-WSC</v>
          </cell>
        </row>
        <row r="230">
          <cell r="A230">
            <v>6165</v>
          </cell>
          <cell r="B230" t="str">
            <v xml:space="preserve">    CAPITALIZED TIME ADJUSTMEN</v>
          </cell>
        </row>
        <row r="231">
          <cell r="A231">
            <v>6185</v>
          </cell>
          <cell r="B231" t="str">
            <v xml:space="preserve">    TRAVEL LODGING</v>
          </cell>
        </row>
        <row r="232">
          <cell r="A232">
            <v>6200</v>
          </cell>
          <cell r="B232" t="str">
            <v xml:space="preserve">    TRAVEL MEALS</v>
          </cell>
        </row>
        <row r="233">
          <cell r="A233">
            <v>6215</v>
          </cell>
          <cell r="B233" t="str">
            <v xml:space="preserve">    FUEL</v>
          </cell>
        </row>
        <row r="234">
          <cell r="A234">
            <v>6220</v>
          </cell>
          <cell r="B234" t="str">
            <v xml:space="preserve">    AUTO REPAIR/TIRES</v>
          </cell>
        </row>
        <row r="235">
          <cell r="A235">
            <v>6225</v>
          </cell>
          <cell r="B235" t="str">
            <v xml:space="preserve">    AUTO LICENSES</v>
          </cell>
        </row>
        <row r="236">
          <cell r="A236">
            <v>6230</v>
          </cell>
          <cell r="B236" t="str">
            <v xml:space="preserve">    OTHER TRANS EXPENSES</v>
          </cell>
        </row>
        <row r="237">
          <cell r="A237">
            <v>6255</v>
          </cell>
          <cell r="B237" t="str">
            <v xml:space="preserve">    TEST-WATER</v>
          </cell>
        </row>
        <row r="238">
          <cell r="A238">
            <v>6260</v>
          </cell>
          <cell r="B238" t="str">
            <v xml:space="preserve">    TEST-EQUIP/CHEMICAL</v>
          </cell>
        </row>
        <row r="239">
          <cell r="A239">
            <v>6270</v>
          </cell>
          <cell r="B239" t="str">
            <v xml:space="preserve">    TEST-SEWER</v>
          </cell>
        </row>
        <row r="240">
          <cell r="A240">
            <v>6285</v>
          </cell>
          <cell r="B240" t="str">
            <v xml:space="preserve">    WATER-MAINT SUPPLIES</v>
          </cell>
        </row>
        <row r="241">
          <cell r="A241">
            <v>6290</v>
          </cell>
          <cell r="B241" t="str">
            <v xml:space="preserve">    WATER-MAINT REPAIRS</v>
          </cell>
        </row>
        <row r="242">
          <cell r="A242">
            <v>6295</v>
          </cell>
          <cell r="B242" t="str">
            <v xml:space="preserve">    WATER-MAIN BREAKS</v>
          </cell>
        </row>
        <row r="243">
          <cell r="A243">
            <v>6300</v>
          </cell>
          <cell r="B243" t="str">
            <v xml:space="preserve">    WATER-ELEC EQUIPT REPAIR</v>
          </cell>
        </row>
        <row r="244">
          <cell r="A244">
            <v>6305</v>
          </cell>
          <cell r="B244" t="str">
            <v xml:space="preserve">    WATER-PERMITS</v>
          </cell>
        </row>
        <row r="245">
          <cell r="A245">
            <v>6310</v>
          </cell>
          <cell r="B245" t="str">
            <v xml:space="preserve">    WATER-OTHER MAINT EXP</v>
          </cell>
        </row>
        <row r="246">
          <cell r="A246">
            <v>6320</v>
          </cell>
          <cell r="B246" t="str">
            <v xml:space="preserve">    SEWER-MAINT SUPPLIES</v>
          </cell>
        </row>
        <row r="247">
          <cell r="A247">
            <v>6325</v>
          </cell>
          <cell r="B247" t="str">
            <v xml:space="preserve">    SEWER-MAINT REPAIRS</v>
          </cell>
        </row>
        <row r="248">
          <cell r="A248">
            <v>6330</v>
          </cell>
          <cell r="B248" t="str">
            <v xml:space="preserve">    SEWER-MAIN BREAKS</v>
          </cell>
        </row>
        <row r="249">
          <cell r="A249">
            <v>6335</v>
          </cell>
          <cell r="B249" t="str">
            <v xml:space="preserve">    SEWER-ELEC EQUIPT REPAIR</v>
          </cell>
        </row>
        <row r="250">
          <cell r="A250">
            <v>6340</v>
          </cell>
          <cell r="B250" t="str">
            <v xml:space="preserve">    SEWER-PERMITS</v>
          </cell>
        </row>
        <row r="251">
          <cell r="A251">
            <v>6345</v>
          </cell>
          <cell r="B251" t="str">
            <v xml:space="preserve">    SEWER-OTHER MAINT EXP</v>
          </cell>
        </row>
        <row r="252">
          <cell r="A252">
            <v>6355</v>
          </cell>
          <cell r="B252" t="str">
            <v xml:space="preserve">    DEFERRED MAINT EXPENSE</v>
          </cell>
        </row>
        <row r="253">
          <cell r="A253">
            <v>6360</v>
          </cell>
          <cell r="B253" t="str">
            <v xml:space="preserve">    COMMUNICATION EXPENSE</v>
          </cell>
        </row>
        <row r="254">
          <cell r="A254">
            <v>6380</v>
          </cell>
          <cell r="B254" t="str">
            <v xml:space="preserve">    REPAIRS &amp; MAINT-MAINT,LAND</v>
          </cell>
        </row>
        <row r="255">
          <cell r="A255">
            <v>6385</v>
          </cell>
          <cell r="B255" t="str">
            <v xml:space="preserve">    UNIFORMS</v>
          </cell>
        </row>
        <row r="256">
          <cell r="A256">
            <v>6400</v>
          </cell>
          <cell r="B256" t="str">
            <v xml:space="preserve">   SEWER RODDING</v>
          </cell>
        </row>
        <row r="257">
          <cell r="A257">
            <v>6410</v>
          </cell>
          <cell r="B257" t="str">
            <v xml:space="preserve">   SLUDGE HAULING</v>
          </cell>
        </row>
        <row r="258">
          <cell r="A258">
            <v>6445</v>
          </cell>
          <cell r="B258" t="str">
            <v xml:space="preserve">    DEPREC-ORGANIZATION</v>
          </cell>
        </row>
        <row r="259">
          <cell r="A259">
            <v>6455</v>
          </cell>
          <cell r="B259" t="str">
            <v xml:space="preserve">    DEPREC-STRUCT &amp; IMPRV SRC</v>
          </cell>
        </row>
        <row r="260">
          <cell r="A260">
            <v>6460</v>
          </cell>
          <cell r="B260" t="str">
            <v xml:space="preserve">    DEPREC-STRUCT &amp; IMPRV WTP</v>
          </cell>
        </row>
        <row r="261">
          <cell r="A261">
            <v>6485</v>
          </cell>
          <cell r="B261" t="str">
            <v xml:space="preserve">    DEPREC-WELLS &amp; SPRINGS</v>
          </cell>
        </row>
        <row r="262">
          <cell r="A262">
            <v>6510</v>
          </cell>
          <cell r="B262" t="str">
            <v xml:space="preserve">    DEPREC-ELEC PUMP EQP WTP</v>
          </cell>
        </row>
        <row r="263">
          <cell r="A263">
            <v>6520</v>
          </cell>
          <cell r="B263" t="str">
            <v xml:space="preserve">    DEPREC-WATER TREATMENT EQP</v>
          </cell>
        </row>
        <row r="264">
          <cell r="A264">
            <v>6525</v>
          </cell>
          <cell r="B264" t="str">
            <v xml:space="preserve">    DEPREC-DIST RESV &amp; STANDPI</v>
          </cell>
        </row>
        <row r="265">
          <cell r="A265">
            <v>6530</v>
          </cell>
          <cell r="B265" t="str">
            <v xml:space="preserve">    DEPREC-TRANS &amp; DISTR MAINS</v>
          </cell>
        </row>
        <row r="266">
          <cell r="A266">
            <v>6535</v>
          </cell>
          <cell r="B266" t="str">
            <v xml:space="preserve">    DEPREC-SERVICE LINES</v>
          </cell>
        </row>
        <row r="267">
          <cell r="A267">
            <v>6540</v>
          </cell>
          <cell r="B267" t="str">
            <v xml:space="preserve">    DEPREC-METERS</v>
          </cell>
        </row>
        <row r="268">
          <cell r="A268">
            <v>6545</v>
          </cell>
          <cell r="B268" t="str">
            <v xml:space="preserve">    DEPREC-METER INSTALLS</v>
          </cell>
        </row>
        <row r="269">
          <cell r="A269">
            <v>6550</v>
          </cell>
          <cell r="B269" t="str">
            <v xml:space="preserve">    DEPREC-HYDRANTS</v>
          </cell>
        </row>
        <row r="270">
          <cell r="A270">
            <v>6580</v>
          </cell>
          <cell r="B270" t="str">
            <v xml:space="preserve">    DEPREC-OFFICE STRUCTURE</v>
          </cell>
        </row>
        <row r="271">
          <cell r="A271">
            <v>6585</v>
          </cell>
          <cell r="B271" t="str">
            <v xml:space="preserve">    DEPREC-OFFICE FURN/EQPT</v>
          </cell>
        </row>
        <row r="272">
          <cell r="A272">
            <v>6595</v>
          </cell>
          <cell r="B272" t="str">
            <v xml:space="preserve">    DEPREC-TOOL SHOP &amp; MISC EQ</v>
          </cell>
        </row>
        <row r="273">
          <cell r="A273">
            <v>6600</v>
          </cell>
          <cell r="B273" t="str">
            <v xml:space="preserve">    DEPREC-LABORATORY EQUIPMEN</v>
          </cell>
        </row>
        <row r="274">
          <cell r="A274">
            <v>6610</v>
          </cell>
          <cell r="B274" t="str">
            <v xml:space="preserve">    DEPREC-COMMUNICATION EQPT</v>
          </cell>
        </row>
        <row r="275">
          <cell r="A275">
            <v>6640</v>
          </cell>
          <cell r="B275" t="str">
            <v xml:space="preserve">    DEPREC-ORGANIZATION</v>
          </cell>
        </row>
        <row r="276">
          <cell r="A276">
            <v>6660</v>
          </cell>
          <cell r="B276" t="str">
            <v xml:space="preserve">    DEPREC-STRUCT/IMPRV PUMP</v>
          </cell>
        </row>
        <row r="277">
          <cell r="A277">
            <v>6680</v>
          </cell>
          <cell r="B277" t="str">
            <v xml:space="preserve">    DEPREC-STRUCT/IMPRV GEN PL</v>
          </cell>
        </row>
        <row r="278">
          <cell r="A278">
            <v>6710</v>
          </cell>
          <cell r="B278" t="str">
            <v xml:space="preserve">    DEPREC-SEWER FORCE MAIN/SR</v>
          </cell>
        </row>
        <row r="279">
          <cell r="A279">
            <v>6715</v>
          </cell>
          <cell r="B279" t="str">
            <v xml:space="preserve">    DEPREC-SEWER GRAVITY MAIN/</v>
          </cell>
        </row>
        <row r="280">
          <cell r="A280">
            <v>6725</v>
          </cell>
          <cell r="B280" t="str">
            <v xml:space="preserve">    DEPREC-SERVICES TO CUSTOME</v>
          </cell>
        </row>
        <row r="281">
          <cell r="A281">
            <v>6765</v>
          </cell>
          <cell r="B281" t="str">
            <v xml:space="preserve">    DEPREC-TREAT/DISP EQ TRT P</v>
          </cell>
        </row>
        <row r="282">
          <cell r="A282">
            <v>6860</v>
          </cell>
          <cell r="B282" t="str">
            <v xml:space="preserve">    DEPREC-OTHER TANG PLT SEWE</v>
          </cell>
        </row>
        <row r="283">
          <cell r="A283">
            <v>6905</v>
          </cell>
          <cell r="B283" t="str">
            <v xml:space="preserve">    DEPREC-AUTO TRANS</v>
          </cell>
        </row>
        <row r="284">
          <cell r="A284">
            <v>6920</v>
          </cell>
          <cell r="B284" t="str">
            <v xml:space="preserve">    DEPREC-COMPUTER</v>
          </cell>
        </row>
        <row r="285">
          <cell r="A285">
            <v>7160</v>
          </cell>
          <cell r="B285" t="str">
            <v xml:space="preserve">    AMORT-OTHER TANGIBLE PLT W</v>
          </cell>
        </row>
        <row r="286">
          <cell r="A286">
            <v>7165</v>
          </cell>
          <cell r="B286" t="str">
            <v xml:space="preserve">    AMORT-WATER-TAP</v>
          </cell>
        </row>
        <row r="287">
          <cell r="A287">
            <v>7185</v>
          </cell>
          <cell r="B287" t="str">
            <v xml:space="preserve">    AMORT-WTR PLT MTR FEE</v>
          </cell>
        </row>
        <row r="288">
          <cell r="A288">
            <v>7245</v>
          </cell>
          <cell r="B288" t="str">
            <v xml:space="preserve">    AMORT-STRUCT/IMPRV GEN PLT</v>
          </cell>
        </row>
        <row r="289">
          <cell r="A289">
            <v>7430</v>
          </cell>
          <cell r="B289" t="str">
            <v xml:space="preserve">    AMORT-SEWER-TAP</v>
          </cell>
        </row>
        <row r="290">
          <cell r="A290">
            <v>7510</v>
          </cell>
          <cell r="B290" t="str">
            <v xml:space="preserve">    FICA EXPENSE</v>
          </cell>
        </row>
        <row r="291">
          <cell r="A291">
            <v>7515</v>
          </cell>
          <cell r="B291" t="str">
            <v xml:space="preserve">    FEDERAL UNEMPLOYMENT TAX</v>
          </cell>
        </row>
        <row r="292">
          <cell r="A292">
            <v>7520</v>
          </cell>
          <cell r="B292" t="str">
            <v xml:space="preserve">    STATE UNEMPLOYMENT TAX</v>
          </cell>
        </row>
        <row r="293">
          <cell r="A293">
            <v>7540</v>
          </cell>
          <cell r="B293" t="str">
            <v xml:space="preserve">    GROSS RECEIPTS TAX</v>
          </cell>
        </row>
        <row r="294">
          <cell r="A294">
            <v>7545</v>
          </cell>
          <cell r="B294" t="str">
            <v xml:space="preserve">    PERSONAL PROPERTY/ICT TAX</v>
          </cell>
        </row>
        <row r="295">
          <cell r="A295">
            <v>7550</v>
          </cell>
          <cell r="B295" t="str">
            <v xml:space="preserve">    PROPERTY/OTHER GENERAL TAX</v>
          </cell>
        </row>
        <row r="296">
          <cell r="A296">
            <v>7555</v>
          </cell>
          <cell r="B296" t="str">
            <v xml:space="preserve">    REAL ESTATE TAX</v>
          </cell>
        </row>
        <row r="297">
          <cell r="A297">
            <v>7560</v>
          </cell>
          <cell r="B297" t="str">
            <v xml:space="preserve">    SALES/USE TAX EXPENSE</v>
          </cell>
        </row>
        <row r="298">
          <cell r="A298">
            <v>7570</v>
          </cell>
          <cell r="B298" t="str">
            <v xml:space="preserve">    UTILITY/COMMISSION TAX</v>
          </cell>
        </row>
        <row r="299">
          <cell r="A299">
            <v>7595</v>
          </cell>
          <cell r="B299" t="str">
            <v xml:space="preserve">   DEF INCOME TAX-FEDERAL</v>
          </cell>
        </row>
        <row r="300">
          <cell r="A300">
            <v>7600</v>
          </cell>
          <cell r="B300" t="str">
            <v xml:space="preserve">   DEF INCOME TAXES-STATE</v>
          </cell>
        </row>
        <row r="301">
          <cell r="A301">
            <v>7605</v>
          </cell>
          <cell r="B301" t="str">
            <v xml:space="preserve">   INCOME TAXES-FEDERAL</v>
          </cell>
        </row>
        <row r="302">
          <cell r="A302">
            <v>7610</v>
          </cell>
          <cell r="B302" t="str">
            <v xml:space="preserve">   INCOME TAXES-STATE</v>
          </cell>
        </row>
        <row r="303">
          <cell r="A303">
            <v>7710</v>
          </cell>
          <cell r="B303" t="str">
            <v xml:space="preserve">   INTEREST EXPENSE-INTERCO</v>
          </cell>
        </row>
        <row r="304">
          <cell r="A304">
            <v>7735</v>
          </cell>
          <cell r="B304" t="str">
            <v xml:space="preserve">    S/T INT EXP CUSTOMERS DEP</v>
          </cell>
        </row>
        <row r="305">
          <cell r="A305">
            <v>7735</v>
          </cell>
          <cell r="B305" t="str">
            <v xml:space="preserve">    S/T INT EXP CHARGES</v>
          </cell>
        </row>
        <row r="306">
          <cell r="A306">
            <v>7735</v>
          </cell>
          <cell r="B306" t="str">
            <v xml:space="preserve">    S/T INT EXP OTHER</v>
          </cell>
        </row>
        <row r="307">
          <cell r="A307">
            <v>7750</v>
          </cell>
          <cell r="B307" t="str">
            <v xml:space="preserve">   INTEREST DURING CONSTRUCTIO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 Schedule"/>
      <sheetName val="Filing&gt;&gt;"/>
      <sheetName val="Sch.A-B.S"/>
      <sheetName val="Sch.B-I.S"/>
      <sheetName val="Sch.C-R.B"/>
      <sheetName val="Sch.D - Rev 2015"/>
      <sheetName val="Sch.E - Proposed Rates"/>
      <sheetName val="Sch.F - Average Bills"/>
      <sheetName val="Bad Debt&gt;&gt;"/>
      <sheetName val="wp.a"/>
      <sheetName val="RC Expense&gt;&gt;"/>
      <sheetName val="wp-d-rc.exp"/>
      <sheetName val="TOTI&gt;&gt;"/>
      <sheetName val="wp-e"/>
      <sheetName val="Income Taxes&gt;&gt;"/>
      <sheetName val="wp-g"/>
      <sheetName val="Cap Structure&gt;&gt;"/>
      <sheetName val="wp.h"/>
      <sheetName val="Working Capital&gt;&gt;"/>
      <sheetName val="wp-i-wc"/>
      <sheetName val="Vehicles&gt;&gt;"/>
      <sheetName val="wp-p2 Allocation of Vehicles"/>
      <sheetName val="Vehicle Inputs"/>
      <sheetName val="Computers&gt;&gt;"/>
      <sheetName val="wp-p3-alloc of State computers"/>
      <sheetName val="wp-p4 alloc of WSC computers"/>
      <sheetName val="Depreciation&gt;&gt;"/>
      <sheetName val="wp - r7 w"/>
      <sheetName val="wp - r7 s"/>
      <sheetName val="wp - r7 w support"/>
      <sheetName val="wp - r7 s support"/>
      <sheetName val="HomeServe&gt;&gt;"/>
      <sheetName val="wp - s HS Adj"/>
      <sheetName val="COSS&gt;&gt;"/>
      <sheetName val="wp - t-1 COSS"/>
      <sheetName val="wp - t-2 COSS"/>
      <sheetName val="wp - t-3 COSS"/>
      <sheetName val="wp - t-4 COSS"/>
      <sheetName val="wp - t-5 COSS"/>
      <sheetName val="wp - t-6 COSS Codes"/>
      <sheetName val="wp - t-7 Sewer Rate Design"/>
      <sheetName val="IL Consol"/>
      <sheetName val="Pro Forma Proposed"/>
      <sheetName val="Plant in Service (W) COSS"/>
      <sheetName val="Def Maint&gt;&gt;"/>
      <sheetName val="wp - u Def Charges Summary"/>
      <sheetName val="Prepaids&gt;&gt;"/>
      <sheetName val="wp- v Prepaids"/>
      <sheetName val="ADIT&gt;&gt;"/>
      <sheetName val="SE3 2014"/>
      <sheetName val="SE3 2015"/>
      <sheetName val="TAX.DEPR.SUM"/>
      <sheetName val="Post 2007 Tax Dep"/>
      <sheetName val="Pro Forma Present"/>
      <sheetName val="Plant in Service (WW) COSS"/>
      <sheetName val="TB&gt;&gt;"/>
      <sheetName val="Linked TTM 0614"/>
      <sheetName val="TTM 0614"/>
      <sheetName val="Linked 1214 TB"/>
      <sheetName val="1214 TB"/>
      <sheetName val="Linked 2015 TB"/>
      <sheetName val="0614 TB"/>
      <sheetName val="Forecast&gt;&gt;"/>
      <sheetName val="2014 O&amp;M-TOTI ROY FCST"/>
      <sheetName val="2015 O&amp;M-TOTI BGT"/>
      <sheetName val="Pro Forma Capital"/>
      <sheetName val="Revenue&gt;&gt;"/>
      <sheetName val="Sch.D - Rev 06.2014"/>
      <sheetName val="Sch.D - Rev 2014"/>
      <sheetName val="Report 17"/>
      <sheetName val="Report 16"/>
      <sheetName val="Report 16 2014"/>
      <sheetName val="Rates"/>
      <sheetName val="Variances-Delete New"/>
      <sheetName val="Monthly Consumption"/>
      <sheetName val="AUX&gt;&gt;"/>
      <sheetName val="ERC 2014"/>
      <sheetName val="NARUC ACCs "/>
      <sheetName val="JDE CO"/>
    </sheetNames>
    <sheetDataSet>
      <sheetData sheetId="0"/>
      <sheetData sheetId="1">
        <row r="4">
          <cell r="C4" t="str">
            <v>Utility Services of Illinois, Inc.</v>
          </cell>
        </row>
        <row r="10">
          <cell r="C10">
            <v>42369</v>
          </cell>
        </row>
      </sheetData>
      <sheetData sheetId="2"/>
      <sheetData sheetId="3"/>
      <sheetData sheetId="4">
        <row r="74">
          <cell r="U74">
            <v>7752123.3597784936</v>
          </cell>
        </row>
      </sheetData>
      <sheetData sheetId="5"/>
      <sheetData sheetId="6">
        <row r="11">
          <cell r="J11">
            <v>433850436.86144823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P8">
            <v>0.2</v>
          </cell>
        </row>
        <row r="9">
          <cell r="P9">
            <v>0.33333333333333331</v>
          </cell>
        </row>
        <row r="10">
          <cell r="P10">
            <v>0.125</v>
          </cell>
        </row>
        <row r="11">
          <cell r="P11">
            <v>0.33333333333333331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0">
          <cell r="F10">
            <v>115926.06699073759</v>
          </cell>
        </row>
      </sheetData>
      <sheetData sheetId="55">
        <row r="69">
          <cell r="E69">
            <v>164595.12000000002</v>
          </cell>
        </row>
      </sheetData>
      <sheetData sheetId="56"/>
      <sheetData sheetId="57"/>
      <sheetData sheetId="58"/>
      <sheetData sheetId="59"/>
      <sheetData sheetId="60"/>
      <sheetData sheetId="61">
        <row r="9">
          <cell r="C9">
            <v>1020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 Schedule"/>
      <sheetName val="COSS&gt;&gt;"/>
      <sheetName val="wp - t-1 COSS"/>
      <sheetName val="wp - t-2 COSS"/>
      <sheetName val="wp - t-3 COSS"/>
      <sheetName val="wp - t-4 COSS"/>
      <sheetName val="wp - t-5 COSS"/>
      <sheetName val="wp - t-6 COSS Codes"/>
      <sheetName val="wp - t-7 WSCKY Summary"/>
      <sheetName val="wp - t-8 Pro Forma Proposed"/>
      <sheetName val="wp - t-9 Plant in Service COSS"/>
      <sheetName val="TB&gt;&gt;"/>
      <sheetName val="TB Hard Code"/>
      <sheetName val="TB Clean"/>
      <sheetName val="Linked TB"/>
      <sheetName val="Filing&gt;&gt;"/>
      <sheetName val="Sch.A-B.S"/>
      <sheetName val="Sch.B-I.S"/>
      <sheetName val="Sch.C-R.B"/>
      <sheetName val="Sch.D-Revenue"/>
      <sheetName val="Sch.D v2 -Summary"/>
      <sheetName val="Sch.D-Revenue v2"/>
      <sheetName val="xxxRate-Rev Comp"/>
      <sheetName val="Sch.D-Revenue Combined"/>
      <sheetName val="Sch.E-Rev Req"/>
      <sheetName val="Average Gallons"/>
      <sheetName val="Exhibit 9"/>
      <sheetName val="wp.a-uncoll"/>
      <sheetName val="wp-b-Salary"/>
      <sheetName val="wp-c-PIS Adj"/>
      <sheetName val="wp-d-rc.exp"/>
      <sheetName val="wp-e-toi"/>
      <sheetName val="wp-f-depr"/>
      <sheetName val="wp(g)-inc.tx"/>
      <sheetName val="wp.h-cap.struc"/>
      <sheetName val="wp-i-wc"/>
      <sheetName val="wp-j-Maint&amp;Rep Adj"/>
      <sheetName val="wp-k-Chemicals"/>
      <sheetName val="wp-l-Transportation Expense"/>
      <sheetName val="wp-m-Expense Reports"/>
      <sheetName val="wp-n-Outside Services"/>
      <sheetName val="wp-o-Computers"/>
      <sheetName val="wp-p-Vehicles"/>
      <sheetName val="wp-q AIAC"/>
      <sheetName val="wp-r-Check Collect Fee"/>
      <sheetName val="wp-s-Rev Bridge"/>
      <sheetName val="ERC"/>
      <sheetName val="EXCLUDE&gt;&gt;"/>
      <sheetName val="wp-appendix"/>
      <sheetName val="Operators allocation"/>
      <sheetName val="wp b1"/>
      <sheetName val="Wp b2 - Captime"/>
      <sheetName val="w.p-b2"/>
      <sheetName val="wp b3 - CSR"/>
      <sheetName val="Wp b4 - WSC"/>
      <sheetName val="Wp b - salary"/>
      <sheetName val="wp-p2 Allocation of Vehicles"/>
      <sheetName val="wp-p2a Allocation of Trans Exp"/>
      <sheetName val="wp-p3-alloc of State computers"/>
      <sheetName val="wp-p4-alloc of WSC computers"/>
      <sheetName val="wp-p5 Recon Summary"/>
      <sheetName val="wp-p5a-restatement (audit)"/>
      <sheetName val="wp-q City of Clinton"/>
      <sheetName val="wp-q(2) salary allocation"/>
      <sheetName val="wp-q(3) Clinton salary revised"/>
      <sheetName val="wp-q(4) Clinton trans exp"/>
      <sheetName val="wp-Expense Reports"/>
      <sheetName val="Allocation Calc"/>
      <sheetName val="wp-l-gl plant additions"/>
      <sheetName val="wp-j-pf.plant"/>
      <sheetName val="wp-k-retirements"/>
      <sheetName val="Sch.E ORM "/>
      <sheetName val="wp c2"/>
      <sheetName val="wp c3"/>
      <sheetName val="wp-p-restate(audit)"/>
      <sheetName val="wp-o-restate-acq"/>
      <sheetName val="Rate Base Reallocation wp-$ "/>
      <sheetName val="Expense Reallocation Wp-$"/>
      <sheetName val="plnt category"/>
      <sheetName val="CPI"/>
    </sheetNames>
    <sheetDataSet>
      <sheetData sheetId="0"/>
      <sheetData sheetId="1">
        <row r="4">
          <cell r="G4" t="str">
            <v>Case No. 2015 - xxxxx</v>
          </cell>
        </row>
        <row r="6">
          <cell r="G6" t="str">
            <v>WATER SERVICE CORPORATION OF KENTUCKY</v>
          </cell>
        </row>
        <row r="9">
          <cell r="G9" t="str">
            <v>Test Year Ended 6/30/2015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able TB"/>
      <sheetName val="tb 2007 reformat"/>
      <sheetName val="tb 2007"/>
      <sheetName val="JDE Chart of Accounts 102407"/>
      <sheetName val="183 TB AA 2007"/>
      <sheetName val="183 TB UA 2007"/>
      <sheetName val="183 TB UR 2007"/>
    </sheetNames>
    <sheetDataSet>
      <sheetData sheetId="0"/>
      <sheetData sheetId="1">
        <row r="1">
          <cell r="A1" t="str">
            <v>Reduced acct #</v>
          </cell>
          <cell r="H1" t="str">
            <v>end</v>
          </cell>
        </row>
        <row r="2">
          <cell r="A2" t="str">
            <v>1020</v>
          </cell>
        </row>
        <row r="3">
          <cell r="A3" t="str">
            <v>1045</v>
          </cell>
        </row>
        <row r="4">
          <cell r="A4" t="str">
            <v>1045</v>
          </cell>
        </row>
        <row r="5">
          <cell r="A5" t="str">
            <v>1050</v>
          </cell>
        </row>
        <row r="6">
          <cell r="A6" t="str">
            <v>1055</v>
          </cell>
        </row>
        <row r="7">
          <cell r="A7" t="str">
            <v>1080</v>
          </cell>
        </row>
        <row r="8">
          <cell r="A8" t="str">
            <v>1100</v>
          </cell>
        </row>
        <row r="9">
          <cell r="A9" t="str">
            <v>1105</v>
          </cell>
        </row>
        <row r="10">
          <cell r="A10" t="str">
            <v>1115</v>
          </cell>
        </row>
        <row r="11">
          <cell r="A11" t="str">
            <v>1120</v>
          </cell>
        </row>
        <row r="12">
          <cell r="A12" t="str">
            <v>1125</v>
          </cell>
        </row>
        <row r="13">
          <cell r="A13" t="str">
            <v>1130</v>
          </cell>
        </row>
        <row r="14">
          <cell r="A14" t="str">
            <v>1135</v>
          </cell>
        </row>
        <row r="15">
          <cell r="A15" t="str">
            <v>1140</v>
          </cell>
        </row>
        <row r="16">
          <cell r="A16" t="str">
            <v>1145</v>
          </cell>
        </row>
        <row r="17">
          <cell r="A17" t="str">
            <v>1175</v>
          </cell>
        </row>
        <row r="18">
          <cell r="A18" t="str">
            <v>1175</v>
          </cell>
        </row>
        <row r="19">
          <cell r="A19" t="str">
            <v>1180</v>
          </cell>
        </row>
        <row r="20">
          <cell r="A20" t="str">
            <v>1180</v>
          </cell>
        </row>
        <row r="21">
          <cell r="A21" t="str">
            <v>1190</v>
          </cell>
        </row>
        <row r="22">
          <cell r="A22" t="str">
            <v>1195</v>
          </cell>
        </row>
        <row r="23">
          <cell r="A23" t="str">
            <v>1205</v>
          </cell>
        </row>
        <row r="24">
          <cell r="A24" t="str">
            <v>1205</v>
          </cell>
        </row>
        <row r="25">
          <cell r="A25" t="str">
            <v>1245</v>
          </cell>
        </row>
        <row r="26">
          <cell r="A26" t="str">
            <v>1295</v>
          </cell>
        </row>
        <row r="27">
          <cell r="A27" t="str">
            <v>1315</v>
          </cell>
        </row>
        <row r="28">
          <cell r="A28" t="str">
            <v>1345</v>
          </cell>
        </row>
        <row r="29">
          <cell r="A29" t="str">
            <v>1350</v>
          </cell>
        </row>
        <row r="30">
          <cell r="A30" t="str">
            <v>1400</v>
          </cell>
        </row>
        <row r="31">
          <cell r="A31" t="str">
            <v>1470</v>
          </cell>
        </row>
        <row r="32">
          <cell r="A32" t="str">
            <v>1555</v>
          </cell>
        </row>
        <row r="33">
          <cell r="A33" t="str">
            <v>1580</v>
          </cell>
        </row>
        <row r="34">
          <cell r="A34" t="str">
            <v>1585</v>
          </cell>
        </row>
        <row r="35">
          <cell r="A35" t="str">
            <v>1590</v>
          </cell>
        </row>
        <row r="36">
          <cell r="A36" t="str">
            <v>1595</v>
          </cell>
        </row>
        <row r="37">
          <cell r="A37" t="str">
            <v>1665</v>
          </cell>
        </row>
        <row r="38">
          <cell r="A38" t="str">
            <v>1665</v>
          </cell>
        </row>
        <row r="39">
          <cell r="A39" t="str">
            <v>1665</v>
          </cell>
        </row>
        <row r="40">
          <cell r="A40" t="str">
            <v>1665</v>
          </cell>
        </row>
        <row r="41">
          <cell r="A41" t="str">
            <v>1665</v>
          </cell>
        </row>
        <row r="42">
          <cell r="A42" t="str">
            <v>1665</v>
          </cell>
        </row>
        <row r="43">
          <cell r="A43" t="str">
            <v>1665</v>
          </cell>
        </row>
        <row r="44">
          <cell r="A44" t="str">
            <v>1665</v>
          </cell>
        </row>
        <row r="45">
          <cell r="A45" t="str">
            <v>1665</v>
          </cell>
        </row>
        <row r="46">
          <cell r="A46" t="str">
            <v>1665</v>
          </cell>
        </row>
        <row r="47">
          <cell r="A47" t="str">
            <v>1665</v>
          </cell>
        </row>
        <row r="48">
          <cell r="A48" t="str">
            <v>1666</v>
          </cell>
        </row>
        <row r="49">
          <cell r="A49" t="str">
            <v>1666</v>
          </cell>
        </row>
        <row r="50">
          <cell r="A50" t="str">
            <v>1666</v>
          </cell>
        </row>
        <row r="51">
          <cell r="A51" t="str">
            <v>1666</v>
          </cell>
        </row>
        <row r="52">
          <cell r="A52" t="str">
            <v>1666</v>
          </cell>
        </row>
        <row r="53">
          <cell r="A53" t="str">
            <v>1666</v>
          </cell>
        </row>
        <row r="54">
          <cell r="A54" t="str">
            <v>1666</v>
          </cell>
        </row>
        <row r="55">
          <cell r="A55" t="str">
            <v>1666</v>
          </cell>
        </row>
        <row r="56">
          <cell r="A56" t="str">
            <v>1666</v>
          </cell>
        </row>
        <row r="57">
          <cell r="A57" t="str">
            <v>1666</v>
          </cell>
        </row>
        <row r="58">
          <cell r="A58" t="str">
            <v>1666</v>
          </cell>
        </row>
        <row r="59">
          <cell r="A59" t="str">
            <v>1666</v>
          </cell>
        </row>
        <row r="60">
          <cell r="A60" t="str">
            <v>1667</v>
          </cell>
        </row>
        <row r="61">
          <cell r="A61" t="str">
            <v>1667</v>
          </cell>
        </row>
        <row r="62">
          <cell r="A62" t="str">
            <v>1667</v>
          </cell>
        </row>
        <row r="63">
          <cell r="A63" t="str">
            <v>1667</v>
          </cell>
        </row>
        <row r="64">
          <cell r="A64" t="str">
            <v>1668</v>
          </cell>
        </row>
        <row r="65">
          <cell r="A65" t="str">
            <v>1668</v>
          </cell>
        </row>
        <row r="66">
          <cell r="A66" t="str">
            <v>1668</v>
          </cell>
        </row>
        <row r="67">
          <cell r="A67" t="str">
            <v>1668</v>
          </cell>
        </row>
        <row r="68">
          <cell r="A68" t="str">
            <v>1668</v>
          </cell>
        </row>
        <row r="69">
          <cell r="A69" t="str">
            <v>1668</v>
          </cell>
        </row>
        <row r="70">
          <cell r="A70" t="str">
            <v>1668</v>
          </cell>
        </row>
        <row r="71">
          <cell r="A71" t="str">
            <v>1668</v>
          </cell>
        </row>
        <row r="72">
          <cell r="A72" t="str">
            <v>1668</v>
          </cell>
        </row>
        <row r="73">
          <cell r="A73" t="str">
            <v>1668</v>
          </cell>
        </row>
        <row r="74">
          <cell r="A74" t="str">
            <v>1669</v>
          </cell>
        </row>
        <row r="75">
          <cell r="A75" t="str">
            <v>1669</v>
          </cell>
        </row>
        <row r="76">
          <cell r="A76" t="str">
            <v>1670</v>
          </cell>
        </row>
        <row r="77">
          <cell r="A77" t="str">
            <v>1670</v>
          </cell>
        </row>
        <row r="78">
          <cell r="A78" t="str">
            <v>1671</v>
          </cell>
        </row>
        <row r="79">
          <cell r="A79" t="str">
            <v>1672</v>
          </cell>
        </row>
        <row r="80">
          <cell r="A80" t="str">
            <v>1672</v>
          </cell>
        </row>
        <row r="81">
          <cell r="A81" t="str">
            <v>1673</v>
          </cell>
        </row>
        <row r="82">
          <cell r="A82" t="str">
            <v>1674</v>
          </cell>
        </row>
        <row r="83">
          <cell r="A83" t="str">
            <v>1692</v>
          </cell>
        </row>
        <row r="84">
          <cell r="A84" t="str">
            <v>1692</v>
          </cell>
        </row>
        <row r="85">
          <cell r="A85" t="str">
            <v>1697</v>
          </cell>
        </row>
        <row r="86">
          <cell r="A86" t="str">
            <v>1698</v>
          </cell>
        </row>
        <row r="87">
          <cell r="A87" t="str">
            <v>1705</v>
          </cell>
        </row>
        <row r="88">
          <cell r="A88" t="str">
            <v>1705</v>
          </cell>
        </row>
        <row r="89">
          <cell r="A89" t="str">
            <v>1705</v>
          </cell>
        </row>
        <row r="90">
          <cell r="A90" t="str">
            <v>1705</v>
          </cell>
        </row>
        <row r="91">
          <cell r="A91" t="str">
            <v>1705</v>
          </cell>
        </row>
        <row r="92">
          <cell r="A92" t="str">
            <v>1706</v>
          </cell>
        </row>
        <row r="93">
          <cell r="A93" t="str">
            <v>1706</v>
          </cell>
        </row>
        <row r="94">
          <cell r="A94" t="str">
            <v>1706</v>
          </cell>
        </row>
        <row r="95">
          <cell r="A95" t="str">
            <v>1706</v>
          </cell>
        </row>
        <row r="96">
          <cell r="A96" t="str">
            <v>1706</v>
          </cell>
        </row>
        <row r="97">
          <cell r="A97" t="str">
            <v>1706</v>
          </cell>
        </row>
        <row r="98">
          <cell r="A98" t="str">
            <v>1706</v>
          </cell>
        </row>
        <row r="99">
          <cell r="A99" t="str">
            <v>1706</v>
          </cell>
        </row>
        <row r="100">
          <cell r="A100" t="str">
            <v>1706</v>
          </cell>
        </row>
        <row r="101">
          <cell r="A101" t="str">
            <v>1707</v>
          </cell>
        </row>
        <row r="102">
          <cell r="A102" t="str">
            <v>1708</v>
          </cell>
        </row>
        <row r="103">
          <cell r="A103" t="str">
            <v>1708</v>
          </cell>
        </row>
        <row r="104">
          <cell r="A104" t="str">
            <v>1708</v>
          </cell>
        </row>
        <row r="105">
          <cell r="A105" t="str">
            <v>1708</v>
          </cell>
        </row>
        <row r="106">
          <cell r="A106" t="str">
            <v>1708</v>
          </cell>
        </row>
        <row r="107">
          <cell r="A107" t="str">
            <v>1708</v>
          </cell>
        </row>
        <row r="108">
          <cell r="A108" t="str">
            <v>1708</v>
          </cell>
        </row>
        <row r="109">
          <cell r="A109" t="str">
            <v>1709</v>
          </cell>
        </row>
        <row r="110">
          <cell r="A110" t="str">
            <v>1709</v>
          </cell>
        </row>
        <row r="111">
          <cell r="A111" t="str">
            <v>1709</v>
          </cell>
        </row>
        <row r="112">
          <cell r="A112" t="str">
            <v>1709</v>
          </cell>
        </row>
        <row r="113">
          <cell r="A113" t="str">
            <v>1710</v>
          </cell>
        </row>
        <row r="114">
          <cell r="A114" t="str">
            <v>1722</v>
          </cell>
        </row>
        <row r="115">
          <cell r="A115" t="str">
            <v>1726</v>
          </cell>
        </row>
        <row r="116">
          <cell r="A116" t="str">
            <v>1749</v>
          </cell>
        </row>
        <row r="117">
          <cell r="A117" t="str">
            <v>1835</v>
          </cell>
        </row>
        <row r="118">
          <cell r="A118" t="str">
            <v>1835</v>
          </cell>
        </row>
        <row r="119">
          <cell r="A119" t="str">
            <v>1845</v>
          </cell>
        </row>
        <row r="120">
          <cell r="A120" t="str">
            <v>1845</v>
          </cell>
        </row>
        <row r="121">
          <cell r="A121" t="str">
            <v>1850</v>
          </cell>
        </row>
        <row r="122">
          <cell r="A122" t="str">
            <v>1850</v>
          </cell>
        </row>
        <row r="123">
          <cell r="A123" t="str">
            <v>1875</v>
          </cell>
        </row>
        <row r="124">
          <cell r="A124" t="str">
            <v>1875</v>
          </cell>
        </row>
        <row r="125">
          <cell r="A125" t="str">
            <v>1895</v>
          </cell>
        </row>
        <row r="126">
          <cell r="A126" t="str">
            <v>1895</v>
          </cell>
        </row>
        <row r="127">
          <cell r="A127" t="str">
            <v>1900</v>
          </cell>
        </row>
        <row r="128">
          <cell r="A128" t="str">
            <v>1900</v>
          </cell>
        </row>
        <row r="129">
          <cell r="A129" t="str">
            <v>1910</v>
          </cell>
        </row>
        <row r="130">
          <cell r="A130" t="str">
            <v>1910</v>
          </cell>
        </row>
        <row r="131">
          <cell r="A131" t="str">
            <v>1915</v>
          </cell>
        </row>
        <row r="132">
          <cell r="A132" t="str">
            <v>1915</v>
          </cell>
        </row>
        <row r="133">
          <cell r="A133" t="str">
            <v>1920</v>
          </cell>
        </row>
        <row r="134">
          <cell r="A134" t="str">
            <v>1920</v>
          </cell>
        </row>
        <row r="135">
          <cell r="A135" t="str">
            <v>1925</v>
          </cell>
        </row>
        <row r="136">
          <cell r="A136" t="str">
            <v>1925</v>
          </cell>
        </row>
        <row r="137">
          <cell r="A137" t="str">
            <v>1930</v>
          </cell>
        </row>
        <row r="138">
          <cell r="A138" t="str">
            <v>1930</v>
          </cell>
        </row>
        <row r="139">
          <cell r="A139" t="str">
            <v>1935</v>
          </cell>
        </row>
        <row r="140">
          <cell r="A140" t="str">
            <v>1935</v>
          </cell>
        </row>
        <row r="141">
          <cell r="A141" t="str">
            <v>1940</v>
          </cell>
        </row>
        <row r="142">
          <cell r="A142" t="str">
            <v>1940</v>
          </cell>
        </row>
        <row r="143">
          <cell r="A143" t="str">
            <v>1970</v>
          </cell>
        </row>
        <row r="144">
          <cell r="A144" t="str">
            <v>1970</v>
          </cell>
        </row>
        <row r="145">
          <cell r="A145" t="str">
            <v>1970</v>
          </cell>
        </row>
        <row r="146">
          <cell r="A146" t="str">
            <v>1975</v>
          </cell>
        </row>
        <row r="147">
          <cell r="A147" t="str">
            <v>1975</v>
          </cell>
        </row>
        <row r="148">
          <cell r="A148" t="str">
            <v>1975</v>
          </cell>
        </row>
        <row r="149">
          <cell r="A149" t="str">
            <v>1985</v>
          </cell>
        </row>
        <row r="150">
          <cell r="A150" t="str">
            <v>1985</v>
          </cell>
        </row>
        <row r="151">
          <cell r="A151" t="str">
            <v>1990</v>
          </cell>
        </row>
        <row r="152">
          <cell r="A152" t="str">
            <v>1990</v>
          </cell>
        </row>
        <row r="153">
          <cell r="A153" t="str">
            <v>2000</v>
          </cell>
        </row>
        <row r="154">
          <cell r="A154" t="str">
            <v>2000</v>
          </cell>
        </row>
        <row r="155">
          <cell r="A155" t="str">
            <v>2000</v>
          </cell>
        </row>
        <row r="156">
          <cell r="A156" t="str">
            <v>2030</v>
          </cell>
        </row>
        <row r="157">
          <cell r="A157" t="str">
            <v>2030</v>
          </cell>
        </row>
        <row r="158">
          <cell r="A158" t="str">
            <v>2055</v>
          </cell>
        </row>
        <row r="159">
          <cell r="A159" t="str">
            <v>2055</v>
          </cell>
        </row>
        <row r="160">
          <cell r="A160" t="str">
            <v>2075</v>
          </cell>
        </row>
        <row r="161">
          <cell r="A161" t="str">
            <v>2075</v>
          </cell>
        </row>
        <row r="162">
          <cell r="A162" t="str">
            <v>2105</v>
          </cell>
        </row>
        <row r="163">
          <cell r="A163" t="str">
            <v>2105</v>
          </cell>
        </row>
        <row r="164">
          <cell r="A164" t="str">
            <v>2110</v>
          </cell>
        </row>
        <row r="165">
          <cell r="A165" t="str">
            <v>2110</v>
          </cell>
        </row>
        <row r="166">
          <cell r="A166" t="str">
            <v>2160</v>
          </cell>
        </row>
        <row r="167">
          <cell r="A167" t="str">
            <v>2160</v>
          </cell>
        </row>
        <row r="168">
          <cell r="A168" t="str">
            <v>2230</v>
          </cell>
        </row>
        <row r="169">
          <cell r="A169" t="str">
            <v>2300</v>
          </cell>
        </row>
        <row r="170">
          <cell r="A170" t="str">
            <v>2300</v>
          </cell>
        </row>
        <row r="171">
          <cell r="A171" t="str">
            <v>2320</v>
          </cell>
        </row>
        <row r="172">
          <cell r="A172" t="str">
            <v>2325</v>
          </cell>
        </row>
        <row r="173">
          <cell r="A173" t="str">
            <v>2330</v>
          </cell>
        </row>
        <row r="174">
          <cell r="A174" t="str">
            <v>2335</v>
          </cell>
        </row>
        <row r="175">
          <cell r="A175" t="str">
            <v>2400</v>
          </cell>
        </row>
        <row r="176">
          <cell r="A176" t="str">
            <v>2400</v>
          </cell>
        </row>
        <row r="177">
          <cell r="A177" t="str">
            <v>2410</v>
          </cell>
        </row>
        <row r="178">
          <cell r="A178" t="str">
            <v>2420</v>
          </cell>
        </row>
        <row r="179">
          <cell r="A179" t="str">
            <v>2420</v>
          </cell>
        </row>
        <row r="180">
          <cell r="A180" t="str">
            <v>2425</v>
          </cell>
        </row>
        <row r="181">
          <cell r="A181" t="str">
            <v>2425</v>
          </cell>
        </row>
        <row r="182">
          <cell r="A182" t="str">
            <v>2640</v>
          </cell>
        </row>
        <row r="183">
          <cell r="A183" t="str">
            <v>2665</v>
          </cell>
        </row>
        <row r="184">
          <cell r="A184" t="str">
            <v>2675</v>
          </cell>
        </row>
        <row r="185">
          <cell r="A185" t="str">
            <v>2680</v>
          </cell>
        </row>
        <row r="186">
          <cell r="A186" t="str">
            <v>2685</v>
          </cell>
        </row>
        <row r="187">
          <cell r="A187" t="str">
            <v>2690</v>
          </cell>
        </row>
        <row r="188">
          <cell r="A188" t="str">
            <v>2710</v>
          </cell>
        </row>
        <row r="189">
          <cell r="A189" t="str">
            <v>2775</v>
          </cell>
        </row>
        <row r="190">
          <cell r="A190" t="str">
            <v>2785</v>
          </cell>
        </row>
        <row r="191">
          <cell r="A191" t="str">
            <v>2795</v>
          </cell>
        </row>
        <row r="192">
          <cell r="A192" t="str">
            <v>2855</v>
          </cell>
        </row>
        <row r="193">
          <cell r="A193" t="str">
            <v>2920</v>
          </cell>
        </row>
        <row r="194">
          <cell r="A194" t="str">
            <v>2930</v>
          </cell>
        </row>
        <row r="195">
          <cell r="A195" t="str">
            <v>2960</v>
          </cell>
        </row>
        <row r="196">
          <cell r="A196" t="str">
            <v>2965</v>
          </cell>
        </row>
        <row r="197">
          <cell r="A197" t="str">
            <v>2965</v>
          </cell>
        </row>
        <row r="198">
          <cell r="A198" t="str">
            <v>2980</v>
          </cell>
        </row>
        <row r="199">
          <cell r="A199" t="str">
            <v>3005</v>
          </cell>
        </row>
        <row r="200">
          <cell r="A200" t="str">
            <v>3040</v>
          </cell>
        </row>
        <row r="201">
          <cell r="A201" t="str">
            <v>3110</v>
          </cell>
        </row>
        <row r="202">
          <cell r="A202" t="str">
            <v>3120</v>
          </cell>
        </row>
        <row r="203">
          <cell r="A203" t="str">
            <v>3135</v>
          </cell>
        </row>
        <row r="204">
          <cell r="A204" t="str">
            <v>3160</v>
          </cell>
        </row>
        <row r="205">
          <cell r="A205" t="str">
            <v>3195</v>
          </cell>
        </row>
        <row r="206">
          <cell r="A206" t="str">
            <v>3430</v>
          </cell>
        </row>
        <row r="207">
          <cell r="A207" t="str">
            <v>3430</v>
          </cell>
        </row>
        <row r="208">
          <cell r="A208" t="str">
            <v>3435</v>
          </cell>
        </row>
        <row r="209">
          <cell r="A209" t="str">
            <v>3450</v>
          </cell>
        </row>
        <row r="210">
          <cell r="A210" t="str">
            <v>3455</v>
          </cell>
        </row>
        <row r="211">
          <cell r="A211" t="str">
            <v>3520</v>
          </cell>
        </row>
        <row r="212">
          <cell r="A212" t="str">
            <v>3520</v>
          </cell>
        </row>
        <row r="213">
          <cell r="A213" t="str">
            <v>3705</v>
          </cell>
        </row>
        <row r="214">
          <cell r="A214" t="str">
            <v>3720</v>
          </cell>
        </row>
        <row r="215">
          <cell r="A215" t="str">
            <v>3800</v>
          </cell>
        </row>
        <row r="216">
          <cell r="A216" t="str">
            <v>3975</v>
          </cell>
        </row>
        <row r="217">
          <cell r="A217" t="str">
            <v>3980</v>
          </cell>
        </row>
        <row r="218">
          <cell r="A218" t="str">
            <v>4000</v>
          </cell>
        </row>
        <row r="219">
          <cell r="A219" t="str">
            <v>4005</v>
          </cell>
        </row>
        <row r="220">
          <cell r="A220" t="str">
            <v>4030</v>
          </cell>
        </row>
        <row r="221">
          <cell r="A221" t="str">
            <v>4070</v>
          </cell>
        </row>
        <row r="222">
          <cell r="A222" t="str">
            <v>4265</v>
          </cell>
        </row>
        <row r="223">
          <cell r="A223" t="str">
            <v>4280</v>
          </cell>
        </row>
        <row r="224">
          <cell r="A224" t="str">
            <v>4369</v>
          </cell>
        </row>
        <row r="225">
          <cell r="A225" t="str">
            <v>4371</v>
          </cell>
        </row>
        <row r="226">
          <cell r="A226" t="str">
            <v>4377</v>
          </cell>
        </row>
        <row r="227">
          <cell r="A227" t="str">
            <v>4383</v>
          </cell>
        </row>
        <row r="228">
          <cell r="A228" t="str">
            <v>4385</v>
          </cell>
        </row>
        <row r="229">
          <cell r="A229" t="str">
            <v>4387</v>
          </cell>
        </row>
        <row r="230">
          <cell r="A230" t="str">
            <v>4387</v>
          </cell>
        </row>
        <row r="231">
          <cell r="A231" t="str">
            <v>4419</v>
          </cell>
        </row>
        <row r="232">
          <cell r="A232" t="str">
            <v>4421</v>
          </cell>
        </row>
        <row r="233">
          <cell r="A233" t="str">
            <v>4427</v>
          </cell>
        </row>
        <row r="234">
          <cell r="A234" t="str">
            <v>4433</v>
          </cell>
        </row>
        <row r="235">
          <cell r="A235" t="str">
            <v>4435</v>
          </cell>
        </row>
        <row r="236">
          <cell r="A236" t="str">
            <v>4437</v>
          </cell>
        </row>
        <row r="237">
          <cell r="A237" t="str">
            <v>4515</v>
          </cell>
        </row>
        <row r="238">
          <cell r="A238" t="str">
            <v>4525</v>
          </cell>
        </row>
        <row r="239">
          <cell r="A239" t="str">
            <v>4527</v>
          </cell>
        </row>
        <row r="240">
          <cell r="A240" t="str">
            <v>4535</v>
          </cell>
        </row>
        <row r="241">
          <cell r="A241" t="str">
            <v>4535</v>
          </cell>
        </row>
        <row r="242">
          <cell r="A242" t="str">
            <v>4535</v>
          </cell>
        </row>
        <row r="243">
          <cell r="A243" t="str">
            <v>4545</v>
          </cell>
        </row>
        <row r="244">
          <cell r="A244" t="str">
            <v>4545</v>
          </cell>
        </row>
        <row r="245">
          <cell r="A245" t="str">
            <v>4565</v>
          </cell>
        </row>
        <row r="246">
          <cell r="A246" t="str">
            <v>4565</v>
          </cell>
        </row>
        <row r="247">
          <cell r="A247" t="str">
            <v>4565</v>
          </cell>
        </row>
        <row r="248">
          <cell r="A248" t="str">
            <v>4595</v>
          </cell>
        </row>
        <row r="249">
          <cell r="A249" t="str">
            <v>4612</v>
          </cell>
        </row>
        <row r="250">
          <cell r="A250" t="str">
            <v>4614</v>
          </cell>
        </row>
        <row r="251">
          <cell r="A251" t="str">
            <v>4630</v>
          </cell>
        </row>
        <row r="252">
          <cell r="A252" t="str">
            <v>4634</v>
          </cell>
        </row>
        <row r="253">
          <cell r="A253" t="str">
            <v>4661</v>
          </cell>
        </row>
        <row r="254">
          <cell r="A254" t="str">
            <v>4685</v>
          </cell>
        </row>
        <row r="255">
          <cell r="A255" t="str">
            <v>4715</v>
          </cell>
        </row>
        <row r="256">
          <cell r="A256" t="str">
            <v>4735</v>
          </cell>
        </row>
        <row r="257">
          <cell r="A257" t="str">
            <v>4780</v>
          </cell>
        </row>
        <row r="258">
          <cell r="A258" t="str">
            <v>4785</v>
          </cell>
        </row>
        <row r="259">
          <cell r="A259" t="str">
            <v>4998</v>
          </cell>
        </row>
        <row r="260">
          <cell r="A260" t="str">
            <v>4998</v>
          </cell>
        </row>
        <row r="261">
          <cell r="A261" t="str">
            <v>4998</v>
          </cell>
        </row>
        <row r="262">
          <cell r="A262" t="str">
            <v>5025</v>
          </cell>
        </row>
        <row r="263">
          <cell r="A263" t="str">
            <v>5025</v>
          </cell>
        </row>
        <row r="264">
          <cell r="A264" t="str">
            <v>5025</v>
          </cell>
        </row>
        <row r="265">
          <cell r="A265" t="str">
            <v>5025</v>
          </cell>
        </row>
        <row r="266">
          <cell r="A266" t="str">
            <v>5025</v>
          </cell>
        </row>
        <row r="267">
          <cell r="A267" t="str">
            <v>5025</v>
          </cell>
        </row>
        <row r="268">
          <cell r="A268" t="str">
            <v>5025</v>
          </cell>
        </row>
        <row r="269">
          <cell r="A269" t="str">
            <v>5025</v>
          </cell>
        </row>
        <row r="270">
          <cell r="A270" t="str">
            <v>5025</v>
          </cell>
        </row>
        <row r="271">
          <cell r="A271" t="str">
            <v>5025</v>
          </cell>
        </row>
        <row r="272">
          <cell r="A272" t="str">
            <v>5025</v>
          </cell>
        </row>
        <row r="273">
          <cell r="A273" t="str">
            <v>5025</v>
          </cell>
        </row>
        <row r="274">
          <cell r="A274" t="str">
            <v>5025</v>
          </cell>
        </row>
        <row r="275">
          <cell r="A275" t="str">
            <v>5025</v>
          </cell>
        </row>
        <row r="276">
          <cell r="A276" t="str">
            <v>5025</v>
          </cell>
        </row>
        <row r="277">
          <cell r="A277" t="str">
            <v>5025</v>
          </cell>
        </row>
        <row r="278">
          <cell r="A278" t="str">
            <v>5025</v>
          </cell>
        </row>
        <row r="279">
          <cell r="A279" t="str">
            <v>5025</v>
          </cell>
        </row>
        <row r="280">
          <cell r="A280" t="str">
            <v>5025</v>
          </cell>
        </row>
        <row r="281">
          <cell r="A281" t="str">
            <v>5025</v>
          </cell>
        </row>
        <row r="282">
          <cell r="A282" t="str">
            <v>5030</v>
          </cell>
        </row>
        <row r="283">
          <cell r="A283" t="str">
            <v>5030</v>
          </cell>
        </row>
        <row r="284">
          <cell r="A284" t="str">
            <v>5030</v>
          </cell>
        </row>
        <row r="285">
          <cell r="A285" t="str">
            <v>5030</v>
          </cell>
        </row>
        <row r="286">
          <cell r="A286" t="str">
            <v>5030</v>
          </cell>
        </row>
        <row r="287">
          <cell r="A287" t="str">
            <v>5030</v>
          </cell>
        </row>
        <row r="288">
          <cell r="A288" t="str">
            <v>5030</v>
          </cell>
        </row>
        <row r="289">
          <cell r="A289" t="str">
            <v>5030</v>
          </cell>
        </row>
        <row r="290">
          <cell r="A290" t="str">
            <v>5030</v>
          </cell>
        </row>
        <row r="291">
          <cell r="A291" t="str">
            <v>5030</v>
          </cell>
        </row>
        <row r="292">
          <cell r="A292" t="str">
            <v>5030</v>
          </cell>
        </row>
        <row r="293">
          <cell r="A293" t="str">
            <v>5030</v>
          </cell>
        </row>
        <row r="294">
          <cell r="A294" t="str">
            <v>5030</v>
          </cell>
        </row>
        <row r="295">
          <cell r="A295" t="str">
            <v>5030</v>
          </cell>
        </row>
        <row r="296">
          <cell r="A296" t="str">
            <v>5030</v>
          </cell>
        </row>
        <row r="297">
          <cell r="A297" t="str">
            <v>5030</v>
          </cell>
        </row>
        <row r="298">
          <cell r="A298" t="str">
            <v>5030</v>
          </cell>
        </row>
        <row r="299">
          <cell r="A299" t="str">
            <v>5030</v>
          </cell>
        </row>
        <row r="300">
          <cell r="A300" t="str">
            <v>5030</v>
          </cell>
        </row>
        <row r="301">
          <cell r="A301" t="str">
            <v>5030</v>
          </cell>
        </row>
        <row r="302">
          <cell r="A302" t="str">
            <v>5035</v>
          </cell>
        </row>
        <row r="303">
          <cell r="A303" t="str">
            <v>5035</v>
          </cell>
        </row>
        <row r="304">
          <cell r="A304" t="str">
            <v>5035</v>
          </cell>
        </row>
        <row r="305">
          <cell r="A305" t="str">
            <v>5035</v>
          </cell>
        </row>
        <row r="306">
          <cell r="A306" t="str">
            <v>5035</v>
          </cell>
        </row>
        <row r="307">
          <cell r="A307" t="str">
            <v>5100</v>
          </cell>
        </row>
        <row r="308">
          <cell r="A308" t="str">
            <v>5100</v>
          </cell>
        </row>
        <row r="309">
          <cell r="A309" t="str">
            <v>5100</v>
          </cell>
        </row>
        <row r="310">
          <cell r="A310" t="str">
            <v>5100</v>
          </cell>
        </row>
        <row r="311">
          <cell r="A311" t="str">
            <v>5100</v>
          </cell>
        </row>
        <row r="312">
          <cell r="A312" t="str">
            <v>5105</v>
          </cell>
        </row>
        <row r="313">
          <cell r="A313" t="str">
            <v>5105</v>
          </cell>
        </row>
        <row r="314">
          <cell r="A314" t="str">
            <v>5105</v>
          </cell>
        </row>
        <row r="315">
          <cell r="A315" t="str">
            <v>5105</v>
          </cell>
        </row>
        <row r="316">
          <cell r="A316" t="str">
            <v>5105</v>
          </cell>
        </row>
        <row r="317">
          <cell r="A317" t="str">
            <v>5110</v>
          </cell>
        </row>
        <row r="318">
          <cell r="A318" t="str">
            <v>5110</v>
          </cell>
        </row>
        <row r="319">
          <cell r="A319" t="str">
            <v>5110</v>
          </cell>
        </row>
        <row r="320">
          <cell r="A320" t="str">
            <v>5265</v>
          </cell>
        </row>
        <row r="321">
          <cell r="A321" t="str">
            <v>5265</v>
          </cell>
        </row>
        <row r="322">
          <cell r="A322" t="str">
            <v>5265</v>
          </cell>
        </row>
        <row r="323">
          <cell r="A323" t="str">
            <v>5265</v>
          </cell>
        </row>
        <row r="324">
          <cell r="A324" t="str">
            <v>5265</v>
          </cell>
        </row>
        <row r="325">
          <cell r="A325" t="str">
            <v>5265</v>
          </cell>
        </row>
        <row r="326">
          <cell r="A326" t="str">
            <v>5265</v>
          </cell>
        </row>
        <row r="327">
          <cell r="A327" t="str">
            <v>5265</v>
          </cell>
        </row>
        <row r="328">
          <cell r="A328" t="str">
            <v>5265</v>
          </cell>
        </row>
        <row r="329">
          <cell r="A329" t="str">
            <v>5265</v>
          </cell>
        </row>
        <row r="330">
          <cell r="A330" t="str">
            <v>5265</v>
          </cell>
        </row>
        <row r="331">
          <cell r="A331" t="str">
            <v>5265</v>
          </cell>
        </row>
        <row r="332">
          <cell r="A332" t="str">
            <v>5265</v>
          </cell>
        </row>
        <row r="333">
          <cell r="A333" t="str">
            <v>5265</v>
          </cell>
        </row>
        <row r="334">
          <cell r="A334" t="str">
            <v>5265</v>
          </cell>
        </row>
        <row r="335">
          <cell r="A335" t="str">
            <v>5265</v>
          </cell>
        </row>
        <row r="336">
          <cell r="A336" t="str">
            <v>5265</v>
          </cell>
        </row>
        <row r="337">
          <cell r="A337" t="str">
            <v>5265</v>
          </cell>
        </row>
        <row r="338">
          <cell r="A338" t="str">
            <v>5265</v>
          </cell>
        </row>
        <row r="339">
          <cell r="A339" t="str">
            <v>5265</v>
          </cell>
        </row>
        <row r="340">
          <cell r="A340" t="str">
            <v>5270</v>
          </cell>
        </row>
        <row r="341">
          <cell r="A341" t="str">
            <v>5270</v>
          </cell>
        </row>
        <row r="342">
          <cell r="A342" t="str">
            <v>5270</v>
          </cell>
        </row>
        <row r="343">
          <cell r="A343" t="str">
            <v>5270</v>
          </cell>
        </row>
        <row r="344">
          <cell r="A344" t="str">
            <v>5270</v>
          </cell>
        </row>
        <row r="345">
          <cell r="A345" t="str">
            <v>5270</v>
          </cell>
        </row>
        <row r="346">
          <cell r="A346" t="str">
            <v>5270</v>
          </cell>
        </row>
        <row r="347">
          <cell r="A347" t="str">
            <v>5270</v>
          </cell>
        </row>
        <row r="348">
          <cell r="A348" t="str">
            <v>5270</v>
          </cell>
        </row>
        <row r="349">
          <cell r="A349" t="str">
            <v>5270</v>
          </cell>
        </row>
        <row r="350">
          <cell r="A350" t="str">
            <v>5270</v>
          </cell>
        </row>
        <row r="351">
          <cell r="A351" t="str">
            <v>5270</v>
          </cell>
        </row>
        <row r="352">
          <cell r="A352" t="str">
            <v>5270</v>
          </cell>
        </row>
        <row r="353">
          <cell r="A353" t="str">
            <v>5270</v>
          </cell>
        </row>
        <row r="354">
          <cell r="A354" t="str">
            <v>5270</v>
          </cell>
        </row>
        <row r="355">
          <cell r="A355" t="str">
            <v>5270</v>
          </cell>
        </row>
        <row r="356">
          <cell r="A356" t="str">
            <v>5270</v>
          </cell>
        </row>
        <row r="357">
          <cell r="A357" t="str">
            <v>5270</v>
          </cell>
        </row>
        <row r="358">
          <cell r="A358" t="str">
            <v>5270</v>
          </cell>
        </row>
        <row r="359">
          <cell r="A359" t="str">
            <v>5270</v>
          </cell>
        </row>
        <row r="360">
          <cell r="A360" t="str">
            <v>5455</v>
          </cell>
        </row>
        <row r="361">
          <cell r="A361" t="str">
            <v>5460</v>
          </cell>
        </row>
        <row r="362">
          <cell r="A362" t="str">
            <v>5465</v>
          </cell>
        </row>
        <row r="363">
          <cell r="A363" t="str">
            <v>5465</v>
          </cell>
        </row>
        <row r="364">
          <cell r="A364" t="str">
            <v>5465</v>
          </cell>
        </row>
        <row r="365">
          <cell r="A365" t="str">
            <v>5465</v>
          </cell>
        </row>
        <row r="366">
          <cell r="A366" t="str">
            <v>5465</v>
          </cell>
        </row>
        <row r="367">
          <cell r="A367" t="str">
            <v>5465</v>
          </cell>
        </row>
        <row r="368">
          <cell r="A368" t="str">
            <v>5465</v>
          </cell>
        </row>
        <row r="369">
          <cell r="A369" t="str">
            <v>5465</v>
          </cell>
        </row>
        <row r="370">
          <cell r="A370" t="str">
            <v>5465</v>
          </cell>
        </row>
        <row r="371">
          <cell r="A371" t="str">
            <v>5465</v>
          </cell>
        </row>
        <row r="372">
          <cell r="A372" t="str">
            <v>5465</v>
          </cell>
        </row>
        <row r="373">
          <cell r="A373" t="str">
            <v>5465</v>
          </cell>
        </row>
        <row r="374">
          <cell r="A374" t="str">
            <v>5465</v>
          </cell>
        </row>
        <row r="375">
          <cell r="A375" t="str">
            <v>5465</v>
          </cell>
        </row>
        <row r="376">
          <cell r="A376" t="str">
            <v>5465</v>
          </cell>
        </row>
        <row r="377">
          <cell r="A377" t="str">
            <v>5465</v>
          </cell>
        </row>
        <row r="378">
          <cell r="A378" t="str">
            <v>5465</v>
          </cell>
        </row>
        <row r="379">
          <cell r="A379" t="str">
            <v>5465</v>
          </cell>
        </row>
        <row r="380">
          <cell r="A380" t="str">
            <v>5465</v>
          </cell>
        </row>
        <row r="381">
          <cell r="A381" t="str">
            <v>5465</v>
          </cell>
        </row>
        <row r="382">
          <cell r="A382" t="str">
            <v>5465</v>
          </cell>
        </row>
        <row r="383">
          <cell r="A383" t="str">
            <v>5470</v>
          </cell>
        </row>
        <row r="384">
          <cell r="A384" t="str">
            <v>5470</v>
          </cell>
        </row>
        <row r="385">
          <cell r="A385" t="str">
            <v>5470</v>
          </cell>
        </row>
        <row r="386">
          <cell r="A386" t="str">
            <v>5480</v>
          </cell>
        </row>
        <row r="387">
          <cell r="A387" t="str">
            <v>5480</v>
          </cell>
        </row>
        <row r="388">
          <cell r="A388" t="str">
            <v>5480</v>
          </cell>
        </row>
        <row r="389">
          <cell r="A389" t="str">
            <v>5480</v>
          </cell>
        </row>
        <row r="390">
          <cell r="A390" t="str">
            <v>5480</v>
          </cell>
        </row>
        <row r="391">
          <cell r="A391" t="str">
            <v>5480</v>
          </cell>
        </row>
        <row r="392">
          <cell r="A392" t="str">
            <v>5480</v>
          </cell>
        </row>
        <row r="393">
          <cell r="A393" t="str">
            <v>5480</v>
          </cell>
        </row>
        <row r="394">
          <cell r="A394" t="str">
            <v>5480</v>
          </cell>
        </row>
        <row r="395">
          <cell r="A395" t="str">
            <v>5480</v>
          </cell>
        </row>
        <row r="396">
          <cell r="A396" t="str">
            <v>5480</v>
          </cell>
        </row>
        <row r="397">
          <cell r="A397" t="str">
            <v>5480</v>
          </cell>
        </row>
        <row r="398">
          <cell r="A398" t="str">
            <v>5480</v>
          </cell>
        </row>
        <row r="399">
          <cell r="A399" t="str">
            <v>5480</v>
          </cell>
        </row>
        <row r="400">
          <cell r="A400" t="str">
            <v>5480</v>
          </cell>
        </row>
        <row r="401">
          <cell r="A401" t="str">
            <v>5480</v>
          </cell>
        </row>
        <row r="402">
          <cell r="A402" t="str">
            <v>5485</v>
          </cell>
        </row>
        <row r="403">
          <cell r="A403" t="str">
            <v>5485</v>
          </cell>
        </row>
        <row r="404">
          <cell r="A404" t="str">
            <v>5490</v>
          </cell>
        </row>
        <row r="405">
          <cell r="A405" t="str">
            <v>5490</v>
          </cell>
        </row>
        <row r="406">
          <cell r="A406" t="str">
            <v>5490</v>
          </cell>
        </row>
        <row r="407">
          <cell r="A407" t="str">
            <v>5490</v>
          </cell>
        </row>
        <row r="408">
          <cell r="A408" t="str">
            <v>5490</v>
          </cell>
        </row>
        <row r="409">
          <cell r="A409" t="str">
            <v>5490</v>
          </cell>
        </row>
        <row r="410">
          <cell r="A410" t="str">
            <v>5490</v>
          </cell>
        </row>
        <row r="411">
          <cell r="A411" t="str">
            <v>5490</v>
          </cell>
        </row>
        <row r="412">
          <cell r="A412" t="str">
            <v>5490</v>
          </cell>
        </row>
        <row r="413">
          <cell r="A413" t="str">
            <v>5490</v>
          </cell>
        </row>
        <row r="414">
          <cell r="A414" t="str">
            <v>5490</v>
          </cell>
        </row>
        <row r="415">
          <cell r="A415" t="str">
            <v>5490</v>
          </cell>
        </row>
        <row r="416">
          <cell r="A416" t="str">
            <v>5490</v>
          </cell>
        </row>
        <row r="417">
          <cell r="A417" t="str">
            <v>5490</v>
          </cell>
        </row>
        <row r="418">
          <cell r="A418" t="str">
            <v>5490</v>
          </cell>
        </row>
        <row r="419">
          <cell r="A419" t="str">
            <v>5490</v>
          </cell>
        </row>
        <row r="420">
          <cell r="A420" t="str">
            <v>5490</v>
          </cell>
        </row>
        <row r="421">
          <cell r="A421" t="str">
            <v>5490</v>
          </cell>
        </row>
        <row r="422">
          <cell r="A422" t="str">
            <v>5490</v>
          </cell>
        </row>
        <row r="423">
          <cell r="A423" t="str">
            <v>5490</v>
          </cell>
        </row>
        <row r="424">
          <cell r="A424" t="str">
            <v>5495</v>
          </cell>
        </row>
        <row r="425">
          <cell r="A425" t="str">
            <v>5495</v>
          </cell>
        </row>
        <row r="426">
          <cell r="A426" t="str">
            <v>5495</v>
          </cell>
        </row>
        <row r="427">
          <cell r="A427" t="str">
            <v>5495</v>
          </cell>
        </row>
        <row r="428">
          <cell r="A428" t="str">
            <v>5495</v>
          </cell>
        </row>
        <row r="429">
          <cell r="A429" t="str">
            <v>5495</v>
          </cell>
        </row>
        <row r="430">
          <cell r="A430" t="str">
            <v>5495</v>
          </cell>
        </row>
        <row r="431">
          <cell r="A431" t="str">
            <v>5495</v>
          </cell>
        </row>
        <row r="432">
          <cell r="A432" t="str">
            <v>5495</v>
          </cell>
        </row>
        <row r="433">
          <cell r="A433" t="str">
            <v>5495</v>
          </cell>
        </row>
        <row r="434">
          <cell r="A434" t="str">
            <v>5495</v>
          </cell>
        </row>
        <row r="435">
          <cell r="A435" t="str">
            <v>5495</v>
          </cell>
        </row>
        <row r="436">
          <cell r="A436" t="str">
            <v>5495</v>
          </cell>
        </row>
        <row r="437">
          <cell r="A437" t="str">
            <v>5495</v>
          </cell>
        </row>
        <row r="438">
          <cell r="A438" t="str">
            <v>5495</v>
          </cell>
        </row>
        <row r="439">
          <cell r="A439" t="str">
            <v>5495</v>
          </cell>
        </row>
        <row r="440">
          <cell r="A440" t="str">
            <v>5495</v>
          </cell>
        </row>
        <row r="441">
          <cell r="A441" t="str">
            <v>5505</v>
          </cell>
        </row>
        <row r="442">
          <cell r="A442" t="str">
            <v>5505</v>
          </cell>
        </row>
        <row r="443">
          <cell r="A443" t="str">
            <v>5505</v>
          </cell>
        </row>
        <row r="444">
          <cell r="A444" t="str">
            <v>5505</v>
          </cell>
        </row>
        <row r="445">
          <cell r="A445" t="str">
            <v>5505</v>
          </cell>
        </row>
        <row r="446">
          <cell r="A446" t="str">
            <v>5510</v>
          </cell>
        </row>
        <row r="447">
          <cell r="A447" t="str">
            <v>5510</v>
          </cell>
        </row>
        <row r="448">
          <cell r="A448" t="str">
            <v>5510</v>
          </cell>
        </row>
        <row r="449">
          <cell r="A449" t="str">
            <v>5510</v>
          </cell>
        </row>
        <row r="450">
          <cell r="A450" t="str">
            <v>5510</v>
          </cell>
        </row>
        <row r="451">
          <cell r="A451" t="str">
            <v>5510</v>
          </cell>
        </row>
        <row r="452">
          <cell r="A452" t="str">
            <v>5510</v>
          </cell>
        </row>
        <row r="453">
          <cell r="A453" t="str">
            <v>5510</v>
          </cell>
        </row>
        <row r="454">
          <cell r="A454" t="str">
            <v>5510</v>
          </cell>
        </row>
        <row r="455">
          <cell r="A455" t="str">
            <v>5510</v>
          </cell>
        </row>
        <row r="456">
          <cell r="A456" t="str">
            <v>5510</v>
          </cell>
        </row>
        <row r="457">
          <cell r="A457" t="str">
            <v>5510</v>
          </cell>
        </row>
        <row r="458">
          <cell r="A458" t="str">
            <v>5510</v>
          </cell>
        </row>
        <row r="459">
          <cell r="A459" t="str">
            <v>5510</v>
          </cell>
        </row>
        <row r="460">
          <cell r="A460" t="str">
            <v>5510</v>
          </cell>
        </row>
        <row r="461">
          <cell r="A461" t="str">
            <v>5510</v>
          </cell>
        </row>
        <row r="462">
          <cell r="A462" t="str">
            <v>5510</v>
          </cell>
        </row>
        <row r="463">
          <cell r="A463" t="str">
            <v>5525</v>
          </cell>
        </row>
        <row r="464">
          <cell r="A464" t="str">
            <v>5525</v>
          </cell>
        </row>
        <row r="465">
          <cell r="A465" t="str">
            <v>5530</v>
          </cell>
        </row>
        <row r="466">
          <cell r="A466" t="str">
            <v>5530</v>
          </cell>
        </row>
        <row r="467">
          <cell r="A467" t="str">
            <v>5535</v>
          </cell>
        </row>
        <row r="468">
          <cell r="A468" t="str">
            <v>5535</v>
          </cell>
        </row>
        <row r="469">
          <cell r="A469" t="str">
            <v>5540</v>
          </cell>
        </row>
        <row r="470">
          <cell r="A470" t="str">
            <v>5540</v>
          </cell>
        </row>
        <row r="471">
          <cell r="A471" t="str">
            <v>5540</v>
          </cell>
        </row>
        <row r="472">
          <cell r="A472" t="str">
            <v>5545</v>
          </cell>
        </row>
        <row r="473">
          <cell r="A473" t="str">
            <v>5545</v>
          </cell>
        </row>
        <row r="474">
          <cell r="A474" t="str">
            <v>5545</v>
          </cell>
        </row>
        <row r="475">
          <cell r="A475" t="str">
            <v>5545</v>
          </cell>
        </row>
        <row r="476">
          <cell r="A476" t="str">
            <v>5545</v>
          </cell>
        </row>
        <row r="477">
          <cell r="A477" t="str">
            <v>5545</v>
          </cell>
        </row>
        <row r="478">
          <cell r="A478" t="str">
            <v>5545</v>
          </cell>
        </row>
        <row r="479">
          <cell r="A479" t="str">
            <v>5545</v>
          </cell>
        </row>
        <row r="480">
          <cell r="A480" t="str">
            <v>5545</v>
          </cell>
        </row>
        <row r="481">
          <cell r="A481" t="str">
            <v>5545</v>
          </cell>
        </row>
        <row r="482">
          <cell r="A482" t="str">
            <v>5545</v>
          </cell>
        </row>
        <row r="483">
          <cell r="A483" t="str">
            <v>5545</v>
          </cell>
        </row>
        <row r="484">
          <cell r="A484" t="str">
            <v>5545</v>
          </cell>
        </row>
        <row r="485">
          <cell r="A485" t="str">
            <v>5545</v>
          </cell>
        </row>
        <row r="486">
          <cell r="A486" t="str">
            <v>5545</v>
          </cell>
        </row>
        <row r="487">
          <cell r="A487" t="str">
            <v>5545</v>
          </cell>
        </row>
        <row r="488">
          <cell r="A488" t="str">
            <v>5545</v>
          </cell>
        </row>
        <row r="489">
          <cell r="A489" t="str">
            <v>5545</v>
          </cell>
        </row>
        <row r="490">
          <cell r="A490" t="str">
            <v>5545</v>
          </cell>
        </row>
        <row r="491">
          <cell r="A491" t="str">
            <v>5545</v>
          </cell>
        </row>
        <row r="492">
          <cell r="A492" t="str">
            <v>5545</v>
          </cell>
        </row>
        <row r="493">
          <cell r="A493" t="str">
            <v>5625</v>
          </cell>
        </row>
        <row r="494">
          <cell r="A494" t="str">
            <v>5625</v>
          </cell>
        </row>
        <row r="495">
          <cell r="A495" t="str">
            <v>5630</v>
          </cell>
        </row>
        <row r="496">
          <cell r="A496" t="str">
            <v>5630</v>
          </cell>
        </row>
        <row r="497">
          <cell r="A497" t="str">
            <v>5635</v>
          </cell>
        </row>
        <row r="498">
          <cell r="A498" t="str">
            <v>5635</v>
          </cell>
        </row>
        <row r="499">
          <cell r="A499" t="str">
            <v>5640</v>
          </cell>
        </row>
        <row r="500">
          <cell r="A500" t="str">
            <v>5645</v>
          </cell>
        </row>
        <row r="501">
          <cell r="A501" t="str">
            <v>5645</v>
          </cell>
        </row>
        <row r="502">
          <cell r="A502" t="str">
            <v>5650</v>
          </cell>
        </row>
        <row r="503">
          <cell r="A503" t="str">
            <v>5650</v>
          </cell>
        </row>
        <row r="504">
          <cell r="A504" t="str">
            <v>5655</v>
          </cell>
        </row>
        <row r="505">
          <cell r="A505" t="str">
            <v>5655</v>
          </cell>
        </row>
        <row r="506">
          <cell r="A506" t="str">
            <v>5660</v>
          </cell>
        </row>
        <row r="507">
          <cell r="A507" t="str">
            <v>5660</v>
          </cell>
        </row>
        <row r="508">
          <cell r="A508" t="str">
            <v>5660</v>
          </cell>
        </row>
        <row r="509">
          <cell r="A509" t="str">
            <v>5665</v>
          </cell>
        </row>
        <row r="510">
          <cell r="A510" t="str">
            <v>5665</v>
          </cell>
        </row>
        <row r="511">
          <cell r="A511" t="str">
            <v>5670</v>
          </cell>
        </row>
        <row r="512">
          <cell r="A512" t="str">
            <v>5670</v>
          </cell>
        </row>
        <row r="513">
          <cell r="A513" t="str">
            <v>5675</v>
          </cell>
        </row>
        <row r="514">
          <cell r="A514" t="str">
            <v>5680</v>
          </cell>
        </row>
        <row r="515">
          <cell r="A515" t="str">
            <v>5690</v>
          </cell>
        </row>
        <row r="516">
          <cell r="A516" t="str">
            <v>5690</v>
          </cell>
        </row>
        <row r="517">
          <cell r="A517" t="str">
            <v>5715</v>
          </cell>
        </row>
        <row r="518">
          <cell r="A518" t="str">
            <v>5715</v>
          </cell>
        </row>
        <row r="519">
          <cell r="A519" t="str">
            <v>5735</v>
          </cell>
        </row>
        <row r="520">
          <cell r="A520" t="str">
            <v>5735</v>
          </cell>
        </row>
        <row r="521">
          <cell r="A521" t="str">
            <v>5740</v>
          </cell>
        </row>
        <row r="522">
          <cell r="A522" t="str">
            <v>5740</v>
          </cell>
        </row>
        <row r="523">
          <cell r="A523" t="str">
            <v>5745</v>
          </cell>
        </row>
        <row r="524">
          <cell r="A524" t="str">
            <v>5745</v>
          </cell>
        </row>
        <row r="525">
          <cell r="A525" t="str">
            <v>5750</v>
          </cell>
        </row>
        <row r="526">
          <cell r="A526" t="str">
            <v>5750</v>
          </cell>
        </row>
        <row r="527">
          <cell r="A527" t="str">
            <v>5755</v>
          </cell>
        </row>
        <row r="528">
          <cell r="A528" t="str">
            <v>5755</v>
          </cell>
        </row>
        <row r="529">
          <cell r="A529" t="str">
            <v>5760</v>
          </cell>
        </row>
        <row r="530">
          <cell r="A530" t="str">
            <v>5760</v>
          </cell>
        </row>
        <row r="531">
          <cell r="A531" t="str">
            <v>5790</v>
          </cell>
        </row>
        <row r="532">
          <cell r="A532" t="str">
            <v>5790</v>
          </cell>
        </row>
        <row r="533">
          <cell r="A533" t="str">
            <v>5800</v>
          </cell>
        </row>
        <row r="534">
          <cell r="A534" t="str">
            <v>5810</v>
          </cell>
        </row>
        <row r="535">
          <cell r="A535" t="str">
            <v>5810</v>
          </cell>
        </row>
        <row r="536">
          <cell r="A536" t="str">
            <v>5810</v>
          </cell>
        </row>
        <row r="537">
          <cell r="A537" t="str">
            <v>5810</v>
          </cell>
        </row>
        <row r="538">
          <cell r="A538" t="str">
            <v>5810</v>
          </cell>
        </row>
        <row r="539">
          <cell r="A539" t="str">
            <v>5810</v>
          </cell>
        </row>
        <row r="540">
          <cell r="A540" t="str">
            <v>5810</v>
          </cell>
        </row>
        <row r="541">
          <cell r="A541" t="str">
            <v>5810</v>
          </cell>
        </row>
        <row r="542">
          <cell r="A542" t="str">
            <v>5810</v>
          </cell>
        </row>
        <row r="543">
          <cell r="A543" t="str">
            <v>5810</v>
          </cell>
        </row>
        <row r="544">
          <cell r="A544" t="str">
            <v>5820</v>
          </cell>
        </row>
        <row r="545">
          <cell r="A545" t="str">
            <v>5820</v>
          </cell>
        </row>
        <row r="546">
          <cell r="A546" t="str">
            <v>5820</v>
          </cell>
        </row>
        <row r="547">
          <cell r="A547" t="str">
            <v>5820</v>
          </cell>
        </row>
        <row r="548">
          <cell r="A548" t="str">
            <v>5820</v>
          </cell>
        </row>
        <row r="549">
          <cell r="A549" t="str">
            <v>5820</v>
          </cell>
        </row>
        <row r="550">
          <cell r="A550" t="str">
            <v>5820</v>
          </cell>
        </row>
        <row r="551">
          <cell r="A551" t="str">
            <v>5825</v>
          </cell>
        </row>
        <row r="552">
          <cell r="A552" t="str">
            <v>5825</v>
          </cell>
        </row>
        <row r="553">
          <cell r="A553" t="str">
            <v>5825</v>
          </cell>
        </row>
        <row r="554">
          <cell r="A554" t="str">
            <v>5855</v>
          </cell>
        </row>
        <row r="555">
          <cell r="A555" t="str">
            <v>5855</v>
          </cell>
        </row>
        <row r="556">
          <cell r="A556" t="str">
            <v>5860</v>
          </cell>
        </row>
        <row r="557">
          <cell r="A557" t="str">
            <v>5860</v>
          </cell>
        </row>
        <row r="558">
          <cell r="A558" t="str">
            <v>5860</v>
          </cell>
        </row>
        <row r="559">
          <cell r="A559" t="str">
            <v>5865</v>
          </cell>
        </row>
        <row r="560">
          <cell r="A560" t="str">
            <v>5865</v>
          </cell>
        </row>
        <row r="561">
          <cell r="A561" t="str">
            <v>5880</v>
          </cell>
        </row>
        <row r="562">
          <cell r="A562" t="str">
            <v>5880</v>
          </cell>
        </row>
        <row r="563">
          <cell r="A563" t="str">
            <v>5885</v>
          </cell>
        </row>
        <row r="564">
          <cell r="A564" t="str">
            <v>5885</v>
          </cell>
        </row>
        <row r="565">
          <cell r="A565" t="str">
            <v>5885</v>
          </cell>
        </row>
        <row r="566">
          <cell r="A566" t="str">
            <v>5885</v>
          </cell>
        </row>
        <row r="567">
          <cell r="A567" t="str">
            <v>5885</v>
          </cell>
        </row>
        <row r="568">
          <cell r="A568" t="str">
            <v>5885</v>
          </cell>
        </row>
        <row r="569">
          <cell r="A569" t="str">
            <v>5885</v>
          </cell>
        </row>
        <row r="570">
          <cell r="A570" t="str">
            <v>5885</v>
          </cell>
        </row>
        <row r="571">
          <cell r="A571" t="str">
            <v>5885</v>
          </cell>
        </row>
        <row r="572">
          <cell r="A572" t="str">
            <v>5885</v>
          </cell>
        </row>
        <row r="573">
          <cell r="A573" t="str">
            <v>5885</v>
          </cell>
        </row>
        <row r="574">
          <cell r="A574" t="str">
            <v>5885</v>
          </cell>
        </row>
        <row r="575">
          <cell r="A575" t="str">
            <v>5885</v>
          </cell>
        </row>
        <row r="576">
          <cell r="A576" t="str">
            <v>5885</v>
          </cell>
        </row>
        <row r="577">
          <cell r="A577" t="str">
            <v>5885</v>
          </cell>
        </row>
        <row r="578">
          <cell r="A578" t="str">
            <v>5885</v>
          </cell>
        </row>
        <row r="579">
          <cell r="A579" t="str">
            <v>5885</v>
          </cell>
        </row>
        <row r="580">
          <cell r="A580" t="str">
            <v>5885</v>
          </cell>
        </row>
        <row r="581">
          <cell r="A581" t="str">
            <v>5885</v>
          </cell>
        </row>
        <row r="582">
          <cell r="A582" t="str">
            <v>5885</v>
          </cell>
        </row>
        <row r="583">
          <cell r="A583" t="str">
            <v>5885</v>
          </cell>
        </row>
        <row r="584">
          <cell r="A584" t="str">
            <v>5885</v>
          </cell>
        </row>
        <row r="585">
          <cell r="A585" t="str">
            <v>5885</v>
          </cell>
        </row>
        <row r="586">
          <cell r="A586" t="str">
            <v>5890</v>
          </cell>
        </row>
        <row r="587">
          <cell r="A587" t="str">
            <v>5890</v>
          </cell>
        </row>
        <row r="588">
          <cell r="A588" t="str">
            <v>5890</v>
          </cell>
        </row>
        <row r="589">
          <cell r="A589" t="str">
            <v>5890</v>
          </cell>
        </row>
        <row r="590">
          <cell r="A590" t="str">
            <v>5890</v>
          </cell>
        </row>
        <row r="591">
          <cell r="A591" t="str">
            <v>5895</v>
          </cell>
        </row>
        <row r="592">
          <cell r="A592" t="str">
            <v>5895</v>
          </cell>
        </row>
        <row r="593">
          <cell r="A593" t="str">
            <v>5895</v>
          </cell>
        </row>
        <row r="594">
          <cell r="A594" t="str">
            <v>5895</v>
          </cell>
        </row>
        <row r="595">
          <cell r="A595" t="str">
            <v>5895</v>
          </cell>
        </row>
        <row r="596">
          <cell r="A596" t="str">
            <v>5895</v>
          </cell>
        </row>
        <row r="597">
          <cell r="A597" t="str">
            <v>5895</v>
          </cell>
        </row>
        <row r="598">
          <cell r="A598" t="str">
            <v>5895</v>
          </cell>
        </row>
        <row r="599">
          <cell r="A599" t="str">
            <v>5895</v>
          </cell>
        </row>
        <row r="600">
          <cell r="A600" t="str">
            <v>5895</v>
          </cell>
        </row>
        <row r="601">
          <cell r="A601" t="str">
            <v>5895</v>
          </cell>
        </row>
        <row r="602">
          <cell r="A602" t="str">
            <v>5895</v>
          </cell>
        </row>
        <row r="603">
          <cell r="A603" t="str">
            <v>5895</v>
          </cell>
        </row>
        <row r="604">
          <cell r="A604" t="str">
            <v>5895</v>
          </cell>
        </row>
        <row r="605">
          <cell r="A605" t="str">
            <v>5895</v>
          </cell>
        </row>
        <row r="606">
          <cell r="A606" t="str">
            <v>5895</v>
          </cell>
        </row>
        <row r="607">
          <cell r="A607" t="str">
            <v>5895</v>
          </cell>
        </row>
        <row r="608">
          <cell r="A608" t="str">
            <v>5895</v>
          </cell>
        </row>
        <row r="609">
          <cell r="A609" t="str">
            <v>5895</v>
          </cell>
        </row>
        <row r="610">
          <cell r="A610" t="str">
            <v>5900</v>
          </cell>
        </row>
        <row r="611">
          <cell r="A611" t="str">
            <v>5900</v>
          </cell>
        </row>
        <row r="612">
          <cell r="A612" t="str">
            <v>5900</v>
          </cell>
        </row>
        <row r="613">
          <cell r="A613" t="str">
            <v>5900</v>
          </cell>
        </row>
        <row r="614">
          <cell r="A614" t="str">
            <v>5900</v>
          </cell>
        </row>
        <row r="615">
          <cell r="A615" t="str">
            <v>5900</v>
          </cell>
        </row>
        <row r="616">
          <cell r="A616" t="str">
            <v>5900</v>
          </cell>
        </row>
        <row r="617">
          <cell r="A617" t="str">
            <v>5900</v>
          </cell>
        </row>
        <row r="618">
          <cell r="A618" t="str">
            <v>5900</v>
          </cell>
        </row>
        <row r="619">
          <cell r="A619" t="str">
            <v>5900</v>
          </cell>
        </row>
        <row r="620">
          <cell r="A620" t="str">
            <v>5900</v>
          </cell>
        </row>
        <row r="621">
          <cell r="A621" t="str">
            <v>5900</v>
          </cell>
        </row>
        <row r="622">
          <cell r="A622" t="str">
            <v>5900</v>
          </cell>
        </row>
        <row r="623">
          <cell r="A623" t="str">
            <v>5900</v>
          </cell>
        </row>
        <row r="624">
          <cell r="A624" t="str">
            <v>5930</v>
          </cell>
        </row>
        <row r="625">
          <cell r="A625" t="str">
            <v>5930</v>
          </cell>
        </row>
        <row r="626">
          <cell r="A626" t="str">
            <v>5930</v>
          </cell>
        </row>
        <row r="627">
          <cell r="A627" t="str">
            <v>5930</v>
          </cell>
        </row>
        <row r="628">
          <cell r="A628" t="str">
            <v>5935</v>
          </cell>
        </row>
        <row r="629">
          <cell r="A629" t="str">
            <v>5935</v>
          </cell>
        </row>
        <row r="630">
          <cell r="A630" t="str">
            <v>5935</v>
          </cell>
        </row>
        <row r="631">
          <cell r="A631" t="str">
            <v>5935</v>
          </cell>
        </row>
        <row r="632">
          <cell r="A632" t="str">
            <v>5940</v>
          </cell>
        </row>
        <row r="633">
          <cell r="A633" t="str">
            <v>5940</v>
          </cell>
        </row>
        <row r="634">
          <cell r="A634" t="str">
            <v>5945</v>
          </cell>
        </row>
        <row r="635">
          <cell r="A635" t="str">
            <v>5945</v>
          </cell>
        </row>
        <row r="636">
          <cell r="A636" t="str">
            <v>5945</v>
          </cell>
        </row>
        <row r="637">
          <cell r="A637" t="str">
            <v>5945</v>
          </cell>
        </row>
        <row r="638">
          <cell r="A638" t="str">
            <v>5945</v>
          </cell>
        </row>
        <row r="639">
          <cell r="A639" t="str">
            <v>5945</v>
          </cell>
        </row>
        <row r="640">
          <cell r="A640" t="str">
            <v>5945</v>
          </cell>
        </row>
        <row r="641">
          <cell r="A641" t="str">
            <v>5945</v>
          </cell>
        </row>
        <row r="642">
          <cell r="A642" t="str">
            <v>5945</v>
          </cell>
        </row>
        <row r="643">
          <cell r="A643" t="str">
            <v>5950</v>
          </cell>
        </row>
        <row r="644">
          <cell r="A644" t="str">
            <v>5950</v>
          </cell>
        </row>
        <row r="645">
          <cell r="A645" t="str">
            <v>5950</v>
          </cell>
        </row>
        <row r="646">
          <cell r="A646" t="str">
            <v>5950</v>
          </cell>
        </row>
        <row r="647">
          <cell r="A647" t="str">
            <v>5950</v>
          </cell>
        </row>
        <row r="648">
          <cell r="A648" t="str">
            <v>5950</v>
          </cell>
        </row>
        <row r="649">
          <cell r="A649" t="str">
            <v>5955</v>
          </cell>
        </row>
        <row r="650">
          <cell r="A650" t="str">
            <v>5955</v>
          </cell>
        </row>
        <row r="651">
          <cell r="A651" t="str">
            <v>5955</v>
          </cell>
        </row>
        <row r="652">
          <cell r="A652" t="str">
            <v>5955</v>
          </cell>
        </row>
        <row r="653">
          <cell r="A653" t="str">
            <v>5955</v>
          </cell>
        </row>
        <row r="654">
          <cell r="A654" t="str">
            <v>5955</v>
          </cell>
        </row>
        <row r="655">
          <cell r="A655" t="str">
            <v>5955</v>
          </cell>
        </row>
        <row r="656">
          <cell r="A656" t="str">
            <v>5955</v>
          </cell>
        </row>
        <row r="657">
          <cell r="A657" t="str">
            <v>5955</v>
          </cell>
        </row>
        <row r="658">
          <cell r="A658" t="str">
            <v>5955</v>
          </cell>
        </row>
        <row r="659">
          <cell r="A659" t="str">
            <v>5955</v>
          </cell>
        </row>
        <row r="660">
          <cell r="A660" t="str">
            <v>5955</v>
          </cell>
        </row>
        <row r="661">
          <cell r="A661" t="str">
            <v>5955</v>
          </cell>
        </row>
        <row r="662">
          <cell r="A662" t="str">
            <v>5955</v>
          </cell>
        </row>
        <row r="663">
          <cell r="A663" t="str">
            <v>5955</v>
          </cell>
        </row>
        <row r="664">
          <cell r="A664" t="str">
            <v>5955</v>
          </cell>
        </row>
        <row r="665">
          <cell r="A665" t="str">
            <v>5955</v>
          </cell>
        </row>
        <row r="666">
          <cell r="A666" t="str">
            <v>5955</v>
          </cell>
        </row>
        <row r="667">
          <cell r="A667" t="str">
            <v>5960</v>
          </cell>
        </row>
        <row r="668">
          <cell r="A668" t="str">
            <v>5960</v>
          </cell>
        </row>
        <row r="669">
          <cell r="A669" t="str">
            <v>5960</v>
          </cell>
        </row>
        <row r="670">
          <cell r="A670" t="str">
            <v>5960</v>
          </cell>
        </row>
        <row r="671">
          <cell r="A671" t="str">
            <v>5960</v>
          </cell>
        </row>
        <row r="672">
          <cell r="A672" t="str">
            <v>5960</v>
          </cell>
        </row>
        <row r="673">
          <cell r="A673" t="str">
            <v>5965</v>
          </cell>
        </row>
        <row r="674">
          <cell r="A674" t="str">
            <v>5965</v>
          </cell>
        </row>
        <row r="675">
          <cell r="A675" t="str">
            <v>5970</v>
          </cell>
        </row>
        <row r="676">
          <cell r="A676" t="str">
            <v>5970</v>
          </cell>
        </row>
        <row r="677">
          <cell r="A677" t="str">
            <v>5975</v>
          </cell>
        </row>
        <row r="678">
          <cell r="A678" t="str">
            <v>5975</v>
          </cell>
        </row>
        <row r="679">
          <cell r="A679" t="str">
            <v>5985</v>
          </cell>
        </row>
        <row r="680">
          <cell r="A680" t="str">
            <v>5985</v>
          </cell>
        </row>
        <row r="681">
          <cell r="A681" t="str">
            <v>5985</v>
          </cell>
        </row>
        <row r="682">
          <cell r="A682" t="str">
            <v>5985</v>
          </cell>
        </row>
        <row r="683">
          <cell r="A683" t="str">
            <v>5985</v>
          </cell>
        </row>
        <row r="684">
          <cell r="A684" t="str">
            <v>6005</v>
          </cell>
        </row>
        <row r="685">
          <cell r="A685" t="str">
            <v>6005</v>
          </cell>
        </row>
        <row r="686">
          <cell r="A686" t="str">
            <v>6010</v>
          </cell>
        </row>
        <row r="687">
          <cell r="A687" t="str">
            <v>6010</v>
          </cell>
        </row>
        <row r="688">
          <cell r="A688" t="str">
            <v>6015</v>
          </cell>
        </row>
        <row r="689">
          <cell r="A689" t="str">
            <v>6015</v>
          </cell>
        </row>
        <row r="690">
          <cell r="A690" t="str">
            <v>6020</v>
          </cell>
        </row>
        <row r="691">
          <cell r="A691" t="str">
            <v>6025</v>
          </cell>
        </row>
        <row r="692">
          <cell r="A692" t="str">
            <v>6025</v>
          </cell>
        </row>
        <row r="693">
          <cell r="A693" t="str">
            <v>6025</v>
          </cell>
        </row>
        <row r="694">
          <cell r="A694" t="str">
            <v>6035</v>
          </cell>
        </row>
        <row r="695">
          <cell r="A695" t="str">
            <v>6035</v>
          </cell>
        </row>
        <row r="696">
          <cell r="A696" t="str">
            <v>6040</v>
          </cell>
        </row>
        <row r="697">
          <cell r="A697" t="str">
            <v>6040</v>
          </cell>
        </row>
        <row r="698">
          <cell r="A698" t="str">
            <v>6045</v>
          </cell>
        </row>
        <row r="699">
          <cell r="A699" t="str">
            <v>6045</v>
          </cell>
        </row>
        <row r="700">
          <cell r="A700" t="str">
            <v>6050</v>
          </cell>
        </row>
        <row r="701">
          <cell r="A701" t="str">
            <v>6050</v>
          </cell>
        </row>
        <row r="702">
          <cell r="A702" t="str">
            <v>6065</v>
          </cell>
        </row>
        <row r="703">
          <cell r="A703" t="str">
            <v>6065</v>
          </cell>
        </row>
        <row r="704">
          <cell r="A704" t="str">
            <v>6090</v>
          </cell>
        </row>
        <row r="705">
          <cell r="A705" t="str">
            <v>6090</v>
          </cell>
        </row>
        <row r="706">
          <cell r="A706" t="str">
            <v>6090</v>
          </cell>
        </row>
        <row r="707">
          <cell r="A707" t="str">
            <v>6105</v>
          </cell>
        </row>
        <row r="708">
          <cell r="A708" t="str">
            <v>6105</v>
          </cell>
        </row>
        <row r="709">
          <cell r="A709" t="str">
            <v>6110</v>
          </cell>
        </row>
        <row r="710">
          <cell r="A710" t="str">
            <v>6110</v>
          </cell>
        </row>
        <row r="711">
          <cell r="A711" t="str">
            <v>6115</v>
          </cell>
        </row>
        <row r="712">
          <cell r="A712" t="str">
            <v>6115</v>
          </cell>
        </row>
        <row r="713">
          <cell r="A713" t="str">
            <v>6120</v>
          </cell>
        </row>
        <row r="714">
          <cell r="A714" t="str">
            <v>6120</v>
          </cell>
        </row>
        <row r="715">
          <cell r="A715" t="str">
            <v>6125</v>
          </cell>
        </row>
        <row r="716">
          <cell r="A716" t="str">
            <v>6125</v>
          </cell>
        </row>
        <row r="717">
          <cell r="A717" t="str">
            <v>6130</v>
          </cell>
        </row>
        <row r="718">
          <cell r="A718" t="str">
            <v>6130</v>
          </cell>
        </row>
        <row r="719">
          <cell r="A719" t="str">
            <v>6135</v>
          </cell>
        </row>
        <row r="720">
          <cell r="A720" t="str">
            <v>6135</v>
          </cell>
        </row>
        <row r="721">
          <cell r="A721" t="str">
            <v>6140</v>
          </cell>
        </row>
        <row r="722">
          <cell r="A722" t="str">
            <v>6140</v>
          </cell>
        </row>
        <row r="723">
          <cell r="A723" t="str">
            <v>6145</v>
          </cell>
        </row>
        <row r="724">
          <cell r="A724" t="str">
            <v>6150</v>
          </cell>
        </row>
        <row r="725">
          <cell r="A725" t="str">
            <v>6155</v>
          </cell>
        </row>
        <row r="726">
          <cell r="A726" t="str">
            <v>6155</v>
          </cell>
        </row>
        <row r="727">
          <cell r="A727" t="str">
            <v>6160</v>
          </cell>
        </row>
        <row r="728">
          <cell r="A728" t="str">
            <v>6160</v>
          </cell>
        </row>
        <row r="729">
          <cell r="A729" t="str">
            <v>6160</v>
          </cell>
        </row>
        <row r="730">
          <cell r="A730" t="str">
            <v>6160</v>
          </cell>
        </row>
        <row r="731">
          <cell r="A731" t="str">
            <v>6160</v>
          </cell>
        </row>
        <row r="732">
          <cell r="A732" t="str">
            <v>6160</v>
          </cell>
        </row>
        <row r="733">
          <cell r="A733" t="str">
            <v>6160</v>
          </cell>
        </row>
        <row r="734">
          <cell r="A734" t="str">
            <v>6160</v>
          </cell>
        </row>
        <row r="735">
          <cell r="A735" t="str">
            <v>6165</v>
          </cell>
        </row>
        <row r="736">
          <cell r="A736" t="str">
            <v>6165</v>
          </cell>
        </row>
        <row r="737">
          <cell r="A737" t="str">
            <v>6165</v>
          </cell>
        </row>
        <row r="738">
          <cell r="A738" t="str">
            <v>6185</v>
          </cell>
        </row>
        <row r="739">
          <cell r="A739" t="str">
            <v>6185</v>
          </cell>
        </row>
        <row r="740">
          <cell r="A740" t="str">
            <v>6185</v>
          </cell>
        </row>
        <row r="741">
          <cell r="A741" t="str">
            <v>6185</v>
          </cell>
        </row>
        <row r="742">
          <cell r="A742" t="str">
            <v>6185</v>
          </cell>
        </row>
        <row r="743">
          <cell r="A743" t="str">
            <v>6185</v>
          </cell>
        </row>
        <row r="744">
          <cell r="A744" t="str">
            <v>6200</v>
          </cell>
        </row>
        <row r="745">
          <cell r="A745" t="str">
            <v>6200</v>
          </cell>
        </row>
        <row r="746">
          <cell r="A746" t="str">
            <v>6200</v>
          </cell>
        </row>
        <row r="747">
          <cell r="A747" t="str">
            <v>6200</v>
          </cell>
        </row>
        <row r="748">
          <cell r="A748" t="str">
            <v>6200</v>
          </cell>
        </row>
        <row r="749">
          <cell r="A749" t="str">
            <v>6200</v>
          </cell>
        </row>
        <row r="750">
          <cell r="A750" t="str">
            <v>6200</v>
          </cell>
        </row>
        <row r="751">
          <cell r="A751" t="str">
            <v>6200</v>
          </cell>
        </row>
        <row r="752">
          <cell r="A752" t="str">
            <v>6215</v>
          </cell>
        </row>
        <row r="753">
          <cell r="A753" t="str">
            <v>6220</v>
          </cell>
        </row>
        <row r="754">
          <cell r="A754" t="str">
            <v>6225</v>
          </cell>
        </row>
        <row r="755">
          <cell r="A755" t="str">
            <v>6225</v>
          </cell>
        </row>
        <row r="756">
          <cell r="A756" t="str">
            <v>6230</v>
          </cell>
        </row>
        <row r="757">
          <cell r="A757" t="str">
            <v>6230</v>
          </cell>
        </row>
        <row r="758">
          <cell r="A758" t="str">
            <v>6255</v>
          </cell>
        </row>
        <row r="759">
          <cell r="A759" t="str">
            <v>6255</v>
          </cell>
        </row>
        <row r="760">
          <cell r="A760" t="str">
            <v>6255</v>
          </cell>
        </row>
        <row r="761">
          <cell r="A761" t="str">
            <v>6255</v>
          </cell>
        </row>
        <row r="762">
          <cell r="A762" t="str">
            <v>6255</v>
          </cell>
        </row>
        <row r="763">
          <cell r="A763" t="str">
            <v>6255</v>
          </cell>
        </row>
        <row r="764">
          <cell r="A764" t="str">
            <v>6255</v>
          </cell>
        </row>
        <row r="765">
          <cell r="A765" t="str">
            <v>6255</v>
          </cell>
        </row>
        <row r="766">
          <cell r="A766" t="str">
            <v>6255</v>
          </cell>
        </row>
        <row r="767">
          <cell r="A767" t="str">
            <v>6255</v>
          </cell>
        </row>
        <row r="768">
          <cell r="A768" t="str">
            <v>6255</v>
          </cell>
        </row>
        <row r="769">
          <cell r="A769" t="str">
            <v>6255</v>
          </cell>
        </row>
        <row r="770">
          <cell r="A770" t="str">
            <v>6255</v>
          </cell>
        </row>
        <row r="771">
          <cell r="A771" t="str">
            <v>6255</v>
          </cell>
        </row>
        <row r="772">
          <cell r="A772" t="str">
            <v>6255</v>
          </cell>
        </row>
        <row r="773">
          <cell r="A773" t="str">
            <v>6255</v>
          </cell>
        </row>
        <row r="774">
          <cell r="A774" t="str">
            <v>6255</v>
          </cell>
        </row>
        <row r="775">
          <cell r="A775" t="str">
            <v>6255</v>
          </cell>
        </row>
        <row r="776">
          <cell r="A776" t="str">
            <v>6255</v>
          </cell>
        </row>
        <row r="777">
          <cell r="A777" t="str">
            <v>6255</v>
          </cell>
        </row>
        <row r="778">
          <cell r="A778" t="str">
            <v>6255</v>
          </cell>
        </row>
        <row r="779">
          <cell r="A779" t="str">
            <v>6260</v>
          </cell>
        </row>
        <row r="780">
          <cell r="A780" t="str">
            <v>6260</v>
          </cell>
        </row>
        <row r="781">
          <cell r="A781" t="str">
            <v>6260</v>
          </cell>
        </row>
        <row r="782">
          <cell r="A782" t="str">
            <v>6260</v>
          </cell>
        </row>
        <row r="783">
          <cell r="A783" t="str">
            <v>6260</v>
          </cell>
        </row>
        <row r="784">
          <cell r="A784" t="str">
            <v>6260</v>
          </cell>
        </row>
        <row r="785">
          <cell r="A785" t="str">
            <v>6260</v>
          </cell>
        </row>
        <row r="786">
          <cell r="A786" t="str">
            <v>6260</v>
          </cell>
        </row>
        <row r="787">
          <cell r="A787" t="str">
            <v>6260</v>
          </cell>
        </row>
        <row r="788">
          <cell r="A788" t="str">
            <v>6260</v>
          </cell>
        </row>
        <row r="789">
          <cell r="A789" t="str">
            <v>6260</v>
          </cell>
        </row>
        <row r="790">
          <cell r="A790" t="str">
            <v>6260</v>
          </cell>
        </row>
        <row r="791">
          <cell r="A791" t="str">
            <v>6260</v>
          </cell>
        </row>
        <row r="792">
          <cell r="A792" t="str">
            <v>6270</v>
          </cell>
        </row>
        <row r="793">
          <cell r="A793" t="str">
            <v>6270</v>
          </cell>
        </row>
        <row r="794">
          <cell r="A794" t="str">
            <v>6270</v>
          </cell>
        </row>
        <row r="795">
          <cell r="A795" t="str">
            <v>6285</v>
          </cell>
        </row>
        <row r="796">
          <cell r="A796" t="str">
            <v>6285</v>
          </cell>
        </row>
        <row r="797">
          <cell r="A797" t="str">
            <v>6285</v>
          </cell>
        </row>
        <row r="798">
          <cell r="A798" t="str">
            <v>6285</v>
          </cell>
        </row>
        <row r="799">
          <cell r="A799" t="str">
            <v>6285</v>
          </cell>
        </row>
        <row r="800">
          <cell r="A800" t="str">
            <v>6285</v>
          </cell>
        </row>
        <row r="801">
          <cell r="A801" t="str">
            <v>6285</v>
          </cell>
        </row>
        <row r="802">
          <cell r="A802" t="str">
            <v>6285</v>
          </cell>
        </row>
        <row r="803">
          <cell r="A803" t="str">
            <v>6285</v>
          </cell>
        </row>
        <row r="804">
          <cell r="A804" t="str">
            <v>6285</v>
          </cell>
        </row>
        <row r="805">
          <cell r="A805" t="str">
            <v>6285</v>
          </cell>
        </row>
        <row r="806">
          <cell r="A806" t="str">
            <v>6285</v>
          </cell>
        </row>
        <row r="807">
          <cell r="A807" t="str">
            <v>6285</v>
          </cell>
        </row>
        <row r="808">
          <cell r="A808" t="str">
            <v>6285</v>
          </cell>
        </row>
        <row r="809">
          <cell r="A809" t="str">
            <v>6285</v>
          </cell>
        </row>
        <row r="810">
          <cell r="A810" t="str">
            <v>6285</v>
          </cell>
        </row>
        <row r="811">
          <cell r="A811" t="str">
            <v>6285</v>
          </cell>
        </row>
        <row r="812">
          <cell r="A812" t="str">
            <v>6285</v>
          </cell>
        </row>
        <row r="813">
          <cell r="A813" t="str">
            <v>6290</v>
          </cell>
        </row>
        <row r="814">
          <cell r="A814" t="str">
            <v>6290</v>
          </cell>
        </row>
        <row r="815">
          <cell r="A815" t="str">
            <v>6290</v>
          </cell>
        </row>
        <row r="816">
          <cell r="A816" t="str">
            <v>6290</v>
          </cell>
        </row>
        <row r="817">
          <cell r="A817" t="str">
            <v>6290</v>
          </cell>
        </row>
        <row r="818">
          <cell r="A818" t="str">
            <v>6290</v>
          </cell>
        </row>
        <row r="819">
          <cell r="A819" t="str">
            <v>6290</v>
          </cell>
        </row>
        <row r="820">
          <cell r="A820" t="str">
            <v>6290</v>
          </cell>
        </row>
        <row r="821">
          <cell r="A821" t="str">
            <v>6290</v>
          </cell>
        </row>
        <row r="822">
          <cell r="A822" t="str">
            <v>6290</v>
          </cell>
        </row>
        <row r="823">
          <cell r="A823" t="str">
            <v>6290</v>
          </cell>
        </row>
        <row r="824">
          <cell r="A824" t="str">
            <v>6295</v>
          </cell>
        </row>
        <row r="825">
          <cell r="A825" t="str">
            <v>6295</v>
          </cell>
        </row>
        <row r="826">
          <cell r="A826" t="str">
            <v>6295</v>
          </cell>
        </row>
        <row r="827">
          <cell r="A827" t="str">
            <v>6295</v>
          </cell>
        </row>
        <row r="828">
          <cell r="A828" t="str">
            <v>6295</v>
          </cell>
        </row>
        <row r="829">
          <cell r="A829" t="str">
            <v>6295</v>
          </cell>
        </row>
        <row r="830">
          <cell r="A830" t="str">
            <v>6295</v>
          </cell>
        </row>
        <row r="831">
          <cell r="A831" t="str">
            <v>6300</v>
          </cell>
        </row>
        <row r="832">
          <cell r="A832" t="str">
            <v>6300</v>
          </cell>
        </row>
        <row r="833">
          <cell r="A833" t="str">
            <v>6300</v>
          </cell>
        </row>
        <row r="834">
          <cell r="A834" t="str">
            <v>6300</v>
          </cell>
        </row>
        <row r="835">
          <cell r="A835" t="str">
            <v>6300</v>
          </cell>
        </row>
        <row r="836">
          <cell r="A836" t="str">
            <v>6300</v>
          </cell>
        </row>
        <row r="837">
          <cell r="A837" t="str">
            <v>6300</v>
          </cell>
        </row>
        <row r="838">
          <cell r="A838" t="str">
            <v>6300</v>
          </cell>
        </row>
        <row r="839">
          <cell r="A839" t="str">
            <v>6305</v>
          </cell>
        </row>
        <row r="840">
          <cell r="A840" t="str">
            <v>6305</v>
          </cell>
        </row>
        <row r="841">
          <cell r="A841" t="str">
            <v>6305</v>
          </cell>
        </row>
        <row r="842">
          <cell r="A842" t="str">
            <v>6305</v>
          </cell>
        </row>
        <row r="843">
          <cell r="A843" t="str">
            <v>6305</v>
          </cell>
        </row>
        <row r="844">
          <cell r="A844" t="str">
            <v>6305</v>
          </cell>
        </row>
        <row r="845">
          <cell r="A845" t="str">
            <v>6305</v>
          </cell>
        </row>
        <row r="846">
          <cell r="A846" t="str">
            <v>6305</v>
          </cell>
        </row>
        <row r="847">
          <cell r="A847" t="str">
            <v>6305</v>
          </cell>
        </row>
        <row r="848">
          <cell r="A848" t="str">
            <v>6305</v>
          </cell>
        </row>
        <row r="849">
          <cell r="A849" t="str">
            <v>6305</v>
          </cell>
        </row>
        <row r="850">
          <cell r="A850" t="str">
            <v>6305</v>
          </cell>
        </row>
        <row r="851">
          <cell r="A851" t="str">
            <v>6305</v>
          </cell>
        </row>
        <row r="852">
          <cell r="A852" t="str">
            <v>6305</v>
          </cell>
        </row>
        <row r="853">
          <cell r="A853" t="str">
            <v>6305</v>
          </cell>
        </row>
        <row r="854">
          <cell r="A854" t="str">
            <v>6305</v>
          </cell>
        </row>
        <row r="855">
          <cell r="A855" t="str">
            <v>6305</v>
          </cell>
        </row>
        <row r="856">
          <cell r="A856" t="str">
            <v>6305</v>
          </cell>
        </row>
        <row r="857">
          <cell r="A857" t="str">
            <v>6305</v>
          </cell>
        </row>
        <row r="858">
          <cell r="A858" t="str">
            <v>6310</v>
          </cell>
        </row>
        <row r="859">
          <cell r="A859" t="str">
            <v>6310</v>
          </cell>
        </row>
        <row r="860">
          <cell r="A860" t="str">
            <v>6310</v>
          </cell>
        </row>
        <row r="861">
          <cell r="A861" t="str">
            <v>6310</v>
          </cell>
        </row>
        <row r="862">
          <cell r="A862" t="str">
            <v>6310</v>
          </cell>
        </row>
        <row r="863">
          <cell r="A863" t="str">
            <v>6310</v>
          </cell>
        </row>
        <row r="864">
          <cell r="A864" t="str">
            <v>6310</v>
          </cell>
        </row>
        <row r="865">
          <cell r="A865" t="str">
            <v>6310</v>
          </cell>
        </row>
        <row r="866">
          <cell r="A866" t="str">
            <v>6310</v>
          </cell>
        </row>
        <row r="867">
          <cell r="A867" t="str">
            <v>6310</v>
          </cell>
        </row>
        <row r="868">
          <cell r="A868" t="str">
            <v>6310</v>
          </cell>
        </row>
        <row r="869">
          <cell r="A869" t="str">
            <v>6310</v>
          </cell>
        </row>
        <row r="870">
          <cell r="A870" t="str">
            <v>6310</v>
          </cell>
        </row>
        <row r="871">
          <cell r="A871" t="str">
            <v>6310</v>
          </cell>
        </row>
        <row r="872">
          <cell r="A872" t="str">
            <v>6310</v>
          </cell>
        </row>
        <row r="873">
          <cell r="A873" t="str">
            <v>6310</v>
          </cell>
        </row>
        <row r="874">
          <cell r="A874" t="str">
            <v>6310</v>
          </cell>
        </row>
        <row r="875">
          <cell r="A875" t="str">
            <v>6320</v>
          </cell>
        </row>
        <row r="876">
          <cell r="A876" t="str">
            <v>6320</v>
          </cell>
        </row>
        <row r="877">
          <cell r="A877" t="str">
            <v>6325</v>
          </cell>
        </row>
        <row r="878">
          <cell r="A878" t="str">
            <v>6325</v>
          </cell>
        </row>
        <row r="879">
          <cell r="A879" t="str">
            <v>6325</v>
          </cell>
        </row>
        <row r="880">
          <cell r="A880" t="str">
            <v>6325</v>
          </cell>
        </row>
        <row r="881">
          <cell r="A881" t="str">
            <v>6330</v>
          </cell>
        </row>
        <row r="882">
          <cell r="A882" t="str">
            <v>6330</v>
          </cell>
        </row>
        <row r="883">
          <cell r="A883" t="str">
            <v>6330</v>
          </cell>
        </row>
        <row r="884">
          <cell r="A884" t="str">
            <v>6335</v>
          </cell>
        </row>
        <row r="885">
          <cell r="A885" t="str">
            <v>6335</v>
          </cell>
        </row>
        <row r="886">
          <cell r="A886" t="str">
            <v>6335</v>
          </cell>
        </row>
        <row r="887">
          <cell r="A887" t="str">
            <v>6340</v>
          </cell>
        </row>
        <row r="888">
          <cell r="A888" t="str">
            <v>6340</v>
          </cell>
        </row>
        <row r="889">
          <cell r="A889" t="str">
            <v>6345</v>
          </cell>
        </row>
        <row r="890">
          <cell r="A890" t="str">
            <v>6345</v>
          </cell>
        </row>
        <row r="891">
          <cell r="A891" t="str">
            <v>6345</v>
          </cell>
        </row>
        <row r="892">
          <cell r="A892" t="str">
            <v>6345</v>
          </cell>
        </row>
        <row r="893">
          <cell r="A893" t="str">
            <v>6355</v>
          </cell>
        </row>
        <row r="894">
          <cell r="A894" t="str">
            <v>6360</v>
          </cell>
        </row>
        <row r="895">
          <cell r="A895" t="str">
            <v>6360</v>
          </cell>
        </row>
        <row r="896">
          <cell r="A896" t="str">
            <v>6360</v>
          </cell>
        </row>
        <row r="897">
          <cell r="A897" t="str">
            <v>6360</v>
          </cell>
        </row>
        <row r="898">
          <cell r="A898" t="str">
            <v>6360</v>
          </cell>
        </row>
        <row r="899">
          <cell r="A899" t="str">
            <v>6360</v>
          </cell>
        </row>
        <row r="900">
          <cell r="A900" t="str">
            <v>6360</v>
          </cell>
        </row>
        <row r="901">
          <cell r="A901" t="str">
            <v>6360</v>
          </cell>
        </row>
        <row r="902">
          <cell r="A902" t="str">
            <v>6360</v>
          </cell>
        </row>
        <row r="903">
          <cell r="A903" t="str">
            <v>6370</v>
          </cell>
        </row>
        <row r="904">
          <cell r="A904" t="str">
            <v>6385</v>
          </cell>
        </row>
        <row r="905">
          <cell r="A905" t="str">
            <v>6385</v>
          </cell>
        </row>
        <row r="906">
          <cell r="A906" t="str">
            <v>6385</v>
          </cell>
        </row>
        <row r="907">
          <cell r="A907" t="str">
            <v>6385</v>
          </cell>
        </row>
        <row r="908">
          <cell r="A908" t="str">
            <v>6390</v>
          </cell>
        </row>
        <row r="909">
          <cell r="A909" t="str">
            <v>6400</v>
          </cell>
        </row>
        <row r="910">
          <cell r="A910" t="str">
            <v>6400</v>
          </cell>
        </row>
        <row r="911">
          <cell r="A911" t="str">
            <v>6400</v>
          </cell>
        </row>
        <row r="912">
          <cell r="A912" t="str">
            <v>6410</v>
          </cell>
        </row>
        <row r="913">
          <cell r="A913" t="str">
            <v>6410</v>
          </cell>
        </row>
        <row r="914">
          <cell r="A914" t="str">
            <v>6410</v>
          </cell>
        </row>
        <row r="915">
          <cell r="A915" t="str">
            <v>6410</v>
          </cell>
        </row>
        <row r="916">
          <cell r="A916" t="str">
            <v>6445</v>
          </cell>
        </row>
        <row r="917">
          <cell r="A917" t="str">
            <v>6445</v>
          </cell>
        </row>
        <row r="918">
          <cell r="A918" t="str">
            <v>6445</v>
          </cell>
        </row>
        <row r="919">
          <cell r="A919" t="str">
            <v>6445</v>
          </cell>
        </row>
        <row r="920">
          <cell r="A920" t="str">
            <v>6445</v>
          </cell>
        </row>
        <row r="921">
          <cell r="A921" t="str">
            <v>6445</v>
          </cell>
        </row>
        <row r="922">
          <cell r="A922" t="str">
            <v>6445</v>
          </cell>
        </row>
        <row r="923">
          <cell r="A923" t="str">
            <v>6445</v>
          </cell>
        </row>
        <row r="924">
          <cell r="A924" t="str">
            <v>6445</v>
          </cell>
        </row>
        <row r="925">
          <cell r="A925" t="str">
            <v>6445</v>
          </cell>
        </row>
        <row r="926">
          <cell r="A926" t="str">
            <v>6445</v>
          </cell>
        </row>
        <row r="927">
          <cell r="A927" t="str">
            <v>6445</v>
          </cell>
        </row>
        <row r="928">
          <cell r="A928" t="str">
            <v>6445</v>
          </cell>
        </row>
        <row r="929">
          <cell r="A929" t="str">
            <v>6445</v>
          </cell>
        </row>
        <row r="930">
          <cell r="A930" t="str">
            <v>6445</v>
          </cell>
        </row>
        <row r="931">
          <cell r="A931" t="str">
            <v>6445</v>
          </cell>
        </row>
        <row r="932">
          <cell r="A932" t="str">
            <v>6445</v>
          </cell>
        </row>
        <row r="933">
          <cell r="A933" t="str">
            <v>6445</v>
          </cell>
        </row>
        <row r="934">
          <cell r="A934" t="str">
            <v>6445</v>
          </cell>
        </row>
        <row r="935">
          <cell r="A935" t="str">
            <v>6445</v>
          </cell>
        </row>
        <row r="936">
          <cell r="A936" t="str">
            <v>6445</v>
          </cell>
        </row>
        <row r="937">
          <cell r="A937" t="str">
            <v>6445</v>
          </cell>
        </row>
        <row r="938">
          <cell r="A938" t="str">
            <v>6445</v>
          </cell>
        </row>
        <row r="939">
          <cell r="A939" t="str">
            <v>6445</v>
          </cell>
        </row>
        <row r="940">
          <cell r="A940" t="str">
            <v>6455</v>
          </cell>
        </row>
        <row r="941">
          <cell r="A941" t="str">
            <v>6455</v>
          </cell>
        </row>
        <row r="942">
          <cell r="A942" t="str">
            <v>6455</v>
          </cell>
        </row>
        <row r="943">
          <cell r="A943" t="str">
            <v>6455</v>
          </cell>
        </row>
        <row r="944">
          <cell r="A944" t="str">
            <v>6455</v>
          </cell>
        </row>
        <row r="945">
          <cell r="A945" t="str">
            <v>6455</v>
          </cell>
        </row>
        <row r="946">
          <cell r="A946" t="str">
            <v>6455</v>
          </cell>
        </row>
        <row r="947">
          <cell r="A947" t="str">
            <v>6455</v>
          </cell>
        </row>
        <row r="948">
          <cell r="A948" t="str">
            <v>6455</v>
          </cell>
        </row>
        <row r="949">
          <cell r="A949" t="str">
            <v>6455</v>
          </cell>
        </row>
        <row r="950">
          <cell r="A950" t="str">
            <v>6455</v>
          </cell>
        </row>
        <row r="951">
          <cell r="A951" t="str">
            <v>6455</v>
          </cell>
        </row>
        <row r="952">
          <cell r="A952" t="str">
            <v>6455</v>
          </cell>
        </row>
        <row r="953">
          <cell r="A953" t="str">
            <v>6455</v>
          </cell>
        </row>
        <row r="954">
          <cell r="A954" t="str">
            <v>6455</v>
          </cell>
        </row>
        <row r="955">
          <cell r="A955" t="str">
            <v>6455</v>
          </cell>
        </row>
        <row r="956">
          <cell r="A956" t="str">
            <v>6455</v>
          </cell>
        </row>
        <row r="957">
          <cell r="A957" t="str">
            <v>6455</v>
          </cell>
        </row>
        <row r="958">
          <cell r="A958" t="str">
            <v>6460</v>
          </cell>
        </row>
        <row r="959">
          <cell r="A959" t="str">
            <v>6460</v>
          </cell>
        </row>
        <row r="960">
          <cell r="A960" t="str">
            <v>6460</v>
          </cell>
        </row>
        <row r="961">
          <cell r="A961" t="str">
            <v>6460</v>
          </cell>
        </row>
        <row r="962">
          <cell r="A962" t="str">
            <v>6460</v>
          </cell>
        </row>
        <row r="963">
          <cell r="A963" t="str">
            <v>6460</v>
          </cell>
        </row>
        <row r="964">
          <cell r="A964" t="str">
            <v>6460</v>
          </cell>
        </row>
        <row r="965">
          <cell r="A965" t="str">
            <v>6460</v>
          </cell>
        </row>
        <row r="966">
          <cell r="A966" t="str">
            <v>6460</v>
          </cell>
        </row>
        <row r="967">
          <cell r="A967" t="str">
            <v>6460</v>
          </cell>
        </row>
        <row r="968">
          <cell r="A968" t="str">
            <v>6460</v>
          </cell>
        </row>
        <row r="969">
          <cell r="A969" t="str">
            <v>6460</v>
          </cell>
        </row>
        <row r="970">
          <cell r="A970" t="str">
            <v>6460</v>
          </cell>
        </row>
        <row r="971">
          <cell r="A971" t="str">
            <v>6460</v>
          </cell>
        </row>
        <row r="972">
          <cell r="A972" t="str">
            <v>6460</v>
          </cell>
        </row>
        <row r="973">
          <cell r="A973" t="str">
            <v>6460</v>
          </cell>
        </row>
        <row r="974">
          <cell r="A974" t="str">
            <v>6460</v>
          </cell>
        </row>
        <row r="975">
          <cell r="A975" t="str">
            <v>6460</v>
          </cell>
        </row>
        <row r="976">
          <cell r="A976" t="str">
            <v>6460</v>
          </cell>
        </row>
        <row r="977">
          <cell r="A977" t="str">
            <v>6460</v>
          </cell>
        </row>
        <row r="978">
          <cell r="A978" t="str">
            <v>6460</v>
          </cell>
        </row>
        <row r="979">
          <cell r="A979" t="str">
            <v>6485</v>
          </cell>
        </row>
        <row r="980">
          <cell r="A980" t="str">
            <v>6485</v>
          </cell>
        </row>
        <row r="981">
          <cell r="A981" t="str">
            <v>6485</v>
          </cell>
        </row>
        <row r="982">
          <cell r="A982" t="str">
            <v>6485</v>
          </cell>
        </row>
        <row r="983">
          <cell r="A983" t="str">
            <v>6485</v>
          </cell>
        </row>
        <row r="984">
          <cell r="A984" t="str">
            <v>6485</v>
          </cell>
        </row>
        <row r="985">
          <cell r="A985" t="str">
            <v>6485</v>
          </cell>
        </row>
        <row r="986">
          <cell r="A986" t="str">
            <v>6485</v>
          </cell>
        </row>
        <row r="987">
          <cell r="A987" t="str">
            <v>6485</v>
          </cell>
        </row>
        <row r="988">
          <cell r="A988" t="str">
            <v>6485</v>
          </cell>
        </row>
        <row r="989">
          <cell r="A989" t="str">
            <v>6485</v>
          </cell>
        </row>
        <row r="990">
          <cell r="A990" t="str">
            <v>6485</v>
          </cell>
        </row>
        <row r="991">
          <cell r="A991" t="str">
            <v>6485</v>
          </cell>
        </row>
        <row r="992">
          <cell r="A992" t="str">
            <v>6485</v>
          </cell>
        </row>
        <row r="993">
          <cell r="A993" t="str">
            <v>6485</v>
          </cell>
        </row>
        <row r="994">
          <cell r="A994" t="str">
            <v>6485</v>
          </cell>
        </row>
        <row r="995">
          <cell r="A995" t="str">
            <v>6485</v>
          </cell>
        </row>
        <row r="996">
          <cell r="A996" t="str">
            <v>6485</v>
          </cell>
        </row>
        <row r="997">
          <cell r="A997" t="str">
            <v>6485</v>
          </cell>
        </row>
        <row r="998">
          <cell r="A998" t="str">
            <v>6505</v>
          </cell>
        </row>
        <row r="999">
          <cell r="A999" t="str">
            <v>6505</v>
          </cell>
        </row>
        <row r="1000">
          <cell r="A1000" t="str">
            <v>6505</v>
          </cell>
        </row>
        <row r="1001">
          <cell r="A1001" t="str">
            <v>6510</v>
          </cell>
        </row>
        <row r="1002">
          <cell r="A1002" t="str">
            <v>6510</v>
          </cell>
        </row>
        <row r="1003">
          <cell r="A1003" t="str">
            <v>6510</v>
          </cell>
        </row>
        <row r="1004">
          <cell r="A1004" t="str">
            <v>6510</v>
          </cell>
        </row>
        <row r="1005">
          <cell r="A1005" t="str">
            <v>6510</v>
          </cell>
        </row>
        <row r="1006">
          <cell r="A1006" t="str">
            <v>6510</v>
          </cell>
        </row>
        <row r="1007">
          <cell r="A1007" t="str">
            <v>6510</v>
          </cell>
        </row>
        <row r="1008">
          <cell r="A1008" t="str">
            <v>6510</v>
          </cell>
        </row>
        <row r="1009">
          <cell r="A1009" t="str">
            <v>6510</v>
          </cell>
        </row>
        <row r="1010">
          <cell r="A1010" t="str">
            <v>6510</v>
          </cell>
        </row>
        <row r="1011">
          <cell r="A1011" t="str">
            <v>6510</v>
          </cell>
        </row>
        <row r="1012">
          <cell r="A1012" t="str">
            <v>6510</v>
          </cell>
        </row>
        <row r="1013">
          <cell r="A1013" t="str">
            <v>6510</v>
          </cell>
        </row>
        <row r="1014">
          <cell r="A1014" t="str">
            <v>6510</v>
          </cell>
        </row>
        <row r="1015">
          <cell r="A1015" t="str">
            <v>6510</v>
          </cell>
        </row>
        <row r="1016">
          <cell r="A1016" t="str">
            <v>6510</v>
          </cell>
        </row>
        <row r="1017">
          <cell r="A1017" t="str">
            <v>6510</v>
          </cell>
        </row>
        <row r="1018">
          <cell r="A1018" t="str">
            <v>6510</v>
          </cell>
        </row>
        <row r="1019">
          <cell r="A1019" t="str">
            <v>6510</v>
          </cell>
        </row>
        <row r="1020">
          <cell r="A1020" t="str">
            <v>6510</v>
          </cell>
        </row>
        <row r="1021">
          <cell r="A1021" t="str">
            <v>6520</v>
          </cell>
        </row>
        <row r="1022">
          <cell r="A1022" t="str">
            <v>6520</v>
          </cell>
        </row>
        <row r="1023">
          <cell r="A1023" t="str">
            <v>6520</v>
          </cell>
        </row>
        <row r="1024">
          <cell r="A1024" t="str">
            <v>6520</v>
          </cell>
        </row>
        <row r="1025">
          <cell r="A1025" t="str">
            <v>6520</v>
          </cell>
        </row>
        <row r="1026">
          <cell r="A1026" t="str">
            <v>6520</v>
          </cell>
        </row>
        <row r="1027">
          <cell r="A1027" t="str">
            <v>6520</v>
          </cell>
        </row>
        <row r="1028">
          <cell r="A1028" t="str">
            <v>6520</v>
          </cell>
        </row>
        <row r="1029">
          <cell r="A1029" t="str">
            <v>6520</v>
          </cell>
        </row>
        <row r="1030">
          <cell r="A1030" t="str">
            <v>6520</v>
          </cell>
        </row>
        <row r="1031">
          <cell r="A1031" t="str">
            <v>6520</v>
          </cell>
        </row>
        <row r="1032">
          <cell r="A1032" t="str">
            <v>6520</v>
          </cell>
        </row>
        <row r="1033">
          <cell r="A1033" t="str">
            <v>6520</v>
          </cell>
        </row>
        <row r="1034">
          <cell r="A1034" t="str">
            <v>6520</v>
          </cell>
        </row>
        <row r="1035">
          <cell r="A1035" t="str">
            <v>6520</v>
          </cell>
        </row>
        <row r="1036">
          <cell r="A1036" t="str">
            <v>6520</v>
          </cell>
        </row>
        <row r="1037">
          <cell r="A1037" t="str">
            <v>6520</v>
          </cell>
        </row>
        <row r="1038">
          <cell r="A1038" t="str">
            <v>6520</v>
          </cell>
        </row>
        <row r="1039">
          <cell r="A1039" t="str">
            <v>6520</v>
          </cell>
        </row>
        <row r="1040">
          <cell r="A1040" t="str">
            <v>6520</v>
          </cell>
        </row>
        <row r="1041">
          <cell r="A1041" t="str">
            <v>6520</v>
          </cell>
        </row>
        <row r="1042">
          <cell r="A1042" t="str">
            <v>6525</v>
          </cell>
        </row>
        <row r="1043">
          <cell r="A1043" t="str">
            <v>6525</v>
          </cell>
        </row>
        <row r="1044">
          <cell r="A1044" t="str">
            <v>6525</v>
          </cell>
        </row>
        <row r="1045">
          <cell r="A1045" t="str">
            <v>6525</v>
          </cell>
        </row>
        <row r="1046">
          <cell r="A1046" t="str">
            <v>6525</v>
          </cell>
        </row>
        <row r="1047">
          <cell r="A1047" t="str">
            <v>6525</v>
          </cell>
        </row>
        <row r="1048">
          <cell r="A1048" t="str">
            <v>6525</v>
          </cell>
        </row>
        <row r="1049">
          <cell r="A1049" t="str">
            <v>6525</v>
          </cell>
        </row>
        <row r="1050">
          <cell r="A1050" t="str">
            <v>6525</v>
          </cell>
        </row>
        <row r="1051">
          <cell r="A1051" t="str">
            <v>6525</v>
          </cell>
        </row>
        <row r="1052">
          <cell r="A1052" t="str">
            <v>6525</v>
          </cell>
        </row>
        <row r="1053">
          <cell r="A1053" t="str">
            <v>6525</v>
          </cell>
        </row>
        <row r="1054">
          <cell r="A1054" t="str">
            <v>6525</v>
          </cell>
        </row>
        <row r="1055">
          <cell r="A1055" t="str">
            <v>6525</v>
          </cell>
        </row>
        <row r="1056">
          <cell r="A1056" t="str">
            <v>6525</v>
          </cell>
        </row>
        <row r="1057">
          <cell r="A1057" t="str">
            <v>6525</v>
          </cell>
        </row>
        <row r="1058">
          <cell r="A1058" t="str">
            <v>6525</v>
          </cell>
        </row>
        <row r="1059">
          <cell r="A1059" t="str">
            <v>6525</v>
          </cell>
        </row>
        <row r="1060">
          <cell r="A1060" t="str">
            <v>6525</v>
          </cell>
        </row>
        <row r="1061">
          <cell r="A1061" t="str">
            <v>6525</v>
          </cell>
        </row>
        <row r="1062">
          <cell r="A1062" t="str">
            <v>6525</v>
          </cell>
        </row>
        <row r="1063">
          <cell r="A1063" t="str">
            <v>6530</v>
          </cell>
        </row>
        <row r="1064">
          <cell r="A1064" t="str">
            <v>6530</v>
          </cell>
        </row>
        <row r="1065">
          <cell r="A1065" t="str">
            <v>6530</v>
          </cell>
        </row>
        <row r="1066">
          <cell r="A1066" t="str">
            <v>6530</v>
          </cell>
        </row>
        <row r="1067">
          <cell r="A1067" t="str">
            <v>6530</v>
          </cell>
        </row>
        <row r="1068">
          <cell r="A1068" t="str">
            <v>6530</v>
          </cell>
        </row>
        <row r="1069">
          <cell r="A1069" t="str">
            <v>6530</v>
          </cell>
        </row>
        <row r="1070">
          <cell r="A1070" t="str">
            <v>6530</v>
          </cell>
        </row>
        <row r="1071">
          <cell r="A1071" t="str">
            <v>6530</v>
          </cell>
        </row>
        <row r="1072">
          <cell r="A1072" t="str">
            <v>6530</v>
          </cell>
        </row>
        <row r="1073">
          <cell r="A1073" t="str">
            <v>6530</v>
          </cell>
        </row>
        <row r="1074">
          <cell r="A1074" t="str">
            <v>6530</v>
          </cell>
        </row>
        <row r="1075">
          <cell r="A1075" t="str">
            <v>6530</v>
          </cell>
        </row>
        <row r="1076">
          <cell r="A1076" t="str">
            <v>6530</v>
          </cell>
        </row>
        <row r="1077">
          <cell r="A1077" t="str">
            <v>6530</v>
          </cell>
        </row>
        <row r="1078">
          <cell r="A1078" t="str">
            <v>6530</v>
          </cell>
        </row>
        <row r="1079">
          <cell r="A1079" t="str">
            <v>6530</v>
          </cell>
        </row>
        <row r="1080">
          <cell r="A1080" t="str">
            <v>6530</v>
          </cell>
        </row>
        <row r="1081">
          <cell r="A1081" t="str">
            <v>6530</v>
          </cell>
        </row>
        <row r="1082">
          <cell r="A1082" t="str">
            <v>6530</v>
          </cell>
        </row>
        <row r="1083">
          <cell r="A1083" t="str">
            <v>6530</v>
          </cell>
        </row>
        <row r="1084">
          <cell r="A1084" t="str">
            <v>6530</v>
          </cell>
        </row>
        <row r="1085">
          <cell r="A1085" t="str">
            <v>6535</v>
          </cell>
        </row>
        <row r="1086">
          <cell r="A1086" t="str">
            <v>6535</v>
          </cell>
        </row>
        <row r="1087">
          <cell r="A1087" t="str">
            <v>6535</v>
          </cell>
        </row>
        <row r="1088">
          <cell r="A1088" t="str">
            <v>6535</v>
          </cell>
        </row>
        <row r="1089">
          <cell r="A1089" t="str">
            <v>6535</v>
          </cell>
        </row>
        <row r="1090">
          <cell r="A1090" t="str">
            <v>6535</v>
          </cell>
        </row>
        <row r="1091">
          <cell r="A1091" t="str">
            <v>6535</v>
          </cell>
        </row>
        <row r="1092">
          <cell r="A1092" t="str">
            <v>6535</v>
          </cell>
        </row>
        <row r="1093">
          <cell r="A1093" t="str">
            <v>6535</v>
          </cell>
        </row>
        <row r="1094">
          <cell r="A1094" t="str">
            <v>6535</v>
          </cell>
        </row>
        <row r="1095">
          <cell r="A1095" t="str">
            <v>6535</v>
          </cell>
        </row>
        <row r="1096">
          <cell r="A1096" t="str">
            <v>6535</v>
          </cell>
        </row>
        <row r="1097">
          <cell r="A1097" t="str">
            <v>6535</v>
          </cell>
        </row>
        <row r="1098">
          <cell r="A1098" t="str">
            <v>6535</v>
          </cell>
        </row>
        <row r="1099">
          <cell r="A1099" t="str">
            <v>6535</v>
          </cell>
        </row>
        <row r="1100">
          <cell r="A1100" t="str">
            <v>6535</v>
          </cell>
        </row>
        <row r="1101">
          <cell r="A1101" t="str">
            <v>6535</v>
          </cell>
        </row>
        <row r="1102">
          <cell r="A1102" t="str">
            <v>6535</v>
          </cell>
        </row>
        <row r="1103">
          <cell r="A1103" t="str">
            <v>6535</v>
          </cell>
        </row>
        <row r="1104">
          <cell r="A1104" t="str">
            <v>6535</v>
          </cell>
        </row>
        <row r="1105">
          <cell r="A1105" t="str">
            <v>6540</v>
          </cell>
        </row>
        <row r="1106">
          <cell r="A1106" t="str">
            <v>6540</v>
          </cell>
        </row>
        <row r="1107">
          <cell r="A1107" t="str">
            <v>6540</v>
          </cell>
        </row>
        <row r="1108">
          <cell r="A1108" t="str">
            <v>6540</v>
          </cell>
        </row>
        <row r="1109">
          <cell r="A1109" t="str">
            <v>6540</v>
          </cell>
        </row>
        <row r="1110">
          <cell r="A1110" t="str">
            <v>6540</v>
          </cell>
        </row>
        <row r="1111">
          <cell r="A1111" t="str">
            <v>6540</v>
          </cell>
        </row>
        <row r="1112">
          <cell r="A1112" t="str">
            <v>6540</v>
          </cell>
        </row>
        <row r="1113">
          <cell r="A1113" t="str">
            <v>6540</v>
          </cell>
        </row>
        <row r="1114">
          <cell r="A1114" t="str">
            <v>6540</v>
          </cell>
        </row>
        <row r="1115">
          <cell r="A1115" t="str">
            <v>6540</v>
          </cell>
        </row>
        <row r="1116">
          <cell r="A1116" t="str">
            <v>6540</v>
          </cell>
        </row>
        <row r="1117">
          <cell r="A1117" t="str">
            <v>6540</v>
          </cell>
        </row>
        <row r="1118">
          <cell r="A1118" t="str">
            <v>6540</v>
          </cell>
        </row>
        <row r="1119">
          <cell r="A1119" t="str">
            <v>6540</v>
          </cell>
        </row>
        <row r="1120">
          <cell r="A1120" t="str">
            <v>6540</v>
          </cell>
        </row>
        <row r="1121">
          <cell r="A1121" t="str">
            <v>6540</v>
          </cell>
        </row>
        <row r="1122">
          <cell r="A1122" t="str">
            <v>6540</v>
          </cell>
        </row>
        <row r="1123">
          <cell r="A1123" t="str">
            <v>6540</v>
          </cell>
        </row>
        <row r="1124">
          <cell r="A1124" t="str">
            <v>6540</v>
          </cell>
        </row>
        <row r="1125">
          <cell r="A1125" t="str">
            <v>6545</v>
          </cell>
        </row>
        <row r="1126">
          <cell r="A1126" t="str">
            <v>6545</v>
          </cell>
        </row>
        <row r="1127">
          <cell r="A1127" t="str">
            <v>6545</v>
          </cell>
        </row>
        <row r="1128">
          <cell r="A1128" t="str">
            <v>6545</v>
          </cell>
        </row>
        <row r="1129">
          <cell r="A1129" t="str">
            <v>6545</v>
          </cell>
        </row>
        <row r="1130">
          <cell r="A1130" t="str">
            <v>6545</v>
          </cell>
        </row>
        <row r="1131">
          <cell r="A1131" t="str">
            <v>6545</v>
          </cell>
        </row>
        <row r="1132">
          <cell r="A1132" t="str">
            <v>6545</v>
          </cell>
        </row>
        <row r="1133">
          <cell r="A1133" t="str">
            <v>6545</v>
          </cell>
        </row>
        <row r="1134">
          <cell r="A1134" t="str">
            <v>6545</v>
          </cell>
        </row>
        <row r="1135">
          <cell r="A1135" t="str">
            <v>6545</v>
          </cell>
        </row>
        <row r="1136">
          <cell r="A1136" t="str">
            <v>6545</v>
          </cell>
        </row>
        <row r="1137">
          <cell r="A1137" t="str">
            <v>6545</v>
          </cell>
        </row>
        <row r="1138">
          <cell r="A1138" t="str">
            <v>6545</v>
          </cell>
        </row>
        <row r="1139">
          <cell r="A1139" t="str">
            <v>6545</v>
          </cell>
        </row>
        <row r="1140">
          <cell r="A1140" t="str">
            <v>6545</v>
          </cell>
        </row>
        <row r="1141">
          <cell r="A1141" t="str">
            <v>6545</v>
          </cell>
        </row>
        <row r="1142">
          <cell r="A1142" t="str">
            <v>6550</v>
          </cell>
        </row>
        <row r="1143">
          <cell r="A1143" t="str">
            <v>6550</v>
          </cell>
        </row>
        <row r="1144">
          <cell r="A1144" t="str">
            <v>6550</v>
          </cell>
        </row>
        <row r="1145">
          <cell r="A1145" t="str">
            <v>6550</v>
          </cell>
        </row>
        <row r="1146">
          <cell r="A1146" t="str">
            <v>6550</v>
          </cell>
        </row>
        <row r="1147">
          <cell r="A1147" t="str">
            <v>6550</v>
          </cell>
        </row>
        <row r="1148">
          <cell r="A1148" t="str">
            <v>6550</v>
          </cell>
        </row>
        <row r="1149">
          <cell r="A1149" t="str">
            <v>6550</v>
          </cell>
        </row>
        <row r="1150">
          <cell r="A1150" t="str">
            <v>6580</v>
          </cell>
        </row>
        <row r="1151">
          <cell r="A1151" t="str">
            <v>6580</v>
          </cell>
        </row>
        <row r="1152">
          <cell r="A1152" t="str">
            <v>6580</v>
          </cell>
        </row>
        <row r="1153">
          <cell r="A1153" t="str">
            <v>6580</v>
          </cell>
        </row>
        <row r="1154">
          <cell r="A1154" t="str">
            <v>6580</v>
          </cell>
        </row>
        <row r="1155">
          <cell r="A1155" t="str">
            <v>6580</v>
          </cell>
        </row>
        <row r="1156">
          <cell r="A1156" t="str">
            <v>6580</v>
          </cell>
        </row>
        <row r="1157">
          <cell r="A1157" t="str">
            <v>6580</v>
          </cell>
        </row>
        <row r="1158">
          <cell r="A1158" t="str">
            <v>6585</v>
          </cell>
        </row>
        <row r="1159">
          <cell r="A1159" t="str">
            <v>6585</v>
          </cell>
        </row>
        <row r="1160">
          <cell r="A1160" t="str">
            <v>6585</v>
          </cell>
        </row>
        <row r="1161">
          <cell r="A1161" t="str">
            <v>6585</v>
          </cell>
        </row>
        <row r="1162">
          <cell r="A1162" t="str">
            <v>6585</v>
          </cell>
        </row>
        <row r="1163">
          <cell r="A1163" t="str">
            <v>6585</v>
          </cell>
        </row>
        <row r="1164">
          <cell r="A1164" t="str">
            <v>6585</v>
          </cell>
        </row>
        <row r="1165">
          <cell r="A1165" t="str">
            <v>6585</v>
          </cell>
        </row>
        <row r="1166">
          <cell r="A1166" t="str">
            <v>6595</v>
          </cell>
        </row>
        <row r="1167">
          <cell r="A1167" t="str">
            <v>6595</v>
          </cell>
        </row>
        <row r="1168">
          <cell r="A1168" t="str">
            <v>6595</v>
          </cell>
        </row>
        <row r="1169">
          <cell r="A1169" t="str">
            <v>6595</v>
          </cell>
        </row>
        <row r="1170">
          <cell r="A1170" t="str">
            <v>6595</v>
          </cell>
        </row>
        <row r="1171">
          <cell r="A1171" t="str">
            <v>6595</v>
          </cell>
        </row>
        <row r="1172">
          <cell r="A1172" t="str">
            <v>6595</v>
          </cell>
        </row>
        <row r="1173">
          <cell r="A1173" t="str">
            <v>6595</v>
          </cell>
        </row>
        <row r="1174">
          <cell r="A1174" t="str">
            <v>6595</v>
          </cell>
        </row>
        <row r="1175">
          <cell r="A1175" t="str">
            <v>6595</v>
          </cell>
        </row>
        <row r="1176">
          <cell r="A1176" t="str">
            <v>6595</v>
          </cell>
        </row>
        <row r="1177">
          <cell r="A1177" t="str">
            <v>6595</v>
          </cell>
        </row>
        <row r="1178">
          <cell r="A1178" t="str">
            <v>6595</v>
          </cell>
        </row>
        <row r="1179">
          <cell r="A1179" t="str">
            <v>6595</v>
          </cell>
        </row>
        <row r="1180">
          <cell r="A1180" t="str">
            <v>6600</v>
          </cell>
        </row>
        <row r="1181">
          <cell r="A1181" t="str">
            <v>6600</v>
          </cell>
        </row>
        <row r="1182">
          <cell r="A1182" t="str">
            <v>6600</v>
          </cell>
        </row>
        <row r="1183">
          <cell r="A1183" t="str">
            <v>6600</v>
          </cell>
        </row>
        <row r="1184">
          <cell r="A1184" t="str">
            <v>6600</v>
          </cell>
        </row>
        <row r="1185">
          <cell r="A1185" t="str">
            <v>6610</v>
          </cell>
        </row>
        <row r="1186">
          <cell r="A1186" t="str">
            <v>6610</v>
          </cell>
        </row>
        <row r="1187">
          <cell r="A1187" t="str">
            <v>6610</v>
          </cell>
        </row>
        <row r="1188">
          <cell r="A1188" t="str">
            <v>6610</v>
          </cell>
        </row>
        <row r="1189">
          <cell r="A1189" t="str">
            <v>6610</v>
          </cell>
        </row>
        <row r="1190">
          <cell r="A1190" t="str">
            <v>6610</v>
          </cell>
        </row>
        <row r="1191">
          <cell r="A1191" t="str">
            <v>6610</v>
          </cell>
        </row>
        <row r="1192">
          <cell r="A1192" t="str">
            <v>6610</v>
          </cell>
        </row>
        <row r="1193">
          <cell r="A1193" t="str">
            <v>6610</v>
          </cell>
        </row>
        <row r="1194">
          <cell r="A1194" t="str">
            <v>6640</v>
          </cell>
        </row>
        <row r="1195">
          <cell r="A1195" t="str">
            <v>6640</v>
          </cell>
        </row>
        <row r="1196">
          <cell r="A1196" t="str">
            <v>6640</v>
          </cell>
        </row>
        <row r="1197">
          <cell r="A1197" t="str">
            <v>6640</v>
          </cell>
        </row>
        <row r="1198">
          <cell r="A1198" t="str">
            <v>6640</v>
          </cell>
        </row>
        <row r="1199">
          <cell r="A1199" t="str">
            <v>6640</v>
          </cell>
        </row>
        <row r="1200">
          <cell r="A1200" t="str">
            <v>6660</v>
          </cell>
        </row>
        <row r="1201">
          <cell r="A1201" t="str">
            <v>6660</v>
          </cell>
        </row>
        <row r="1202">
          <cell r="A1202" t="str">
            <v>6660</v>
          </cell>
        </row>
        <row r="1203">
          <cell r="A1203" t="str">
            <v>6660</v>
          </cell>
        </row>
        <row r="1204">
          <cell r="A1204" t="str">
            <v>6660</v>
          </cell>
        </row>
        <row r="1205">
          <cell r="A1205" t="str">
            <v>6680</v>
          </cell>
        </row>
        <row r="1206">
          <cell r="A1206" t="str">
            <v>6680</v>
          </cell>
        </row>
        <row r="1207">
          <cell r="A1207" t="str">
            <v>6680</v>
          </cell>
        </row>
        <row r="1208">
          <cell r="A1208" t="str">
            <v>6680</v>
          </cell>
        </row>
        <row r="1209">
          <cell r="A1209" t="str">
            <v>6680</v>
          </cell>
        </row>
        <row r="1210">
          <cell r="A1210" t="str">
            <v>6710</v>
          </cell>
        </row>
        <row r="1211">
          <cell r="A1211" t="str">
            <v>6710</v>
          </cell>
        </row>
        <row r="1212">
          <cell r="A1212" t="str">
            <v>6710</v>
          </cell>
        </row>
        <row r="1213">
          <cell r="A1213" t="str">
            <v>6710</v>
          </cell>
        </row>
        <row r="1214">
          <cell r="A1214" t="str">
            <v>6710</v>
          </cell>
        </row>
        <row r="1215">
          <cell r="A1215" t="str">
            <v>6715</v>
          </cell>
        </row>
        <row r="1216">
          <cell r="A1216" t="str">
            <v>6715</v>
          </cell>
        </row>
        <row r="1217">
          <cell r="A1217" t="str">
            <v>6715</v>
          </cell>
        </row>
        <row r="1218">
          <cell r="A1218" t="str">
            <v>6715</v>
          </cell>
        </row>
        <row r="1219">
          <cell r="A1219" t="str">
            <v>6715</v>
          </cell>
        </row>
        <row r="1220">
          <cell r="A1220" t="str">
            <v>6765</v>
          </cell>
        </row>
        <row r="1221">
          <cell r="A1221" t="str">
            <v>6765</v>
          </cell>
        </row>
        <row r="1222">
          <cell r="A1222" t="str">
            <v>6765</v>
          </cell>
        </row>
        <row r="1223">
          <cell r="A1223" t="str">
            <v>6765</v>
          </cell>
        </row>
        <row r="1224">
          <cell r="A1224" t="str">
            <v>6765</v>
          </cell>
        </row>
        <row r="1225">
          <cell r="A1225" t="str">
            <v>6835</v>
          </cell>
        </row>
        <row r="1226">
          <cell r="A1226" t="str">
            <v>6835</v>
          </cell>
        </row>
        <row r="1227">
          <cell r="A1227" t="str">
            <v>6905</v>
          </cell>
        </row>
        <row r="1228">
          <cell r="A1228" t="str">
            <v>6905</v>
          </cell>
        </row>
        <row r="1229">
          <cell r="A1229" t="str">
            <v>6905</v>
          </cell>
        </row>
        <row r="1230">
          <cell r="A1230" t="str">
            <v>6920</v>
          </cell>
        </row>
        <row r="1231">
          <cell r="A1231" t="str">
            <v>6920</v>
          </cell>
        </row>
        <row r="1232">
          <cell r="A1232" t="str">
            <v>6960</v>
          </cell>
        </row>
        <row r="1233">
          <cell r="A1233" t="str">
            <v>6960</v>
          </cell>
        </row>
        <row r="1234">
          <cell r="A1234" t="str">
            <v>6960</v>
          </cell>
        </row>
        <row r="1235">
          <cell r="A1235" t="str">
            <v>6960</v>
          </cell>
        </row>
        <row r="1236">
          <cell r="A1236" t="str">
            <v>6960</v>
          </cell>
        </row>
        <row r="1237">
          <cell r="A1237" t="str">
            <v>6960</v>
          </cell>
        </row>
        <row r="1238">
          <cell r="A1238" t="str">
            <v>6960</v>
          </cell>
        </row>
        <row r="1239">
          <cell r="A1239" t="str">
            <v>6960</v>
          </cell>
        </row>
        <row r="1240">
          <cell r="A1240" t="str">
            <v>6960</v>
          </cell>
        </row>
        <row r="1241">
          <cell r="A1241" t="str">
            <v>6960</v>
          </cell>
        </row>
        <row r="1242">
          <cell r="A1242" t="str">
            <v>6960</v>
          </cell>
        </row>
        <row r="1243">
          <cell r="A1243" t="str">
            <v>6960</v>
          </cell>
        </row>
        <row r="1244">
          <cell r="A1244" t="str">
            <v>6960</v>
          </cell>
        </row>
        <row r="1245">
          <cell r="A1245" t="str">
            <v>6960</v>
          </cell>
        </row>
        <row r="1246">
          <cell r="A1246" t="str">
            <v>6960</v>
          </cell>
        </row>
        <row r="1247">
          <cell r="A1247" t="str">
            <v>6960</v>
          </cell>
        </row>
        <row r="1248">
          <cell r="A1248" t="str">
            <v>6960</v>
          </cell>
        </row>
        <row r="1249">
          <cell r="A1249" t="str">
            <v>6960</v>
          </cell>
        </row>
        <row r="1250">
          <cell r="A1250" t="str">
            <v>6960</v>
          </cell>
        </row>
        <row r="1251">
          <cell r="A1251" t="str">
            <v>6965</v>
          </cell>
        </row>
        <row r="1252">
          <cell r="A1252" t="str">
            <v>6965</v>
          </cell>
        </row>
        <row r="1253">
          <cell r="A1253" t="str">
            <v>6965</v>
          </cell>
        </row>
        <row r="1254">
          <cell r="A1254" t="str">
            <v>6965</v>
          </cell>
        </row>
        <row r="1255">
          <cell r="A1255" t="str">
            <v>6965</v>
          </cell>
        </row>
        <row r="1256">
          <cell r="A1256" t="str">
            <v>6985</v>
          </cell>
        </row>
        <row r="1257">
          <cell r="A1257" t="str">
            <v>6985</v>
          </cell>
        </row>
        <row r="1258">
          <cell r="A1258" t="str">
            <v>6985</v>
          </cell>
        </row>
        <row r="1259">
          <cell r="A1259" t="str">
            <v>6985</v>
          </cell>
        </row>
        <row r="1260">
          <cell r="A1260" t="str">
            <v>6985</v>
          </cell>
        </row>
        <row r="1261">
          <cell r="A1261" t="str">
            <v>6985</v>
          </cell>
        </row>
        <row r="1262">
          <cell r="A1262" t="str">
            <v>6985</v>
          </cell>
        </row>
        <row r="1263">
          <cell r="A1263" t="str">
            <v>6985</v>
          </cell>
        </row>
        <row r="1264">
          <cell r="A1264" t="str">
            <v>6985</v>
          </cell>
        </row>
        <row r="1265">
          <cell r="A1265" t="str">
            <v>6985</v>
          </cell>
        </row>
        <row r="1266">
          <cell r="A1266" t="str">
            <v>6985</v>
          </cell>
        </row>
        <row r="1267">
          <cell r="A1267" t="str">
            <v>6985</v>
          </cell>
        </row>
        <row r="1268">
          <cell r="A1268" t="str">
            <v>6985</v>
          </cell>
        </row>
        <row r="1269">
          <cell r="A1269" t="str">
            <v>6985</v>
          </cell>
        </row>
        <row r="1270">
          <cell r="A1270" t="str">
            <v>6985</v>
          </cell>
        </row>
        <row r="1271">
          <cell r="A1271" t="str">
            <v>6985</v>
          </cell>
        </row>
        <row r="1272">
          <cell r="A1272" t="str">
            <v>6985</v>
          </cell>
        </row>
        <row r="1273">
          <cell r="A1273" t="str">
            <v>7160</v>
          </cell>
        </row>
        <row r="1274">
          <cell r="A1274" t="str">
            <v>7160</v>
          </cell>
        </row>
        <row r="1275">
          <cell r="A1275" t="str">
            <v>7160</v>
          </cell>
        </row>
        <row r="1276">
          <cell r="A1276" t="str">
            <v>7160</v>
          </cell>
        </row>
        <row r="1277">
          <cell r="A1277" t="str">
            <v>7160</v>
          </cell>
        </row>
        <row r="1278">
          <cell r="A1278" t="str">
            <v>7160</v>
          </cell>
        </row>
        <row r="1279">
          <cell r="A1279" t="str">
            <v>7160</v>
          </cell>
        </row>
        <row r="1280">
          <cell r="A1280" t="str">
            <v>7160</v>
          </cell>
        </row>
        <row r="1281">
          <cell r="A1281" t="str">
            <v>7160</v>
          </cell>
        </row>
        <row r="1282">
          <cell r="A1282" t="str">
            <v>7160</v>
          </cell>
        </row>
        <row r="1283">
          <cell r="A1283" t="str">
            <v>7160</v>
          </cell>
        </row>
        <row r="1284">
          <cell r="A1284" t="str">
            <v>7160</v>
          </cell>
        </row>
        <row r="1285">
          <cell r="A1285" t="str">
            <v>7160</v>
          </cell>
        </row>
        <row r="1286">
          <cell r="A1286" t="str">
            <v>7160</v>
          </cell>
        </row>
        <row r="1287">
          <cell r="A1287" t="str">
            <v>7160</v>
          </cell>
        </row>
        <row r="1288">
          <cell r="A1288" t="str">
            <v>7160</v>
          </cell>
        </row>
        <row r="1289">
          <cell r="A1289" t="str">
            <v>7165</v>
          </cell>
        </row>
        <row r="1290">
          <cell r="A1290" t="str">
            <v>7165</v>
          </cell>
        </row>
        <row r="1291">
          <cell r="A1291" t="str">
            <v>7165</v>
          </cell>
        </row>
        <row r="1292">
          <cell r="A1292" t="str">
            <v>7165</v>
          </cell>
        </row>
        <row r="1293">
          <cell r="A1293" t="str">
            <v>7165</v>
          </cell>
        </row>
        <row r="1294">
          <cell r="A1294" t="str">
            <v>7165</v>
          </cell>
        </row>
        <row r="1295">
          <cell r="A1295" t="str">
            <v>7165</v>
          </cell>
        </row>
        <row r="1296">
          <cell r="A1296" t="str">
            <v>7165</v>
          </cell>
        </row>
        <row r="1297">
          <cell r="A1297" t="str">
            <v>7165</v>
          </cell>
        </row>
        <row r="1298">
          <cell r="A1298" t="str">
            <v>7180</v>
          </cell>
        </row>
        <row r="1299">
          <cell r="A1299" t="str">
            <v>7180</v>
          </cell>
        </row>
        <row r="1300">
          <cell r="A1300" t="str">
            <v>7180</v>
          </cell>
        </row>
        <row r="1301">
          <cell r="A1301" t="str">
            <v>7185</v>
          </cell>
        </row>
        <row r="1302">
          <cell r="A1302" t="str">
            <v>7185</v>
          </cell>
        </row>
        <row r="1303">
          <cell r="A1303" t="str">
            <v>7185</v>
          </cell>
        </row>
        <row r="1304">
          <cell r="A1304" t="str">
            <v>7185</v>
          </cell>
        </row>
        <row r="1305">
          <cell r="A1305" t="str">
            <v>7185</v>
          </cell>
        </row>
        <row r="1306">
          <cell r="A1306" t="str">
            <v>7185</v>
          </cell>
        </row>
        <row r="1307">
          <cell r="A1307" t="str">
            <v>7205</v>
          </cell>
        </row>
        <row r="1308">
          <cell r="A1308" t="str">
            <v>7205</v>
          </cell>
        </row>
        <row r="1309">
          <cell r="A1309" t="str">
            <v>7205</v>
          </cell>
        </row>
        <row r="1310">
          <cell r="A1310" t="str">
            <v>7245</v>
          </cell>
        </row>
        <row r="1311">
          <cell r="A1311" t="str">
            <v>7245</v>
          </cell>
        </row>
        <row r="1312">
          <cell r="A1312" t="str">
            <v>7245</v>
          </cell>
        </row>
        <row r="1313">
          <cell r="A1313" t="str">
            <v>7430</v>
          </cell>
        </row>
        <row r="1314">
          <cell r="A1314" t="str">
            <v>7430</v>
          </cell>
        </row>
        <row r="1315">
          <cell r="A1315" t="str">
            <v>7430</v>
          </cell>
        </row>
        <row r="1316">
          <cell r="A1316" t="str">
            <v>7445</v>
          </cell>
        </row>
        <row r="1317">
          <cell r="A1317" t="str">
            <v>7445</v>
          </cell>
        </row>
        <row r="1318">
          <cell r="A1318" t="str">
            <v>7445</v>
          </cell>
        </row>
        <row r="1319">
          <cell r="A1319" t="str">
            <v>7510</v>
          </cell>
        </row>
        <row r="1320">
          <cell r="A1320" t="str">
            <v>7510</v>
          </cell>
        </row>
        <row r="1321">
          <cell r="A1321" t="str">
            <v>7515</v>
          </cell>
        </row>
        <row r="1322">
          <cell r="A1322" t="str">
            <v>7515</v>
          </cell>
        </row>
        <row r="1323">
          <cell r="A1323" t="str">
            <v>7520</v>
          </cell>
        </row>
        <row r="1324">
          <cell r="A1324" t="str">
            <v>7520</v>
          </cell>
        </row>
        <row r="1325">
          <cell r="A1325" t="str">
            <v>7540</v>
          </cell>
        </row>
        <row r="1326">
          <cell r="A1326" t="str">
            <v>7545</v>
          </cell>
        </row>
        <row r="1327">
          <cell r="A1327" t="str">
            <v>7545</v>
          </cell>
        </row>
        <row r="1328">
          <cell r="A1328" t="str">
            <v>7545</v>
          </cell>
        </row>
        <row r="1329">
          <cell r="A1329" t="str">
            <v>7550</v>
          </cell>
        </row>
        <row r="1330">
          <cell r="A1330" t="str">
            <v>7550</v>
          </cell>
        </row>
        <row r="1331">
          <cell r="A1331" t="str">
            <v>7550</v>
          </cell>
        </row>
        <row r="1332">
          <cell r="A1332" t="str">
            <v>7555</v>
          </cell>
        </row>
        <row r="1333">
          <cell r="A1333" t="str">
            <v>7555</v>
          </cell>
        </row>
        <row r="1334">
          <cell r="A1334" t="str">
            <v>7555</v>
          </cell>
        </row>
        <row r="1335">
          <cell r="A1335" t="str">
            <v>7555</v>
          </cell>
        </row>
        <row r="1336">
          <cell r="A1336" t="str">
            <v>7555</v>
          </cell>
        </row>
        <row r="1337">
          <cell r="A1337" t="str">
            <v>7555</v>
          </cell>
        </row>
        <row r="1338">
          <cell r="A1338" t="str">
            <v>7555</v>
          </cell>
        </row>
        <row r="1339">
          <cell r="A1339" t="str">
            <v>7555</v>
          </cell>
        </row>
        <row r="1340">
          <cell r="A1340" t="str">
            <v>7555</v>
          </cell>
        </row>
        <row r="1341">
          <cell r="A1341" t="str">
            <v>7555</v>
          </cell>
        </row>
        <row r="1342">
          <cell r="A1342" t="str">
            <v>7555</v>
          </cell>
        </row>
        <row r="1343">
          <cell r="A1343" t="str">
            <v>7555</v>
          </cell>
        </row>
        <row r="1344">
          <cell r="A1344" t="str">
            <v>7555</v>
          </cell>
        </row>
        <row r="1345">
          <cell r="A1345" t="str">
            <v>7555</v>
          </cell>
        </row>
        <row r="1346">
          <cell r="A1346" t="str">
            <v>7555</v>
          </cell>
        </row>
        <row r="1347">
          <cell r="A1347" t="str">
            <v>7555</v>
          </cell>
        </row>
        <row r="1348">
          <cell r="A1348" t="str">
            <v>7555</v>
          </cell>
        </row>
        <row r="1349">
          <cell r="A1349" t="str">
            <v>7560</v>
          </cell>
        </row>
        <row r="1350">
          <cell r="A1350" t="str">
            <v>7570</v>
          </cell>
        </row>
        <row r="1351">
          <cell r="A1351" t="str">
            <v>7710</v>
          </cell>
        </row>
        <row r="1352">
          <cell r="A1352" t="str">
            <v>7710</v>
          </cell>
        </row>
        <row r="1353">
          <cell r="A1353" t="str">
            <v>7735</v>
          </cell>
        </row>
        <row r="1354">
          <cell r="A1354" t="str">
            <v>7735</v>
          </cell>
        </row>
        <row r="1355">
          <cell r="A1355" t="str">
            <v>7735</v>
          </cell>
        </row>
        <row r="1356">
          <cell r="A1356" t="str">
            <v>7735</v>
          </cell>
        </row>
        <row r="1357">
          <cell r="A1357" t="str">
            <v>7735</v>
          </cell>
        </row>
        <row r="1358">
          <cell r="A1358" t="str">
            <v>7735</v>
          </cell>
        </row>
        <row r="1359">
          <cell r="A1359" t="str">
            <v>7735</v>
          </cell>
        </row>
        <row r="1360">
          <cell r="A1360" t="str">
            <v>7735</v>
          </cell>
        </row>
        <row r="1361">
          <cell r="A1361" t="str">
            <v>7735</v>
          </cell>
        </row>
        <row r="1362">
          <cell r="A1362" t="str">
            <v>7735</v>
          </cell>
        </row>
        <row r="1363">
          <cell r="A1363" t="str">
            <v>7735</v>
          </cell>
        </row>
        <row r="1364">
          <cell r="A1364" t="str">
            <v>7735</v>
          </cell>
        </row>
        <row r="1365">
          <cell r="A1365" t="str">
            <v>7735</v>
          </cell>
        </row>
        <row r="1366">
          <cell r="A1366" t="str">
            <v>7735</v>
          </cell>
        </row>
        <row r="1367">
          <cell r="A1367" t="str">
            <v>7735</v>
          </cell>
        </row>
        <row r="1368">
          <cell r="A1368" t="str">
            <v>7735</v>
          </cell>
        </row>
        <row r="1369">
          <cell r="A1369" t="str">
            <v>7735</v>
          </cell>
        </row>
        <row r="1370">
          <cell r="A1370" t="str">
            <v>7735</v>
          </cell>
        </row>
        <row r="1371">
          <cell r="A1371" t="str">
            <v>7735</v>
          </cell>
        </row>
        <row r="1372">
          <cell r="A1372" t="str">
            <v>7735</v>
          </cell>
        </row>
        <row r="1373">
          <cell r="A1373" t="str">
            <v>7735</v>
          </cell>
        </row>
        <row r="1374">
          <cell r="A1374" t="str">
            <v>7735</v>
          </cell>
        </row>
        <row r="1375">
          <cell r="A1375" t="str">
            <v>7750</v>
          </cell>
        </row>
        <row r="1376">
          <cell r="A1376" t="str">
            <v>7750</v>
          </cell>
        </row>
        <row r="1377">
          <cell r="A1377" t="str">
            <v>7750</v>
          </cell>
        </row>
        <row r="1378">
          <cell r="A1378" t="str">
            <v>7750</v>
          </cell>
        </row>
        <row r="1379">
          <cell r="A1379" t="str">
            <v>7750</v>
          </cell>
        </row>
        <row r="1380">
          <cell r="A1380" t="str">
            <v>7750</v>
          </cell>
        </row>
        <row r="1381">
          <cell r="A1381" t="str">
            <v>7750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TB - '05"/>
      <sheetName val="COPY ELECTRONIC TB HERE"/>
      <sheetName val="Sch.A-B.S"/>
      <sheetName val="Sch.B-I.S"/>
      <sheetName val="Sch.C-R.B"/>
      <sheetName val="Sch.D&amp;E-REV"/>
      <sheetName val="Consumption Support"/>
      <sheetName val="Bill Multiplier"/>
      <sheetName val="wp.a-uncoll"/>
      <sheetName val="wp-b-salary"/>
      <sheetName val="w.p-b1"/>
      <sheetName val="w.p-b2"/>
      <sheetName val="w.p b3"/>
      <sheetName val="wp-c-mo.bill"/>
      <sheetName val="wp-d-rc.exp"/>
      <sheetName val="wp-e-toi"/>
      <sheetName val="wp-f-depr"/>
      <sheetName val="wp(g)-inc.tx"/>
      <sheetName val="wp.h-cap.struc"/>
      <sheetName val="wp-i-wc"/>
      <sheetName val="wp-j-pf.plant"/>
      <sheetName val="wp.k.-pf retirements"/>
      <sheetName val="wp.l.gl additions"/>
      <sheetName val="wp.m.captime additions"/>
      <sheetName val="wp.n.other rb items"/>
      <sheetName val="xxxRate-Rev Comp"/>
    </sheetNames>
    <sheetDataSet>
      <sheetData sheetId="0" refreshError="1"/>
      <sheetData sheetId="1" refreshError="1"/>
      <sheetData sheetId="2" refreshError="1"/>
      <sheetData sheetId="3">
        <row r="4">
          <cell r="A4">
            <v>1041000</v>
          </cell>
          <cell r="B4" t="str">
            <v>UTIL PLANT ACQUIRED/DISPOSED</v>
          </cell>
          <cell r="C4">
            <v>104490.23</v>
          </cell>
          <cell r="D4">
            <v>0</v>
          </cell>
          <cell r="E4">
            <v>104490.23</v>
          </cell>
        </row>
        <row r="5">
          <cell r="A5">
            <v>1051092</v>
          </cell>
          <cell r="B5" t="str">
            <v>SEWER PLANT IN PROCESS</v>
          </cell>
          <cell r="C5">
            <v>11595.6</v>
          </cell>
          <cell r="D5">
            <v>-11595.6</v>
          </cell>
          <cell r="E5">
            <v>0</v>
          </cell>
        </row>
        <row r="6">
          <cell r="A6">
            <v>1082000</v>
          </cell>
          <cell r="B6" t="str">
            <v>ACCUM DEPR-TRANSPORTATION</v>
          </cell>
          <cell r="C6">
            <v>-81620</v>
          </cell>
          <cell r="D6">
            <v>-2347</v>
          </cell>
          <cell r="E6">
            <v>-75439.28</v>
          </cell>
        </row>
        <row r="7">
          <cell r="A7">
            <v>1083010</v>
          </cell>
          <cell r="B7" t="str">
            <v>ACCUM DEPR-WATER PLANT</v>
          </cell>
          <cell r="C7">
            <v>-643798.30000000005</v>
          </cell>
          <cell r="D7">
            <v>-13101.59</v>
          </cell>
          <cell r="E7">
            <v>-692922.98</v>
          </cell>
        </row>
        <row r="8">
          <cell r="A8">
            <v>1084000</v>
          </cell>
          <cell r="B8" t="str">
            <v>ACCUM DEPR-SEWER</v>
          </cell>
          <cell r="C8">
            <v>-1980303.45</v>
          </cell>
          <cell r="D8">
            <v>-43075.42</v>
          </cell>
          <cell r="E8">
            <v>-2142863.3199999998</v>
          </cell>
        </row>
        <row r="9">
          <cell r="A9">
            <v>1141010</v>
          </cell>
          <cell r="B9" t="str">
            <v>UTIL PLT ACQ ADJ-WATER</v>
          </cell>
          <cell r="C9">
            <v>47752</v>
          </cell>
          <cell r="D9">
            <v>0</v>
          </cell>
          <cell r="E9">
            <v>47752</v>
          </cell>
        </row>
        <row r="10">
          <cell r="A10">
            <v>1142010</v>
          </cell>
          <cell r="B10" t="str">
            <v>UTIL PLT ACQ ADJ-SEWER</v>
          </cell>
          <cell r="C10">
            <v>299604</v>
          </cell>
          <cell r="D10">
            <v>0</v>
          </cell>
          <cell r="E10">
            <v>299604</v>
          </cell>
        </row>
        <row r="11">
          <cell r="A11">
            <v>1151020</v>
          </cell>
          <cell r="B11" t="str">
            <v>ACCUM PROV UTIL PAA-WATER</v>
          </cell>
          <cell r="C11">
            <v>-8595.2000000000007</v>
          </cell>
          <cell r="D11">
            <v>0</v>
          </cell>
          <cell r="E11">
            <v>-8595.2000000000007</v>
          </cell>
        </row>
        <row r="12">
          <cell r="A12">
            <v>1152020</v>
          </cell>
          <cell r="B12" t="str">
            <v>ACCUM PROV UTIL PAA-SEWER</v>
          </cell>
          <cell r="C12">
            <v>-53928.24</v>
          </cell>
          <cell r="D12">
            <v>0</v>
          </cell>
          <cell r="E12">
            <v>-53928.24</v>
          </cell>
        </row>
        <row r="13">
          <cell r="A13">
            <v>1411000</v>
          </cell>
          <cell r="B13" t="str">
            <v>A/R-CUSTOMER</v>
          </cell>
          <cell r="C13">
            <v>132181.98000000001</v>
          </cell>
          <cell r="D13">
            <v>-3702.05</v>
          </cell>
          <cell r="E13">
            <v>144431.5</v>
          </cell>
        </row>
        <row r="14">
          <cell r="A14">
            <v>1621030</v>
          </cell>
          <cell r="B14" t="str">
            <v>PREPAID - BACK BILLS</v>
          </cell>
          <cell r="C14">
            <v>643.64</v>
          </cell>
          <cell r="D14">
            <v>-279.10000000000002</v>
          </cell>
          <cell r="E14">
            <v>275.67</v>
          </cell>
        </row>
        <row r="15">
          <cell r="A15">
            <v>1862062</v>
          </cell>
          <cell r="B15" t="str">
            <v>DEF CHGS-TANK MAINT&amp;REP(SWR)-2</v>
          </cell>
          <cell r="C15">
            <v>2445.42</v>
          </cell>
          <cell r="D15">
            <v>0</v>
          </cell>
          <cell r="E15">
            <v>2445.42</v>
          </cell>
        </row>
        <row r="16">
          <cell r="A16">
            <v>1863014</v>
          </cell>
          <cell r="B16" t="str">
            <v>RATE CASE EXPENSE--4</v>
          </cell>
          <cell r="C16">
            <v>66</v>
          </cell>
          <cell r="D16">
            <v>-66</v>
          </cell>
          <cell r="E16">
            <v>0</v>
          </cell>
        </row>
        <row r="17">
          <cell r="A17">
            <v>1865062</v>
          </cell>
          <cell r="B17" t="str">
            <v>AMORT - TANK MAINT&amp;REP(SWR)-2</v>
          </cell>
          <cell r="C17">
            <v>-1230</v>
          </cell>
          <cell r="D17">
            <v>-123</v>
          </cell>
          <cell r="E17">
            <v>-1722</v>
          </cell>
        </row>
        <row r="18">
          <cell r="A18">
            <v>1901011</v>
          </cell>
          <cell r="B18" t="str">
            <v>DEF FED TAX - CIAC PRE 1987</v>
          </cell>
          <cell r="C18">
            <v>40438</v>
          </cell>
          <cell r="D18">
            <v>-4034</v>
          </cell>
          <cell r="E18">
            <v>36404</v>
          </cell>
        </row>
        <row r="19">
          <cell r="A19">
            <v>1901012</v>
          </cell>
          <cell r="B19" t="str">
            <v>DEF FED TAX-TAP FEE POST 2000</v>
          </cell>
          <cell r="C19">
            <v>39606</v>
          </cell>
          <cell r="D19">
            <v>11442</v>
          </cell>
          <cell r="E19">
            <v>51048</v>
          </cell>
        </row>
        <row r="20">
          <cell r="A20">
            <v>1901020</v>
          </cell>
          <cell r="B20" t="str">
            <v>DEF FED TAX - RATE CASE</v>
          </cell>
          <cell r="C20">
            <v>-1</v>
          </cell>
          <cell r="D20">
            <v>0</v>
          </cell>
          <cell r="E20">
            <v>-1</v>
          </cell>
        </row>
        <row r="21">
          <cell r="A21">
            <v>1901021</v>
          </cell>
          <cell r="B21" t="str">
            <v>DEF FED TAX - DEF MAINT</v>
          </cell>
          <cell r="C21">
            <v>-513</v>
          </cell>
          <cell r="D21">
            <v>159</v>
          </cell>
          <cell r="E21">
            <v>-354</v>
          </cell>
        </row>
        <row r="22">
          <cell r="A22">
            <v>1901024</v>
          </cell>
          <cell r="B22" t="str">
            <v>DEF FED TAX - ORGN EXP</v>
          </cell>
          <cell r="C22">
            <v>-81366</v>
          </cell>
          <cell r="D22">
            <v>-588</v>
          </cell>
          <cell r="E22">
            <v>-81954</v>
          </cell>
        </row>
        <row r="23">
          <cell r="A23">
            <v>1901031</v>
          </cell>
          <cell r="B23" t="str">
            <v>DEF FED TAX - DEPRECIATION</v>
          </cell>
          <cell r="C23">
            <v>-467910</v>
          </cell>
          <cell r="D23">
            <v>-55203</v>
          </cell>
          <cell r="E23">
            <v>-523113</v>
          </cell>
        </row>
        <row r="24">
          <cell r="A24">
            <v>1902011</v>
          </cell>
          <cell r="B24" t="str">
            <v>DEF ST TAX - CIAC PRE 1987</v>
          </cell>
          <cell r="C24">
            <v>6446</v>
          </cell>
          <cell r="D24">
            <v>-645</v>
          </cell>
          <cell r="E24">
            <v>5801</v>
          </cell>
        </row>
        <row r="25">
          <cell r="A25">
            <v>1902012</v>
          </cell>
          <cell r="B25" t="str">
            <v>DEF ST TAX-TAP FEE POST 2000</v>
          </cell>
          <cell r="C25">
            <v>6131</v>
          </cell>
          <cell r="D25">
            <v>1772</v>
          </cell>
          <cell r="E25">
            <v>7903</v>
          </cell>
        </row>
        <row r="26">
          <cell r="A26">
            <v>1902020</v>
          </cell>
          <cell r="B26" t="str">
            <v>DEF ST TAX - RATE CASE</v>
          </cell>
          <cell r="C26">
            <v>2</v>
          </cell>
          <cell r="D26">
            <v>0</v>
          </cell>
          <cell r="E26">
            <v>2</v>
          </cell>
        </row>
        <row r="27">
          <cell r="A27">
            <v>1902021</v>
          </cell>
          <cell r="B27" t="str">
            <v>DEF ST TAX - DEF MAINT</v>
          </cell>
          <cell r="C27">
            <v>-78</v>
          </cell>
          <cell r="D27">
            <v>25</v>
          </cell>
          <cell r="E27">
            <v>-53</v>
          </cell>
        </row>
        <row r="28">
          <cell r="A28">
            <v>2021010</v>
          </cell>
          <cell r="B28" t="str">
            <v>COMMON STOCK</v>
          </cell>
          <cell r="C28">
            <v>-1000</v>
          </cell>
          <cell r="D28">
            <v>0</v>
          </cell>
          <cell r="E28">
            <v>-1000</v>
          </cell>
        </row>
        <row r="29">
          <cell r="A29">
            <v>2111000</v>
          </cell>
          <cell r="B29" t="str">
            <v>PAID-IN CAPITAL</v>
          </cell>
          <cell r="C29">
            <v>-2400000</v>
          </cell>
          <cell r="D29">
            <v>0</v>
          </cell>
          <cell r="E29">
            <v>-2400000</v>
          </cell>
        </row>
        <row r="30">
          <cell r="A30">
            <v>2112000</v>
          </cell>
          <cell r="B30" t="str">
            <v>MISC PAID-IN CAPITAL</v>
          </cell>
          <cell r="C30">
            <v>-194241.08</v>
          </cell>
          <cell r="D30">
            <v>-11675.6</v>
          </cell>
          <cell r="E30">
            <v>-205916.68</v>
          </cell>
        </row>
        <row r="31">
          <cell r="A31">
            <v>2151000</v>
          </cell>
          <cell r="B31" t="str">
            <v>RETAINED EARN-PRIOR YEARS</v>
          </cell>
          <cell r="C31">
            <v>-248641.37</v>
          </cell>
          <cell r="D31">
            <v>-114446.39</v>
          </cell>
          <cell r="E31">
            <v>-363087.76</v>
          </cell>
        </row>
        <row r="32">
          <cell r="A32">
            <v>2311050</v>
          </cell>
          <cell r="B32" t="str">
            <v>A/P TRADE - ACCRUAL</v>
          </cell>
          <cell r="C32">
            <v>-30721.17</v>
          </cell>
          <cell r="D32">
            <v>11802.85</v>
          </cell>
          <cell r="E32">
            <v>-32350.37</v>
          </cell>
        </row>
        <row r="33">
          <cell r="A33">
            <v>2334002</v>
          </cell>
          <cell r="B33" t="str">
            <v>A/P WATER SERVICE CORP</v>
          </cell>
          <cell r="C33">
            <v>-2436915.8199999998</v>
          </cell>
          <cell r="D33">
            <v>-24356.25</v>
          </cell>
          <cell r="E33">
            <v>-2542524.0699999998</v>
          </cell>
        </row>
        <row r="34">
          <cell r="A34">
            <v>2334003</v>
          </cell>
          <cell r="B34" t="str">
            <v>A/P WATER SERVICE DISB</v>
          </cell>
          <cell r="C34">
            <v>5952454.7699999996</v>
          </cell>
          <cell r="D34">
            <v>76339.460000000006</v>
          </cell>
          <cell r="E34">
            <v>6426850.2699999996</v>
          </cell>
        </row>
        <row r="35">
          <cell r="A35">
            <v>2351000</v>
          </cell>
          <cell r="B35" t="str">
            <v>CUSTOMER DEPOSITS</v>
          </cell>
          <cell r="C35">
            <v>-57080</v>
          </cell>
          <cell r="D35">
            <v>800</v>
          </cell>
          <cell r="E35">
            <v>-58630</v>
          </cell>
        </row>
        <row r="36">
          <cell r="A36">
            <v>2361100</v>
          </cell>
          <cell r="B36" t="str">
            <v>ACCRUED TAXES</v>
          </cell>
          <cell r="C36">
            <v>0</v>
          </cell>
          <cell r="D36">
            <v>0</v>
          </cell>
          <cell r="E36">
            <v>-81529</v>
          </cell>
        </row>
        <row r="37">
          <cell r="A37">
            <v>2361292</v>
          </cell>
          <cell r="B37" t="str">
            <v>ACCRUED ST INCOME TAX</v>
          </cell>
          <cell r="C37">
            <v>-4644</v>
          </cell>
          <cell r="D37">
            <v>-2490</v>
          </cell>
          <cell r="E37">
            <v>-7134</v>
          </cell>
        </row>
        <row r="38">
          <cell r="A38">
            <v>2372030</v>
          </cell>
          <cell r="B38" t="str">
            <v>ACCRUED CUST DEP INTEREST</v>
          </cell>
          <cell r="C38">
            <v>-25713.47</v>
          </cell>
          <cell r="D38">
            <v>-433.99</v>
          </cell>
          <cell r="E38">
            <v>-27387.94</v>
          </cell>
        </row>
        <row r="39">
          <cell r="A39">
            <v>2413000</v>
          </cell>
          <cell r="B39" t="str">
            <v>ADVANCES FROM UTILITIES INC</v>
          </cell>
          <cell r="C39">
            <v>-2568046.62</v>
          </cell>
          <cell r="D39">
            <v>-133594.62</v>
          </cell>
          <cell r="E39">
            <v>-2934137.86</v>
          </cell>
        </row>
        <row r="40">
          <cell r="A40">
            <v>2711000</v>
          </cell>
          <cell r="B40" t="str">
            <v>CIAC-WATER-UNDISTR.</v>
          </cell>
          <cell r="C40">
            <v>-2063349.75</v>
          </cell>
          <cell r="D40">
            <v>0</v>
          </cell>
          <cell r="E40">
            <v>-2063349.75</v>
          </cell>
        </row>
        <row r="41">
          <cell r="A41">
            <v>2711010</v>
          </cell>
          <cell r="B41" t="str">
            <v>CIAC-WATER-TAX</v>
          </cell>
          <cell r="C41">
            <v>-52200</v>
          </cell>
          <cell r="D41">
            <v>-3000</v>
          </cell>
          <cell r="E41">
            <v>-60600</v>
          </cell>
        </row>
        <row r="42">
          <cell r="A42">
            <v>2721000</v>
          </cell>
          <cell r="B42" t="str">
            <v>CIAC-SEWER-UNDISTRIB.</v>
          </cell>
          <cell r="C42">
            <v>-6364218</v>
          </cell>
          <cell r="D42">
            <v>0</v>
          </cell>
          <cell r="E42">
            <v>-6364218</v>
          </cell>
        </row>
        <row r="43">
          <cell r="A43">
            <v>2721010</v>
          </cell>
          <cell r="B43" t="str">
            <v>CIAC-SEWER-TAX</v>
          </cell>
          <cell r="C43">
            <v>-104400</v>
          </cell>
          <cell r="D43">
            <v>-6000</v>
          </cell>
          <cell r="E43">
            <v>-121200</v>
          </cell>
        </row>
        <row r="44">
          <cell r="A44">
            <v>2722000</v>
          </cell>
          <cell r="B44" t="str">
            <v>ACC AMORT-CIA-WATER</v>
          </cell>
          <cell r="C44">
            <v>395071.4</v>
          </cell>
          <cell r="D44">
            <v>10550.76</v>
          </cell>
          <cell r="E44">
            <v>437415.44</v>
          </cell>
        </row>
        <row r="45">
          <cell r="A45">
            <v>2723000</v>
          </cell>
          <cell r="B45" t="str">
            <v>ACC. AMORT-CIA-SEWER</v>
          </cell>
          <cell r="C45">
            <v>1227369.3500000001</v>
          </cell>
          <cell r="D45">
            <v>32289.09</v>
          </cell>
          <cell r="E45">
            <v>1356807.71</v>
          </cell>
        </row>
        <row r="46">
          <cell r="A46">
            <v>3011001</v>
          </cell>
          <cell r="B46" t="str">
            <v>ORGANIZATION</v>
          </cell>
          <cell r="C46">
            <v>125039.51</v>
          </cell>
          <cell r="D46">
            <v>0</v>
          </cell>
          <cell r="E46">
            <v>125039.51</v>
          </cell>
        </row>
        <row r="47">
          <cell r="A47">
            <v>3021002</v>
          </cell>
          <cell r="B47" t="str">
            <v>FRANCHISES</v>
          </cell>
          <cell r="C47">
            <v>1067.5</v>
          </cell>
          <cell r="D47">
            <v>0</v>
          </cell>
          <cell r="E47">
            <v>1242.5</v>
          </cell>
        </row>
        <row r="48">
          <cell r="A48">
            <v>3036010</v>
          </cell>
          <cell r="B48" t="str">
            <v>LAND &amp; LAND RIGHTS</v>
          </cell>
          <cell r="C48">
            <v>1868.5</v>
          </cell>
          <cell r="D48">
            <v>0</v>
          </cell>
          <cell r="E48">
            <v>1868.5</v>
          </cell>
        </row>
        <row r="49">
          <cell r="A49">
            <v>3042011</v>
          </cell>
          <cell r="B49" t="str">
            <v>STRUCT &amp; IMPRV (SOURCE SUP)</v>
          </cell>
          <cell r="C49">
            <v>13505</v>
          </cell>
          <cell r="D49">
            <v>0</v>
          </cell>
          <cell r="E49">
            <v>13505</v>
          </cell>
        </row>
        <row r="50">
          <cell r="A50">
            <v>3043021</v>
          </cell>
          <cell r="B50" t="str">
            <v>STRUCT &amp; IMPRV (PUMP PLT)</v>
          </cell>
          <cell r="C50">
            <v>45217.88</v>
          </cell>
          <cell r="D50">
            <v>0</v>
          </cell>
          <cell r="E50">
            <v>45217.88</v>
          </cell>
        </row>
        <row r="51">
          <cell r="A51">
            <v>3044031</v>
          </cell>
          <cell r="B51" t="str">
            <v>STRUCT &amp; IMPRV (WATER T P)</v>
          </cell>
          <cell r="C51">
            <v>9836</v>
          </cell>
          <cell r="D51">
            <v>755.25</v>
          </cell>
          <cell r="E51">
            <v>10591.25</v>
          </cell>
        </row>
        <row r="52">
          <cell r="A52">
            <v>3072014</v>
          </cell>
          <cell r="B52" t="str">
            <v>WELLS &amp; SPRINGS</v>
          </cell>
          <cell r="C52">
            <v>351979.48</v>
          </cell>
          <cell r="D52">
            <v>64.5</v>
          </cell>
          <cell r="E52">
            <v>352043.98</v>
          </cell>
        </row>
        <row r="53">
          <cell r="A53">
            <v>3113025</v>
          </cell>
          <cell r="B53" t="str">
            <v>ELECTRIC PUMP EQUIP</v>
          </cell>
          <cell r="C53">
            <v>16490.87</v>
          </cell>
          <cell r="D53">
            <v>0</v>
          </cell>
          <cell r="E53">
            <v>16774.240000000002</v>
          </cell>
        </row>
        <row r="54">
          <cell r="A54">
            <v>3204032</v>
          </cell>
          <cell r="B54" t="str">
            <v>WATER TREATMENT EQPT</v>
          </cell>
          <cell r="C54">
            <v>59510.98</v>
          </cell>
          <cell r="D54">
            <v>32.25</v>
          </cell>
          <cell r="E54">
            <v>59543.23</v>
          </cell>
        </row>
        <row r="55">
          <cell r="A55">
            <v>3305042</v>
          </cell>
          <cell r="B55" t="str">
            <v>DIST RESV &amp; STNDPIPES</v>
          </cell>
          <cell r="C55">
            <v>244246.56</v>
          </cell>
          <cell r="D55">
            <v>0</v>
          </cell>
          <cell r="E55">
            <v>244903.47</v>
          </cell>
        </row>
        <row r="56">
          <cell r="A56">
            <v>3315043</v>
          </cell>
          <cell r="B56" t="str">
            <v>TRANS &amp; DISTR MAINS</v>
          </cell>
          <cell r="C56">
            <v>1330854.24</v>
          </cell>
          <cell r="D56">
            <v>1483.5</v>
          </cell>
          <cell r="E56">
            <v>1333305.81</v>
          </cell>
        </row>
        <row r="57">
          <cell r="A57">
            <v>3335045</v>
          </cell>
          <cell r="B57" t="str">
            <v>SERVICE LINES</v>
          </cell>
          <cell r="C57">
            <v>435099.06</v>
          </cell>
          <cell r="D57">
            <v>837.79</v>
          </cell>
          <cell r="E57">
            <v>444949.29</v>
          </cell>
        </row>
        <row r="58">
          <cell r="A58">
            <v>3345046</v>
          </cell>
          <cell r="B58" t="str">
            <v>METERS</v>
          </cell>
          <cell r="C58">
            <v>31017.85</v>
          </cell>
          <cell r="D58">
            <v>0</v>
          </cell>
          <cell r="E58">
            <v>32759.84</v>
          </cell>
        </row>
        <row r="59">
          <cell r="A59">
            <v>3345047</v>
          </cell>
          <cell r="B59" t="str">
            <v>METER INSTALLATIONS</v>
          </cell>
          <cell r="C59">
            <v>96931.4</v>
          </cell>
          <cell r="D59">
            <v>161.25</v>
          </cell>
          <cell r="E59">
            <v>97350.65</v>
          </cell>
        </row>
        <row r="60">
          <cell r="A60">
            <v>3355048</v>
          </cell>
          <cell r="B60" t="str">
            <v>HYDRANTS</v>
          </cell>
          <cell r="C60">
            <v>73008.09</v>
          </cell>
          <cell r="D60">
            <v>948.5</v>
          </cell>
          <cell r="E60">
            <v>76965.8</v>
          </cell>
        </row>
        <row r="61">
          <cell r="A61">
            <v>3406090</v>
          </cell>
          <cell r="B61" t="str">
            <v>OFF STRUCT &amp; IMPRV</v>
          </cell>
          <cell r="C61">
            <v>1672</v>
          </cell>
          <cell r="D61">
            <v>3570</v>
          </cell>
          <cell r="E61">
            <v>5242</v>
          </cell>
        </row>
        <row r="62">
          <cell r="A62">
            <v>3406091</v>
          </cell>
          <cell r="B62" t="str">
            <v>OFF FURN &amp; EQPT</v>
          </cell>
          <cell r="C62">
            <v>28259.13</v>
          </cell>
          <cell r="D62">
            <v>272.89999999999998</v>
          </cell>
          <cell r="E62">
            <v>28532.03</v>
          </cell>
        </row>
        <row r="63">
          <cell r="A63">
            <v>3446095</v>
          </cell>
          <cell r="B63" t="str">
            <v>LABORATORY EQPT</v>
          </cell>
          <cell r="C63">
            <v>8100.34</v>
          </cell>
          <cell r="D63">
            <v>0</v>
          </cell>
          <cell r="E63">
            <v>8100.34</v>
          </cell>
        </row>
        <row r="64">
          <cell r="A64">
            <v>3466094</v>
          </cell>
          <cell r="B64" t="str">
            <v>TOOLS SHOP &amp; MISC EQPT</v>
          </cell>
          <cell r="C64">
            <v>34221.85</v>
          </cell>
          <cell r="D64">
            <v>0</v>
          </cell>
          <cell r="E64">
            <v>36170.68</v>
          </cell>
        </row>
        <row r="65">
          <cell r="A65">
            <v>3466097</v>
          </cell>
          <cell r="B65" t="str">
            <v>COMMUNICATION EQPT</v>
          </cell>
          <cell r="C65">
            <v>4944.37</v>
          </cell>
          <cell r="D65">
            <v>0</v>
          </cell>
          <cell r="E65">
            <v>4944.37</v>
          </cell>
        </row>
        <row r="66">
          <cell r="A66">
            <v>3511001</v>
          </cell>
          <cell r="B66" t="str">
            <v>ORGANIZATION</v>
          </cell>
          <cell r="C66">
            <v>119455.24</v>
          </cell>
          <cell r="D66">
            <v>0</v>
          </cell>
          <cell r="E66">
            <v>119455.24</v>
          </cell>
        </row>
        <row r="67">
          <cell r="A67">
            <v>3537002</v>
          </cell>
          <cell r="B67" t="str">
            <v>L &amp; L RIGHTS</v>
          </cell>
          <cell r="C67">
            <v>7120</v>
          </cell>
          <cell r="D67">
            <v>0</v>
          </cell>
          <cell r="E67">
            <v>7120</v>
          </cell>
        </row>
        <row r="68">
          <cell r="A68">
            <v>3542011</v>
          </cell>
          <cell r="B68" t="str">
            <v>LIFT STATION</v>
          </cell>
          <cell r="C68">
            <v>624898.11</v>
          </cell>
          <cell r="D68">
            <v>2254.5</v>
          </cell>
          <cell r="E68">
            <v>635353.55000000005</v>
          </cell>
        </row>
        <row r="69">
          <cell r="A69">
            <v>3547003</v>
          </cell>
          <cell r="B69" t="str">
            <v>BLDGS &amp; STRUCTS</v>
          </cell>
          <cell r="C69">
            <v>1419.5</v>
          </cell>
          <cell r="D69">
            <v>0</v>
          </cell>
          <cell r="E69">
            <v>1419.5</v>
          </cell>
        </row>
        <row r="70">
          <cell r="A70">
            <v>3602006</v>
          </cell>
          <cell r="B70" t="str">
            <v>SEWAGE SERVICE LINES</v>
          </cell>
          <cell r="C70">
            <v>441050.2</v>
          </cell>
          <cell r="D70">
            <v>457.6</v>
          </cell>
          <cell r="E70">
            <v>443502.18</v>
          </cell>
        </row>
        <row r="71">
          <cell r="A71">
            <v>3602007</v>
          </cell>
          <cell r="B71" t="str">
            <v>FORCE OR VACUUM MAINS</v>
          </cell>
          <cell r="C71">
            <v>3872.6</v>
          </cell>
          <cell r="D71">
            <v>0</v>
          </cell>
          <cell r="E71">
            <v>3959.1</v>
          </cell>
        </row>
        <row r="72">
          <cell r="A72">
            <v>3612008</v>
          </cell>
          <cell r="B72" t="str">
            <v>SEWER MAINS</v>
          </cell>
          <cell r="C72">
            <v>4210757.8600000003</v>
          </cell>
          <cell r="D72">
            <v>2110.37</v>
          </cell>
          <cell r="E72">
            <v>4216688.22</v>
          </cell>
        </row>
        <row r="73">
          <cell r="A73">
            <v>3612010</v>
          </cell>
          <cell r="B73" t="str">
            <v>MANHOLES</v>
          </cell>
          <cell r="C73">
            <v>1528572.17</v>
          </cell>
          <cell r="D73">
            <v>676.14</v>
          </cell>
          <cell r="E73">
            <v>1530823.31</v>
          </cell>
        </row>
        <row r="74">
          <cell r="A74">
            <v>3804005</v>
          </cell>
          <cell r="B74" t="str">
            <v>SEWAGE TRTMT PLANT</v>
          </cell>
          <cell r="C74">
            <v>1910833.05</v>
          </cell>
          <cell r="D74">
            <v>17950</v>
          </cell>
          <cell r="E74">
            <v>1939930.33</v>
          </cell>
        </row>
        <row r="75">
          <cell r="A75">
            <v>3824009</v>
          </cell>
          <cell r="B75" t="str">
            <v>OUTFALL LINES</v>
          </cell>
          <cell r="C75">
            <v>3160</v>
          </cell>
          <cell r="D75">
            <v>0</v>
          </cell>
          <cell r="E75">
            <v>3160</v>
          </cell>
        </row>
        <row r="76">
          <cell r="A76">
            <v>3917000</v>
          </cell>
          <cell r="B76" t="str">
            <v>TRANSPORTATION EQPT</v>
          </cell>
          <cell r="C76">
            <v>94209.64</v>
          </cell>
          <cell r="D76">
            <v>0</v>
          </cell>
          <cell r="E76">
            <v>97431.06</v>
          </cell>
        </row>
        <row r="77">
          <cell r="A77">
            <v>4032010</v>
          </cell>
          <cell r="B77" t="str">
            <v>DEPRECIATION-WATER PLANT</v>
          </cell>
          <cell r="D77">
            <v>14518.34</v>
          </cell>
          <cell r="E77">
            <v>58659.43</v>
          </cell>
        </row>
        <row r="78">
          <cell r="A78">
            <v>4032090</v>
          </cell>
          <cell r="B78" t="str">
            <v>DEPRECIATION-10190</v>
          </cell>
          <cell r="D78">
            <v>178.25</v>
          </cell>
          <cell r="E78">
            <v>707.25</v>
          </cell>
        </row>
        <row r="79">
          <cell r="A79">
            <v>4032091</v>
          </cell>
          <cell r="B79" t="str">
            <v>DEPRECIATION-10191</v>
          </cell>
          <cell r="D79">
            <v>176.5</v>
          </cell>
          <cell r="E79">
            <v>823.5</v>
          </cell>
        </row>
        <row r="80">
          <cell r="A80">
            <v>4032092</v>
          </cell>
          <cell r="B80" t="str">
            <v>DEPRECIATION-10300</v>
          </cell>
          <cell r="D80">
            <v>2347</v>
          </cell>
          <cell r="E80">
            <v>8423.2800000000007</v>
          </cell>
        </row>
        <row r="81">
          <cell r="A81">
            <v>4032093</v>
          </cell>
          <cell r="B81" t="str">
            <v>DEPRECIATION-10193</v>
          </cell>
          <cell r="D81">
            <v>7.25</v>
          </cell>
          <cell r="E81">
            <v>28.25</v>
          </cell>
        </row>
        <row r="82">
          <cell r="A82">
            <v>4032098</v>
          </cell>
          <cell r="B82" t="str">
            <v>DEPRECIATION-COMPUTER</v>
          </cell>
          <cell r="D82">
            <v>454.75</v>
          </cell>
          <cell r="E82">
            <v>1602.75</v>
          </cell>
        </row>
        <row r="83">
          <cell r="A83">
            <v>4033000</v>
          </cell>
          <cell r="B83" t="str">
            <v>DEPRECIATION-SEWER</v>
          </cell>
          <cell r="D83">
            <v>43650.67</v>
          </cell>
          <cell r="E83">
            <v>175020.12</v>
          </cell>
        </row>
        <row r="84">
          <cell r="A84">
            <v>4071000</v>
          </cell>
          <cell r="B84" t="str">
            <v>AMORT EXP-CIA-WATER</v>
          </cell>
          <cell r="D84">
            <v>-10550.76</v>
          </cell>
          <cell r="E84">
            <v>-42344.04</v>
          </cell>
        </row>
        <row r="85">
          <cell r="A85">
            <v>4073000</v>
          </cell>
          <cell r="B85" t="str">
            <v>AMORT EXP-CIA-SEWER</v>
          </cell>
          <cell r="D85">
            <v>-32289.09</v>
          </cell>
          <cell r="E85">
            <v>-129438.36</v>
          </cell>
        </row>
        <row r="86">
          <cell r="A86">
            <v>4081004</v>
          </cell>
          <cell r="B86" t="str">
            <v>UTIL OR COMMISSION TAX</v>
          </cell>
          <cell r="D86">
            <v>0</v>
          </cell>
          <cell r="E86">
            <v>8048</v>
          </cell>
        </row>
        <row r="87">
          <cell r="A87">
            <v>4081100</v>
          </cell>
          <cell r="B87" t="str">
            <v>PROPERTY &amp; OTHER GEN TAXES</v>
          </cell>
          <cell r="D87">
            <v>0</v>
          </cell>
          <cell r="E87">
            <v>81529</v>
          </cell>
        </row>
        <row r="88">
          <cell r="A88">
            <v>4081121</v>
          </cell>
          <cell r="B88" t="str">
            <v>REAL ESTATE TAX</v>
          </cell>
          <cell r="D88">
            <v>203.25</v>
          </cell>
          <cell r="E88">
            <v>713.25</v>
          </cell>
        </row>
        <row r="89">
          <cell r="A89">
            <v>4081122</v>
          </cell>
          <cell r="B89" t="str">
            <v>PERS PROP &amp; ICT TAX</v>
          </cell>
          <cell r="D89">
            <v>96338.28</v>
          </cell>
          <cell r="E89">
            <v>97295.32</v>
          </cell>
        </row>
        <row r="90">
          <cell r="A90">
            <v>4081201</v>
          </cell>
          <cell r="B90" t="str">
            <v>FICA EXPENSE</v>
          </cell>
          <cell r="D90">
            <v>2726</v>
          </cell>
          <cell r="E90">
            <v>12577</v>
          </cell>
        </row>
        <row r="91">
          <cell r="A91">
            <v>4081301</v>
          </cell>
          <cell r="B91" t="str">
            <v>GROSS RECEIPTS TAX</v>
          </cell>
          <cell r="D91">
            <v>2429</v>
          </cell>
          <cell r="E91">
            <v>2429</v>
          </cell>
        </row>
        <row r="92">
          <cell r="A92">
            <v>4081303</v>
          </cell>
          <cell r="B92" t="str">
            <v>FRANCHISE TAX</v>
          </cell>
          <cell r="D92">
            <v>2842.5</v>
          </cell>
          <cell r="E92">
            <v>2844.5</v>
          </cell>
        </row>
        <row r="93">
          <cell r="A93">
            <v>4091000</v>
          </cell>
          <cell r="B93" t="str">
            <v>INCOME TAXES-FEDERAL</v>
          </cell>
          <cell r="D93">
            <v>16087</v>
          </cell>
          <cell r="E93">
            <v>16087</v>
          </cell>
        </row>
        <row r="94">
          <cell r="A94">
            <v>4091050</v>
          </cell>
          <cell r="B94" t="str">
            <v>FED UNEMPLOYMENT TAX</v>
          </cell>
          <cell r="D94">
            <v>52</v>
          </cell>
          <cell r="E94">
            <v>253</v>
          </cell>
        </row>
        <row r="95">
          <cell r="A95">
            <v>4091060</v>
          </cell>
          <cell r="B95" t="str">
            <v>ST UNEMPLOYMENT TAX</v>
          </cell>
          <cell r="D95">
            <v>114.25</v>
          </cell>
          <cell r="E95">
            <v>1179.25</v>
          </cell>
        </row>
        <row r="96">
          <cell r="A96">
            <v>4091100</v>
          </cell>
          <cell r="B96" t="str">
            <v>INCOME TAXES-STATE</v>
          </cell>
          <cell r="D96">
            <v>2490</v>
          </cell>
          <cell r="E96">
            <v>2490</v>
          </cell>
        </row>
        <row r="97">
          <cell r="A97">
            <v>4101000</v>
          </cell>
          <cell r="B97" t="str">
            <v>DEF INCOME TAX-FEDERAL</v>
          </cell>
          <cell r="D97">
            <v>42905</v>
          </cell>
          <cell r="E97">
            <v>42905</v>
          </cell>
        </row>
        <row r="98">
          <cell r="A98">
            <v>4101100</v>
          </cell>
          <cell r="B98" t="str">
            <v>DEF INCOME TAXES-STATE</v>
          </cell>
          <cell r="D98">
            <v>-1152</v>
          </cell>
          <cell r="E98">
            <v>-1152</v>
          </cell>
        </row>
        <row r="99">
          <cell r="A99">
            <v>4131020</v>
          </cell>
          <cell r="B99" t="str">
            <v>RENTAL INCOME</v>
          </cell>
          <cell r="D99">
            <v>0</v>
          </cell>
          <cell r="E99">
            <v>-20</v>
          </cell>
        </row>
        <row r="100">
          <cell r="A100">
            <v>4141040</v>
          </cell>
          <cell r="B100" t="str">
            <v>SALE OF EQUIPMENT</v>
          </cell>
          <cell r="D100">
            <v>0</v>
          </cell>
          <cell r="E100">
            <v>-306.97000000000003</v>
          </cell>
        </row>
        <row r="101">
          <cell r="A101">
            <v>4191010</v>
          </cell>
          <cell r="B101" t="str">
            <v>INTEREST INCOME-OTHER</v>
          </cell>
          <cell r="D101">
            <v>0</v>
          </cell>
          <cell r="E101">
            <v>-1</v>
          </cell>
        </row>
        <row r="102">
          <cell r="A102">
            <v>4192000</v>
          </cell>
          <cell r="B102" t="str">
            <v>INTEREST EXPENSE-INTER-CO</v>
          </cell>
          <cell r="D102">
            <v>91420.75</v>
          </cell>
          <cell r="E102">
            <v>165475.5</v>
          </cell>
        </row>
        <row r="103">
          <cell r="A103">
            <v>4201000</v>
          </cell>
          <cell r="B103" t="str">
            <v>INTEREST DURING CONSTRUCTION</v>
          </cell>
          <cell r="D103">
            <v>-80</v>
          </cell>
          <cell r="E103">
            <v>-80</v>
          </cell>
        </row>
        <row r="104">
          <cell r="A104">
            <v>4261000</v>
          </cell>
          <cell r="B104" t="str">
            <v>MISCELLANEOUS INCOME</v>
          </cell>
          <cell r="D104">
            <v>-315.7</v>
          </cell>
          <cell r="E104">
            <v>-565.70000000000005</v>
          </cell>
        </row>
        <row r="105">
          <cell r="A105">
            <v>4272050</v>
          </cell>
          <cell r="B105" t="str">
            <v>S/T INT EXP CUSTOMERS DEP</v>
          </cell>
          <cell r="D105">
            <v>497.7</v>
          </cell>
          <cell r="E105">
            <v>1985.55</v>
          </cell>
        </row>
        <row r="106">
          <cell r="A106">
            <v>4272090</v>
          </cell>
          <cell r="B106" t="str">
            <v>S/T INT EXP OTHER</v>
          </cell>
          <cell r="D106">
            <v>-7.5</v>
          </cell>
          <cell r="E106">
            <v>-359.5</v>
          </cell>
        </row>
        <row r="107">
          <cell r="A107">
            <v>4611020</v>
          </cell>
          <cell r="B107" t="str">
            <v>WATER REVENUE-METERED</v>
          </cell>
          <cell r="D107">
            <v>-83374.97</v>
          </cell>
          <cell r="E107">
            <v>-340203.68</v>
          </cell>
        </row>
        <row r="108">
          <cell r="A108">
            <v>4612030</v>
          </cell>
          <cell r="B108" t="str">
            <v>WATER REVENUE-COMMERCIAL</v>
          </cell>
          <cell r="D108">
            <v>-1507.55</v>
          </cell>
          <cell r="E108">
            <v>-6482.69</v>
          </cell>
        </row>
        <row r="109">
          <cell r="A109">
            <v>4701000</v>
          </cell>
          <cell r="B109" t="str">
            <v>FORFEITED DISCOUNTS</v>
          </cell>
          <cell r="D109">
            <v>-881.13</v>
          </cell>
          <cell r="E109">
            <v>-3618.89</v>
          </cell>
        </row>
        <row r="110">
          <cell r="A110">
            <v>4711000</v>
          </cell>
          <cell r="B110" t="str">
            <v>MISC SERVICE REVENUES</v>
          </cell>
          <cell r="D110">
            <v>57.53</v>
          </cell>
          <cell r="E110">
            <v>-280.76</v>
          </cell>
        </row>
        <row r="111">
          <cell r="A111">
            <v>4741003</v>
          </cell>
          <cell r="B111" t="str">
            <v>NEW CUSTOMER CHGE - W &amp; S</v>
          </cell>
          <cell r="D111">
            <v>-1620</v>
          </cell>
          <cell r="E111">
            <v>-7890</v>
          </cell>
        </row>
        <row r="112">
          <cell r="A112">
            <v>4741008</v>
          </cell>
          <cell r="B112" t="str">
            <v>NSF CHECK CHARGE</v>
          </cell>
          <cell r="D112">
            <v>-120</v>
          </cell>
          <cell r="E112">
            <v>-473</v>
          </cell>
        </row>
        <row r="113">
          <cell r="A113">
            <v>4741009</v>
          </cell>
          <cell r="B113" t="str">
            <v>CUT-OFF CHARGE</v>
          </cell>
          <cell r="D113">
            <v>-1425</v>
          </cell>
          <cell r="E113">
            <v>-1870</v>
          </cell>
        </row>
        <row r="114">
          <cell r="A114">
            <v>4741013</v>
          </cell>
          <cell r="B114" t="str">
            <v>TAMPERING FEE</v>
          </cell>
          <cell r="D114">
            <v>0</v>
          </cell>
          <cell r="E114">
            <v>-15</v>
          </cell>
        </row>
        <row r="115">
          <cell r="A115">
            <v>5221000</v>
          </cell>
          <cell r="B115" t="str">
            <v>SEWER REVENUE</v>
          </cell>
          <cell r="D115">
            <v>-149120.04</v>
          </cell>
          <cell r="E115">
            <v>-597327.24</v>
          </cell>
        </row>
        <row r="116">
          <cell r="A116">
            <v>5222030</v>
          </cell>
          <cell r="B116" t="str">
            <v>SEWER REVENUE-COMMERCIAL</v>
          </cell>
          <cell r="D116">
            <v>-722.16</v>
          </cell>
          <cell r="E116">
            <v>-2888.64</v>
          </cell>
        </row>
        <row r="117">
          <cell r="A117">
            <v>6019020</v>
          </cell>
          <cell r="B117" t="str">
            <v>SALARIES-CHGD TO PLT-WSC</v>
          </cell>
          <cell r="D117">
            <v>-11300.25</v>
          </cell>
          <cell r="E117">
            <v>-17957.25</v>
          </cell>
        </row>
        <row r="118">
          <cell r="A118">
            <v>6019040</v>
          </cell>
          <cell r="B118" t="str">
            <v>SALARIES-OPERATIONS</v>
          </cell>
          <cell r="D118">
            <v>24201.5</v>
          </cell>
          <cell r="E118">
            <v>113404.5</v>
          </cell>
        </row>
        <row r="119">
          <cell r="A119">
            <v>6019045</v>
          </cell>
          <cell r="B119" t="str">
            <v>SALARIES-WTR SERV-COMPUTERS</v>
          </cell>
          <cell r="D119">
            <v>650.75</v>
          </cell>
          <cell r="E119">
            <v>2912.75</v>
          </cell>
        </row>
        <row r="120">
          <cell r="A120">
            <v>6019050</v>
          </cell>
          <cell r="B120" t="str">
            <v>SALARIES-OFFICE</v>
          </cell>
          <cell r="D120">
            <v>10721.25</v>
          </cell>
          <cell r="E120">
            <v>49952.25</v>
          </cell>
        </row>
        <row r="121">
          <cell r="A121">
            <v>6049010</v>
          </cell>
          <cell r="B121" t="str">
            <v>HEALTH INS REIMBURSEMENTS</v>
          </cell>
          <cell r="D121">
            <v>4133.25</v>
          </cell>
          <cell r="E121">
            <v>20833.25</v>
          </cell>
        </row>
        <row r="122">
          <cell r="A122">
            <v>6049011</v>
          </cell>
          <cell r="B122" t="str">
            <v>EMPLOYEE INS DEDUCTIONS</v>
          </cell>
          <cell r="D122">
            <v>-115</v>
          </cell>
          <cell r="E122">
            <v>-631</v>
          </cell>
        </row>
        <row r="123">
          <cell r="A123">
            <v>6049012</v>
          </cell>
          <cell r="B123" t="str">
            <v>HEALTH COSTS &amp; OTHER</v>
          </cell>
          <cell r="D123">
            <v>9.5</v>
          </cell>
          <cell r="E123">
            <v>52.5</v>
          </cell>
        </row>
        <row r="124">
          <cell r="A124">
            <v>6049015</v>
          </cell>
          <cell r="B124" t="str">
            <v>DENTAL INS REIMBURSEMENTS</v>
          </cell>
          <cell r="D124">
            <v>32.75</v>
          </cell>
          <cell r="E124">
            <v>195.75</v>
          </cell>
        </row>
        <row r="125">
          <cell r="A125">
            <v>6049020</v>
          </cell>
          <cell r="B125" t="str">
            <v>PENSION CONTRIBUTIONS</v>
          </cell>
          <cell r="D125">
            <v>881.5</v>
          </cell>
          <cell r="E125">
            <v>4042.5</v>
          </cell>
        </row>
        <row r="126">
          <cell r="A126">
            <v>6049050</v>
          </cell>
          <cell r="B126" t="str">
            <v>HEALTH INS PREMIUMS</v>
          </cell>
          <cell r="D126">
            <v>81.25</v>
          </cell>
          <cell r="E126">
            <v>380.25</v>
          </cell>
        </row>
        <row r="127">
          <cell r="A127">
            <v>6049055</v>
          </cell>
          <cell r="B127" t="str">
            <v>DENTAL PREMIUMS</v>
          </cell>
          <cell r="D127">
            <v>2.25</v>
          </cell>
          <cell r="E127">
            <v>30.25</v>
          </cell>
        </row>
        <row r="128">
          <cell r="A128">
            <v>6049060</v>
          </cell>
          <cell r="B128" t="str">
            <v>TERM LIFE INS</v>
          </cell>
          <cell r="D128">
            <v>16.25</v>
          </cell>
          <cell r="E128">
            <v>80.25</v>
          </cell>
        </row>
        <row r="129">
          <cell r="A129">
            <v>6049065</v>
          </cell>
          <cell r="B129" t="str">
            <v>TERM LIFE INS - OPT</v>
          </cell>
          <cell r="D129">
            <v>0.25</v>
          </cell>
          <cell r="E129">
            <v>1.25</v>
          </cell>
        </row>
        <row r="130">
          <cell r="A130">
            <v>6049067</v>
          </cell>
          <cell r="B130" t="str">
            <v>AFLAC</v>
          </cell>
          <cell r="D130">
            <v>0</v>
          </cell>
          <cell r="E130">
            <v>1</v>
          </cell>
        </row>
        <row r="131">
          <cell r="A131">
            <v>6049070</v>
          </cell>
          <cell r="B131" t="str">
            <v>401K/ESOP CONTRIBUTIONS</v>
          </cell>
          <cell r="D131">
            <v>1166.25</v>
          </cell>
          <cell r="E131">
            <v>5348.25</v>
          </cell>
        </row>
        <row r="132">
          <cell r="A132">
            <v>6049080</v>
          </cell>
          <cell r="B132" t="str">
            <v>DISABILITY INSURANCE</v>
          </cell>
          <cell r="D132">
            <v>6.75</v>
          </cell>
          <cell r="E132">
            <v>40.75</v>
          </cell>
        </row>
        <row r="133">
          <cell r="A133">
            <v>6049090</v>
          </cell>
          <cell r="B133" t="str">
            <v>OTHER EMP PENS &amp; BENEFITS</v>
          </cell>
          <cell r="D133">
            <v>347</v>
          </cell>
          <cell r="E133">
            <v>1483</v>
          </cell>
        </row>
        <row r="134">
          <cell r="A134">
            <v>6101010</v>
          </cell>
          <cell r="B134" t="str">
            <v>PURCHASED WATER-WATER SYS</v>
          </cell>
          <cell r="D134">
            <v>87000.62</v>
          </cell>
          <cell r="E134">
            <v>370696.93</v>
          </cell>
        </row>
        <row r="135">
          <cell r="A135">
            <v>6101090</v>
          </cell>
          <cell r="B135" t="str">
            <v>PURCHASED WATER - BILLINGS</v>
          </cell>
          <cell r="D135">
            <v>-97623.78</v>
          </cell>
          <cell r="E135">
            <v>-371892.44</v>
          </cell>
        </row>
        <row r="136">
          <cell r="A136">
            <v>6151010</v>
          </cell>
          <cell r="B136" t="str">
            <v>ELEC PWR - WATER SYSTEM</v>
          </cell>
          <cell r="D136">
            <v>3991.89</v>
          </cell>
          <cell r="E136">
            <v>14361.05</v>
          </cell>
        </row>
        <row r="137">
          <cell r="A137">
            <v>6181010</v>
          </cell>
          <cell r="B137" t="str">
            <v>CHLORINE</v>
          </cell>
          <cell r="D137">
            <v>1863.2</v>
          </cell>
          <cell r="E137">
            <v>8737.51</v>
          </cell>
        </row>
        <row r="138">
          <cell r="A138">
            <v>6181090</v>
          </cell>
          <cell r="B138" t="str">
            <v>OTHER CHEMICALS (TREATMENT)</v>
          </cell>
          <cell r="D138">
            <v>763.84</v>
          </cell>
          <cell r="E138">
            <v>5931.7</v>
          </cell>
        </row>
        <row r="139">
          <cell r="A139">
            <v>6205003</v>
          </cell>
          <cell r="B139" t="str">
            <v>OPERATORS EXPENSES</v>
          </cell>
          <cell r="D139">
            <v>13.25</v>
          </cell>
          <cell r="E139">
            <v>296.14999999999998</v>
          </cell>
        </row>
        <row r="140">
          <cell r="A140">
            <v>6319011</v>
          </cell>
          <cell r="B140" t="str">
            <v>ENGINEERING FEES</v>
          </cell>
          <cell r="D140">
            <v>0.5</v>
          </cell>
          <cell r="E140">
            <v>0.5</v>
          </cell>
        </row>
        <row r="141">
          <cell r="A141">
            <v>6329002</v>
          </cell>
          <cell r="B141" t="str">
            <v>AUDIT FEES</v>
          </cell>
          <cell r="D141">
            <v>557.75</v>
          </cell>
          <cell r="E141">
            <v>1998.75</v>
          </cell>
        </row>
        <row r="142">
          <cell r="A142">
            <v>6329014</v>
          </cell>
          <cell r="B142" t="str">
            <v>TAX RETURN REVIEW</v>
          </cell>
          <cell r="D142">
            <v>133.25</v>
          </cell>
          <cell r="E142">
            <v>544.25</v>
          </cell>
        </row>
        <row r="143">
          <cell r="A143">
            <v>6338001</v>
          </cell>
          <cell r="B143" t="str">
            <v>LEGAL FEES</v>
          </cell>
          <cell r="D143">
            <v>10.75</v>
          </cell>
          <cell r="E143">
            <v>163.75</v>
          </cell>
        </row>
        <row r="144">
          <cell r="A144">
            <v>6355010</v>
          </cell>
          <cell r="B144" t="str">
            <v>WATER TESTS</v>
          </cell>
          <cell r="D144">
            <v>225</v>
          </cell>
          <cell r="E144">
            <v>900</v>
          </cell>
        </row>
        <row r="145">
          <cell r="A145">
            <v>6355030</v>
          </cell>
          <cell r="B145" t="str">
            <v>TESTING EQUIP &amp; CHEM</v>
          </cell>
          <cell r="D145">
            <v>255.75</v>
          </cell>
          <cell r="E145">
            <v>1232.81</v>
          </cell>
        </row>
        <row r="146">
          <cell r="A146">
            <v>6355040</v>
          </cell>
          <cell r="B146" t="str">
            <v>SAFE WTR DRINKING TEST</v>
          </cell>
          <cell r="D146">
            <v>54.82</v>
          </cell>
          <cell r="E146">
            <v>182.48</v>
          </cell>
        </row>
        <row r="147">
          <cell r="A147">
            <v>6361000</v>
          </cell>
          <cell r="B147" t="str">
            <v>METER READING</v>
          </cell>
          <cell r="D147">
            <v>1981.8</v>
          </cell>
          <cell r="E147">
            <v>10091.4</v>
          </cell>
        </row>
        <row r="148">
          <cell r="A148">
            <v>6369003</v>
          </cell>
          <cell r="B148" t="str">
            <v>TEMP EMPLOY - CLERICAL</v>
          </cell>
          <cell r="D148">
            <v>186.25</v>
          </cell>
          <cell r="E148">
            <v>348.25</v>
          </cell>
        </row>
        <row r="149">
          <cell r="A149">
            <v>6369005</v>
          </cell>
          <cell r="B149" t="str">
            <v>PAYROLL SERVICES</v>
          </cell>
          <cell r="D149">
            <v>123.25</v>
          </cell>
          <cell r="E149">
            <v>496.25</v>
          </cell>
        </row>
        <row r="150">
          <cell r="A150">
            <v>6369006</v>
          </cell>
          <cell r="B150" t="str">
            <v>EMPLOY FINDER FEES</v>
          </cell>
          <cell r="D150">
            <v>149.25</v>
          </cell>
          <cell r="E150">
            <v>1197.25</v>
          </cell>
        </row>
        <row r="151">
          <cell r="A151">
            <v>6369007</v>
          </cell>
          <cell r="B151" t="str">
            <v>COMPUTER MAINT</v>
          </cell>
          <cell r="D151">
            <v>187.5</v>
          </cell>
          <cell r="E151">
            <v>685.5</v>
          </cell>
        </row>
        <row r="152">
          <cell r="A152">
            <v>6369009</v>
          </cell>
          <cell r="B152" t="str">
            <v>COMPUTER-AMORT &amp; PROG COST</v>
          </cell>
          <cell r="D152">
            <v>68.25</v>
          </cell>
          <cell r="E152">
            <v>254.25</v>
          </cell>
        </row>
        <row r="153">
          <cell r="A153">
            <v>6369012</v>
          </cell>
          <cell r="B153" t="str">
            <v>INTERNET SUPPLIER</v>
          </cell>
          <cell r="D153">
            <v>25.75</v>
          </cell>
          <cell r="E153">
            <v>109.75</v>
          </cell>
        </row>
        <row r="154">
          <cell r="A154">
            <v>6419090</v>
          </cell>
          <cell r="B154" t="str">
            <v>RENT-OTHERS</v>
          </cell>
          <cell r="D154">
            <v>149.5</v>
          </cell>
          <cell r="E154">
            <v>773.5</v>
          </cell>
        </row>
        <row r="155">
          <cell r="A155">
            <v>6501020</v>
          </cell>
          <cell r="B155" t="str">
            <v>GASOLINE</v>
          </cell>
          <cell r="D155">
            <v>2029.36</v>
          </cell>
          <cell r="E155">
            <v>7133.56</v>
          </cell>
        </row>
        <row r="156">
          <cell r="A156">
            <v>6501030</v>
          </cell>
          <cell r="B156" t="str">
            <v>AUTO REPAIR &amp; TIRES</v>
          </cell>
          <cell r="D156">
            <v>4129.93</v>
          </cell>
          <cell r="E156">
            <v>4565.78</v>
          </cell>
        </row>
        <row r="157">
          <cell r="A157">
            <v>6501040</v>
          </cell>
          <cell r="B157" t="str">
            <v>AUTO LICENSES</v>
          </cell>
          <cell r="D157">
            <v>0</v>
          </cell>
          <cell r="E157">
            <v>50.75</v>
          </cell>
        </row>
        <row r="158">
          <cell r="A158">
            <v>6599090</v>
          </cell>
          <cell r="B158" t="str">
            <v>OTHER INS</v>
          </cell>
          <cell r="D158">
            <v>7307.25</v>
          </cell>
          <cell r="E158">
            <v>61147.99</v>
          </cell>
        </row>
        <row r="159">
          <cell r="A159">
            <v>6708000</v>
          </cell>
          <cell r="B159" t="str">
            <v>UNCOLLECTIBLE ACCOUNTS</v>
          </cell>
          <cell r="D159">
            <v>612.24</v>
          </cell>
          <cell r="E159">
            <v>2648.84</v>
          </cell>
        </row>
        <row r="160">
          <cell r="A160">
            <v>6708001</v>
          </cell>
          <cell r="B160" t="str">
            <v>AGENCY EXPENSE</v>
          </cell>
          <cell r="D160">
            <v>299.67</v>
          </cell>
          <cell r="E160">
            <v>509.33</v>
          </cell>
        </row>
        <row r="161">
          <cell r="A161">
            <v>6755070</v>
          </cell>
          <cell r="B161" t="str">
            <v>WATER PERMITS</v>
          </cell>
          <cell r="D161">
            <v>0</v>
          </cell>
          <cell r="E161">
            <v>49.31</v>
          </cell>
        </row>
        <row r="162">
          <cell r="A162">
            <v>6755090</v>
          </cell>
          <cell r="B162" t="str">
            <v>WATER-OTHER MAINT EXP</v>
          </cell>
          <cell r="D162">
            <v>316.5</v>
          </cell>
          <cell r="E162">
            <v>2522.39</v>
          </cell>
        </row>
        <row r="163">
          <cell r="A163">
            <v>6759001</v>
          </cell>
          <cell r="B163" t="str">
            <v>PUBL SUBSCRIPTIONS &amp; TAPES</v>
          </cell>
          <cell r="D163">
            <v>26.75</v>
          </cell>
          <cell r="E163">
            <v>116.75</v>
          </cell>
        </row>
        <row r="164">
          <cell r="A164">
            <v>6759002</v>
          </cell>
          <cell r="B164" t="str">
            <v>ANSWERING SERV</v>
          </cell>
          <cell r="D164">
            <v>62</v>
          </cell>
          <cell r="E164">
            <v>184</v>
          </cell>
        </row>
        <row r="165">
          <cell r="A165">
            <v>6759003</v>
          </cell>
          <cell r="B165" t="str">
            <v>COMPUTER SUPPLIES</v>
          </cell>
          <cell r="D165">
            <v>66.25</v>
          </cell>
          <cell r="E165">
            <v>334.25</v>
          </cell>
        </row>
        <row r="166">
          <cell r="A166">
            <v>6759004</v>
          </cell>
          <cell r="B166" t="str">
            <v>PRINTING &amp; BLUEPRINTS</v>
          </cell>
          <cell r="D166">
            <v>80.75</v>
          </cell>
          <cell r="E166">
            <v>266.75</v>
          </cell>
        </row>
        <row r="167">
          <cell r="A167">
            <v>6759005</v>
          </cell>
          <cell r="B167" t="str">
            <v>POSTAGE &amp; POSTAGE METER-OFFICE</v>
          </cell>
          <cell r="D167">
            <v>2266.5</v>
          </cell>
          <cell r="E167">
            <v>9198.5</v>
          </cell>
        </row>
        <row r="168">
          <cell r="A168">
            <v>6759006</v>
          </cell>
          <cell r="B168" t="str">
            <v>UPS &amp; AIR FREIGHT</v>
          </cell>
          <cell r="D168">
            <v>100.75</v>
          </cell>
          <cell r="E168">
            <v>387.51</v>
          </cell>
        </row>
        <row r="169">
          <cell r="A169">
            <v>6759007</v>
          </cell>
          <cell r="B169" t="str">
            <v>PRINTING CUSTOMER SERVICE</v>
          </cell>
          <cell r="D169">
            <v>325.77999999999997</v>
          </cell>
          <cell r="E169">
            <v>583.87</v>
          </cell>
        </row>
        <row r="170">
          <cell r="A170">
            <v>6759008</v>
          </cell>
          <cell r="B170" t="str">
            <v>XEROX</v>
          </cell>
          <cell r="D170">
            <v>108.25</v>
          </cell>
          <cell r="E170">
            <v>364.25</v>
          </cell>
        </row>
        <row r="171">
          <cell r="A171">
            <v>6759009</v>
          </cell>
          <cell r="B171" t="str">
            <v>OFFICE SUPPLY STORES</v>
          </cell>
          <cell r="D171">
            <v>94.25</v>
          </cell>
          <cell r="E171">
            <v>366.25</v>
          </cell>
        </row>
        <row r="172">
          <cell r="A172">
            <v>6759010</v>
          </cell>
          <cell r="B172" t="str">
            <v>REIM OFFICE EMPLOYEE EXPENSES</v>
          </cell>
          <cell r="D172">
            <v>26</v>
          </cell>
          <cell r="E172">
            <v>65</v>
          </cell>
        </row>
        <row r="173">
          <cell r="A173">
            <v>6759011</v>
          </cell>
          <cell r="B173" t="str">
            <v>ENVELOPES</v>
          </cell>
          <cell r="D173">
            <v>348</v>
          </cell>
          <cell r="E173">
            <v>1641</v>
          </cell>
        </row>
        <row r="174">
          <cell r="A174">
            <v>6759012</v>
          </cell>
          <cell r="B174" t="str">
            <v>BILL STOCK</v>
          </cell>
          <cell r="D174">
            <v>131</v>
          </cell>
          <cell r="E174">
            <v>344</v>
          </cell>
        </row>
        <row r="175">
          <cell r="A175">
            <v>6759013</v>
          </cell>
          <cell r="B175" t="str">
            <v>CLEANING SUPPLIES</v>
          </cell>
          <cell r="D175">
            <v>6</v>
          </cell>
          <cell r="E175">
            <v>23</v>
          </cell>
        </row>
        <row r="176">
          <cell r="A176">
            <v>6759014</v>
          </cell>
          <cell r="B176" t="str">
            <v>MEMBERSHIPS - OFFICE EMPLOYEE</v>
          </cell>
          <cell r="D176">
            <v>14.5</v>
          </cell>
          <cell r="E176">
            <v>67.5</v>
          </cell>
        </row>
        <row r="177">
          <cell r="A177">
            <v>6759016</v>
          </cell>
          <cell r="B177" t="str">
            <v>MICROFILMING</v>
          </cell>
          <cell r="D177">
            <v>49</v>
          </cell>
          <cell r="E177">
            <v>217</v>
          </cell>
        </row>
        <row r="178">
          <cell r="A178">
            <v>6759017</v>
          </cell>
          <cell r="B178" t="str">
            <v>OPERATORS-CLEANING SUPPLIES</v>
          </cell>
          <cell r="D178">
            <v>109.75</v>
          </cell>
          <cell r="E178">
            <v>522.75</v>
          </cell>
        </row>
        <row r="179">
          <cell r="A179">
            <v>6759018</v>
          </cell>
          <cell r="B179" t="str">
            <v>OPERATORS-OTHER OFFICE EXPENSE</v>
          </cell>
          <cell r="D179">
            <v>813.62</v>
          </cell>
          <cell r="E179">
            <v>4844.58</v>
          </cell>
        </row>
        <row r="180">
          <cell r="A180">
            <v>6759019</v>
          </cell>
          <cell r="B180" t="str">
            <v>OPERATORS-PUBLICATIONS/SUSCRIPTIONS</v>
          </cell>
          <cell r="D180">
            <v>0</v>
          </cell>
          <cell r="E180">
            <v>231.86</v>
          </cell>
        </row>
        <row r="181">
          <cell r="A181">
            <v>6759051</v>
          </cell>
          <cell r="B181" t="str">
            <v>COMPUTER SUPPLIES - BILLING</v>
          </cell>
          <cell r="D181">
            <v>76.25</v>
          </cell>
          <cell r="E181">
            <v>370.25</v>
          </cell>
        </row>
        <row r="182">
          <cell r="A182">
            <v>6759080</v>
          </cell>
          <cell r="B182" t="str">
            <v>MAINT-DEFERRED CHARGES</v>
          </cell>
          <cell r="D182">
            <v>123</v>
          </cell>
          <cell r="E182">
            <v>492</v>
          </cell>
        </row>
        <row r="183">
          <cell r="A183">
            <v>6759090</v>
          </cell>
          <cell r="B183" t="str">
            <v>OTHER OFFICE EXPENSES</v>
          </cell>
          <cell r="D183">
            <v>105.5</v>
          </cell>
          <cell r="E183">
            <v>363.5</v>
          </cell>
        </row>
        <row r="184">
          <cell r="A184">
            <v>6759110</v>
          </cell>
          <cell r="B184" t="str">
            <v>OFFICE TELEPHONE</v>
          </cell>
          <cell r="D184">
            <v>214.5</v>
          </cell>
          <cell r="E184">
            <v>842.5</v>
          </cell>
        </row>
        <row r="185">
          <cell r="A185">
            <v>6759120</v>
          </cell>
          <cell r="B185" t="str">
            <v>OFFICE ELECTRIC</v>
          </cell>
          <cell r="D185">
            <v>64.5</v>
          </cell>
          <cell r="E185">
            <v>265.5</v>
          </cell>
        </row>
        <row r="186">
          <cell r="A186">
            <v>6759125</v>
          </cell>
          <cell r="B186" t="str">
            <v>OFFICE WATER</v>
          </cell>
          <cell r="D186">
            <v>14</v>
          </cell>
          <cell r="E186">
            <v>55</v>
          </cell>
        </row>
        <row r="187">
          <cell r="A187">
            <v>6759130</v>
          </cell>
          <cell r="B187" t="str">
            <v>OFFICE GAS</v>
          </cell>
          <cell r="D187">
            <v>20.25</v>
          </cell>
          <cell r="E187">
            <v>91.25</v>
          </cell>
        </row>
        <row r="188">
          <cell r="A188">
            <v>6759135</v>
          </cell>
          <cell r="B188" t="str">
            <v>OPERATIONS TELEPHONES</v>
          </cell>
          <cell r="D188">
            <v>1418.81</v>
          </cell>
          <cell r="E188">
            <v>7442.63</v>
          </cell>
        </row>
        <row r="189">
          <cell r="A189">
            <v>6759140</v>
          </cell>
          <cell r="B189" t="str">
            <v>ALARM SYS PHONE EXPENSE</v>
          </cell>
          <cell r="D189">
            <v>296.14</v>
          </cell>
          <cell r="E189">
            <v>468.34</v>
          </cell>
        </row>
        <row r="190">
          <cell r="A190">
            <v>6759160</v>
          </cell>
          <cell r="B190" t="str">
            <v>OFFICE FAX MACH PHONE LINE</v>
          </cell>
          <cell r="D190">
            <v>6.25</v>
          </cell>
          <cell r="E190">
            <v>19.25</v>
          </cell>
        </row>
        <row r="191">
          <cell r="A191">
            <v>6759210</v>
          </cell>
          <cell r="B191" t="str">
            <v>OFFICE CLEANING SERV</v>
          </cell>
          <cell r="D191">
            <v>78</v>
          </cell>
          <cell r="E191">
            <v>313</v>
          </cell>
        </row>
        <row r="192">
          <cell r="A192">
            <v>6759220</v>
          </cell>
          <cell r="B192" t="str">
            <v>LNDSCPING MOWING &amp; SNOWPLWNG</v>
          </cell>
          <cell r="D192">
            <v>75</v>
          </cell>
          <cell r="E192">
            <v>281</v>
          </cell>
        </row>
        <row r="193">
          <cell r="A193">
            <v>6759230</v>
          </cell>
          <cell r="B193" t="str">
            <v>OFFICE GARBAGE REMOVAL</v>
          </cell>
          <cell r="D193">
            <v>4.5</v>
          </cell>
          <cell r="E193">
            <v>18.5</v>
          </cell>
        </row>
        <row r="194">
          <cell r="A194">
            <v>6759260</v>
          </cell>
          <cell r="B194" t="str">
            <v>REPAIR OFF MACH &amp; HEATING</v>
          </cell>
          <cell r="D194">
            <v>6.5</v>
          </cell>
          <cell r="E194">
            <v>70.5</v>
          </cell>
        </row>
        <row r="195">
          <cell r="A195">
            <v>6759290</v>
          </cell>
          <cell r="B195" t="str">
            <v>OTHER OFFICE MAINT</v>
          </cell>
          <cell r="D195">
            <v>183.75</v>
          </cell>
          <cell r="E195">
            <v>588.75</v>
          </cell>
        </row>
        <row r="196">
          <cell r="A196">
            <v>6759330</v>
          </cell>
          <cell r="B196" t="str">
            <v>MEMBERSHIPS - COMPANY</v>
          </cell>
          <cell r="D196">
            <v>2.25</v>
          </cell>
          <cell r="E196">
            <v>2.25</v>
          </cell>
        </row>
        <row r="197">
          <cell r="A197">
            <v>6759405</v>
          </cell>
          <cell r="B197" t="str">
            <v>COMMUNICATION EXPENSES</v>
          </cell>
          <cell r="D197">
            <v>619.5</v>
          </cell>
          <cell r="E197">
            <v>3529.41</v>
          </cell>
        </row>
        <row r="198">
          <cell r="A198">
            <v>6759410</v>
          </cell>
          <cell r="B198" t="str">
            <v>OPERATORS ED EXPENSES</v>
          </cell>
          <cell r="D198">
            <v>614.25</v>
          </cell>
          <cell r="E198">
            <v>1951.53</v>
          </cell>
        </row>
        <row r="199">
          <cell r="A199">
            <v>6759412</v>
          </cell>
          <cell r="B199" t="str">
            <v>UNIFORMS</v>
          </cell>
          <cell r="D199">
            <v>0</v>
          </cell>
          <cell r="E199">
            <v>299.62</v>
          </cell>
        </row>
        <row r="200">
          <cell r="A200">
            <v>6759413</v>
          </cell>
          <cell r="B200" t="str">
            <v>OPERATORS-POSTAGE</v>
          </cell>
          <cell r="D200">
            <v>21.2</v>
          </cell>
          <cell r="E200">
            <v>228.26</v>
          </cell>
        </row>
        <row r="201">
          <cell r="A201">
            <v>6759414</v>
          </cell>
          <cell r="B201" t="str">
            <v>OPERATORS-OFFICE SUPPLY STORES</v>
          </cell>
          <cell r="D201">
            <v>162.75</v>
          </cell>
          <cell r="E201">
            <v>1378.33</v>
          </cell>
        </row>
        <row r="202">
          <cell r="A202">
            <v>6759415</v>
          </cell>
          <cell r="B202" t="str">
            <v>MOWING/SNOWPLOWING</v>
          </cell>
          <cell r="D202">
            <v>265</v>
          </cell>
          <cell r="E202">
            <v>4237.25</v>
          </cell>
        </row>
        <row r="203">
          <cell r="A203">
            <v>6759416</v>
          </cell>
          <cell r="B203" t="str">
            <v>OPERATORS-MEMBERSHIPS</v>
          </cell>
          <cell r="D203">
            <v>585.75</v>
          </cell>
          <cell r="E203">
            <v>1903.75</v>
          </cell>
        </row>
        <row r="204">
          <cell r="A204">
            <v>6759430</v>
          </cell>
          <cell r="B204" t="str">
            <v>SALES/USE TAX EXPENSE</v>
          </cell>
          <cell r="D204">
            <v>0</v>
          </cell>
          <cell r="E204">
            <v>76.27</v>
          </cell>
        </row>
        <row r="205">
          <cell r="A205">
            <v>6759503</v>
          </cell>
          <cell r="B205" t="str">
            <v>WATER-MAINT SUPPLIES</v>
          </cell>
          <cell r="D205">
            <v>457.85</v>
          </cell>
          <cell r="E205">
            <v>3140.23</v>
          </cell>
        </row>
        <row r="206">
          <cell r="A206">
            <v>6759506</v>
          </cell>
          <cell r="B206" t="str">
            <v>WATER-MAINT REPAIRS</v>
          </cell>
          <cell r="D206">
            <v>2768.03</v>
          </cell>
          <cell r="E206">
            <v>6262.77</v>
          </cell>
        </row>
        <row r="207">
          <cell r="A207">
            <v>6759509</v>
          </cell>
          <cell r="B207" t="str">
            <v>WATER-ELEC EQUIPT REPAIR</v>
          </cell>
          <cell r="D207">
            <v>180</v>
          </cell>
          <cell r="E207">
            <v>316</v>
          </cell>
        </row>
        <row r="208">
          <cell r="A208">
            <v>7048050</v>
          </cell>
          <cell r="B208" t="str">
            <v>EMPLOYEES ED EXPENSES</v>
          </cell>
          <cell r="D208">
            <v>7</v>
          </cell>
          <cell r="E208">
            <v>9</v>
          </cell>
        </row>
        <row r="209">
          <cell r="A209">
            <v>7048055</v>
          </cell>
          <cell r="B209" t="str">
            <v>OFFICE EDUCATION/TRAIN. EXP</v>
          </cell>
          <cell r="D209">
            <v>83</v>
          </cell>
          <cell r="E209">
            <v>430</v>
          </cell>
        </row>
        <row r="210">
          <cell r="A210">
            <v>7151020</v>
          </cell>
          <cell r="B210" t="str">
            <v>ELEC PWR - SEWER SYSTEM</v>
          </cell>
          <cell r="D210">
            <v>11035.71</v>
          </cell>
          <cell r="E210">
            <v>37207.629999999997</v>
          </cell>
        </row>
        <row r="211">
          <cell r="A211">
            <v>7352020</v>
          </cell>
          <cell r="B211" t="str">
            <v>SEWER TESTS</v>
          </cell>
          <cell r="D211">
            <v>1748</v>
          </cell>
          <cell r="E211">
            <v>8273</v>
          </cell>
        </row>
        <row r="212">
          <cell r="A212">
            <v>7418013</v>
          </cell>
          <cell r="B212" t="str">
            <v>RENT-TYVOLA ASSOCIATES</v>
          </cell>
          <cell r="D212">
            <v>850</v>
          </cell>
          <cell r="E212">
            <v>3692</v>
          </cell>
        </row>
        <row r="213">
          <cell r="A213">
            <v>7754003</v>
          </cell>
          <cell r="B213" t="str">
            <v>SEWER-MAINT SUPPLIES</v>
          </cell>
          <cell r="D213">
            <v>808.19</v>
          </cell>
          <cell r="E213">
            <v>4031.8</v>
          </cell>
        </row>
        <row r="214">
          <cell r="A214">
            <v>7754006</v>
          </cell>
          <cell r="B214" t="str">
            <v>SEWER-MAINT REPAIRS</v>
          </cell>
          <cell r="D214">
            <v>12407.57</v>
          </cell>
          <cell r="E214">
            <v>43314.26</v>
          </cell>
        </row>
        <row r="215">
          <cell r="A215">
            <v>7754008</v>
          </cell>
          <cell r="B215" t="str">
            <v>SEWER-SLUDGE HAULING</v>
          </cell>
          <cell r="D215">
            <v>8187.25</v>
          </cell>
          <cell r="E215">
            <v>68468.25</v>
          </cell>
        </row>
        <row r="216">
          <cell r="A216">
            <v>7754009</v>
          </cell>
          <cell r="B216" t="str">
            <v>SEWER-ELEC EQUIPT REPAIR</v>
          </cell>
          <cell r="D216">
            <v>1798.25</v>
          </cell>
          <cell r="E216">
            <v>14516.17</v>
          </cell>
        </row>
        <row r="217">
          <cell r="A217">
            <v>7754011</v>
          </cell>
          <cell r="B217" t="str">
            <v>SEWER-SEWER RODDING</v>
          </cell>
          <cell r="D217">
            <v>3680</v>
          </cell>
          <cell r="E217">
            <v>25523.95</v>
          </cell>
        </row>
        <row r="218">
          <cell r="A218">
            <v>7755070</v>
          </cell>
          <cell r="B218" t="str">
            <v>SEWER PERMITS</v>
          </cell>
          <cell r="D218">
            <v>2130</v>
          </cell>
          <cell r="E218">
            <v>2270</v>
          </cell>
        </row>
        <row r="219">
          <cell r="A219">
            <v>7758370</v>
          </cell>
          <cell r="B219" t="str">
            <v>MEALS &amp; RELATED EXP</v>
          </cell>
          <cell r="D219">
            <v>281.14999999999998</v>
          </cell>
          <cell r="E219">
            <v>943.48</v>
          </cell>
        </row>
        <row r="220">
          <cell r="A220">
            <v>7758380</v>
          </cell>
          <cell r="B220" t="str">
            <v>BANK SERV CHARGES</v>
          </cell>
          <cell r="D220">
            <v>639.5</v>
          </cell>
          <cell r="E220">
            <v>2478.5</v>
          </cell>
        </row>
        <row r="221">
          <cell r="A221">
            <v>7758390</v>
          </cell>
          <cell r="B221" t="str">
            <v>OTHER MISC GENERAL</v>
          </cell>
          <cell r="D221">
            <v>529.5</v>
          </cell>
          <cell r="E221">
            <v>3488.23</v>
          </cell>
        </row>
        <row r="222">
          <cell r="A222">
            <v>7758490</v>
          </cell>
          <cell r="B222" t="str">
            <v>SEWER-OTHER MAINT EXP</v>
          </cell>
          <cell r="D222">
            <v>399</v>
          </cell>
          <cell r="E222">
            <v>3364.86</v>
          </cell>
        </row>
        <row r="224">
          <cell r="C224" t="str">
            <v>---------------</v>
          </cell>
          <cell r="D224" t="str">
            <v>---------------</v>
          </cell>
          <cell r="E224" t="str">
            <v>---------------</v>
          </cell>
        </row>
        <row r="225">
          <cell r="B225" t="str">
            <v>TOTAL BALANCE SHEET</v>
          </cell>
          <cell r="C225">
            <v>254001.9</v>
          </cell>
          <cell r="D225">
            <v>-254001.9</v>
          </cell>
          <cell r="E225">
            <v>15111.65</v>
          </cell>
        </row>
        <row r="229">
          <cell r="C229" t="str">
            <v>---------------</v>
          </cell>
          <cell r="D229" t="str">
            <v>---------------</v>
          </cell>
          <cell r="E229" t="str">
            <v>---------------</v>
          </cell>
        </row>
        <row r="230">
          <cell r="B230" t="str">
            <v>TOTAL INCOME STATEMENT</v>
          </cell>
          <cell r="C230">
            <v>0</v>
          </cell>
          <cell r="D230">
            <v>139555.51</v>
          </cell>
          <cell r="E230">
            <v>124443.86</v>
          </cell>
        </row>
        <row r="233">
          <cell r="B233" t="str">
            <v>TOTAL BALANCE SHEET</v>
          </cell>
          <cell r="C233">
            <v>254001.9</v>
          </cell>
          <cell r="D233">
            <v>-254001.9</v>
          </cell>
          <cell r="E233">
            <v>15111.65</v>
          </cell>
        </row>
        <row r="234">
          <cell r="B234" t="str">
            <v>TOTAL INCOME STATEMENT</v>
          </cell>
          <cell r="C234">
            <v>0</v>
          </cell>
          <cell r="D234">
            <v>139555.51</v>
          </cell>
          <cell r="E234">
            <v>124443.86</v>
          </cell>
        </row>
        <row r="235">
          <cell r="B235" t="str">
            <v>TOTAL INCOME STATEMENT</v>
          </cell>
          <cell r="C235">
            <v>0</v>
          </cell>
          <cell r="D235">
            <v>-15111.65</v>
          </cell>
          <cell r="E235">
            <v>124443.86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tabSelected="1" view="pageBreakPreview" zoomScale="80" zoomScaleNormal="100" zoomScaleSheetLayoutView="80" workbookViewId="0">
      <pane xSplit="7" ySplit="6" topLeftCell="H7" activePane="bottomRight" state="frozen"/>
      <selection pane="topRight" activeCell="I1" sqref="I1"/>
      <selection pane="bottomLeft" activeCell="A7" sqref="A7"/>
      <selection pane="bottomRight"/>
    </sheetView>
  </sheetViews>
  <sheetFormatPr defaultRowHeight="16.5"/>
  <cols>
    <col min="1" max="1" width="1.42578125" style="8" customWidth="1"/>
    <col min="2" max="2" width="9.7109375" style="9" customWidth="1"/>
    <col min="3" max="3" width="10.5703125" style="10" hidden="1" customWidth="1"/>
    <col min="4" max="4" width="12" style="8" hidden="1" customWidth="1"/>
    <col min="5" max="5" width="12.140625" style="8" hidden="1" customWidth="1"/>
    <col min="6" max="6" width="41" style="10" bestFit="1" customWidth="1"/>
    <col min="7" max="7" width="1.140625" style="8" customWidth="1"/>
    <col min="8" max="8" width="13" style="11" bestFit="1" customWidth="1"/>
    <col min="9" max="9" width="3" style="11" customWidth="1"/>
    <col min="10" max="10" width="14.140625" style="11" bestFit="1" customWidth="1"/>
    <col min="11" max="11" width="10.28515625" style="8" hidden="1" customWidth="1"/>
    <col min="12" max="12" width="10.42578125" style="8" hidden="1" customWidth="1"/>
    <col min="13" max="13" width="10.42578125" style="12" hidden="1" customWidth="1"/>
    <col min="14" max="14" width="3.42578125" style="12" hidden="1" customWidth="1"/>
    <col min="15" max="15" width="9.7109375" style="12" customWidth="1"/>
    <col min="16" max="16" width="16" style="11" customWidth="1"/>
    <col min="17" max="17" width="11.28515625" style="14" bestFit="1" customWidth="1"/>
    <col min="18" max="18" width="10.42578125" style="8" customWidth="1"/>
    <col min="19" max="19" width="2.140625" style="8" customWidth="1"/>
    <col min="20" max="20" width="9.140625" style="8"/>
    <col min="21" max="21" width="3.28515625" style="8" customWidth="1"/>
    <col min="22" max="22" width="8.7109375" style="8" bestFit="1" customWidth="1"/>
    <col min="23" max="16384" width="9.140625" style="8"/>
  </cols>
  <sheetData>
    <row r="1" spans="1:23">
      <c r="A1" s="8" t="s">
        <v>43</v>
      </c>
      <c r="P1" s="13"/>
    </row>
    <row r="2" spans="1:23">
      <c r="A2" s="8" t="s">
        <v>92</v>
      </c>
    </row>
    <row r="3" spans="1:23">
      <c r="A3" s="8" t="s">
        <v>110</v>
      </c>
    </row>
    <row r="4" spans="1:23">
      <c r="V4" s="15"/>
      <c r="W4" s="15"/>
    </row>
    <row r="5" spans="1:23">
      <c r="V5" s="15"/>
      <c r="W5" s="15"/>
    </row>
    <row r="6" spans="1:23" ht="82.5">
      <c r="B6" s="16" t="s">
        <v>37</v>
      </c>
      <c r="C6" s="17" t="s">
        <v>80</v>
      </c>
      <c r="D6" s="18" t="s">
        <v>78</v>
      </c>
      <c r="E6" s="18" t="s">
        <v>79</v>
      </c>
      <c r="F6" s="20" t="s">
        <v>38</v>
      </c>
      <c r="G6" s="19"/>
      <c r="H6" s="21" t="s">
        <v>90</v>
      </c>
      <c r="I6" s="21"/>
      <c r="J6" s="21" t="s">
        <v>91</v>
      </c>
      <c r="K6" s="17" t="s">
        <v>83</v>
      </c>
      <c r="L6" s="18" t="s">
        <v>81</v>
      </c>
      <c r="M6" s="22" t="s">
        <v>77</v>
      </c>
      <c r="N6" s="23" t="s">
        <v>0</v>
      </c>
      <c r="O6" s="22" t="s">
        <v>82</v>
      </c>
      <c r="P6" s="21" t="s">
        <v>93</v>
      </c>
      <c r="Q6" s="24"/>
      <c r="R6" s="25"/>
      <c r="S6" s="26"/>
    </row>
    <row r="7" spans="1:23">
      <c r="B7" s="9">
        <v>1020</v>
      </c>
      <c r="C7" s="27"/>
      <c r="D7" s="28">
        <v>301</v>
      </c>
      <c r="E7" s="28"/>
      <c r="F7" s="10" t="s">
        <v>1</v>
      </c>
      <c r="H7" s="11">
        <v>164394.1</v>
      </c>
      <c r="J7" s="11">
        <v>0</v>
      </c>
      <c r="K7" s="8">
        <v>480</v>
      </c>
      <c r="L7" s="12">
        <v>2.5000000000000001E-2</v>
      </c>
      <c r="O7" s="12">
        <v>0.02</v>
      </c>
      <c r="P7" s="29">
        <f>H7*O7</f>
        <v>3287.8820000000001</v>
      </c>
      <c r="Q7" s="30"/>
      <c r="R7" s="12"/>
      <c r="S7" s="12"/>
    </row>
    <row r="8" spans="1:23">
      <c r="B8" s="9">
        <v>1025</v>
      </c>
      <c r="C8" s="27"/>
      <c r="D8" s="28">
        <v>302</v>
      </c>
      <c r="E8" s="28"/>
      <c r="F8" s="10" t="s">
        <v>2</v>
      </c>
      <c r="H8" s="11">
        <v>0</v>
      </c>
      <c r="J8" s="11">
        <v>0</v>
      </c>
      <c r="K8" s="8">
        <v>480</v>
      </c>
      <c r="L8" s="12">
        <v>2.5000000000000001E-2</v>
      </c>
      <c r="O8" s="12">
        <v>0.02</v>
      </c>
      <c r="P8" s="29">
        <f t="shared" ref="P8:P12" si="0">H8*O8</f>
        <v>0</v>
      </c>
      <c r="Q8" s="30"/>
      <c r="R8" s="12"/>
      <c r="S8" s="12"/>
    </row>
    <row r="9" spans="1:23">
      <c r="B9" s="9">
        <v>1030</v>
      </c>
      <c r="C9" s="27"/>
      <c r="D9" s="28">
        <v>303</v>
      </c>
      <c r="E9" s="28"/>
      <c r="F9" s="10" t="s">
        <v>3</v>
      </c>
      <c r="H9" s="11">
        <v>0</v>
      </c>
      <c r="J9" s="11">
        <v>0</v>
      </c>
      <c r="K9" s="8">
        <v>0</v>
      </c>
      <c r="L9" s="12">
        <v>0</v>
      </c>
      <c r="O9" s="12">
        <f t="shared" ref="O9:O12" si="1">IF(M9="",L9,M9)</f>
        <v>0</v>
      </c>
      <c r="P9" s="29">
        <f t="shared" si="0"/>
        <v>0</v>
      </c>
      <c r="Q9" s="30"/>
      <c r="R9" s="12"/>
      <c r="S9" s="12"/>
    </row>
    <row r="10" spans="1:23">
      <c r="B10" s="9">
        <v>1035</v>
      </c>
      <c r="C10" s="27"/>
      <c r="D10" s="28">
        <v>303</v>
      </c>
      <c r="E10" s="28"/>
      <c r="F10" s="10" t="s">
        <v>4</v>
      </c>
      <c r="H10" s="11">
        <v>0</v>
      </c>
      <c r="J10" s="11">
        <v>0</v>
      </c>
      <c r="K10" s="8">
        <v>0</v>
      </c>
      <c r="L10" s="12">
        <v>0</v>
      </c>
      <c r="O10" s="12">
        <f t="shared" si="1"/>
        <v>0</v>
      </c>
      <c r="P10" s="29">
        <f t="shared" si="0"/>
        <v>0</v>
      </c>
      <c r="Q10" s="30"/>
      <c r="R10" s="12"/>
      <c r="S10" s="12"/>
    </row>
    <row r="11" spans="1:23">
      <c r="B11" s="9">
        <v>1040</v>
      </c>
      <c r="C11" s="27"/>
      <c r="D11" s="28">
        <v>303</v>
      </c>
      <c r="E11" s="28"/>
      <c r="F11" s="10" t="s">
        <v>5</v>
      </c>
      <c r="H11" s="11">
        <v>0</v>
      </c>
      <c r="J11" s="11">
        <v>0</v>
      </c>
      <c r="K11" s="8">
        <v>0</v>
      </c>
      <c r="L11" s="12">
        <v>0</v>
      </c>
      <c r="O11" s="12">
        <f t="shared" si="1"/>
        <v>0</v>
      </c>
      <c r="P11" s="29">
        <f t="shared" si="0"/>
        <v>0</v>
      </c>
      <c r="Q11" s="30"/>
      <c r="R11" s="12"/>
      <c r="S11" s="12"/>
    </row>
    <row r="12" spans="1:23">
      <c r="B12" s="9">
        <v>1045</v>
      </c>
      <c r="C12" s="27"/>
      <c r="D12" s="28">
        <v>303</v>
      </c>
      <c r="E12" s="28"/>
      <c r="F12" s="10" t="s">
        <v>6</v>
      </c>
      <c r="H12" s="11">
        <v>22551.41</v>
      </c>
      <c r="J12" s="11">
        <v>0</v>
      </c>
      <c r="K12" s="8">
        <v>0</v>
      </c>
      <c r="L12" s="12">
        <v>0</v>
      </c>
      <c r="O12" s="12">
        <f t="shared" si="1"/>
        <v>0</v>
      </c>
      <c r="P12" s="29">
        <f t="shared" si="0"/>
        <v>0</v>
      </c>
      <c r="Q12" s="30"/>
      <c r="R12" s="12"/>
      <c r="S12" s="12"/>
    </row>
    <row r="13" spans="1:23">
      <c r="B13" s="9">
        <v>1050</v>
      </c>
      <c r="C13" s="27">
        <v>311</v>
      </c>
      <c r="D13" s="28">
        <v>304</v>
      </c>
      <c r="E13" s="28"/>
      <c r="F13" s="10" t="s">
        <v>7</v>
      </c>
      <c r="H13" s="11">
        <v>119734.05</v>
      </c>
      <c r="J13" s="11">
        <f>'Pro Forma GL Capital'!J4</f>
        <v>2024.4152240667809</v>
      </c>
      <c r="K13" s="8">
        <v>600</v>
      </c>
      <c r="L13" s="12">
        <v>0.02</v>
      </c>
      <c r="M13" s="12">
        <f>INDEX('PSC DR 3-9d.2'!H:H,MATCH('Current Depreciation Rates'!C13,'PSC DR 3-9d.2'!B:B,1))</f>
        <v>2.6666666666666668E-2</v>
      </c>
      <c r="O13" s="12">
        <v>0.02</v>
      </c>
      <c r="P13" s="29">
        <f>(H13+J13)*O13</f>
        <v>2435.1693044813355</v>
      </c>
      <c r="Q13" s="30"/>
      <c r="R13" s="12"/>
      <c r="S13" s="12"/>
    </row>
    <row r="14" spans="1:23">
      <c r="B14" s="9">
        <v>1055</v>
      </c>
      <c r="C14" s="27">
        <v>331</v>
      </c>
      <c r="D14" s="28">
        <v>304</v>
      </c>
      <c r="E14" s="28"/>
      <c r="F14" s="10" t="s">
        <v>8</v>
      </c>
      <c r="H14" s="11">
        <v>469034.23</v>
      </c>
      <c r="J14" s="11">
        <f>'Pro Forma GL Capital'!J5</f>
        <v>7930.2423648113463</v>
      </c>
      <c r="K14" s="8">
        <v>600</v>
      </c>
      <c r="L14" s="12">
        <v>0.02</v>
      </c>
      <c r="M14" s="12">
        <f>INDEX('PSC DR 3-9d.2'!H:H,MATCH('Current Depreciation Rates'!C14,'PSC DR 3-9d.2'!B:B,1))</f>
        <v>2.6666666666666668E-2</v>
      </c>
      <c r="O14" s="12">
        <v>0.02</v>
      </c>
      <c r="P14" s="29">
        <f t="shared" ref="P14:P43" si="2">(H14+J14)*O14</f>
        <v>9539.2894472962271</v>
      </c>
      <c r="Q14" s="30"/>
      <c r="R14" s="12"/>
      <c r="S14" s="12"/>
    </row>
    <row r="15" spans="1:23">
      <c r="B15" s="9">
        <v>1060</v>
      </c>
      <c r="C15" s="27">
        <v>341</v>
      </c>
      <c r="D15" s="28">
        <v>304</v>
      </c>
      <c r="E15" s="28"/>
      <c r="F15" s="10" t="s">
        <v>9</v>
      </c>
      <c r="H15" s="11">
        <v>461.5</v>
      </c>
      <c r="J15" s="11">
        <f>'Pro Forma GL Capital'!J6</f>
        <v>7.8028566302302425</v>
      </c>
      <c r="K15" s="8">
        <v>600</v>
      </c>
      <c r="L15" s="12">
        <v>0.02</v>
      </c>
      <c r="M15" s="12">
        <f>INDEX('PSC DR 3-9d.2'!H:H,MATCH('Current Depreciation Rates'!C15,'PSC DR 3-9d.2'!B:B,1))</f>
        <v>2.6666666666666668E-2</v>
      </c>
      <c r="O15" s="12">
        <v>0.02</v>
      </c>
      <c r="P15" s="29">
        <f t="shared" si="2"/>
        <v>9.3860571326046038</v>
      </c>
      <c r="Q15" s="30"/>
      <c r="R15" s="12"/>
      <c r="S15" s="12"/>
    </row>
    <row r="16" spans="1:23">
      <c r="B16" s="9">
        <v>1065</v>
      </c>
      <c r="C16" s="27">
        <v>390</v>
      </c>
      <c r="D16" s="28">
        <v>304</v>
      </c>
      <c r="E16" s="28"/>
      <c r="F16" s="10" t="s">
        <v>10</v>
      </c>
      <c r="H16" s="11">
        <v>129602.66</v>
      </c>
      <c r="J16" s="11">
        <f>'Pro Forma GL Capital'!J7</f>
        <v>2191.269718042201</v>
      </c>
      <c r="K16" s="8">
        <v>600</v>
      </c>
      <c r="L16" s="12">
        <v>0.02</v>
      </c>
      <c r="M16" s="12">
        <f>INDEX('PSC DR 3-9d.2'!H:H,MATCH('Current Depreciation Rates'!C16,'PSC DR 3-9d.2'!B:B,1))</f>
        <v>2.6666666666666668E-2</v>
      </c>
      <c r="O16" s="12">
        <v>0.02</v>
      </c>
      <c r="P16" s="29">
        <f t="shared" si="2"/>
        <v>2635.8785943608441</v>
      </c>
      <c r="Q16" s="30"/>
      <c r="R16" s="12"/>
      <c r="S16" s="12"/>
    </row>
    <row r="17" spans="2:19">
      <c r="B17" s="9">
        <v>1080</v>
      </c>
      <c r="C17" s="27">
        <v>314</v>
      </c>
      <c r="D17" s="28">
        <v>307</v>
      </c>
      <c r="E17" s="28"/>
      <c r="F17" s="10" t="s">
        <v>11</v>
      </c>
      <c r="H17" s="11">
        <v>477398.13</v>
      </c>
      <c r="J17" s="11">
        <f>'Pro Forma GL Capital'!J8</f>
        <v>8071.6558265005833</v>
      </c>
      <c r="K17" s="8">
        <v>600</v>
      </c>
      <c r="L17" s="12">
        <v>0.02</v>
      </c>
      <c r="M17" s="12">
        <f>INDEX('PSC DR 3-9d.2'!H:H,MATCH('Current Depreciation Rates'!C17,'PSC DR 3-9d.2'!B:B,1))</f>
        <v>3.3333333333333333E-2</v>
      </c>
      <c r="O17" s="12">
        <v>0.02</v>
      </c>
      <c r="P17" s="29">
        <f t="shared" si="2"/>
        <v>9709.3957165300108</v>
      </c>
      <c r="Q17" s="30"/>
      <c r="R17" s="12"/>
      <c r="S17" s="12"/>
    </row>
    <row r="18" spans="2:19">
      <c r="B18" s="9">
        <v>1085</v>
      </c>
      <c r="C18" s="27"/>
      <c r="D18" s="28">
        <v>308</v>
      </c>
      <c r="E18" s="28"/>
      <c r="F18" s="10" t="s">
        <v>12</v>
      </c>
      <c r="H18" s="11">
        <v>0</v>
      </c>
      <c r="J18" s="11">
        <f>'Pro Forma GL Capital'!J9</f>
        <v>0</v>
      </c>
      <c r="K18" s="8">
        <v>480</v>
      </c>
      <c r="L18" s="12">
        <v>2.5000000000000001E-2</v>
      </c>
      <c r="O18" s="12">
        <v>0.02</v>
      </c>
      <c r="P18" s="29">
        <f t="shared" si="2"/>
        <v>0</v>
      </c>
      <c r="Q18" s="30"/>
      <c r="R18" s="12"/>
      <c r="S18" s="12"/>
    </row>
    <row r="19" spans="2:19">
      <c r="B19" s="9">
        <v>1090</v>
      </c>
      <c r="C19" s="27">
        <v>316</v>
      </c>
      <c r="D19" s="28">
        <v>309</v>
      </c>
      <c r="E19" s="28"/>
      <c r="F19" s="10" t="s">
        <v>13</v>
      </c>
      <c r="H19" s="11">
        <v>9489.7199999999993</v>
      </c>
      <c r="J19" s="11">
        <f>'Pro Forma GL Capital'!J10</f>
        <v>160.44837404339876</v>
      </c>
      <c r="K19" s="8">
        <v>1200</v>
      </c>
      <c r="L19" s="12">
        <v>0.01</v>
      </c>
      <c r="M19" s="12">
        <f>INDEX('PSC DR 3-9d.2'!H:H,MATCH('Current Depreciation Rates'!C19,'PSC DR 3-9d.2'!B:B,1))</f>
        <v>1.6E-2</v>
      </c>
      <c r="O19" s="12">
        <v>0.02</v>
      </c>
      <c r="P19" s="29">
        <f t="shared" si="2"/>
        <v>193.00336748086798</v>
      </c>
      <c r="Q19" s="30"/>
      <c r="R19" s="12"/>
      <c r="S19" s="12"/>
    </row>
    <row r="20" spans="2:19">
      <c r="B20" s="9">
        <v>1095</v>
      </c>
      <c r="C20" s="27"/>
      <c r="D20" s="28">
        <v>310</v>
      </c>
      <c r="E20" s="28"/>
      <c r="F20" s="10" t="s">
        <v>14</v>
      </c>
      <c r="H20" s="11">
        <v>0</v>
      </c>
      <c r="J20" s="11">
        <f>'Pro Forma GL Capital'!J11</f>
        <v>0</v>
      </c>
      <c r="K20" s="8">
        <v>120</v>
      </c>
      <c r="L20" s="12">
        <v>0.1</v>
      </c>
      <c r="O20" s="12">
        <v>0.02</v>
      </c>
      <c r="P20" s="29">
        <f t="shared" si="2"/>
        <v>0</v>
      </c>
      <c r="Q20" s="30"/>
      <c r="R20" s="12"/>
      <c r="S20" s="12"/>
    </row>
    <row r="21" spans="2:19">
      <c r="B21" s="9">
        <v>1100</v>
      </c>
      <c r="C21" s="27">
        <v>324</v>
      </c>
      <c r="D21" s="28">
        <v>311</v>
      </c>
      <c r="E21" s="28"/>
      <c r="F21" s="10" t="s">
        <v>15</v>
      </c>
      <c r="H21" s="11">
        <v>9223.01</v>
      </c>
      <c r="J21" s="11">
        <f>'Pro Forma GL Capital'!J12</f>
        <v>155.93894849226399</v>
      </c>
      <c r="K21" s="8">
        <v>84</v>
      </c>
      <c r="L21" s="12">
        <v>0.1429</v>
      </c>
      <c r="M21" s="12">
        <f>INDEX('PSC DR 3-9d.2'!H:H,MATCH('Current Depreciation Rates'!C21,'PSC DR 3-9d.2'!B:B,1))</f>
        <v>0.05</v>
      </c>
      <c r="O21" s="12">
        <v>0.02</v>
      </c>
      <c r="P21" s="29">
        <f t="shared" si="2"/>
        <v>187.57897896984528</v>
      </c>
      <c r="Q21" s="30"/>
      <c r="R21" s="12"/>
      <c r="S21" s="12"/>
    </row>
    <row r="22" spans="2:19">
      <c r="B22" s="9">
        <v>1105</v>
      </c>
      <c r="C22" s="27">
        <v>324</v>
      </c>
      <c r="D22" s="28">
        <v>311</v>
      </c>
      <c r="E22" s="28"/>
      <c r="F22" s="10" t="s">
        <v>16</v>
      </c>
      <c r="H22" s="11">
        <v>702166.93</v>
      </c>
      <c r="J22" s="11">
        <f>'Pro Forma GL Capital'!J13</f>
        <v>11871.95641447219</v>
      </c>
      <c r="K22" s="8">
        <v>360</v>
      </c>
      <c r="L22" s="12">
        <v>3.3300000000000003E-2</v>
      </c>
      <c r="M22" s="12">
        <f>INDEX('PSC DR 3-9d.2'!H:H,MATCH('Current Depreciation Rates'!C22,'PSC DR 3-9d.2'!B:B,1))</f>
        <v>0.05</v>
      </c>
      <c r="O22" s="12">
        <v>0.02</v>
      </c>
      <c r="P22" s="29">
        <f t="shared" si="2"/>
        <v>14280.777728289446</v>
      </c>
      <c r="Q22" s="30"/>
      <c r="R22" s="12"/>
      <c r="S22" s="12"/>
    </row>
    <row r="23" spans="2:19">
      <c r="B23" s="9">
        <v>1110</v>
      </c>
      <c r="C23" s="27">
        <v>324</v>
      </c>
      <c r="D23" s="28">
        <v>311</v>
      </c>
      <c r="E23" s="28"/>
      <c r="F23" s="10" t="s">
        <v>17</v>
      </c>
      <c r="H23" s="11">
        <v>7532.87</v>
      </c>
      <c r="J23" s="11">
        <f>'Pro Forma GL Capital'!J14</f>
        <v>127.36274024737266</v>
      </c>
      <c r="K23" s="8">
        <v>84</v>
      </c>
      <c r="L23" s="12">
        <v>0.1429</v>
      </c>
      <c r="M23" s="12">
        <f>INDEX('PSC DR 3-9d.2'!H:H,MATCH('Current Depreciation Rates'!C23,'PSC DR 3-9d.2'!B:B,1))</f>
        <v>0.05</v>
      </c>
      <c r="O23" s="12">
        <v>0.02</v>
      </c>
      <c r="P23" s="29">
        <f t="shared" si="2"/>
        <v>153.20465480494747</v>
      </c>
      <c r="Q23" s="30"/>
      <c r="R23" s="12"/>
      <c r="S23" s="12"/>
    </row>
    <row r="24" spans="2:19">
      <c r="B24" s="9">
        <v>1115</v>
      </c>
      <c r="C24" s="27">
        <v>332</v>
      </c>
      <c r="D24" s="28">
        <v>320</v>
      </c>
      <c r="E24" s="28"/>
      <c r="F24" s="10" t="s">
        <v>18</v>
      </c>
      <c r="H24" s="11">
        <v>1011297.32</v>
      </c>
      <c r="J24" s="11">
        <f>'Pro Forma GL Capital'!J15</f>
        <v>17098.608880814896</v>
      </c>
      <c r="K24" s="8">
        <v>480</v>
      </c>
      <c r="L24" s="12">
        <v>2.5000000000000001E-2</v>
      </c>
      <c r="M24" s="12">
        <f>INDEX('PSC DR 3-9d.2'!H:H,MATCH('Current Depreciation Rates'!C24,'PSC DR 3-9d.2'!B:B,1))</f>
        <v>3.6363636363636362E-2</v>
      </c>
      <c r="O24" s="12">
        <v>0.02</v>
      </c>
      <c r="P24" s="29">
        <f t="shared" si="2"/>
        <v>20567.918577616296</v>
      </c>
      <c r="Q24" s="30"/>
      <c r="R24" s="12"/>
      <c r="S24" s="12"/>
    </row>
    <row r="25" spans="2:19">
      <c r="B25" s="9">
        <v>1120</v>
      </c>
      <c r="C25" s="27">
        <v>342</v>
      </c>
      <c r="D25" s="28">
        <v>330</v>
      </c>
      <c r="E25" s="28"/>
      <c r="F25" s="10" t="s">
        <v>19</v>
      </c>
      <c r="H25" s="11">
        <v>529313.81999999995</v>
      </c>
      <c r="J25" s="11">
        <f>'Pro Forma GL Capital'!J16</f>
        <v>8949.4254601505872</v>
      </c>
      <c r="K25" s="8">
        <v>600</v>
      </c>
      <c r="L25" s="12">
        <v>0.02</v>
      </c>
      <c r="M25" s="12">
        <f>INDEX('PSC DR 3-9d.2'!H:H,MATCH('Current Depreciation Rates'!C25,'PSC DR 3-9d.2'!B:B,1))</f>
        <v>2.2222222222222223E-2</v>
      </c>
      <c r="O25" s="12">
        <v>0.02</v>
      </c>
      <c r="P25" s="29">
        <f t="shared" si="2"/>
        <v>10765.264909203011</v>
      </c>
      <c r="Q25" s="30"/>
      <c r="R25" s="12"/>
      <c r="S25" s="12"/>
    </row>
    <row r="26" spans="2:19">
      <c r="B26" s="9">
        <v>1125</v>
      </c>
      <c r="C26" s="27">
        <v>343</v>
      </c>
      <c r="D26" s="28">
        <v>331</v>
      </c>
      <c r="E26" s="28"/>
      <c r="F26" s="10" t="s">
        <v>20</v>
      </c>
      <c r="H26" s="11">
        <v>3390245.07</v>
      </c>
      <c r="J26" s="11">
        <f>'Pro Forma GL Capital'!J17</f>
        <v>57320.901890693152</v>
      </c>
      <c r="K26" s="8">
        <v>1200</v>
      </c>
      <c r="L26" s="12">
        <v>0.01</v>
      </c>
      <c r="M26" s="12">
        <f>INDEX('PSC DR 3-9d.2'!H:H,MATCH('Current Depreciation Rates'!C26,'PSC DR 3-9d.2'!B:B,1))</f>
        <v>1.6E-2</v>
      </c>
      <c r="O26" s="12">
        <v>0.02</v>
      </c>
      <c r="P26" s="29">
        <f t="shared" si="2"/>
        <v>68951.319437813858</v>
      </c>
      <c r="Q26" s="30"/>
      <c r="R26" s="12"/>
      <c r="S26" s="12"/>
    </row>
    <row r="27" spans="2:19">
      <c r="B27" s="9">
        <v>1130</v>
      </c>
      <c r="C27" s="27">
        <v>345</v>
      </c>
      <c r="D27" s="28">
        <v>333</v>
      </c>
      <c r="E27" s="28"/>
      <c r="F27" s="10" t="s">
        <v>21</v>
      </c>
      <c r="H27" s="11">
        <v>881265.1</v>
      </c>
      <c r="J27" s="11">
        <f>'Pro Forma GL Capital'!J18</f>
        <v>14900.076334833191</v>
      </c>
      <c r="K27" s="8">
        <v>600</v>
      </c>
      <c r="L27" s="12">
        <v>0.02</v>
      </c>
      <c r="M27" s="12">
        <f>INDEX('PSC DR 3-9d.2'!H:H,MATCH('Current Depreciation Rates'!C27,'PSC DR 3-9d.2'!B:B,1))</f>
        <v>2.5000000000000001E-2</v>
      </c>
      <c r="O27" s="12">
        <v>0.02</v>
      </c>
      <c r="P27" s="29">
        <f t="shared" si="2"/>
        <v>17923.303526696662</v>
      </c>
      <c r="Q27" s="30"/>
      <c r="R27" s="12"/>
      <c r="S27" s="12"/>
    </row>
    <row r="28" spans="2:19">
      <c r="B28" s="9">
        <v>1135</v>
      </c>
      <c r="C28" s="27">
        <v>346</v>
      </c>
      <c r="D28" s="28">
        <v>334</v>
      </c>
      <c r="E28" s="28"/>
      <c r="F28" s="10" t="s">
        <v>22</v>
      </c>
      <c r="H28" s="11">
        <v>738122.04</v>
      </c>
      <c r="J28" s="11">
        <f>'Pro Forma GL Capital'!J19</f>
        <v>12479.870972336017</v>
      </c>
      <c r="K28" s="8">
        <v>360</v>
      </c>
      <c r="L28" s="12">
        <v>3.3300000000000003E-2</v>
      </c>
      <c r="M28" s="12">
        <f>INDEX('PSC DR 3-9d.2'!H:H,MATCH('Current Depreciation Rates'!C28,'PSC DR 3-9d.2'!B:B,1))</f>
        <v>2.5000000000000001E-2</v>
      </c>
      <c r="O28" s="12">
        <v>0.02</v>
      </c>
      <c r="P28" s="29">
        <f t="shared" si="2"/>
        <v>15012.038219446722</v>
      </c>
      <c r="Q28" s="30"/>
      <c r="R28" s="12"/>
      <c r="S28" s="12"/>
    </row>
    <row r="29" spans="2:19">
      <c r="B29" s="9">
        <v>1140</v>
      </c>
      <c r="C29" s="27">
        <v>347</v>
      </c>
      <c r="D29" s="28">
        <v>334</v>
      </c>
      <c r="E29" s="28"/>
      <c r="F29" s="10" t="s">
        <v>23</v>
      </c>
      <c r="H29" s="11">
        <v>600576.56999999995</v>
      </c>
      <c r="J29" s="11">
        <f>'Pro Forma GL Capital'!J20</f>
        <v>10154.307413186212</v>
      </c>
      <c r="K29" s="8">
        <v>360</v>
      </c>
      <c r="L29" s="12">
        <v>3.3300000000000003E-2</v>
      </c>
      <c r="M29" s="12">
        <f>INDEX('PSC DR 3-9d.2'!H:H,MATCH('Current Depreciation Rates'!C29,'PSC DR 3-9d.2'!B:B,1))</f>
        <v>2.2222222222222223E-2</v>
      </c>
      <c r="O29" s="12">
        <v>0.02</v>
      </c>
      <c r="P29" s="29">
        <f t="shared" si="2"/>
        <v>12214.617548263723</v>
      </c>
      <c r="Q29" s="30"/>
      <c r="R29" s="12"/>
      <c r="S29" s="12"/>
    </row>
    <row r="30" spans="2:19">
      <c r="B30" s="9">
        <v>1145</v>
      </c>
      <c r="C30" s="27">
        <v>348</v>
      </c>
      <c r="D30" s="28">
        <v>335</v>
      </c>
      <c r="E30" s="28"/>
      <c r="F30" s="10" t="s">
        <v>24</v>
      </c>
      <c r="G30" s="10"/>
      <c r="H30" s="11">
        <v>406626.32</v>
      </c>
      <c r="J30" s="11">
        <f>'Pro Forma GL Capital'!J21</f>
        <v>6875.074489790085</v>
      </c>
      <c r="K30" s="8">
        <v>480</v>
      </c>
      <c r="L30" s="12">
        <v>2.5000000000000001E-2</v>
      </c>
      <c r="M30" s="12">
        <f>INDEX('PSC DR 3-9d.2'!H:H,MATCH('Current Depreciation Rates'!C30,'PSC DR 3-9d.2'!B:B,1))</f>
        <v>0.02</v>
      </c>
      <c r="O30" s="12">
        <v>0.02</v>
      </c>
      <c r="P30" s="29">
        <f t="shared" si="2"/>
        <v>8270.0278897958015</v>
      </c>
      <c r="Q30" s="30"/>
      <c r="R30" s="12"/>
      <c r="S30" s="12"/>
    </row>
    <row r="31" spans="2:19">
      <c r="B31" s="9">
        <v>1150</v>
      </c>
      <c r="C31" s="27"/>
      <c r="D31" s="28">
        <v>336</v>
      </c>
      <c r="E31" s="28"/>
      <c r="F31" s="10" t="s">
        <v>25</v>
      </c>
      <c r="G31" s="10"/>
      <c r="H31" s="11">
        <v>0</v>
      </c>
      <c r="J31" s="11">
        <f>'Pro Forma GL Capital'!J22</f>
        <v>0</v>
      </c>
      <c r="K31" s="8">
        <v>120</v>
      </c>
      <c r="L31" s="12">
        <v>0.1</v>
      </c>
      <c r="O31" s="12">
        <v>0.02</v>
      </c>
      <c r="P31" s="29">
        <f t="shared" si="2"/>
        <v>0</v>
      </c>
      <c r="Q31" s="30"/>
      <c r="R31" s="12"/>
      <c r="S31" s="12"/>
    </row>
    <row r="32" spans="2:19">
      <c r="B32" s="9">
        <v>1160</v>
      </c>
      <c r="C32" s="27">
        <v>317</v>
      </c>
      <c r="D32" s="28">
        <v>339</v>
      </c>
      <c r="E32" s="28"/>
      <c r="F32" s="10" t="s">
        <v>26</v>
      </c>
      <c r="G32" s="10"/>
      <c r="H32" s="11">
        <v>0</v>
      </c>
      <c r="J32" s="11">
        <f>'Pro Forma GL Capital'!J23</f>
        <v>0</v>
      </c>
      <c r="K32" s="8">
        <v>480</v>
      </c>
      <c r="L32" s="12">
        <v>2.5000000000000001E-2</v>
      </c>
      <c r="M32" s="12">
        <f>INDEX('PSC DR 3-9d.2'!H:H,MATCH('Current Depreciation Rates'!C32,'PSC DR 3-9d.2'!B:B,1))</f>
        <v>2.8571428571428571E-2</v>
      </c>
      <c r="O32" s="12">
        <v>0.02</v>
      </c>
      <c r="P32" s="29">
        <f t="shared" si="2"/>
        <v>0</v>
      </c>
      <c r="Q32" s="30"/>
      <c r="R32" s="12"/>
      <c r="S32" s="12"/>
    </row>
    <row r="33" spans="2:19">
      <c r="B33" s="31">
        <v>1165</v>
      </c>
      <c r="C33" s="27">
        <v>317</v>
      </c>
      <c r="D33" s="28">
        <v>339</v>
      </c>
      <c r="E33" s="28"/>
      <c r="F33" s="10" t="s">
        <v>39</v>
      </c>
      <c r="G33" s="10"/>
      <c r="H33" s="11">
        <v>0</v>
      </c>
      <c r="J33" s="11">
        <f>'Pro Forma GL Capital'!J24</f>
        <v>0</v>
      </c>
      <c r="K33" s="8">
        <v>480</v>
      </c>
      <c r="L33" s="12">
        <v>2.5000000000000001E-2</v>
      </c>
      <c r="M33" s="12">
        <f>INDEX('PSC DR 3-9d.2'!H:H,MATCH('Current Depreciation Rates'!C33,'PSC DR 3-9d.2'!B:B,1))</f>
        <v>2.8571428571428571E-2</v>
      </c>
      <c r="O33" s="12">
        <v>0.02</v>
      </c>
      <c r="P33" s="29">
        <f t="shared" si="2"/>
        <v>0</v>
      </c>
      <c r="Q33" s="30"/>
      <c r="R33" s="12"/>
      <c r="S33" s="12"/>
    </row>
    <row r="34" spans="2:19">
      <c r="B34" s="31">
        <v>1175</v>
      </c>
      <c r="C34" s="27">
        <v>390</v>
      </c>
      <c r="D34" s="28">
        <v>340</v>
      </c>
      <c r="E34" s="28">
        <v>390</v>
      </c>
      <c r="F34" s="10" t="s">
        <v>27</v>
      </c>
      <c r="G34" s="10"/>
      <c r="H34" s="11">
        <v>151271.59</v>
      </c>
      <c r="J34" s="11">
        <f>'Pro Forma GL Capital'!J25</f>
        <v>2557.6392827670006</v>
      </c>
      <c r="K34" s="8">
        <v>120</v>
      </c>
      <c r="L34" s="12">
        <v>0.1</v>
      </c>
      <c r="M34" s="12">
        <f>INDEX('PSC DR 3-9d.2'!H:H,MATCH('Current Depreciation Rates'!C34,'PSC DR 3-9d.2'!B:B,1))</f>
        <v>2.6666666666666668E-2</v>
      </c>
      <c r="O34" s="12">
        <v>0.02</v>
      </c>
      <c r="P34" s="29">
        <f t="shared" si="2"/>
        <v>3076.5845856553397</v>
      </c>
      <c r="Q34" s="30"/>
      <c r="R34" s="12"/>
      <c r="S34" s="12"/>
    </row>
    <row r="35" spans="2:19">
      <c r="B35" s="9">
        <v>1180</v>
      </c>
      <c r="C35" s="27">
        <v>391</v>
      </c>
      <c r="D35" s="28">
        <v>340</v>
      </c>
      <c r="E35" s="28">
        <v>390</v>
      </c>
      <c r="F35" s="10" t="s">
        <v>28</v>
      </c>
      <c r="G35" s="10"/>
      <c r="H35" s="11">
        <v>100935.4</v>
      </c>
      <c r="J35" s="11">
        <f>'Pro Forma GL Capital'!J26</f>
        <v>1706.5752006824302</v>
      </c>
      <c r="K35" s="8">
        <v>120</v>
      </c>
      <c r="L35" s="12">
        <v>0.1</v>
      </c>
      <c r="M35" s="12">
        <f>INDEX('PSC DR 3-9d.2'!H:H,MATCH('Current Depreciation Rates'!C35,'PSC DR 3-9d.2'!B:B,1))</f>
        <v>4.4444444444444446E-2</v>
      </c>
      <c r="O35" s="12">
        <v>0.02</v>
      </c>
      <c r="P35" s="29">
        <f t="shared" si="2"/>
        <v>2052.8395040136484</v>
      </c>
      <c r="Q35" s="30"/>
      <c r="R35" s="12"/>
      <c r="S35" s="12"/>
    </row>
    <row r="36" spans="2:19">
      <c r="B36" s="9">
        <v>1185</v>
      </c>
      <c r="C36" s="27">
        <v>393</v>
      </c>
      <c r="D36" s="28">
        <v>342</v>
      </c>
      <c r="E36" s="28">
        <v>392</v>
      </c>
      <c r="F36" s="10" t="s">
        <v>29</v>
      </c>
      <c r="H36" s="11">
        <v>0</v>
      </c>
      <c r="J36" s="11">
        <f>'Pro Forma GL Capital'!J27</f>
        <v>0</v>
      </c>
      <c r="K36" s="8">
        <v>360</v>
      </c>
      <c r="L36" s="12">
        <v>3.3300000000000003E-2</v>
      </c>
      <c r="M36" s="12">
        <f>INDEX('PSC DR 3-9d.2'!H:H,MATCH('Current Depreciation Rates'!C36,'PSC DR 3-9d.2'!B:B,1))</f>
        <v>0.05</v>
      </c>
      <c r="O36" s="12">
        <v>0.02</v>
      </c>
      <c r="P36" s="29">
        <f t="shared" si="2"/>
        <v>0</v>
      </c>
      <c r="Q36" s="30"/>
      <c r="R36" s="12"/>
      <c r="S36" s="12"/>
    </row>
    <row r="37" spans="2:19">
      <c r="B37" s="9">
        <v>1190</v>
      </c>
      <c r="C37" s="27">
        <v>394</v>
      </c>
      <c r="D37" s="28">
        <v>343</v>
      </c>
      <c r="E37" s="28">
        <v>393</v>
      </c>
      <c r="F37" s="10" t="s">
        <v>30</v>
      </c>
      <c r="H37" s="11">
        <v>269939.90999999997</v>
      </c>
      <c r="J37" s="11">
        <f>'Pro Forma GL Capital'!J28</f>
        <v>4564.0355720633906</v>
      </c>
      <c r="K37" s="8">
        <v>240</v>
      </c>
      <c r="L37" s="12">
        <v>0.05</v>
      </c>
      <c r="M37" s="12">
        <f>INDEX('PSC DR 3-9d.2'!H:H,MATCH('Current Depreciation Rates'!C37,'PSC DR 3-9d.2'!B:B,1))</f>
        <v>5.7142857142857141E-2</v>
      </c>
      <c r="O37" s="12">
        <v>0.02</v>
      </c>
      <c r="P37" s="29">
        <f t="shared" si="2"/>
        <v>5490.0789114412682</v>
      </c>
      <c r="Q37" s="30"/>
      <c r="R37" s="12"/>
      <c r="S37" s="12"/>
    </row>
    <row r="38" spans="2:19">
      <c r="B38" s="9">
        <v>1195</v>
      </c>
      <c r="C38" s="27">
        <v>395</v>
      </c>
      <c r="D38" s="28">
        <v>344</v>
      </c>
      <c r="E38" s="28">
        <v>394</v>
      </c>
      <c r="F38" s="10" t="s">
        <v>31</v>
      </c>
      <c r="H38" s="11">
        <v>78263.199999999997</v>
      </c>
      <c r="J38" s="11">
        <f>'Pro Forma GL Capital'!J29</f>
        <v>1323.2427497790584</v>
      </c>
      <c r="K38" s="8">
        <v>120</v>
      </c>
      <c r="L38" s="12">
        <v>0.1</v>
      </c>
      <c r="M38" s="12">
        <f>INDEX('PSC DR 3-9d.2'!H:H,MATCH('Current Depreciation Rates'!C38,'PSC DR 3-9d.2'!B:B,1))</f>
        <v>5.7142857142857141E-2</v>
      </c>
      <c r="O38" s="12">
        <v>0.02</v>
      </c>
      <c r="P38" s="29">
        <f t="shared" si="2"/>
        <v>1591.7288549955813</v>
      </c>
      <c r="Q38" s="30"/>
      <c r="R38" s="12"/>
      <c r="S38" s="12"/>
    </row>
    <row r="39" spans="2:19">
      <c r="B39" s="9">
        <v>1200</v>
      </c>
      <c r="C39" s="27">
        <v>396</v>
      </c>
      <c r="D39" s="28">
        <v>345</v>
      </c>
      <c r="E39" s="28">
        <v>395</v>
      </c>
      <c r="F39" s="10" t="s">
        <v>32</v>
      </c>
      <c r="H39" s="11">
        <v>2570.16</v>
      </c>
      <c r="J39" s="11">
        <f>'Pro Forma GL Capital'!J30</f>
        <v>43.455232929041294</v>
      </c>
      <c r="K39" s="8">
        <v>120</v>
      </c>
      <c r="L39" s="12">
        <v>0.1</v>
      </c>
      <c r="M39" s="12">
        <f>INDEX('PSC DR 3-9d.2'!H:H,MATCH('Current Depreciation Rates'!C39,'PSC DR 3-9d.2'!B:B,1))</f>
        <v>0.08</v>
      </c>
      <c r="O39" s="12">
        <v>0.02</v>
      </c>
      <c r="P39" s="29">
        <f t="shared" si="2"/>
        <v>52.272304658580822</v>
      </c>
      <c r="Q39" s="30"/>
      <c r="R39" s="12"/>
      <c r="S39" s="12"/>
    </row>
    <row r="40" spans="2:19">
      <c r="B40" s="9">
        <v>1205</v>
      </c>
      <c r="C40" s="27">
        <v>397</v>
      </c>
      <c r="D40" s="28">
        <v>346</v>
      </c>
      <c r="E40" s="28">
        <v>396</v>
      </c>
      <c r="F40" s="10" t="s">
        <v>33</v>
      </c>
      <c r="H40" s="11">
        <v>54791.5</v>
      </c>
      <c r="J40" s="11">
        <f>'Pro Forma GL Capital'!J31</f>
        <v>926.39267400923143</v>
      </c>
      <c r="K40" s="8">
        <v>120</v>
      </c>
      <c r="L40" s="12">
        <v>0.1</v>
      </c>
      <c r="M40" s="12">
        <f>INDEX('PSC DR 3-9d.2'!H:H,MATCH('Current Depreciation Rates'!C40,'PSC DR 3-9d.2'!B:B,1))</f>
        <v>0.1</v>
      </c>
      <c r="O40" s="12">
        <v>0.02</v>
      </c>
      <c r="P40" s="29">
        <f t="shared" si="2"/>
        <v>1114.3578534801845</v>
      </c>
      <c r="Q40" s="30"/>
      <c r="R40" s="12"/>
      <c r="S40" s="12"/>
    </row>
    <row r="41" spans="2:19">
      <c r="B41" s="9">
        <v>1210</v>
      </c>
      <c r="C41" s="27">
        <v>328</v>
      </c>
      <c r="D41" s="28">
        <v>347</v>
      </c>
      <c r="E41" s="28">
        <v>397</v>
      </c>
      <c r="F41" s="10" t="s">
        <v>34</v>
      </c>
      <c r="H41" s="11">
        <v>0</v>
      </c>
      <c r="J41" s="11">
        <f>'Pro Forma GL Capital'!J32</f>
        <v>0</v>
      </c>
      <c r="K41" s="8">
        <v>360</v>
      </c>
      <c r="L41" s="12">
        <v>3.3300000000000003E-2</v>
      </c>
      <c r="M41" s="12">
        <f>INDEX('PSC DR 3-9d.2'!H:H,MATCH('Current Depreciation Rates'!C41,'PSC DR 3-9d.2'!B:B,1))</f>
        <v>0.04</v>
      </c>
      <c r="O41" s="12">
        <v>0.02</v>
      </c>
      <c r="P41" s="29">
        <f t="shared" si="2"/>
        <v>0</v>
      </c>
      <c r="Q41" s="30"/>
      <c r="R41" s="12"/>
      <c r="S41" s="12"/>
    </row>
    <row r="42" spans="2:19">
      <c r="B42" s="9">
        <v>1215</v>
      </c>
      <c r="C42" s="27">
        <v>317</v>
      </c>
      <c r="D42" s="28">
        <v>348</v>
      </c>
      <c r="E42" s="28">
        <v>398</v>
      </c>
      <c r="F42" s="10" t="s">
        <v>35</v>
      </c>
      <c r="H42" s="11">
        <v>69976</v>
      </c>
      <c r="J42" s="11">
        <f>'Pro Forma GL Capital'!J33</f>
        <v>1183.1261008818883</v>
      </c>
      <c r="K42" s="8">
        <v>180</v>
      </c>
      <c r="L42" s="12">
        <v>6.6699999999999995E-2</v>
      </c>
      <c r="M42" s="12">
        <f>INDEX('PSC DR 3-9d.2'!H:H,MATCH('Current Depreciation Rates'!C42,'PSC DR 3-9d.2'!B:B,1))</f>
        <v>2.8571428571428571E-2</v>
      </c>
      <c r="O42" s="12">
        <v>0.02</v>
      </c>
      <c r="P42" s="29">
        <f t="shared" si="2"/>
        <v>1423.1825220176377</v>
      </c>
      <c r="Q42" s="30"/>
      <c r="R42" s="12"/>
      <c r="S42" s="12"/>
    </row>
    <row r="43" spans="2:19">
      <c r="B43" s="9">
        <v>1220</v>
      </c>
      <c r="C43" s="27">
        <v>317</v>
      </c>
      <c r="D43" s="28">
        <v>348</v>
      </c>
      <c r="E43" s="28">
        <v>398</v>
      </c>
      <c r="F43" s="10" t="s">
        <v>36</v>
      </c>
      <c r="H43" s="11">
        <v>0</v>
      </c>
      <c r="J43" s="11">
        <f>'Pro Forma GL Capital'!J34</f>
        <v>0</v>
      </c>
      <c r="K43" s="8">
        <v>480</v>
      </c>
      <c r="L43" s="12">
        <v>2.5000000000000001E-2</v>
      </c>
      <c r="M43" s="12">
        <f>INDEX('PSC DR 3-9d.2'!H:H,MATCH('Current Depreciation Rates'!C43,'PSC DR 3-9d.2'!B:B,1))</f>
        <v>2.8571428571428571E-2</v>
      </c>
      <c r="O43" s="12">
        <v>0.02</v>
      </c>
      <c r="P43" s="29">
        <f t="shared" si="2"/>
        <v>0</v>
      </c>
      <c r="Q43" s="30"/>
      <c r="R43" s="12"/>
      <c r="S43" s="12"/>
    </row>
    <row r="45" spans="2:19">
      <c r="C45" s="32"/>
      <c r="F45" s="10" t="s">
        <v>87</v>
      </c>
      <c r="H45" s="11">
        <f>SUM(H7:H44)</f>
        <v>10396782.610000001</v>
      </c>
      <c r="J45" s="11">
        <f>SUM(J7:J44)</f>
        <v>172623.82472222249</v>
      </c>
      <c r="P45" s="11">
        <f>SUM(P7:P44)</f>
        <v>210937.1004944444</v>
      </c>
    </row>
    <row r="47" spans="2:19">
      <c r="F47" s="10" t="s">
        <v>84</v>
      </c>
      <c r="P47" s="12">
        <f>+P45/H45</f>
        <v>2.0288690107991433E-2</v>
      </c>
    </row>
    <row r="48" spans="2:19">
      <c r="P48" s="12"/>
    </row>
    <row r="49" spans="2:17">
      <c r="H49" s="33"/>
      <c r="P49" s="43"/>
    </row>
    <row r="50" spans="2:17">
      <c r="F50" s="10" t="s">
        <v>100</v>
      </c>
      <c r="H50" s="33"/>
      <c r="J50" s="11">
        <v>273771.07061555248</v>
      </c>
      <c r="P50" s="43">
        <v>54754.214123110498</v>
      </c>
      <c r="Q50" s="37" t="s">
        <v>101</v>
      </c>
    </row>
    <row r="51" spans="2:17">
      <c r="F51" s="37" t="s">
        <v>102</v>
      </c>
      <c r="H51" s="33"/>
      <c r="J51" s="11">
        <v>224000.06380615084</v>
      </c>
      <c r="P51" s="43">
        <v>20465.481072483195</v>
      </c>
      <c r="Q51" s="37" t="s">
        <v>103</v>
      </c>
    </row>
    <row r="52" spans="2:17">
      <c r="F52" s="37"/>
      <c r="H52" s="33"/>
      <c r="P52" s="43"/>
      <c r="Q52" s="37"/>
    </row>
    <row r="53" spans="2:17" ht="17.25" thickBot="1">
      <c r="F53" s="46" t="s">
        <v>111</v>
      </c>
      <c r="G53" s="47"/>
      <c r="H53" s="44"/>
      <c r="I53" s="44"/>
      <c r="J53" s="44"/>
      <c r="K53" s="47"/>
      <c r="L53" s="47"/>
      <c r="M53" s="48"/>
      <c r="N53" s="48"/>
      <c r="O53" s="48"/>
      <c r="P53" s="45">
        <f>P45+P50+P51</f>
        <v>286156.79569003807</v>
      </c>
    </row>
    <row r="54" spans="2:17" ht="17.25" thickTop="1">
      <c r="F54" s="34"/>
      <c r="G54" s="26"/>
      <c r="H54" s="35"/>
      <c r="I54" s="35"/>
    </row>
    <row r="55" spans="2:17">
      <c r="B55" s="9">
        <v>3350</v>
      </c>
      <c r="F55" s="10" t="s">
        <v>41</v>
      </c>
      <c r="G55" s="26"/>
      <c r="H55" s="11">
        <v>-83141</v>
      </c>
      <c r="I55" s="35"/>
      <c r="M55" s="8"/>
      <c r="O55" s="36">
        <v>0.02</v>
      </c>
      <c r="P55" s="29">
        <f t="shared" ref="P55:P57" si="3">(H55+J55)*O55</f>
        <v>-1662.82</v>
      </c>
    </row>
    <row r="56" spans="2:17">
      <c r="B56" s="9">
        <v>3430</v>
      </c>
      <c r="F56" s="10" t="s">
        <v>85</v>
      </c>
      <c r="G56" s="26"/>
      <c r="H56" s="11">
        <v>-104168.69</v>
      </c>
      <c r="M56" s="8"/>
      <c r="O56" s="36">
        <v>0.02</v>
      </c>
      <c r="P56" s="29">
        <f t="shared" si="3"/>
        <v>-2083.3738000000003</v>
      </c>
    </row>
    <row r="57" spans="2:17">
      <c r="B57" s="9">
        <v>3435</v>
      </c>
      <c r="F57" s="10" t="s">
        <v>42</v>
      </c>
      <c r="G57" s="26"/>
      <c r="H57" s="11">
        <v>-51712.25</v>
      </c>
      <c r="I57" s="35"/>
      <c r="M57" s="8"/>
      <c r="O57" s="36">
        <v>0.02</v>
      </c>
      <c r="P57" s="29">
        <f t="shared" si="3"/>
        <v>-1034.2450000000001</v>
      </c>
    </row>
    <row r="58" spans="2:17">
      <c r="G58" s="26"/>
      <c r="I58" s="35"/>
      <c r="K58" s="36"/>
    </row>
    <row r="59" spans="2:17">
      <c r="F59" s="10" t="s">
        <v>86</v>
      </c>
      <c r="G59" s="26"/>
      <c r="H59" s="11">
        <f>SUM(H55:H58)</f>
        <v>-239021.94</v>
      </c>
      <c r="I59" s="35"/>
      <c r="J59" s="11">
        <f>SUM(J55:J58)</f>
        <v>0</v>
      </c>
      <c r="K59" s="36"/>
      <c r="P59" s="11">
        <f>SUM(P55:P58)</f>
        <v>-4780.4387999999999</v>
      </c>
    </row>
    <row r="60" spans="2:17">
      <c r="G60" s="26"/>
      <c r="I60" s="35"/>
      <c r="K60" s="36"/>
    </row>
    <row r="61" spans="2:17">
      <c r="G61" s="26"/>
      <c r="I61" s="35"/>
    </row>
    <row r="62" spans="2:17">
      <c r="B62" s="9">
        <v>3225</v>
      </c>
      <c r="F62" s="10" t="s">
        <v>40</v>
      </c>
      <c r="G62" s="26"/>
      <c r="H62" s="69">
        <v>-75637.36</v>
      </c>
      <c r="I62" s="35"/>
      <c r="J62" s="11">
        <v>-37443.17</v>
      </c>
      <c r="O62" s="36">
        <v>0.02</v>
      </c>
      <c r="P62" s="29">
        <f t="shared" ref="P62" si="4">(H62+J62)*O62</f>
        <v>-2261.6106</v>
      </c>
    </row>
    <row r="63" spans="2:17">
      <c r="F63" s="34"/>
      <c r="G63" s="26"/>
      <c r="I63" s="35"/>
    </row>
    <row r="64" spans="2:17">
      <c r="F64" s="34"/>
      <c r="G64" s="26"/>
      <c r="H64" s="35"/>
      <c r="I64" s="35"/>
      <c r="J64" s="35"/>
      <c r="P64" s="44"/>
    </row>
    <row r="65" spans="6:16">
      <c r="F65" s="34"/>
      <c r="G65" s="26"/>
      <c r="H65" s="35"/>
      <c r="I65" s="35"/>
      <c r="J65" s="35"/>
      <c r="P65" s="44"/>
    </row>
    <row r="66" spans="6:16" ht="17.25" thickBot="1">
      <c r="F66" s="46" t="s">
        <v>133</v>
      </c>
      <c r="G66" s="47"/>
      <c r="H66" s="44"/>
      <c r="I66" s="44"/>
      <c r="J66" s="44"/>
      <c r="K66" s="47"/>
      <c r="L66" s="47"/>
      <c r="M66" s="48"/>
      <c r="N66" s="48"/>
      <c r="O66" s="48"/>
      <c r="P66" s="45">
        <f>P59+P62</f>
        <v>-7042.0493999999999</v>
      </c>
    </row>
    <row r="67" spans="6:16" ht="17.25" thickTop="1">
      <c r="F67" s="34"/>
      <c r="G67" s="26"/>
      <c r="H67" s="35"/>
      <c r="I67" s="35"/>
      <c r="J67" s="35"/>
      <c r="P67" s="44"/>
    </row>
    <row r="68" spans="6:16">
      <c r="F68" s="34"/>
      <c r="G68" s="26"/>
      <c r="H68" s="35"/>
      <c r="I68" s="35"/>
    </row>
  </sheetData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view="pageBreakPreview" zoomScale="80" zoomScaleNormal="100" zoomScaleSheetLayoutView="80" workbookViewId="0">
      <pane xSplit="7" ySplit="6" topLeftCell="H7" activePane="bottomRight" state="frozen"/>
      <selection pane="topRight" activeCell="I1" sqref="I1"/>
      <selection pane="bottomLeft" activeCell="A7" sqref="A7"/>
      <selection pane="bottomRight"/>
    </sheetView>
  </sheetViews>
  <sheetFormatPr defaultRowHeight="16.5"/>
  <cols>
    <col min="1" max="1" width="1.42578125" style="8" customWidth="1"/>
    <col min="2" max="2" width="9.7109375" style="9" customWidth="1"/>
    <col min="3" max="3" width="10.5703125" style="10" hidden="1" customWidth="1"/>
    <col min="4" max="4" width="12" style="8" hidden="1" customWidth="1"/>
    <col min="5" max="5" width="12.140625" style="8" hidden="1" customWidth="1"/>
    <col min="6" max="6" width="41" style="10" bestFit="1" customWidth="1"/>
    <col min="7" max="7" width="1.140625" style="8" customWidth="1"/>
    <col min="8" max="8" width="13" style="11" bestFit="1" customWidth="1"/>
    <col min="9" max="9" width="3" style="11" customWidth="1"/>
    <col min="10" max="10" width="14.140625" style="11" bestFit="1" customWidth="1"/>
    <col min="11" max="11" width="10.28515625" style="8" customWidth="1"/>
    <col min="12" max="12" width="10.42578125" style="8" bestFit="1" customWidth="1"/>
    <col min="13" max="13" width="10.42578125" style="12" customWidth="1"/>
    <col min="14" max="14" width="3.42578125" style="12" bestFit="1" customWidth="1"/>
    <col min="15" max="15" width="9.7109375" style="12" customWidth="1"/>
    <col min="16" max="16" width="16" style="11" customWidth="1"/>
    <col min="17" max="17" width="11.28515625" style="14" bestFit="1" customWidth="1"/>
    <col min="18" max="18" width="10.42578125" style="8" customWidth="1"/>
    <col min="19" max="19" width="2.140625" style="8" customWidth="1"/>
    <col min="20" max="20" width="9.140625" style="8"/>
    <col min="21" max="21" width="3.28515625" style="8" customWidth="1"/>
    <col min="22" max="22" width="8.7109375" style="8" bestFit="1" customWidth="1"/>
    <col min="23" max="16384" width="9.140625" style="8"/>
  </cols>
  <sheetData>
    <row r="1" spans="1:23">
      <c r="A1" s="8" t="s">
        <v>43</v>
      </c>
      <c r="P1" s="13"/>
    </row>
    <row r="2" spans="1:23">
      <c r="A2" s="8" t="s">
        <v>92</v>
      </c>
    </row>
    <row r="3" spans="1:23">
      <c r="A3" s="8" t="s">
        <v>45</v>
      </c>
    </row>
    <row r="4" spans="1:23">
      <c r="V4" s="15"/>
      <c r="W4" s="15"/>
    </row>
    <row r="5" spans="1:23">
      <c r="V5" s="15"/>
      <c r="W5" s="15"/>
    </row>
    <row r="6" spans="1:23" ht="82.5">
      <c r="B6" s="16" t="s">
        <v>37</v>
      </c>
      <c r="C6" s="17" t="s">
        <v>80</v>
      </c>
      <c r="D6" s="18" t="s">
        <v>78</v>
      </c>
      <c r="E6" s="18" t="s">
        <v>79</v>
      </c>
      <c r="F6" s="20" t="s">
        <v>38</v>
      </c>
      <c r="G6" s="19"/>
      <c r="H6" s="21" t="s">
        <v>90</v>
      </c>
      <c r="I6" s="21"/>
      <c r="J6" s="21" t="s">
        <v>91</v>
      </c>
      <c r="K6" s="17" t="s">
        <v>83</v>
      </c>
      <c r="L6" s="18" t="s">
        <v>81</v>
      </c>
      <c r="M6" s="22" t="s">
        <v>77</v>
      </c>
      <c r="N6" s="23" t="s">
        <v>0</v>
      </c>
      <c r="O6" s="22" t="s">
        <v>82</v>
      </c>
      <c r="P6" s="21" t="s">
        <v>93</v>
      </c>
      <c r="Q6" s="24"/>
      <c r="R6" s="25"/>
      <c r="S6" s="26"/>
    </row>
    <row r="7" spans="1:23">
      <c r="B7" s="9">
        <v>1020</v>
      </c>
      <c r="C7" s="27"/>
      <c r="D7" s="28">
        <v>301</v>
      </c>
      <c r="E7" s="28"/>
      <c r="F7" s="10" t="s">
        <v>1</v>
      </c>
      <c r="H7" s="11">
        <v>164394.1</v>
      </c>
      <c r="J7" s="11">
        <v>0</v>
      </c>
      <c r="K7" s="8">
        <v>480</v>
      </c>
      <c r="L7" s="12">
        <v>2.5000000000000001E-2</v>
      </c>
      <c r="O7" s="12">
        <f>IF(M7="",L7,M7)</f>
        <v>2.5000000000000001E-2</v>
      </c>
      <c r="P7" s="29">
        <f>H7*O7</f>
        <v>4109.8525</v>
      </c>
      <c r="Q7" s="30"/>
      <c r="R7" s="12"/>
      <c r="S7" s="12"/>
    </row>
    <row r="8" spans="1:23">
      <c r="B8" s="9">
        <v>1025</v>
      </c>
      <c r="C8" s="27"/>
      <c r="D8" s="28">
        <v>302</v>
      </c>
      <c r="E8" s="28"/>
      <c r="F8" s="10" t="s">
        <v>2</v>
      </c>
      <c r="H8" s="11">
        <v>0</v>
      </c>
      <c r="J8" s="11">
        <v>0</v>
      </c>
      <c r="K8" s="8">
        <v>480</v>
      </c>
      <c r="L8" s="12">
        <v>2.5000000000000001E-2</v>
      </c>
      <c r="O8" s="12">
        <f t="shared" ref="O8:O43" si="0">IF(M8="",L8,M8)</f>
        <v>2.5000000000000001E-2</v>
      </c>
      <c r="P8" s="29">
        <f t="shared" ref="P8:P12" si="1">H8*O8</f>
        <v>0</v>
      </c>
      <c r="Q8" s="30"/>
      <c r="R8" s="12"/>
      <c r="S8" s="12"/>
    </row>
    <row r="9" spans="1:23">
      <c r="B9" s="9">
        <v>1030</v>
      </c>
      <c r="C9" s="27"/>
      <c r="D9" s="28">
        <v>303</v>
      </c>
      <c r="E9" s="28"/>
      <c r="F9" s="10" t="s">
        <v>3</v>
      </c>
      <c r="H9" s="11">
        <v>0</v>
      </c>
      <c r="J9" s="11">
        <v>0</v>
      </c>
      <c r="K9" s="8">
        <v>0</v>
      </c>
      <c r="L9" s="12">
        <v>0</v>
      </c>
      <c r="O9" s="12">
        <f t="shared" si="0"/>
        <v>0</v>
      </c>
      <c r="P9" s="29">
        <f t="shared" si="1"/>
        <v>0</v>
      </c>
      <c r="Q9" s="30"/>
      <c r="R9" s="12"/>
      <c r="S9" s="12"/>
    </row>
    <row r="10" spans="1:23">
      <c r="B10" s="9">
        <v>1035</v>
      </c>
      <c r="C10" s="27"/>
      <c r="D10" s="28">
        <v>303</v>
      </c>
      <c r="E10" s="28"/>
      <c r="F10" s="10" t="s">
        <v>4</v>
      </c>
      <c r="H10" s="11">
        <v>0</v>
      </c>
      <c r="J10" s="11">
        <v>0</v>
      </c>
      <c r="K10" s="8">
        <v>0</v>
      </c>
      <c r="L10" s="12">
        <v>0</v>
      </c>
      <c r="O10" s="12">
        <f t="shared" si="0"/>
        <v>0</v>
      </c>
      <c r="P10" s="29">
        <f t="shared" si="1"/>
        <v>0</v>
      </c>
      <c r="Q10" s="30"/>
      <c r="R10" s="12"/>
      <c r="S10" s="12"/>
    </row>
    <row r="11" spans="1:23">
      <c r="B11" s="9">
        <v>1040</v>
      </c>
      <c r="C11" s="27"/>
      <c r="D11" s="28">
        <v>303</v>
      </c>
      <c r="E11" s="28"/>
      <c r="F11" s="10" t="s">
        <v>5</v>
      </c>
      <c r="H11" s="11">
        <v>0</v>
      </c>
      <c r="J11" s="11">
        <v>0</v>
      </c>
      <c r="K11" s="8">
        <v>0</v>
      </c>
      <c r="L11" s="12">
        <v>0</v>
      </c>
      <c r="O11" s="12">
        <f t="shared" si="0"/>
        <v>0</v>
      </c>
      <c r="P11" s="29">
        <f t="shared" si="1"/>
        <v>0</v>
      </c>
      <c r="Q11" s="30"/>
      <c r="R11" s="12"/>
      <c r="S11" s="12"/>
    </row>
    <row r="12" spans="1:23">
      <c r="B12" s="9">
        <v>1045</v>
      </c>
      <c r="C12" s="27"/>
      <c r="D12" s="28">
        <v>303</v>
      </c>
      <c r="E12" s="28"/>
      <c r="F12" s="10" t="s">
        <v>6</v>
      </c>
      <c r="H12" s="11">
        <v>22551.41</v>
      </c>
      <c r="J12" s="11">
        <v>0</v>
      </c>
      <c r="K12" s="8">
        <v>0</v>
      </c>
      <c r="L12" s="12">
        <v>0</v>
      </c>
      <c r="O12" s="12">
        <f t="shared" si="0"/>
        <v>0</v>
      </c>
      <c r="P12" s="29">
        <f t="shared" si="1"/>
        <v>0</v>
      </c>
      <c r="Q12" s="30"/>
      <c r="R12" s="12"/>
      <c r="S12" s="12"/>
    </row>
    <row r="13" spans="1:23">
      <c r="B13" s="9">
        <v>1050</v>
      </c>
      <c r="C13" s="27">
        <v>311</v>
      </c>
      <c r="D13" s="28">
        <v>304</v>
      </c>
      <c r="E13" s="28"/>
      <c r="F13" s="10" t="s">
        <v>7</v>
      </c>
      <c r="H13" s="11">
        <v>119734.05</v>
      </c>
      <c r="J13" s="11">
        <f>'Pro Forma GL Capital'!J4</f>
        <v>2024.4152240667809</v>
      </c>
      <c r="K13" s="8">
        <v>600</v>
      </c>
      <c r="L13" s="12">
        <v>0.02</v>
      </c>
      <c r="M13" s="12">
        <f>INDEX('PSC DR 3-9d.2'!H:H,MATCH('Proposed Depreciation Rates'!C13,'PSC DR 3-9d.2'!B:B,1))</f>
        <v>2.6666666666666668E-2</v>
      </c>
      <c r="O13" s="12">
        <f t="shared" si="0"/>
        <v>2.6666666666666668E-2</v>
      </c>
      <c r="P13" s="29">
        <f>(H13+J13)*O13</f>
        <v>3246.8924059751143</v>
      </c>
      <c r="Q13" s="30"/>
      <c r="R13" s="12"/>
      <c r="S13" s="12"/>
    </row>
    <row r="14" spans="1:23">
      <c r="B14" s="9">
        <v>1055</v>
      </c>
      <c r="C14" s="27">
        <v>331</v>
      </c>
      <c r="D14" s="28">
        <v>304</v>
      </c>
      <c r="E14" s="28"/>
      <c r="F14" s="10" t="s">
        <v>8</v>
      </c>
      <c r="H14" s="11">
        <v>469034.23</v>
      </c>
      <c r="J14" s="11">
        <f>'Pro Forma GL Capital'!J5</f>
        <v>7930.2423648113463</v>
      </c>
      <c r="K14" s="8">
        <v>600</v>
      </c>
      <c r="L14" s="12">
        <v>0.02</v>
      </c>
      <c r="M14" s="12">
        <f>INDEX('PSC DR 3-9d.2'!H:H,MATCH('Proposed Depreciation Rates'!C14,'PSC DR 3-9d.2'!B:B,1))</f>
        <v>2.6666666666666668E-2</v>
      </c>
      <c r="O14" s="12">
        <f t="shared" si="0"/>
        <v>2.6666666666666668E-2</v>
      </c>
      <c r="P14" s="29">
        <f t="shared" ref="P14:P43" si="2">(H14+J14)*O14</f>
        <v>12719.052596394969</v>
      </c>
      <c r="Q14" s="30"/>
      <c r="R14" s="12"/>
      <c r="S14" s="12"/>
    </row>
    <row r="15" spans="1:23">
      <c r="B15" s="9">
        <v>1060</v>
      </c>
      <c r="C15" s="27">
        <v>341</v>
      </c>
      <c r="D15" s="28">
        <v>304</v>
      </c>
      <c r="E15" s="28"/>
      <c r="F15" s="10" t="s">
        <v>9</v>
      </c>
      <c r="H15" s="11">
        <v>461.5</v>
      </c>
      <c r="J15" s="11">
        <f>'Pro Forma GL Capital'!J6</f>
        <v>7.8028566302302425</v>
      </c>
      <c r="K15" s="8">
        <v>600</v>
      </c>
      <c r="L15" s="12">
        <v>0.02</v>
      </c>
      <c r="M15" s="12">
        <f>INDEX('PSC DR 3-9d.2'!H:H,MATCH('Proposed Depreciation Rates'!C15,'PSC DR 3-9d.2'!B:B,1))</f>
        <v>2.6666666666666668E-2</v>
      </c>
      <c r="O15" s="12">
        <f t="shared" si="0"/>
        <v>2.6666666666666668E-2</v>
      </c>
      <c r="P15" s="29">
        <f t="shared" si="2"/>
        <v>12.514742843472806</v>
      </c>
      <c r="Q15" s="30"/>
      <c r="R15" s="12"/>
      <c r="S15" s="12"/>
    </row>
    <row r="16" spans="1:23">
      <c r="B16" s="9">
        <v>1065</v>
      </c>
      <c r="C16" s="27">
        <v>390</v>
      </c>
      <c r="D16" s="28">
        <v>304</v>
      </c>
      <c r="E16" s="28"/>
      <c r="F16" s="10" t="s">
        <v>10</v>
      </c>
      <c r="H16" s="11">
        <v>129602.66</v>
      </c>
      <c r="J16" s="11">
        <f>'Pro Forma GL Capital'!J7</f>
        <v>2191.269718042201</v>
      </c>
      <c r="K16" s="8">
        <v>600</v>
      </c>
      <c r="L16" s="12">
        <v>0.02</v>
      </c>
      <c r="M16" s="12">
        <f>INDEX('PSC DR 3-9d.2'!H:H,MATCH('Proposed Depreciation Rates'!C16,'PSC DR 3-9d.2'!B:B,1))</f>
        <v>2.6666666666666668E-2</v>
      </c>
      <c r="O16" s="12">
        <f t="shared" si="0"/>
        <v>2.6666666666666668E-2</v>
      </c>
      <c r="P16" s="29">
        <f t="shared" si="2"/>
        <v>3514.5047924811256</v>
      </c>
      <c r="Q16" s="30"/>
      <c r="R16" s="12"/>
      <c r="S16" s="12"/>
    </row>
    <row r="17" spans="2:19">
      <c r="B17" s="9">
        <v>1080</v>
      </c>
      <c r="C17" s="27">
        <v>314</v>
      </c>
      <c r="D17" s="28">
        <v>307</v>
      </c>
      <c r="E17" s="28"/>
      <c r="F17" s="10" t="s">
        <v>11</v>
      </c>
      <c r="H17" s="11">
        <v>477398.13</v>
      </c>
      <c r="J17" s="11">
        <f>'Pro Forma GL Capital'!J8</f>
        <v>8071.6558265005833</v>
      </c>
      <c r="K17" s="8">
        <v>600</v>
      </c>
      <c r="L17" s="12">
        <v>0.02</v>
      </c>
      <c r="M17" s="12">
        <f>INDEX('PSC DR 3-9d.2'!H:H,MATCH('Proposed Depreciation Rates'!C17,'PSC DR 3-9d.2'!B:B,1))</f>
        <v>3.3333333333333333E-2</v>
      </c>
      <c r="O17" s="12">
        <f t="shared" si="0"/>
        <v>3.3333333333333333E-2</v>
      </c>
      <c r="P17" s="29">
        <f t="shared" si="2"/>
        <v>16182.326194216685</v>
      </c>
      <c r="Q17" s="30"/>
      <c r="R17" s="12"/>
      <c r="S17" s="12"/>
    </row>
    <row r="18" spans="2:19">
      <c r="B18" s="9">
        <v>1085</v>
      </c>
      <c r="C18" s="27"/>
      <c r="D18" s="28">
        <v>308</v>
      </c>
      <c r="E18" s="28"/>
      <c r="F18" s="10" t="s">
        <v>12</v>
      </c>
      <c r="H18" s="11">
        <v>0</v>
      </c>
      <c r="J18" s="11">
        <f>'Pro Forma GL Capital'!J9</f>
        <v>0</v>
      </c>
      <c r="K18" s="8">
        <v>480</v>
      </c>
      <c r="L18" s="12">
        <v>2.5000000000000001E-2</v>
      </c>
      <c r="O18" s="12">
        <f t="shared" si="0"/>
        <v>2.5000000000000001E-2</v>
      </c>
      <c r="P18" s="29">
        <f t="shared" si="2"/>
        <v>0</v>
      </c>
      <c r="Q18" s="30"/>
      <c r="R18" s="12"/>
      <c r="S18" s="12"/>
    </row>
    <row r="19" spans="2:19">
      <c r="B19" s="9">
        <v>1090</v>
      </c>
      <c r="C19" s="27">
        <v>316</v>
      </c>
      <c r="D19" s="28">
        <v>309</v>
      </c>
      <c r="E19" s="28"/>
      <c r="F19" s="10" t="s">
        <v>13</v>
      </c>
      <c r="H19" s="11">
        <v>9489.7199999999993</v>
      </c>
      <c r="J19" s="11">
        <f>'Pro Forma GL Capital'!J10</f>
        <v>160.44837404339876</v>
      </c>
      <c r="K19" s="8">
        <v>1200</v>
      </c>
      <c r="L19" s="12">
        <v>0.01</v>
      </c>
      <c r="M19" s="12">
        <f>INDEX('PSC DR 3-9d.2'!H:H,MATCH('Proposed Depreciation Rates'!C19,'PSC DR 3-9d.2'!B:B,1))</f>
        <v>1.6E-2</v>
      </c>
      <c r="O19" s="12">
        <f t="shared" si="0"/>
        <v>1.6E-2</v>
      </c>
      <c r="P19" s="29">
        <f t="shared" si="2"/>
        <v>154.40269398469437</v>
      </c>
      <c r="Q19" s="30"/>
      <c r="R19" s="12"/>
      <c r="S19" s="12"/>
    </row>
    <row r="20" spans="2:19">
      <c r="B20" s="9">
        <v>1095</v>
      </c>
      <c r="C20" s="27"/>
      <c r="D20" s="28">
        <v>310</v>
      </c>
      <c r="E20" s="28"/>
      <c r="F20" s="10" t="s">
        <v>14</v>
      </c>
      <c r="H20" s="11">
        <v>0</v>
      </c>
      <c r="J20" s="11">
        <f>'Pro Forma GL Capital'!J11</f>
        <v>0</v>
      </c>
      <c r="K20" s="8">
        <v>120</v>
      </c>
      <c r="L20" s="12">
        <v>0.1</v>
      </c>
      <c r="O20" s="12">
        <f t="shared" si="0"/>
        <v>0.1</v>
      </c>
      <c r="P20" s="29">
        <f t="shared" si="2"/>
        <v>0</v>
      </c>
      <c r="Q20" s="30"/>
      <c r="R20" s="12"/>
      <c r="S20" s="12"/>
    </row>
    <row r="21" spans="2:19">
      <c r="B21" s="9">
        <v>1100</v>
      </c>
      <c r="C21" s="27">
        <v>324</v>
      </c>
      <c r="D21" s="28">
        <v>311</v>
      </c>
      <c r="E21" s="28"/>
      <c r="F21" s="10" t="s">
        <v>15</v>
      </c>
      <c r="H21" s="11">
        <v>9223.01</v>
      </c>
      <c r="J21" s="11">
        <f>'Pro Forma GL Capital'!J12</f>
        <v>155.93894849226399</v>
      </c>
      <c r="K21" s="8">
        <v>84</v>
      </c>
      <c r="L21" s="12">
        <v>0.1429</v>
      </c>
      <c r="M21" s="12">
        <f>INDEX('PSC DR 3-9d.2'!H:H,MATCH('Proposed Depreciation Rates'!C21,'PSC DR 3-9d.2'!B:B,1))</f>
        <v>0.05</v>
      </c>
      <c r="O21" s="12">
        <f t="shared" si="0"/>
        <v>0.05</v>
      </c>
      <c r="P21" s="29">
        <f t="shared" si="2"/>
        <v>468.94744742461319</v>
      </c>
      <c r="Q21" s="30"/>
      <c r="R21" s="12"/>
      <c r="S21" s="12"/>
    </row>
    <row r="22" spans="2:19">
      <c r="B22" s="9">
        <v>1105</v>
      </c>
      <c r="C22" s="27">
        <v>324</v>
      </c>
      <c r="D22" s="28">
        <v>311</v>
      </c>
      <c r="E22" s="28"/>
      <c r="F22" s="10" t="s">
        <v>16</v>
      </c>
      <c r="H22" s="11">
        <v>702166.93</v>
      </c>
      <c r="J22" s="11">
        <f>'Pro Forma GL Capital'!J13</f>
        <v>11871.95641447219</v>
      </c>
      <c r="K22" s="8">
        <v>360</v>
      </c>
      <c r="L22" s="12">
        <v>3.3300000000000003E-2</v>
      </c>
      <c r="M22" s="12">
        <f>INDEX('PSC DR 3-9d.2'!H:H,MATCH('Proposed Depreciation Rates'!C22,'PSC DR 3-9d.2'!B:B,1))</f>
        <v>0.05</v>
      </c>
      <c r="O22" s="12">
        <f t="shared" si="0"/>
        <v>0.05</v>
      </c>
      <c r="P22" s="29">
        <f t="shared" si="2"/>
        <v>35701.944320723611</v>
      </c>
      <c r="Q22" s="30"/>
      <c r="R22" s="12"/>
      <c r="S22" s="12"/>
    </row>
    <row r="23" spans="2:19">
      <c r="B23" s="9">
        <v>1110</v>
      </c>
      <c r="C23" s="27">
        <v>324</v>
      </c>
      <c r="D23" s="28">
        <v>311</v>
      </c>
      <c r="E23" s="28"/>
      <c r="F23" s="10" t="s">
        <v>17</v>
      </c>
      <c r="H23" s="11">
        <v>7532.87</v>
      </c>
      <c r="J23" s="11">
        <f>'Pro Forma GL Capital'!J14</f>
        <v>127.36274024737266</v>
      </c>
      <c r="K23" s="8">
        <v>84</v>
      </c>
      <c r="L23" s="12">
        <v>0.1429</v>
      </c>
      <c r="M23" s="12">
        <f>INDEX('PSC DR 3-9d.2'!H:H,MATCH('Proposed Depreciation Rates'!C23,'PSC DR 3-9d.2'!B:B,1))</f>
        <v>0.05</v>
      </c>
      <c r="O23" s="12">
        <f t="shared" si="0"/>
        <v>0.05</v>
      </c>
      <c r="P23" s="29">
        <f t="shared" si="2"/>
        <v>383.01163701236868</v>
      </c>
      <c r="Q23" s="30"/>
      <c r="R23" s="12"/>
      <c r="S23" s="12"/>
    </row>
    <row r="24" spans="2:19">
      <c r="B24" s="9">
        <v>1115</v>
      </c>
      <c r="C24" s="27">
        <v>332</v>
      </c>
      <c r="D24" s="28">
        <v>320</v>
      </c>
      <c r="E24" s="28"/>
      <c r="F24" s="10" t="s">
        <v>18</v>
      </c>
      <c r="H24" s="11">
        <v>1011297.32</v>
      </c>
      <c r="J24" s="11">
        <f>'Pro Forma GL Capital'!J15</f>
        <v>17098.608880814896</v>
      </c>
      <c r="K24" s="8">
        <v>480</v>
      </c>
      <c r="L24" s="12">
        <v>2.5000000000000001E-2</v>
      </c>
      <c r="M24" s="12">
        <f>INDEX('PSC DR 3-9d.2'!H:H,MATCH('Proposed Depreciation Rates'!C24,'PSC DR 3-9d.2'!B:B,1))</f>
        <v>3.6363636363636362E-2</v>
      </c>
      <c r="O24" s="12">
        <f t="shared" si="0"/>
        <v>3.6363636363636362E-2</v>
      </c>
      <c r="P24" s="29">
        <f t="shared" si="2"/>
        <v>37396.215595665992</v>
      </c>
      <c r="Q24" s="30"/>
      <c r="R24" s="12"/>
      <c r="S24" s="12"/>
    </row>
    <row r="25" spans="2:19">
      <c r="B25" s="9">
        <v>1120</v>
      </c>
      <c r="C25" s="27">
        <v>342</v>
      </c>
      <c r="D25" s="28">
        <v>330</v>
      </c>
      <c r="E25" s="28"/>
      <c r="F25" s="10" t="s">
        <v>19</v>
      </c>
      <c r="H25" s="11">
        <v>529313.81999999995</v>
      </c>
      <c r="J25" s="11">
        <f>'Pro Forma GL Capital'!J16</f>
        <v>8949.4254601505872</v>
      </c>
      <c r="K25" s="8">
        <v>600</v>
      </c>
      <c r="L25" s="12">
        <v>0.02</v>
      </c>
      <c r="M25" s="12">
        <f>INDEX('PSC DR 3-9d.2'!H:H,MATCH('Proposed Depreciation Rates'!C25,'PSC DR 3-9d.2'!B:B,1))</f>
        <v>2.2222222222222223E-2</v>
      </c>
      <c r="O25" s="12">
        <f t="shared" si="0"/>
        <v>2.2222222222222223E-2</v>
      </c>
      <c r="P25" s="29">
        <f t="shared" si="2"/>
        <v>11961.405454670012</v>
      </c>
      <c r="Q25" s="30"/>
      <c r="R25" s="12"/>
      <c r="S25" s="12"/>
    </row>
    <row r="26" spans="2:19">
      <c r="B26" s="9">
        <v>1125</v>
      </c>
      <c r="C26" s="27">
        <v>343</v>
      </c>
      <c r="D26" s="28">
        <v>331</v>
      </c>
      <c r="E26" s="28"/>
      <c r="F26" s="10" t="s">
        <v>20</v>
      </c>
      <c r="H26" s="11">
        <v>3390245.07</v>
      </c>
      <c r="J26" s="11">
        <f>'Pro Forma GL Capital'!J17</f>
        <v>57320.901890693152</v>
      </c>
      <c r="K26" s="8">
        <v>1200</v>
      </c>
      <c r="L26" s="12">
        <v>0.01</v>
      </c>
      <c r="M26" s="12">
        <f>INDEX('PSC DR 3-9d.2'!H:H,MATCH('Proposed Depreciation Rates'!C26,'PSC DR 3-9d.2'!B:B,1))</f>
        <v>1.6E-2</v>
      </c>
      <c r="O26" s="12">
        <f t="shared" si="0"/>
        <v>1.6E-2</v>
      </c>
      <c r="P26" s="29">
        <f t="shared" si="2"/>
        <v>55161.055550251091</v>
      </c>
      <c r="Q26" s="30"/>
      <c r="R26" s="12"/>
      <c r="S26" s="12"/>
    </row>
    <row r="27" spans="2:19">
      <c r="B27" s="9">
        <v>1130</v>
      </c>
      <c r="C27" s="27">
        <v>345</v>
      </c>
      <c r="D27" s="28">
        <v>333</v>
      </c>
      <c r="E27" s="28"/>
      <c r="F27" s="10" t="s">
        <v>21</v>
      </c>
      <c r="H27" s="11">
        <v>881265.1</v>
      </c>
      <c r="J27" s="11">
        <f>'Pro Forma GL Capital'!J18</f>
        <v>14900.076334833191</v>
      </c>
      <c r="K27" s="8">
        <v>600</v>
      </c>
      <c r="L27" s="12">
        <v>0.02</v>
      </c>
      <c r="M27" s="12">
        <f>INDEX('PSC DR 3-9d.2'!H:H,MATCH('Proposed Depreciation Rates'!C27,'PSC DR 3-9d.2'!B:B,1))</f>
        <v>2.5000000000000001E-2</v>
      </c>
      <c r="O27" s="12">
        <f t="shared" si="0"/>
        <v>2.5000000000000001E-2</v>
      </c>
      <c r="P27" s="29">
        <f t="shared" si="2"/>
        <v>22404.129408370831</v>
      </c>
      <c r="Q27" s="30"/>
      <c r="R27" s="12"/>
      <c r="S27" s="12"/>
    </row>
    <row r="28" spans="2:19">
      <c r="B28" s="9">
        <v>1135</v>
      </c>
      <c r="C28" s="27">
        <v>346</v>
      </c>
      <c r="D28" s="28">
        <v>334</v>
      </c>
      <c r="E28" s="28"/>
      <c r="F28" s="10" t="s">
        <v>22</v>
      </c>
      <c r="H28" s="11">
        <v>738122.04</v>
      </c>
      <c r="J28" s="11">
        <f>'Pro Forma GL Capital'!J19</f>
        <v>12479.870972336017</v>
      </c>
      <c r="K28" s="8">
        <v>360</v>
      </c>
      <c r="L28" s="12">
        <v>3.3300000000000003E-2</v>
      </c>
      <c r="M28" s="12">
        <f>INDEX('PSC DR 3-9d.2'!H:H,MATCH('Proposed Depreciation Rates'!C28,'PSC DR 3-9d.2'!B:B,1))</f>
        <v>2.5000000000000001E-2</v>
      </c>
      <c r="O28" s="12">
        <f t="shared" si="0"/>
        <v>2.5000000000000001E-2</v>
      </c>
      <c r="P28" s="29">
        <f t="shared" si="2"/>
        <v>18765.047774308401</v>
      </c>
      <c r="Q28" s="30"/>
      <c r="R28" s="12"/>
      <c r="S28" s="12"/>
    </row>
    <row r="29" spans="2:19">
      <c r="B29" s="9">
        <v>1140</v>
      </c>
      <c r="C29" s="27">
        <v>347</v>
      </c>
      <c r="D29" s="28">
        <v>334</v>
      </c>
      <c r="E29" s="28"/>
      <c r="F29" s="10" t="s">
        <v>23</v>
      </c>
      <c r="H29" s="11">
        <v>600576.56999999995</v>
      </c>
      <c r="J29" s="11">
        <f>'Pro Forma GL Capital'!J20</f>
        <v>10154.307413186212</v>
      </c>
      <c r="K29" s="8">
        <v>360</v>
      </c>
      <c r="L29" s="12">
        <v>3.3300000000000003E-2</v>
      </c>
      <c r="M29" s="12">
        <f>INDEX('PSC DR 3-9d.2'!H:H,MATCH('Proposed Depreciation Rates'!C29,'PSC DR 3-9d.2'!B:B,1))</f>
        <v>2.2222222222222223E-2</v>
      </c>
      <c r="O29" s="12">
        <f t="shared" si="0"/>
        <v>2.2222222222222223E-2</v>
      </c>
      <c r="P29" s="29">
        <f t="shared" si="2"/>
        <v>13571.797275848581</v>
      </c>
      <c r="Q29" s="30"/>
      <c r="R29" s="12"/>
      <c r="S29" s="12"/>
    </row>
    <row r="30" spans="2:19">
      <c r="B30" s="9">
        <v>1145</v>
      </c>
      <c r="C30" s="27">
        <v>348</v>
      </c>
      <c r="D30" s="28">
        <v>335</v>
      </c>
      <c r="E30" s="28"/>
      <c r="F30" s="10" t="s">
        <v>24</v>
      </c>
      <c r="G30" s="10"/>
      <c r="H30" s="11">
        <v>406626.32</v>
      </c>
      <c r="J30" s="11">
        <f>'Pro Forma GL Capital'!J21</f>
        <v>6875.074489790085</v>
      </c>
      <c r="K30" s="8">
        <v>480</v>
      </c>
      <c r="L30" s="12">
        <v>2.5000000000000001E-2</v>
      </c>
      <c r="M30" s="12">
        <f>INDEX('PSC DR 3-9d.2'!H:H,MATCH('Proposed Depreciation Rates'!C30,'PSC DR 3-9d.2'!B:B,1))</f>
        <v>0.02</v>
      </c>
      <c r="O30" s="12">
        <f t="shared" si="0"/>
        <v>0.02</v>
      </c>
      <c r="P30" s="29">
        <f t="shared" si="2"/>
        <v>8270.0278897958015</v>
      </c>
      <c r="Q30" s="30"/>
      <c r="R30" s="12"/>
      <c r="S30" s="12"/>
    </row>
    <row r="31" spans="2:19">
      <c r="B31" s="9">
        <v>1150</v>
      </c>
      <c r="C31" s="27"/>
      <c r="D31" s="28">
        <v>336</v>
      </c>
      <c r="E31" s="28"/>
      <c r="F31" s="10" t="s">
        <v>25</v>
      </c>
      <c r="G31" s="10"/>
      <c r="H31" s="11">
        <v>0</v>
      </c>
      <c r="J31" s="11">
        <f>'Pro Forma GL Capital'!J22</f>
        <v>0</v>
      </c>
      <c r="K31" s="8">
        <v>120</v>
      </c>
      <c r="L31" s="12">
        <v>0.1</v>
      </c>
      <c r="O31" s="12">
        <f t="shared" si="0"/>
        <v>0.1</v>
      </c>
      <c r="P31" s="29">
        <f t="shared" si="2"/>
        <v>0</v>
      </c>
      <c r="Q31" s="30"/>
      <c r="R31" s="12"/>
      <c r="S31" s="12"/>
    </row>
    <row r="32" spans="2:19">
      <c r="B32" s="9">
        <v>1160</v>
      </c>
      <c r="C32" s="27">
        <v>317</v>
      </c>
      <c r="D32" s="28">
        <v>339</v>
      </c>
      <c r="E32" s="28"/>
      <c r="F32" s="10" t="s">
        <v>26</v>
      </c>
      <c r="G32" s="10"/>
      <c r="H32" s="11">
        <v>0</v>
      </c>
      <c r="J32" s="11">
        <f>'Pro Forma GL Capital'!J23</f>
        <v>0</v>
      </c>
      <c r="K32" s="8">
        <v>480</v>
      </c>
      <c r="L32" s="12">
        <v>2.5000000000000001E-2</v>
      </c>
      <c r="M32" s="12">
        <f>INDEX('PSC DR 3-9d.2'!H:H,MATCH('Proposed Depreciation Rates'!C32,'PSC DR 3-9d.2'!B:B,1))</f>
        <v>2.8571428571428571E-2</v>
      </c>
      <c r="O32" s="12">
        <f t="shared" si="0"/>
        <v>2.8571428571428571E-2</v>
      </c>
      <c r="P32" s="29">
        <f t="shared" si="2"/>
        <v>0</v>
      </c>
      <c r="Q32" s="30"/>
      <c r="R32" s="12"/>
      <c r="S32" s="12"/>
    </row>
    <row r="33" spans="2:19">
      <c r="B33" s="31">
        <v>1165</v>
      </c>
      <c r="C33" s="27">
        <v>317</v>
      </c>
      <c r="D33" s="28">
        <v>339</v>
      </c>
      <c r="E33" s="28"/>
      <c r="F33" s="10" t="s">
        <v>39</v>
      </c>
      <c r="G33" s="10"/>
      <c r="H33" s="11">
        <v>0</v>
      </c>
      <c r="J33" s="11">
        <f>'Pro Forma GL Capital'!J24</f>
        <v>0</v>
      </c>
      <c r="K33" s="8">
        <v>480</v>
      </c>
      <c r="L33" s="12">
        <v>2.5000000000000001E-2</v>
      </c>
      <c r="M33" s="12">
        <f>INDEX('PSC DR 3-9d.2'!H:H,MATCH('Proposed Depreciation Rates'!C33,'PSC DR 3-9d.2'!B:B,1))</f>
        <v>2.8571428571428571E-2</v>
      </c>
      <c r="O33" s="12">
        <f t="shared" si="0"/>
        <v>2.8571428571428571E-2</v>
      </c>
      <c r="P33" s="29">
        <f t="shared" si="2"/>
        <v>0</v>
      </c>
      <c r="Q33" s="30"/>
      <c r="R33" s="12"/>
      <c r="S33" s="12"/>
    </row>
    <row r="34" spans="2:19">
      <c r="B34" s="31">
        <v>1175</v>
      </c>
      <c r="C34" s="27">
        <v>390</v>
      </c>
      <c r="D34" s="28">
        <v>340</v>
      </c>
      <c r="E34" s="28">
        <v>390</v>
      </c>
      <c r="F34" s="10" t="s">
        <v>27</v>
      </c>
      <c r="G34" s="10"/>
      <c r="H34" s="11">
        <v>151271.59</v>
      </c>
      <c r="J34" s="11">
        <f>'Pro Forma GL Capital'!J25</f>
        <v>2557.6392827670006</v>
      </c>
      <c r="K34" s="8">
        <v>120</v>
      </c>
      <c r="L34" s="12">
        <v>0.1</v>
      </c>
      <c r="M34" s="12">
        <f>INDEX('PSC DR 3-9d.2'!H:H,MATCH('Proposed Depreciation Rates'!C34,'PSC DR 3-9d.2'!B:B,1))</f>
        <v>2.6666666666666668E-2</v>
      </c>
      <c r="O34" s="12">
        <f t="shared" si="0"/>
        <v>2.6666666666666668E-2</v>
      </c>
      <c r="P34" s="29">
        <f t="shared" si="2"/>
        <v>4102.1127808737865</v>
      </c>
      <c r="Q34" s="30"/>
      <c r="R34" s="12"/>
      <c r="S34" s="12"/>
    </row>
    <row r="35" spans="2:19">
      <c r="B35" s="9">
        <v>1180</v>
      </c>
      <c r="C35" s="27">
        <v>391</v>
      </c>
      <c r="D35" s="28">
        <v>340</v>
      </c>
      <c r="E35" s="28">
        <v>390</v>
      </c>
      <c r="F35" s="10" t="s">
        <v>28</v>
      </c>
      <c r="G35" s="10"/>
      <c r="H35" s="11">
        <v>100935.4</v>
      </c>
      <c r="J35" s="11">
        <f>'Pro Forma GL Capital'!J26</f>
        <v>1706.5752006824302</v>
      </c>
      <c r="K35" s="8">
        <v>120</v>
      </c>
      <c r="L35" s="12">
        <v>0.1</v>
      </c>
      <c r="M35" s="12">
        <f>INDEX('PSC DR 3-9d.2'!H:H,MATCH('Proposed Depreciation Rates'!C35,'PSC DR 3-9d.2'!B:B,1))</f>
        <v>4.4444444444444446E-2</v>
      </c>
      <c r="O35" s="12">
        <f t="shared" si="0"/>
        <v>4.4444444444444446E-2</v>
      </c>
      <c r="P35" s="29">
        <f t="shared" si="2"/>
        <v>4561.8655644747751</v>
      </c>
      <c r="Q35" s="30"/>
      <c r="R35" s="12"/>
      <c r="S35" s="12"/>
    </row>
    <row r="36" spans="2:19">
      <c r="B36" s="9">
        <v>1185</v>
      </c>
      <c r="C36" s="27">
        <v>393</v>
      </c>
      <c r="D36" s="28">
        <v>342</v>
      </c>
      <c r="E36" s="28">
        <v>392</v>
      </c>
      <c r="F36" s="10" t="s">
        <v>29</v>
      </c>
      <c r="H36" s="11">
        <v>0</v>
      </c>
      <c r="J36" s="11">
        <f>'Pro Forma GL Capital'!J27</f>
        <v>0</v>
      </c>
      <c r="K36" s="8">
        <v>360</v>
      </c>
      <c r="L36" s="12">
        <v>3.3300000000000003E-2</v>
      </c>
      <c r="M36" s="12">
        <f>INDEX('PSC DR 3-9d.2'!H:H,MATCH('Proposed Depreciation Rates'!C36,'PSC DR 3-9d.2'!B:B,1))</f>
        <v>0.05</v>
      </c>
      <c r="O36" s="12">
        <f t="shared" si="0"/>
        <v>0.05</v>
      </c>
      <c r="P36" s="29">
        <f t="shared" si="2"/>
        <v>0</v>
      </c>
      <c r="Q36" s="30"/>
      <c r="R36" s="12"/>
      <c r="S36" s="12"/>
    </row>
    <row r="37" spans="2:19">
      <c r="B37" s="9">
        <v>1190</v>
      </c>
      <c r="C37" s="27">
        <v>394</v>
      </c>
      <c r="D37" s="28">
        <v>343</v>
      </c>
      <c r="E37" s="28">
        <v>393</v>
      </c>
      <c r="F37" s="10" t="s">
        <v>30</v>
      </c>
      <c r="H37" s="11">
        <v>269939.90999999997</v>
      </c>
      <c r="J37" s="11">
        <f>'Pro Forma GL Capital'!J28</f>
        <v>4564.0355720633906</v>
      </c>
      <c r="K37" s="8">
        <v>240</v>
      </c>
      <c r="L37" s="12">
        <v>0.05</v>
      </c>
      <c r="M37" s="12">
        <f>INDEX('PSC DR 3-9d.2'!H:H,MATCH('Proposed Depreciation Rates'!C37,'PSC DR 3-9d.2'!B:B,1))</f>
        <v>5.7142857142857141E-2</v>
      </c>
      <c r="O37" s="12">
        <f t="shared" si="0"/>
        <v>5.7142857142857141E-2</v>
      </c>
      <c r="P37" s="29">
        <f t="shared" si="2"/>
        <v>15685.939746975049</v>
      </c>
      <c r="Q37" s="30"/>
      <c r="R37" s="12"/>
      <c r="S37" s="12"/>
    </row>
    <row r="38" spans="2:19">
      <c r="B38" s="9">
        <v>1195</v>
      </c>
      <c r="C38" s="27">
        <v>395</v>
      </c>
      <c r="D38" s="28">
        <v>344</v>
      </c>
      <c r="E38" s="28">
        <v>394</v>
      </c>
      <c r="F38" s="10" t="s">
        <v>31</v>
      </c>
      <c r="H38" s="11">
        <v>78263.199999999997</v>
      </c>
      <c r="J38" s="11">
        <f>'Pro Forma GL Capital'!J29</f>
        <v>1323.2427497790584</v>
      </c>
      <c r="K38" s="8">
        <v>120</v>
      </c>
      <c r="L38" s="12">
        <v>0.1</v>
      </c>
      <c r="M38" s="12">
        <f>INDEX('PSC DR 3-9d.2'!H:H,MATCH('Proposed Depreciation Rates'!C38,'PSC DR 3-9d.2'!B:B,1))</f>
        <v>5.7142857142857141E-2</v>
      </c>
      <c r="O38" s="12">
        <f t="shared" si="0"/>
        <v>5.7142857142857141E-2</v>
      </c>
      <c r="P38" s="29">
        <f t="shared" si="2"/>
        <v>4547.7967285588029</v>
      </c>
      <c r="Q38" s="30"/>
      <c r="R38" s="12"/>
      <c r="S38" s="12"/>
    </row>
    <row r="39" spans="2:19">
      <c r="B39" s="9">
        <v>1200</v>
      </c>
      <c r="C39" s="27">
        <v>396</v>
      </c>
      <c r="D39" s="28">
        <v>345</v>
      </c>
      <c r="E39" s="28">
        <v>395</v>
      </c>
      <c r="F39" s="10" t="s">
        <v>32</v>
      </c>
      <c r="H39" s="11">
        <v>2570.16</v>
      </c>
      <c r="J39" s="11">
        <f>'Pro Forma GL Capital'!J30</f>
        <v>43.455232929041294</v>
      </c>
      <c r="K39" s="8">
        <v>120</v>
      </c>
      <c r="L39" s="12">
        <v>0.1</v>
      </c>
      <c r="M39" s="12">
        <f>INDEX('PSC DR 3-9d.2'!H:H,MATCH('Proposed Depreciation Rates'!C39,'PSC DR 3-9d.2'!B:B,1))</f>
        <v>0.08</v>
      </c>
      <c r="O39" s="12">
        <f t="shared" si="0"/>
        <v>0.08</v>
      </c>
      <c r="P39" s="29">
        <f t="shared" si="2"/>
        <v>209.08921863432329</v>
      </c>
      <c r="Q39" s="30"/>
      <c r="R39" s="12"/>
      <c r="S39" s="12"/>
    </row>
    <row r="40" spans="2:19">
      <c r="B40" s="9">
        <v>1205</v>
      </c>
      <c r="C40" s="27">
        <v>397</v>
      </c>
      <c r="D40" s="28">
        <v>346</v>
      </c>
      <c r="E40" s="28">
        <v>396</v>
      </c>
      <c r="F40" s="10" t="s">
        <v>33</v>
      </c>
      <c r="H40" s="11">
        <v>54791.5</v>
      </c>
      <c r="J40" s="11">
        <f>'Pro Forma GL Capital'!J31</f>
        <v>926.39267400923143</v>
      </c>
      <c r="K40" s="8">
        <v>120</v>
      </c>
      <c r="L40" s="12">
        <v>0.1</v>
      </c>
      <c r="M40" s="12">
        <f>INDEX('PSC DR 3-9d.2'!H:H,MATCH('Proposed Depreciation Rates'!C40,'PSC DR 3-9d.2'!B:B,1))</f>
        <v>0.1</v>
      </c>
      <c r="O40" s="12">
        <f t="shared" si="0"/>
        <v>0.1</v>
      </c>
      <c r="P40" s="29">
        <f t="shared" si="2"/>
        <v>5571.7892674009236</v>
      </c>
      <c r="Q40" s="30"/>
      <c r="R40" s="12"/>
      <c r="S40" s="12"/>
    </row>
    <row r="41" spans="2:19">
      <c r="B41" s="9">
        <v>1210</v>
      </c>
      <c r="C41" s="27">
        <v>328</v>
      </c>
      <c r="D41" s="28">
        <v>347</v>
      </c>
      <c r="E41" s="28">
        <v>397</v>
      </c>
      <c r="F41" s="10" t="s">
        <v>34</v>
      </c>
      <c r="H41" s="11">
        <v>0</v>
      </c>
      <c r="J41" s="11">
        <f>'Pro Forma GL Capital'!J32</f>
        <v>0</v>
      </c>
      <c r="K41" s="8">
        <v>360</v>
      </c>
      <c r="L41" s="12">
        <v>3.3300000000000003E-2</v>
      </c>
      <c r="M41" s="12">
        <f>INDEX('PSC DR 3-9d.2'!H:H,MATCH('Proposed Depreciation Rates'!C41,'PSC DR 3-9d.2'!B:B,1))</f>
        <v>0.04</v>
      </c>
      <c r="O41" s="12">
        <f t="shared" si="0"/>
        <v>0.04</v>
      </c>
      <c r="P41" s="29">
        <f t="shared" si="2"/>
        <v>0</v>
      </c>
      <c r="Q41" s="30"/>
      <c r="R41" s="12"/>
      <c r="S41" s="12"/>
    </row>
    <row r="42" spans="2:19">
      <c r="B42" s="9">
        <v>1215</v>
      </c>
      <c r="C42" s="27">
        <v>317</v>
      </c>
      <c r="D42" s="28">
        <v>348</v>
      </c>
      <c r="E42" s="28">
        <v>398</v>
      </c>
      <c r="F42" s="10" t="s">
        <v>35</v>
      </c>
      <c r="H42" s="11">
        <v>69976</v>
      </c>
      <c r="J42" s="11">
        <f>'Pro Forma GL Capital'!J33</f>
        <v>1183.1261008818883</v>
      </c>
      <c r="K42" s="8">
        <v>180</v>
      </c>
      <c r="L42" s="12">
        <v>6.6699999999999995E-2</v>
      </c>
      <c r="M42" s="12">
        <f>INDEX('PSC DR 3-9d.2'!H:H,MATCH('Proposed Depreciation Rates'!C42,'PSC DR 3-9d.2'!B:B,1))</f>
        <v>2.8571428571428571E-2</v>
      </c>
      <c r="O42" s="12">
        <f t="shared" si="0"/>
        <v>2.8571428571428571E-2</v>
      </c>
      <c r="P42" s="29">
        <f t="shared" si="2"/>
        <v>2033.1178885966251</v>
      </c>
      <c r="Q42" s="30"/>
      <c r="R42" s="12"/>
      <c r="S42" s="12"/>
    </row>
    <row r="43" spans="2:19">
      <c r="B43" s="9">
        <v>1220</v>
      </c>
      <c r="C43" s="27">
        <v>317</v>
      </c>
      <c r="D43" s="28">
        <v>348</v>
      </c>
      <c r="E43" s="28">
        <v>398</v>
      </c>
      <c r="F43" s="10" t="s">
        <v>36</v>
      </c>
      <c r="H43" s="11">
        <v>0</v>
      </c>
      <c r="J43" s="11">
        <f>'Pro Forma GL Capital'!J34</f>
        <v>0</v>
      </c>
      <c r="K43" s="8">
        <v>480</v>
      </c>
      <c r="L43" s="12">
        <v>2.5000000000000001E-2</v>
      </c>
      <c r="M43" s="12">
        <f>INDEX('PSC DR 3-9d.2'!H:H,MATCH('Proposed Depreciation Rates'!C43,'PSC DR 3-9d.2'!B:B,1))</f>
        <v>2.8571428571428571E-2</v>
      </c>
      <c r="O43" s="12">
        <f t="shared" si="0"/>
        <v>2.8571428571428571E-2</v>
      </c>
      <c r="P43" s="29">
        <f t="shared" si="2"/>
        <v>0</v>
      </c>
      <c r="Q43" s="30"/>
      <c r="R43" s="12"/>
      <c r="S43" s="12"/>
    </row>
    <row r="45" spans="2:19">
      <c r="C45" s="32"/>
      <c r="F45" s="10" t="s">
        <v>87</v>
      </c>
      <c r="H45" s="11">
        <f>SUM(H7:H44)</f>
        <v>10396782.610000001</v>
      </c>
      <c r="J45" s="11">
        <f>SUM(J7:J44)</f>
        <v>172623.82472222249</v>
      </c>
      <c r="P45" s="11">
        <f>SUM(P7:P44)</f>
        <v>280734.83947548154</v>
      </c>
    </row>
    <row r="47" spans="2:19">
      <c r="F47" s="10" t="s">
        <v>84</v>
      </c>
      <c r="P47" s="12">
        <f>+P45/(H45+J45)</f>
        <v>2.6561079017003435E-2</v>
      </c>
    </row>
    <row r="48" spans="2:19">
      <c r="P48" s="12"/>
    </row>
    <row r="49" spans="2:17">
      <c r="H49" s="33"/>
      <c r="P49" s="43"/>
    </row>
    <row r="50" spans="2:17">
      <c r="F50" s="10" t="s">
        <v>100</v>
      </c>
      <c r="H50" s="33"/>
      <c r="J50" s="11">
        <v>273771.07061555248</v>
      </c>
      <c r="P50" s="43">
        <v>54754.214123110498</v>
      </c>
      <c r="Q50" s="37" t="s">
        <v>101</v>
      </c>
    </row>
    <row r="51" spans="2:17">
      <c r="F51" s="37" t="s">
        <v>102</v>
      </c>
      <c r="H51" s="33"/>
      <c r="J51" s="11">
        <v>224000.06380615084</v>
      </c>
      <c r="P51" s="43">
        <v>20465.481072483195</v>
      </c>
      <c r="Q51" s="37" t="s">
        <v>103</v>
      </c>
    </row>
    <row r="52" spans="2:17">
      <c r="F52" s="37"/>
      <c r="H52" s="33"/>
      <c r="P52" s="43"/>
      <c r="Q52" s="37"/>
    </row>
    <row r="53" spans="2:17" ht="17.25" thickBot="1">
      <c r="F53" s="70" t="s">
        <v>104</v>
      </c>
      <c r="H53" s="33"/>
      <c r="P53" s="45">
        <f>P45+P50+P51</f>
        <v>355954.53467107523</v>
      </c>
    </row>
    <row r="54" spans="2:17" ht="17.25" thickTop="1">
      <c r="P54" s="12"/>
    </row>
    <row r="55" spans="2:17">
      <c r="B55" s="9">
        <v>3350</v>
      </c>
      <c r="F55" s="10" t="s">
        <v>41</v>
      </c>
      <c r="G55" s="26"/>
      <c r="H55" s="11">
        <v>-83141</v>
      </c>
      <c r="I55" s="35"/>
      <c r="M55" s="8"/>
      <c r="O55" s="36">
        <v>0.02</v>
      </c>
      <c r="P55" s="29">
        <f t="shared" ref="P55:P57" si="3">(H55+J55)*O55</f>
        <v>-1662.82</v>
      </c>
    </row>
    <row r="56" spans="2:17">
      <c r="B56" s="9">
        <v>3430</v>
      </c>
      <c r="F56" s="10" t="s">
        <v>85</v>
      </c>
      <c r="G56" s="26"/>
      <c r="H56" s="11">
        <v>-104168.69</v>
      </c>
      <c r="M56" s="8"/>
      <c r="O56" s="36">
        <v>0.02</v>
      </c>
      <c r="P56" s="29">
        <f t="shared" si="3"/>
        <v>-2083.3738000000003</v>
      </c>
    </row>
    <row r="57" spans="2:17">
      <c r="B57" s="9">
        <v>3435</v>
      </c>
      <c r="F57" s="10" t="s">
        <v>42</v>
      </c>
      <c r="G57" s="26"/>
      <c r="H57" s="11">
        <v>-51712.25</v>
      </c>
      <c r="I57" s="35"/>
      <c r="M57" s="8"/>
      <c r="O57" s="36">
        <v>0.02</v>
      </c>
      <c r="P57" s="29">
        <f t="shared" si="3"/>
        <v>-1034.2450000000001</v>
      </c>
    </row>
    <row r="58" spans="2:17">
      <c r="G58" s="26"/>
      <c r="I58" s="35"/>
      <c r="K58" s="36"/>
    </row>
    <row r="59" spans="2:17">
      <c r="F59" s="10" t="s">
        <v>86</v>
      </c>
      <c r="G59" s="26"/>
      <c r="H59" s="11">
        <f>SUM(H55:H58)</f>
        <v>-239021.94</v>
      </c>
      <c r="I59" s="35"/>
      <c r="J59" s="11">
        <f>SUM(J55:J58)</f>
        <v>0</v>
      </c>
      <c r="K59" s="36"/>
      <c r="P59" s="11">
        <f>SUM(P55:P58)</f>
        <v>-4780.4387999999999</v>
      </c>
    </row>
    <row r="60" spans="2:17">
      <c r="G60" s="26"/>
      <c r="I60" s="35"/>
      <c r="K60" s="36"/>
    </row>
    <row r="61" spans="2:17">
      <c r="G61" s="26"/>
      <c r="I61" s="35"/>
    </row>
    <row r="62" spans="2:17">
      <c r="B62" s="9">
        <v>3225</v>
      </c>
      <c r="F62" s="10" t="s">
        <v>40</v>
      </c>
      <c r="G62" s="26"/>
      <c r="H62" s="69">
        <v>-75637.36</v>
      </c>
      <c r="I62" s="35"/>
      <c r="J62" s="11">
        <v>-37443.17</v>
      </c>
      <c r="O62" s="36">
        <v>0.02</v>
      </c>
      <c r="P62" s="29">
        <f t="shared" ref="P62" si="4">(H62+J62)*O62</f>
        <v>-2261.6106</v>
      </c>
    </row>
    <row r="63" spans="2:17">
      <c r="F63" s="34"/>
      <c r="G63" s="26"/>
      <c r="I63" s="35"/>
    </row>
    <row r="64" spans="2:17">
      <c r="F64" s="34"/>
      <c r="G64" s="26"/>
      <c r="H64" s="35"/>
      <c r="I64" s="35"/>
      <c r="J64" s="35"/>
      <c r="P64" s="44"/>
    </row>
    <row r="65" spans="2:16" ht="17.25" thickBot="1">
      <c r="F65" s="46" t="s">
        <v>133</v>
      </c>
      <c r="G65" s="47"/>
      <c r="H65" s="44"/>
      <c r="I65" s="44"/>
      <c r="J65" s="44"/>
      <c r="K65" s="47"/>
      <c r="L65" s="47"/>
      <c r="M65" s="48"/>
      <c r="N65" s="48"/>
      <c r="O65" s="48"/>
      <c r="P65" s="45">
        <f>P59+P62</f>
        <v>-7042.0493999999999</v>
      </c>
    </row>
    <row r="66" spans="2:16" ht="17.25" thickTop="1">
      <c r="F66" s="34"/>
      <c r="G66" s="26"/>
      <c r="H66" s="35"/>
      <c r="I66" s="35"/>
      <c r="J66" s="35"/>
      <c r="P66" s="44"/>
    </row>
    <row r="67" spans="2:16">
      <c r="F67" s="34"/>
      <c r="G67" s="26"/>
      <c r="H67" s="35"/>
      <c r="I67" s="35"/>
      <c r="J67" s="35"/>
      <c r="P67" s="44"/>
    </row>
    <row r="68" spans="2:16">
      <c r="F68" s="34"/>
      <c r="G68" s="26"/>
      <c r="H68" s="35"/>
      <c r="I68" s="35"/>
    </row>
    <row r="69" spans="2:16">
      <c r="B69" s="9" t="s">
        <v>94</v>
      </c>
    </row>
  </sheetData>
  <sortState ref="B2:P121">
    <sortCondition ref="B2:B121"/>
  </sortState>
  <pageMargins left="0.7" right="0.7" top="0.75" bottom="0.75" header="0.3" footer="0.3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90" zoomScaleNormal="90" workbookViewId="0">
      <selection activeCell="G33" sqref="G33"/>
    </sheetView>
  </sheetViews>
  <sheetFormatPr defaultRowHeight="15"/>
  <cols>
    <col min="2" max="2" width="3.42578125" customWidth="1"/>
    <col min="3" max="3" width="47.7109375" bestFit="1" customWidth="1"/>
    <col min="4" max="4" width="3.42578125" customWidth="1"/>
    <col min="5" max="5" width="13" bestFit="1" customWidth="1"/>
    <col min="6" max="6" width="3.42578125" customWidth="1"/>
    <col min="7" max="7" width="13" bestFit="1" customWidth="1"/>
  </cols>
  <sheetData>
    <row r="1" spans="1:7">
      <c r="A1" s="49" t="s">
        <v>107</v>
      </c>
      <c r="B1" s="49"/>
      <c r="C1" s="50"/>
      <c r="D1" s="49"/>
      <c r="E1" s="50"/>
      <c r="F1" s="49"/>
      <c r="G1" s="50"/>
    </row>
    <row r="2" spans="1:7">
      <c r="A2" s="49" t="s">
        <v>106</v>
      </c>
      <c r="B2" s="49"/>
      <c r="C2" s="50"/>
      <c r="D2" s="49"/>
      <c r="E2" s="50"/>
      <c r="F2" s="49"/>
      <c r="G2" s="50"/>
    </row>
    <row r="3" spans="1:7">
      <c r="A3" s="51" t="s">
        <v>112</v>
      </c>
      <c r="B3" s="51"/>
      <c r="C3" s="50"/>
      <c r="D3" s="51"/>
      <c r="E3" s="50"/>
      <c r="F3" s="51"/>
      <c r="G3" s="50"/>
    </row>
    <row r="4" spans="1:7">
      <c r="A4" s="52" t="s">
        <v>105</v>
      </c>
      <c r="B4" s="52"/>
      <c r="C4" s="50"/>
      <c r="D4" s="52"/>
      <c r="E4" s="53"/>
      <c r="F4" s="52"/>
      <c r="G4" s="53"/>
    </row>
    <row r="5" spans="1:7">
      <c r="A5" s="50"/>
      <c r="B5" s="50"/>
      <c r="C5" s="52"/>
      <c r="D5" s="50"/>
      <c r="E5" s="53"/>
      <c r="F5" s="50"/>
      <c r="G5" s="53"/>
    </row>
    <row r="6" spans="1:7">
      <c r="A6" s="54"/>
      <c r="B6" s="54"/>
      <c r="C6" s="55" t="s">
        <v>95</v>
      </c>
      <c r="D6" s="54"/>
      <c r="E6" s="55" t="s">
        <v>96</v>
      </c>
      <c r="F6" s="54"/>
      <c r="G6" s="55" t="s">
        <v>97</v>
      </c>
    </row>
    <row r="7" spans="1:7">
      <c r="A7" s="54"/>
      <c r="B7" s="54"/>
      <c r="C7" s="55"/>
      <c r="D7" s="54"/>
      <c r="E7" s="55"/>
      <c r="F7" s="54"/>
      <c r="G7" s="55"/>
    </row>
    <row r="8" spans="1:7">
      <c r="A8" s="50"/>
      <c r="B8" s="50"/>
      <c r="C8" s="52"/>
      <c r="D8" s="50"/>
      <c r="E8" s="67" t="s">
        <v>129</v>
      </c>
      <c r="F8" s="50"/>
      <c r="G8" s="67" t="s">
        <v>130</v>
      </c>
    </row>
    <row r="9" spans="1:7">
      <c r="A9" s="50"/>
      <c r="B9" s="50"/>
      <c r="C9" s="53"/>
      <c r="D9" s="50"/>
      <c r="E9" s="56" t="s">
        <v>113</v>
      </c>
      <c r="F9" s="50"/>
      <c r="G9" s="56" t="s">
        <v>113</v>
      </c>
    </row>
    <row r="10" spans="1:7">
      <c r="A10" s="50"/>
      <c r="B10" s="50"/>
      <c r="C10" s="53"/>
      <c r="D10" s="50"/>
      <c r="E10" s="56" t="s">
        <v>114</v>
      </c>
      <c r="F10" s="50"/>
      <c r="G10" s="56" t="s">
        <v>114</v>
      </c>
    </row>
    <row r="11" spans="1:7">
      <c r="A11" s="57" t="s">
        <v>98</v>
      </c>
      <c r="B11" s="50"/>
      <c r="C11" s="57" t="s">
        <v>115</v>
      </c>
      <c r="D11" s="50"/>
      <c r="E11" s="56" t="s">
        <v>116</v>
      </c>
      <c r="F11" s="50"/>
      <c r="G11" s="56" t="s">
        <v>116</v>
      </c>
    </row>
    <row r="12" spans="1:7">
      <c r="A12" s="50"/>
      <c r="B12" s="50"/>
      <c r="C12" s="53"/>
      <c r="D12" s="50"/>
      <c r="E12" s="58" t="s">
        <v>117</v>
      </c>
      <c r="F12" s="50"/>
      <c r="G12" s="58" t="s">
        <v>117</v>
      </c>
    </row>
    <row r="13" spans="1:7">
      <c r="A13" s="54">
        <v>1</v>
      </c>
      <c r="B13" s="50"/>
      <c r="C13" s="50" t="s">
        <v>132</v>
      </c>
      <c r="D13" s="50"/>
      <c r="E13" s="59">
        <v>1695262.3937641003</v>
      </c>
      <c r="F13" s="50"/>
      <c r="G13" s="59">
        <v>1695262.3937641003</v>
      </c>
    </row>
    <row r="14" spans="1:7">
      <c r="A14" s="54">
        <v>2</v>
      </c>
      <c r="B14" s="50"/>
      <c r="C14" s="50" t="s">
        <v>131</v>
      </c>
      <c r="D14" s="50"/>
      <c r="E14" s="59">
        <f>'Current Depreciation Rates'!P66</f>
        <v>-7042.0493999999999</v>
      </c>
      <c r="F14" s="50"/>
      <c r="G14" s="59">
        <f>'Proposed Depreciation Rates'!P65</f>
        <v>-7042.0493999999999</v>
      </c>
    </row>
    <row r="15" spans="1:7">
      <c r="A15" s="54">
        <v>3</v>
      </c>
      <c r="B15" s="50"/>
      <c r="C15" s="50" t="s">
        <v>118</v>
      </c>
      <c r="D15" s="50"/>
      <c r="E15" s="60">
        <v>-1550.2410462187779</v>
      </c>
      <c r="F15" s="50"/>
      <c r="G15" s="60">
        <v>-1550.2410462187779</v>
      </c>
    </row>
    <row r="16" spans="1:7">
      <c r="A16" s="54">
        <v>4</v>
      </c>
      <c r="B16" s="50"/>
      <c r="C16" s="50"/>
      <c r="D16" s="50"/>
      <c r="E16" s="50"/>
      <c r="F16" s="50"/>
      <c r="G16" s="50"/>
    </row>
    <row r="17" spans="1:9">
      <c r="A17" s="54">
        <v>5</v>
      </c>
      <c r="B17" s="50"/>
      <c r="C17" s="50" t="s">
        <v>119</v>
      </c>
      <c r="D17" s="50"/>
      <c r="E17" s="61">
        <f>SUM(E13:E15)</f>
        <v>1686670.1033178817</v>
      </c>
      <c r="F17" s="50"/>
      <c r="G17" s="61">
        <f>SUM(G13:G15)</f>
        <v>1686670.1033178817</v>
      </c>
    </row>
    <row r="18" spans="1:9">
      <c r="A18" s="54">
        <v>6</v>
      </c>
      <c r="B18" s="50"/>
      <c r="C18" s="50" t="s">
        <v>120</v>
      </c>
      <c r="D18" s="50"/>
      <c r="E18" s="62">
        <v>0.88</v>
      </c>
      <c r="F18" s="50"/>
      <c r="G18" s="62">
        <v>0.88</v>
      </c>
    </row>
    <row r="19" spans="1:9">
      <c r="A19" s="54">
        <v>7</v>
      </c>
      <c r="B19" s="50"/>
      <c r="C19" s="50"/>
      <c r="D19" s="50"/>
      <c r="E19" s="50"/>
      <c r="F19" s="50"/>
      <c r="G19" s="50"/>
    </row>
    <row r="20" spans="1:9">
      <c r="A20" s="54">
        <v>8</v>
      </c>
      <c r="B20" s="50"/>
      <c r="C20" s="50" t="s">
        <v>121</v>
      </c>
      <c r="D20" s="50"/>
      <c r="E20" s="61">
        <f>E17/E18</f>
        <v>1916670.5719521383</v>
      </c>
      <c r="F20" s="50"/>
      <c r="G20" s="61">
        <f>G17/G18</f>
        <v>1916670.5719521383</v>
      </c>
    </row>
    <row r="21" spans="1:9">
      <c r="A21" s="54">
        <v>9</v>
      </c>
      <c r="B21" s="50"/>
      <c r="C21" s="50" t="s">
        <v>122</v>
      </c>
      <c r="D21" s="50"/>
      <c r="E21" s="63">
        <f>-E17</f>
        <v>-1686670.1033178817</v>
      </c>
      <c r="F21" s="50"/>
      <c r="G21" s="63">
        <f>-G17</f>
        <v>-1686670.1033178817</v>
      </c>
    </row>
    <row r="22" spans="1:9">
      <c r="A22" s="54">
        <v>10</v>
      </c>
      <c r="B22" s="50"/>
      <c r="C22" s="50"/>
      <c r="D22" s="50"/>
      <c r="E22" s="50"/>
      <c r="F22" s="50"/>
      <c r="G22" s="50"/>
    </row>
    <row r="23" spans="1:9">
      <c r="A23" s="54">
        <v>11</v>
      </c>
      <c r="B23" s="50"/>
      <c r="C23" s="50" t="s">
        <v>123</v>
      </c>
      <c r="D23" s="50"/>
      <c r="E23" s="61">
        <f>E20+E21</f>
        <v>230000.46863425663</v>
      </c>
      <c r="F23" s="50"/>
      <c r="G23" s="61">
        <f>G20+G21</f>
        <v>230000.46863425663</v>
      </c>
    </row>
    <row r="24" spans="1:9">
      <c r="A24" s="54">
        <v>12</v>
      </c>
      <c r="B24" s="50"/>
      <c r="C24" s="50" t="s">
        <v>124</v>
      </c>
      <c r="D24" s="50"/>
      <c r="E24" s="60">
        <v>-7707.0861759942491</v>
      </c>
      <c r="F24" s="50"/>
      <c r="G24" s="60">
        <v>-7707.0861759942491</v>
      </c>
    </row>
    <row r="25" spans="1:9">
      <c r="A25" s="54">
        <v>13</v>
      </c>
      <c r="B25" s="50"/>
      <c r="C25" s="50"/>
      <c r="D25" s="50"/>
      <c r="E25" s="50"/>
      <c r="F25" s="50"/>
      <c r="G25" s="50"/>
    </row>
    <row r="26" spans="1:9">
      <c r="A26" s="54">
        <v>14</v>
      </c>
      <c r="B26" s="50"/>
      <c r="C26" s="50" t="s">
        <v>125</v>
      </c>
      <c r="D26" s="50"/>
      <c r="E26" s="61">
        <f>E23+E24</f>
        <v>222293.38245826238</v>
      </c>
      <c r="F26" s="50"/>
      <c r="G26" s="61">
        <f>G23+G24</f>
        <v>222293.38245826238</v>
      </c>
    </row>
    <row r="27" spans="1:9">
      <c r="A27" s="54">
        <v>15</v>
      </c>
      <c r="B27" s="50"/>
      <c r="C27" s="50" t="s">
        <v>126</v>
      </c>
      <c r="D27" s="50"/>
      <c r="E27" s="64">
        <v>1.6471057638178637</v>
      </c>
      <c r="F27" s="50"/>
      <c r="G27" s="64">
        <v>1.6471057638178637</v>
      </c>
    </row>
    <row r="28" spans="1:9">
      <c r="A28" s="54">
        <v>16</v>
      </c>
      <c r="B28" s="50"/>
      <c r="C28" s="50"/>
      <c r="D28" s="50"/>
      <c r="E28" s="50"/>
      <c r="F28" s="50"/>
      <c r="G28" s="50"/>
    </row>
    <row r="29" spans="1:9" ht="15.75" thickBot="1">
      <c r="A29" s="54">
        <v>17</v>
      </c>
      <c r="B29" s="50"/>
      <c r="C29" s="50" t="s">
        <v>127</v>
      </c>
      <c r="D29" s="50"/>
      <c r="E29" s="65">
        <f>E26*E27</f>
        <v>366140.71150557278</v>
      </c>
      <c r="F29" s="50"/>
      <c r="G29" s="65">
        <f>G26*G27</f>
        <v>366140.71150557278</v>
      </c>
      <c r="I29" s="68"/>
    </row>
    <row r="30" spans="1:9" ht="15.75" thickTop="1">
      <c r="A30" s="54">
        <v>18</v>
      </c>
      <c r="B30" s="50"/>
      <c r="C30" s="50"/>
      <c r="D30" s="50"/>
      <c r="E30" s="50"/>
      <c r="F30" s="50"/>
      <c r="G30" s="50"/>
    </row>
    <row r="31" spans="1:9" ht="15.75" thickBot="1">
      <c r="A31" s="54">
        <v>19</v>
      </c>
      <c r="B31" s="50"/>
      <c r="C31" s="50" t="s">
        <v>128</v>
      </c>
      <c r="D31" s="50"/>
      <c r="E31" s="66"/>
      <c r="F31" s="50"/>
      <c r="G31" s="66"/>
    </row>
    <row r="32" spans="1:9" ht="15.75" thickTop="1">
      <c r="A32" s="50"/>
      <c r="B32" s="50"/>
      <c r="C32" s="50"/>
      <c r="D32" s="50"/>
      <c r="E32" s="50"/>
      <c r="F32" s="50"/>
      <c r="G32" s="50"/>
    </row>
    <row r="33" spans="1:7">
      <c r="A33" s="50"/>
      <c r="B33" s="50"/>
      <c r="C33" s="50"/>
      <c r="D33" s="50"/>
      <c r="E33" s="50"/>
      <c r="F33" s="50"/>
      <c r="G33" s="50"/>
    </row>
    <row r="34" spans="1:7">
      <c r="A34" s="50"/>
      <c r="B34" s="50"/>
      <c r="C34" s="50"/>
      <c r="D34" s="50"/>
      <c r="E34" s="50"/>
      <c r="F34" s="50"/>
      <c r="G34" s="50"/>
    </row>
    <row r="35" spans="1:7">
      <c r="A35" s="50"/>
      <c r="B35" s="50"/>
      <c r="C35" s="50"/>
      <c r="D35" s="50"/>
      <c r="E35" s="50"/>
      <c r="F35" s="50"/>
      <c r="G35" s="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36"/>
  <sheetViews>
    <sheetView zoomScale="80" zoomScaleNormal="80" workbookViewId="0"/>
  </sheetViews>
  <sheetFormatPr defaultRowHeight="15"/>
  <cols>
    <col min="4" max="4" width="10.140625" bestFit="1" customWidth="1"/>
    <col min="5" max="6" width="7.140625" bestFit="1" customWidth="1"/>
    <col min="7" max="7" width="32.7109375" bestFit="1" customWidth="1"/>
    <col min="8" max="8" width="15.140625" customWidth="1"/>
    <col min="9" max="9" width="10.28515625" bestFit="1" customWidth="1"/>
    <col min="10" max="10" width="14.85546875" customWidth="1"/>
    <col min="12" max="12" width="12.7109375" bestFit="1" customWidth="1"/>
  </cols>
  <sheetData>
    <row r="3" spans="3:13" ht="49.5">
      <c r="C3" s="16" t="s">
        <v>37</v>
      </c>
      <c r="D3" s="17" t="s">
        <v>80</v>
      </c>
      <c r="E3" s="18" t="s">
        <v>78</v>
      </c>
      <c r="F3" s="18" t="s">
        <v>79</v>
      </c>
      <c r="G3" s="20" t="s">
        <v>38</v>
      </c>
      <c r="H3" s="21" t="s">
        <v>90</v>
      </c>
      <c r="I3" s="21" t="s">
        <v>108</v>
      </c>
      <c r="J3" s="21" t="s">
        <v>109</v>
      </c>
    </row>
    <row r="4" spans="3:13" ht="16.5">
      <c r="C4" s="9">
        <v>1050</v>
      </c>
      <c r="D4" s="27">
        <v>311</v>
      </c>
      <c r="E4" s="28">
        <v>304</v>
      </c>
      <c r="F4" s="28"/>
      <c r="G4" s="10" t="s">
        <v>7</v>
      </c>
      <c r="H4" s="11">
        <v>119734.05</v>
      </c>
      <c r="I4" s="38">
        <f t="shared" ref="I4:I34" si="0">H4/SUM($H$4:$H$34)</f>
        <v>1.1727322270401358E-2</v>
      </c>
      <c r="J4" s="39">
        <f>$L$4*I4</f>
        <v>2024.4152240667809</v>
      </c>
      <c r="L4" s="40">
        <v>172623.82472222255</v>
      </c>
      <c r="M4" t="s">
        <v>99</v>
      </c>
    </row>
    <row r="5" spans="3:13" ht="16.5">
      <c r="C5" s="9">
        <v>1055</v>
      </c>
      <c r="D5" s="27">
        <v>331</v>
      </c>
      <c r="E5" s="28">
        <v>304</v>
      </c>
      <c r="F5" s="28"/>
      <c r="G5" s="10" t="s">
        <v>8</v>
      </c>
      <c r="H5" s="11">
        <v>469034.23</v>
      </c>
      <c r="I5" s="38">
        <f t="shared" si="0"/>
        <v>4.5939443049488028E-2</v>
      </c>
      <c r="J5" s="39">
        <f t="shared" ref="J5:J34" si="1">$L$4*I5</f>
        <v>7930.2423648113463</v>
      </c>
    </row>
    <row r="6" spans="3:13" ht="16.5">
      <c r="C6" s="9">
        <v>1060</v>
      </c>
      <c r="D6" s="27">
        <v>341</v>
      </c>
      <c r="E6" s="28">
        <v>304</v>
      </c>
      <c r="F6" s="28"/>
      <c r="G6" s="10" t="s">
        <v>9</v>
      </c>
      <c r="H6" s="11">
        <v>461.5</v>
      </c>
      <c r="I6" s="38">
        <f t="shared" si="0"/>
        <v>4.5201504733116653E-5</v>
      </c>
      <c r="J6" s="39">
        <f t="shared" si="1"/>
        <v>7.8028566302302425</v>
      </c>
    </row>
    <row r="7" spans="3:13" ht="16.5">
      <c r="C7" s="9">
        <v>1065</v>
      </c>
      <c r="D7" s="27">
        <v>390</v>
      </c>
      <c r="E7" s="28">
        <v>304</v>
      </c>
      <c r="F7" s="28"/>
      <c r="G7" s="10" t="s">
        <v>10</v>
      </c>
      <c r="H7" s="11">
        <v>129602.66</v>
      </c>
      <c r="I7" s="38">
        <f t="shared" si="0"/>
        <v>1.2693900865470224E-2</v>
      </c>
      <c r="J7" s="39">
        <f t="shared" si="1"/>
        <v>2191.269718042201</v>
      </c>
    </row>
    <row r="8" spans="3:13" ht="16.5">
      <c r="C8" s="9">
        <v>1080</v>
      </c>
      <c r="D8" s="27">
        <v>314</v>
      </c>
      <c r="E8" s="28">
        <v>307</v>
      </c>
      <c r="F8" s="28"/>
      <c r="G8" s="10" t="s">
        <v>11</v>
      </c>
      <c r="H8" s="11">
        <v>477398.13</v>
      </c>
      <c r="I8" s="38">
        <f t="shared" si="0"/>
        <v>4.6758643191280695E-2</v>
      </c>
      <c r="J8" s="39">
        <f t="shared" si="1"/>
        <v>8071.6558265005833</v>
      </c>
    </row>
    <row r="9" spans="3:13" ht="16.5">
      <c r="C9" s="9">
        <v>1085</v>
      </c>
      <c r="D9" s="27"/>
      <c r="E9" s="28">
        <v>308</v>
      </c>
      <c r="F9" s="28"/>
      <c r="G9" s="10" t="s">
        <v>12</v>
      </c>
      <c r="H9" s="11">
        <v>0</v>
      </c>
      <c r="I9" s="38">
        <f t="shared" si="0"/>
        <v>0</v>
      </c>
      <c r="J9" s="39">
        <f t="shared" si="1"/>
        <v>0</v>
      </c>
    </row>
    <row r="10" spans="3:13" ht="16.5">
      <c r="C10" s="9">
        <v>1090</v>
      </c>
      <c r="D10" s="27">
        <v>316</v>
      </c>
      <c r="E10" s="28">
        <v>309</v>
      </c>
      <c r="F10" s="28"/>
      <c r="G10" s="10" t="s">
        <v>13</v>
      </c>
      <c r="H10" s="11">
        <v>9489.7199999999993</v>
      </c>
      <c r="I10" s="38">
        <f t="shared" si="0"/>
        <v>9.2946830660011208E-4</v>
      </c>
      <c r="J10" s="39">
        <f t="shared" si="1"/>
        <v>160.44837404339876</v>
      </c>
    </row>
    <row r="11" spans="3:13" ht="16.5">
      <c r="C11" s="9">
        <v>1095</v>
      </c>
      <c r="D11" s="27"/>
      <c r="E11" s="28">
        <v>310</v>
      </c>
      <c r="F11" s="28"/>
      <c r="G11" s="10" t="s">
        <v>14</v>
      </c>
      <c r="H11" s="11">
        <v>0</v>
      </c>
      <c r="I11" s="38">
        <f t="shared" si="0"/>
        <v>0</v>
      </c>
      <c r="J11" s="39">
        <f t="shared" si="1"/>
        <v>0</v>
      </c>
    </row>
    <row r="12" spans="3:13" ht="16.5">
      <c r="C12" s="9">
        <v>1100</v>
      </c>
      <c r="D12" s="27">
        <v>324</v>
      </c>
      <c r="E12" s="28">
        <v>311</v>
      </c>
      <c r="F12" s="28"/>
      <c r="G12" s="10" t="s">
        <v>15</v>
      </c>
      <c r="H12" s="11">
        <v>9223.01</v>
      </c>
      <c r="I12" s="38">
        <f t="shared" si="0"/>
        <v>9.0334546082032987E-4</v>
      </c>
      <c r="J12" s="39">
        <f t="shared" si="1"/>
        <v>155.93894849226399</v>
      </c>
    </row>
    <row r="13" spans="3:13" ht="16.5">
      <c r="C13" s="9">
        <v>1105</v>
      </c>
      <c r="D13" s="27">
        <v>324</v>
      </c>
      <c r="E13" s="28">
        <v>311</v>
      </c>
      <c r="F13" s="28"/>
      <c r="G13" s="10" t="s">
        <v>16</v>
      </c>
      <c r="H13" s="11">
        <v>702166.93</v>
      </c>
      <c r="I13" s="38">
        <f t="shared" si="0"/>
        <v>6.8773568385336936E-2</v>
      </c>
      <c r="J13" s="39">
        <f t="shared" si="1"/>
        <v>11871.95641447219</v>
      </c>
    </row>
    <row r="14" spans="3:13" ht="16.5">
      <c r="C14" s="9">
        <v>1110</v>
      </c>
      <c r="D14" s="27">
        <v>324</v>
      </c>
      <c r="E14" s="28">
        <v>311</v>
      </c>
      <c r="F14" s="28"/>
      <c r="G14" s="10" t="s">
        <v>17</v>
      </c>
      <c r="H14" s="11">
        <v>7532.87</v>
      </c>
      <c r="I14" s="38">
        <f t="shared" si="0"/>
        <v>7.3780511150368889E-4</v>
      </c>
      <c r="J14" s="39">
        <f t="shared" si="1"/>
        <v>127.36274024737266</v>
      </c>
    </row>
    <row r="15" spans="3:13" ht="16.5">
      <c r="C15" s="9">
        <v>1115</v>
      </c>
      <c r="D15" s="27">
        <v>332</v>
      </c>
      <c r="E15" s="28">
        <v>320</v>
      </c>
      <c r="F15" s="28"/>
      <c r="G15" s="10" t="s">
        <v>18</v>
      </c>
      <c r="H15" s="11">
        <v>1011297.32</v>
      </c>
      <c r="I15" s="38">
        <f t="shared" si="0"/>
        <v>9.9051268898305928E-2</v>
      </c>
      <c r="J15" s="39">
        <f t="shared" si="1"/>
        <v>17098.608880814896</v>
      </c>
    </row>
    <row r="16" spans="3:13" ht="16.5">
      <c r="C16" s="9">
        <v>1120</v>
      </c>
      <c r="D16" s="27">
        <v>342</v>
      </c>
      <c r="E16" s="28">
        <v>330</v>
      </c>
      <c r="F16" s="28"/>
      <c r="G16" s="10" t="s">
        <v>19</v>
      </c>
      <c r="H16" s="11">
        <v>529313.81999999995</v>
      </c>
      <c r="I16" s="38">
        <f t="shared" si="0"/>
        <v>5.1843512762804016E-2</v>
      </c>
      <c r="J16" s="39">
        <f t="shared" si="1"/>
        <v>8949.4254601505872</v>
      </c>
    </row>
    <row r="17" spans="3:10" ht="16.5">
      <c r="C17" s="9">
        <v>1125</v>
      </c>
      <c r="D17" s="27">
        <v>343</v>
      </c>
      <c r="E17" s="28">
        <v>331</v>
      </c>
      <c r="F17" s="28"/>
      <c r="G17" s="10" t="s">
        <v>20</v>
      </c>
      <c r="H17" s="11">
        <v>3390245.07</v>
      </c>
      <c r="I17" s="38">
        <f t="shared" si="0"/>
        <v>0.3320567249794808</v>
      </c>
      <c r="J17" s="39">
        <f t="shared" si="1"/>
        <v>57320.901890693152</v>
      </c>
    </row>
    <row r="18" spans="3:10" ht="16.5">
      <c r="C18" s="9">
        <v>1130</v>
      </c>
      <c r="D18" s="27">
        <v>345</v>
      </c>
      <c r="E18" s="28">
        <v>333</v>
      </c>
      <c r="F18" s="28"/>
      <c r="G18" s="10" t="s">
        <v>21</v>
      </c>
      <c r="H18" s="11">
        <v>881265.1</v>
      </c>
      <c r="I18" s="38">
        <f t="shared" si="0"/>
        <v>8.6315294883598098E-2</v>
      </c>
      <c r="J18" s="39">
        <f t="shared" si="1"/>
        <v>14900.076334833191</v>
      </c>
    </row>
    <row r="19" spans="3:10" ht="16.5">
      <c r="C19" s="9">
        <v>1135</v>
      </c>
      <c r="D19" s="27">
        <v>346</v>
      </c>
      <c r="E19" s="28">
        <v>334</v>
      </c>
      <c r="F19" s="28"/>
      <c r="G19" s="10" t="s">
        <v>22</v>
      </c>
      <c r="H19" s="11">
        <v>738122.04</v>
      </c>
      <c r="I19" s="38">
        <f t="shared" si="0"/>
        <v>7.2295182848705786E-2</v>
      </c>
      <c r="J19" s="39">
        <f t="shared" si="1"/>
        <v>12479.870972336017</v>
      </c>
    </row>
    <row r="20" spans="3:10" ht="16.5">
      <c r="C20" s="9">
        <v>1140</v>
      </c>
      <c r="D20" s="27">
        <v>347</v>
      </c>
      <c r="E20" s="28">
        <v>334</v>
      </c>
      <c r="F20" s="28"/>
      <c r="G20" s="10" t="s">
        <v>23</v>
      </c>
      <c r="H20" s="11">
        <v>600576.56999999995</v>
      </c>
      <c r="I20" s="38">
        <f t="shared" si="0"/>
        <v>5.8823325398600135E-2</v>
      </c>
      <c r="J20" s="39">
        <f t="shared" si="1"/>
        <v>10154.307413186212</v>
      </c>
    </row>
    <row r="21" spans="3:10" ht="16.5">
      <c r="C21" s="9">
        <v>1145</v>
      </c>
      <c r="D21" s="27">
        <v>348</v>
      </c>
      <c r="E21" s="28">
        <v>335</v>
      </c>
      <c r="F21" s="28"/>
      <c r="G21" s="10" t="s">
        <v>24</v>
      </c>
      <c r="H21" s="11">
        <v>406626.32</v>
      </c>
      <c r="I21" s="38">
        <f t="shared" si="0"/>
        <v>3.9826915553824067E-2</v>
      </c>
      <c r="J21" s="39">
        <f t="shared" si="1"/>
        <v>6875.074489790085</v>
      </c>
    </row>
    <row r="22" spans="3:10" ht="16.5">
      <c r="C22" s="9">
        <v>1150</v>
      </c>
      <c r="D22" s="27"/>
      <c r="E22" s="28">
        <v>336</v>
      </c>
      <c r="F22" s="28"/>
      <c r="G22" s="10" t="s">
        <v>25</v>
      </c>
      <c r="H22" s="11">
        <v>0</v>
      </c>
      <c r="I22" s="38">
        <f t="shared" si="0"/>
        <v>0</v>
      </c>
      <c r="J22" s="39">
        <f t="shared" si="1"/>
        <v>0</v>
      </c>
    </row>
    <row r="23" spans="3:10" ht="16.5">
      <c r="C23" s="9">
        <v>1160</v>
      </c>
      <c r="D23" s="27">
        <v>317</v>
      </c>
      <c r="E23" s="28">
        <v>339</v>
      </c>
      <c r="F23" s="28"/>
      <c r="G23" s="10" t="s">
        <v>26</v>
      </c>
      <c r="H23" s="11">
        <v>0</v>
      </c>
      <c r="I23" s="38">
        <f t="shared" si="0"/>
        <v>0</v>
      </c>
      <c r="J23" s="39">
        <f t="shared" si="1"/>
        <v>0</v>
      </c>
    </row>
    <row r="24" spans="3:10" ht="16.5">
      <c r="C24" s="31">
        <v>1165</v>
      </c>
      <c r="D24" s="27">
        <v>317</v>
      </c>
      <c r="E24" s="28">
        <v>339</v>
      </c>
      <c r="F24" s="28"/>
      <c r="G24" s="10" t="s">
        <v>39</v>
      </c>
      <c r="H24" s="11">
        <v>0</v>
      </c>
      <c r="I24" s="38">
        <f t="shared" si="0"/>
        <v>0</v>
      </c>
      <c r="J24" s="39">
        <f t="shared" si="1"/>
        <v>0</v>
      </c>
    </row>
    <row r="25" spans="3:10" ht="16.5">
      <c r="C25" s="31">
        <v>1175</v>
      </c>
      <c r="D25" s="27">
        <v>390</v>
      </c>
      <c r="E25" s="28">
        <v>340</v>
      </c>
      <c r="F25" s="28">
        <v>390</v>
      </c>
      <c r="G25" s="10" t="s">
        <v>27</v>
      </c>
      <c r="H25" s="11">
        <v>151271.59</v>
      </c>
      <c r="I25" s="38">
        <f t="shared" si="0"/>
        <v>1.4816258919547307E-2</v>
      </c>
      <c r="J25" s="39">
        <f t="shared" si="1"/>
        <v>2557.6392827670006</v>
      </c>
    </row>
    <row r="26" spans="3:10" ht="16.5">
      <c r="C26" s="9">
        <v>1180</v>
      </c>
      <c r="D26" s="27">
        <v>391</v>
      </c>
      <c r="E26" s="28">
        <v>340</v>
      </c>
      <c r="F26" s="28">
        <v>390</v>
      </c>
      <c r="G26" s="10" t="s">
        <v>28</v>
      </c>
      <c r="H26" s="11">
        <v>100935.4</v>
      </c>
      <c r="I26" s="38">
        <f t="shared" si="0"/>
        <v>9.8860930895753475E-3</v>
      </c>
      <c r="J26" s="39">
        <f t="shared" si="1"/>
        <v>1706.5752006824302</v>
      </c>
    </row>
    <row r="27" spans="3:10" ht="16.5">
      <c r="C27" s="9">
        <v>1185</v>
      </c>
      <c r="D27" s="27">
        <v>393</v>
      </c>
      <c r="E27" s="28">
        <v>342</v>
      </c>
      <c r="F27" s="28">
        <v>392</v>
      </c>
      <c r="G27" s="10" t="s">
        <v>29</v>
      </c>
      <c r="H27" s="11">
        <v>0</v>
      </c>
      <c r="I27" s="38">
        <f t="shared" si="0"/>
        <v>0</v>
      </c>
      <c r="J27" s="39">
        <f t="shared" si="1"/>
        <v>0</v>
      </c>
    </row>
    <row r="28" spans="3:10" ht="16.5">
      <c r="C28" s="9">
        <v>1190</v>
      </c>
      <c r="D28" s="27">
        <v>394</v>
      </c>
      <c r="E28" s="28">
        <v>343</v>
      </c>
      <c r="F28" s="28">
        <v>393</v>
      </c>
      <c r="G28" s="10" t="s">
        <v>30</v>
      </c>
      <c r="H28" s="11">
        <v>269939.90999999997</v>
      </c>
      <c r="I28" s="38">
        <f t="shared" si="0"/>
        <v>2.6439198525508304E-2</v>
      </c>
      <c r="J28" s="39">
        <f t="shared" si="1"/>
        <v>4564.0355720633906</v>
      </c>
    </row>
    <row r="29" spans="3:10" ht="16.5">
      <c r="C29" s="9">
        <v>1195</v>
      </c>
      <c r="D29" s="27">
        <v>395</v>
      </c>
      <c r="E29" s="28">
        <v>344</v>
      </c>
      <c r="F29" s="28">
        <v>394</v>
      </c>
      <c r="G29" s="10" t="s">
        <v>31</v>
      </c>
      <c r="H29" s="11">
        <v>78263.199999999997</v>
      </c>
      <c r="I29" s="38">
        <f t="shared" si="0"/>
        <v>7.6654700004958939E-3</v>
      </c>
      <c r="J29" s="39">
        <f t="shared" si="1"/>
        <v>1323.2427497790584</v>
      </c>
    </row>
    <row r="30" spans="3:10" ht="16.5">
      <c r="C30" s="9">
        <v>1200</v>
      </c>
      <c r="D30" s="27">
        <v>396</v>
      </c>
      <c r="E30" s="28">
        <v>345</v>
      </c>
      <c r="F30" s="28">
        <v>395</v>
      </c>
      <c r="G30" s="10" t="s">
        <v>32</v>
      </c>
      <c r="H30" s="11">
        <v>2570.16</v>
      </c>
      <c r="I30" s="38">
        <f t="shared" si="0"/>
        <v>2.5173369318497743E-4</v>
      </c>
      <c r="J30" s="39">
        <f t="shared" si="1"/>
        <v>43.455232929041294</v>
      </c>
    </row>
    <row r="31" spans="3:10" ht="16.5">
      <c r="C31" s="9">
        <v>1205</v>
      </c>
      <c r="D31" s="27">
        <v>397</v>
      </c>
      <c r="E31" s="28">
        <v>346</v>
      </c>
      <c r="F31" s="28">
        <v>396</v>
      </c>
      <c r="G31" s="10" t="s">
        <v>33</v>
      </c>
      <c r="H31" s="11">
        <v>54791.5</v>
      </c>
      <c r="I31" s="38">
        <f t="shared" si="0"/>
        <v>5.3665400792731553E-3</v>
      </c>
      <c r="J31" s="39">
        <f t="shared" si="1"/>
        <v>926.39267400923143</v>
      </c>
    </row>
    <row r="32" spans="3:10" ht="16.5">
      <c r="C32" s="9">
        <v>1210</v>
      </c>
      <c r="D32" s="27">
        <v>328</v>
      </c>
      <c r="E32" s="28">
        <v>347</v>
      </c>
      <c r="F32" s="28">
        <v>397</v>
      </c>
      <c r="G32" s="10" t="s">
        <v>34</v>
      </c>
      <c r="H32" s="11">
        <v>0</v>
      </c>
      <c r="I32" s="38">
        <f t="shared" si="0"/>
        <v>0</v>
      </c>
      <c r="J32" s="39">
        <f t="shared" si="1"/>
        <v>0</v>
      </c>
    </row>
    <row r="33" spans="3:10" ht="16.5">
      <c r="C33" s="9">
        <v>1215</v>
      </c>
      <c r="D33" s="27">
        <v>317</v>
      </c>
      <c r="E33" s="28">
        <v>348</v>
      </c>
      <c r="F33" s="28">
        <v>398</v>
      </c>
      <c r="G33" s="10" t="s">
        <v>35</v>
      </c>
      <c r="H33" s="11">
        <v>69976</v>
      </c>
      <c r="I33" s="38">
        <f t="shared" si="0"/>
        <v>6.853782221461692E-3</v>
      </c>
      <c r="J33" s="39">
        <f t="shared" si="1"/>
        <v>1183.1261008818883</v>
      </c>
    </row>
    <row r="34" spans="3:10" ht="16.5">
      <c r="C34" s="9">
        <v>1220</v>
      </c>
      <c r="D34" s="27">
        <v>317</v>
      </c>
      <c r="E34" s="28">
        <v>348</v>
      </c>
      <c r="F34" s="28">
        <v>398</v>
      </c>
      <c r="G34" s="10" t="s">
        <v>36</v>
      </c>
      <c r="H34" s="11">
        <v>0</v>
      </c>
      <c r="I34" s="38">
        <f t="shared" si="0"/>
        <v>0</v>
      </c>
      <c r="J34" s="39">
        <f t="shared" si="1"/>
        <v>0</v>
      </c>
    </row>
    <row r="35" spans="3:10" ht="15.75" thickBot="1">
      <c r="H35" s="41">
        <f>SUM(H4:H34)</f>
        <v>10209837.1</v>
      </c>
      <c r="I35" s="42">
        <f>SUM(I4:I34)</f>
        <v>1</v>
      </c>
      <c r="J35" s="41">
        <f>SUM(J4:J34)</f>
        <v>172623.82472222249</v>
      </c>
    </row>
    <row r="36" spans="3:10" ht="15.75" thickTop="1"/>
  </sheetData>
  <pageMargins left="0.7" right="0.7" top="0.75" bottom="0.75" header="0.3" footer="0.3"/>
  <ignoredErrors>
    <ignoredError sqref="H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view="pageBreakPreview" zoomScale="60" zoomScaleNormal="100" workbookViewId="0"/>
  </sheetViews>
  <sheetFormatPr defaultRowHeight="15"/>
  <cols>
    <col min="3" max="3" width="33.85546875" bestFit="1" customWidth="1"/>
    <col min="7" max="7" width="9.85546875" bestFit="1" customWidth="1"/>
    <col min="8" max="8" width="9.140625" style="1"/>
  </cols>
  <sheetData>
    <row r="1" spans="1:8">
      <c r="A1" s="2" t="s">
        <v>43</v>
      </c>
      <c r="B1" s="3"/>
      <c r="H1" s="7" t="s">
        <v>88</v>
      </c>
    </row>
    <row r="2" spans="1:8">
      <c r="A2" s="2" t="s">
        <v>44</v>
      </c>
      <c r="B2" s="3"/>
      <c r="H2" s="7"/>
    </row>
    <row r="3" spans="1:8">
      <c r="A3" t="s">
        <v>89</v>
      </c>
      <c r="B3" s="3"/>
      <c r="H3" s="7"/>
    </row>
    <row r="4" spans="1:8">
      <c r="H4" s="7"/>
    </row>
    <row r="5" spans="1:8">
      <c r="H5" s="7"/>
    </row>
    <row r="6" spans="1:8">
      <c r="H6" s="7"/>
    </row>
    <row r="7" spans="1:8" ht="45" customHeight="1">
      <c r="C7" t="s">
        <v>46</v>
      </c>
      <c r="E7" s="71" t="s">
        <v>73</v>
      </c>
      <c r="F7" s="71"/>
      <c r="G7" s="4"/>
    </row>
    <row r="8" spans="1:8">
      <c r="E8" s="4" t="s">
        <v>74</v>
      </c>
      <c r="F8" s="4" t="s">
        <v>75</v>
      </c>
      <c r="G8" s="4" t="s">
        <v>76</v>
      </c>
    </row>
    <row r="9" spans="1:8">
      <c r="B9">
        <v>311</v>
      </c>
      <c r="C9" t="s">
        <v>47</v>
      </c>
      <c r="E9">
        <v>35</v>
      </c>
      <c r="F9">
        <v>40</v>
      </c>
      <c r="G9">
        <f>AVERAGE(E9:F9)</f>
        <v>37.5</v>
      </c>
      <c r="H9" s="1">
        <f>1/G9</f>
        <v>2.6666666666666668E-2</v>
      </c>
    </row>
    <row r="10" spans="1:8">
      <c r="B10">
        <v>312</v>
      </c>
      <c r="C10" t="s">
        <v>48</v>
      </c>
      <c r="E10">
        <v>50</v>
      </c>
      <c r="F10">
        <v>75</v>
      </c>
      <c r="G10">
        <f t="shared" ref="G10:G15" si="0">AVERAGE(E10:F10)</f>
        <v>62.5</v>
      </c>
      <c r="H10" s="1">
        <f t="shared" ref="H10:H47" si="1">1/G10</f>
        <v>1.6E-2</v>
      </c>
    </row>
    <row r="11" spans="1:8">
      <c r="B11">
        <v>313</v>
      </c>
      <c r="C11" t="s">
        <v>49</v>
      </c>
      <c r="E11">
        <v>35</v>
      </c>
      <c r="F11">
        <v>45</v>
      </c>
      <c r="G11">
        <f t="shared" si="0"/>
        <v>40</v>
      </c>
      <c r="H11" s="1">
        <f t="shared" si="1"/>
        <v>2.5000000000000001E-2</v>
      </c>
    </row>
    <row r="12" spans="1:8">
      <c r="B12">
        <v>314</v>
      </c>
      <c r="C12" t="s">
        <v>50</v>
      </c>
      <c r="E12">
        <v>25</v>
      </c>
      <c r="F12">
        <v>35</v>
      </c>
      <c r="G12">
        <f t="shared" si="0"/>
        <v>30</v>
      </c>
      <c r="H12" s="1">
        <f t="shared" si="1"/>
        <v>3.3333333333333333E-2</v>
      </c>
    </row>
    <row r="13" spans="1:8">
      <c r="B13">
        <v>315</v>
      </c>
      <c r="C13" t="s">
        <v>51</v>
      </c>
      <c r="E13">
        <v>25</v>
      </c>
      <c r="F13">
        <v>50</v>
      </c>
      <c r="G13">
        <f t="shared" si="0"/>
        <v>37.5</v>
      </c>
      <c r="H13" s="1">
        <f t="shared" si="1"/>
        <v>2.6666666666666668E-2</v>
      </c>
    </row>
    <row r="14" spans="1:8">
      <c r="B14">
        <v>316</v>
      </c>
      <c r="C14" t="s">
        <v>52</v>
      </c>
      <c r="E14">
        <v>50</v>
      </c>
      <c r="F14">
        <v>75</v>
      </c>
      <c r="G14">
        <f t="shared" si="0"/>
        <v>62.5</v>
      </c>
      <c r="H14" s="1">
        <f t="shared" si="1"/>
        <v>1.6E-2</v>
      </c>
    </row>
    <row r="15" spans="1:8">
      <c r="B15">
        <v>317</v>
      </c>
      <c r="C15" t="s">
        <v>53</v>
      </c>
      <c r="E15">
        <v>30</v>
      </c>
      <c r="F15">
        <v>40</v>
      </c>
      <c r="G15">
        <f t="shared" si="0"/>
        <v>35</v>
      </c>
      <c r="H15" s="1">
        <f t="shared" si="1"/>
        <v>2.8571428571428571E-2</v>
      </c>
    </row>
    <row r="17" spans="2:8">
      <c r="C17" t="s">
        <v>54</v>
      </c>
    </row>
    <row r="18" spans="2:8">
      <c r="B18">
        <v>321</v>
      </c>
      <c r="C18" t="s">
        <v>47</v>
      </c>
      <c r="E18">
        <v>35</v>
      </c>
      <c r="F18">
        <v>40</v>
      </c>
      <c r="G18">
        <f t="shared" ref="G18" si="2">AVERAGE(E18:F18)</f>
        <v>37.5</v>
      </c>
      <c r="H18" s="1">
        <f t="shared" si="1"/>
        <v>2.6666666666666668E-2</v>
      </c>
    </row>
    <row r="19" spans="2:8">
      <c r="B19">
        <v>324</v>
      </c>
      <c r="C19" t="s">
        <v>55</v>
      </c>
      <c r="E19">
        <v>20</v>
      </c>
      <c r="G19">
        <v>20</v>
      </c>
      <c r="H19" s="1">
        <f t="shared" si="1"/>
        <v>0.05</v>
      </c>
    </row>
    <row r="20" spans="2:8">
      <c r="B20">
        <f>+B19+1</f>
        <v>325</v>
      </c>
      <c r="C20" t="s">
        <v>55</v>
      </c>
      <c r="E20">
        <v>20</v>
      </c>
      <c r="G20">
        <v>20</v>
      </c>
      <c r="H20" s="1">
        <f t="shared" si="1"/>
        <v>0.05</v>
      </c>
    </row>
    <row r="21" spans="2:8">
      <c r="B21">
        <f t="shared" ref="B21:B22" si="3">+B20+1</f>
        <v>326</v>
      </c>
      <c r="C21" t="s">
        <v>55</v>
      </c>
      <c r="E21">
        <v>20</v>
      </c>
      <c r="G21">
        <v>20</v>
      </c>
      <c r="H21" s="1">
        <f t="shared" si="1"/>
        <v>0.05</v>
      </c>
    </row>
    <row r="22" spans="2:8">
      <c r="B22">
        <f t="shared" si="3"/>
        <v>327</v>
      </c>
      <c r="C22" t="s">
        <v>55</v>
      </c>
      <c r="E22">
        <v>20</v>
      </c>
      <c r="G22">
        <v>20</v>
      </c>
      <c r="H22" s="1">
        <f t="shared" si="1"/>
        <v>0.05</v>
      </c>
    </row>
    <row r="23" spans="2:8">
      <c r="B23">
        <v>328</v>
      </c>
      <c r="C23" t="s">
        <v>56</v>
      </c>
      <c r="E23">
        <v>25</v>
      </c>
      <c r="G23">
        <v>25</v>
      </c>
      <c r="H23" s="1">
        <f t="shared" si="1"/>
        <v>0.04</v>
      </c>
    </row>
    <row r="25" spans="2:8">
      <c r="C25" t="s">
        <v>57</v>
      </c>
    </row>
    <row r="26" spans="2:8">
      <c r="B26">
        <v>331</v>
      </c>
      <c r="C26" t="s">
        <v>47</v>
      </c>
      <c r="E26">
        <v>35</v>
      </c>
      <c r="F26">
        <v>40</v>
      </c>
      <c r="G26">
        <f t="shared" ref="G26:G27" si="4">AVERAGE(E26:F26)</f>
        <v>37.5</v>
      </c>
      <c r="H26" s="1">
        <f t="shared" si="1"/>
        <v>2.6666666666666668E-2</v>
      </c>
    </row>
    <row r="27" spans="2:8">
      <c r="B27">
        <v>332</v>
      </c>
      <c r="C27" t="s">
        <v>58</v>
      </c>
      <c r="E27">
        <v>20</v>
      </c>
      <c r="F27">
        <v>35</v>
      </c>
      <c r="G27">
        <f t="shared" si="4"/>
        <v>27.5</v>
      </c>
      <c r="H27" s="1">
        <f t="shared" si="1"/>
        <v>3.6363636363636362E-2</v>
      </c>
    </row>
    <row r="29" spans="2:8">
      <c r="C29" t="s">
        <v>59</v>
      </c>
    </row>
    <row r="30" spans="2:8">
      <c r="B30">
        <v>341</v>
      </c>
      <c r="C30" t="s">
        <v>47</v>
      </c>
      <c r="E30">
        <v>35</v>
      </c>
      <c r="F30">
        <v>40</v>
      </c>
      <c r="G30">
        <f t="shared" ref="G30:G37" si="5">AVERAGE(E30:F30)</f>
        <v>37.5</v>
      </c>
      <c r="H30" s="1">
        <f t="shared" si="1"/>
        <v>2.6666666666666668E-2</v>
      </c>
    </row>
    <row r="31" spans="2:8">
      <c r="B31">
        <f>+B30+1</f>
        <v>342</v>
      </c>
      <c r="C31" t="s">
        <v>60</v>
      </c>
      <c r="E31">
        <v>30</v>
      </c>
      <c r="F31">
        <v>60</v>
      </c>
      <c r="G31">
        <f t="shared" si="5"/>
        <v>45</v>
      </c>
      <c r="H31" s="1">
        <f t="shared" si="1"/>
        <v>2.2222222222222223E-2</v>
      </c>
    </row>
    <row r="32" spans="2:8">
      <c r="B32">
        <f t="shared" ref="B32:B37" si="6">+B31+1</f>
        <v>343</v>
      </c>
      <c r="C32" t="s">
        <v>61</v>
      </c>
      <c r="E32">
        <v>50</v>
      </c>
      <c r="F32">
        <v>75</v>
      </c>
      <c r="G32">
        <f t="shared" si="5"/>
        <v>62.5</v>
      </c>
      <c r="H32" s="1">
        <f t="shared" si="1"/>
        <v>1.6E-2</v>
      </c>
    </row>
    <row r="33" spans="2:8">
      <c r="B33">
        <f t="shared" si="6"/>
        <v>344</v>
      </c>
      <c r="C33" t="s">
        <v>62</v>
      </c>
      <c r="E33">
        <v>50</v>
      </c>
      <c r="F33">
        <v>75</v>
      </c>
      <c r="G33">
        <f t="shared" si="5"/>
        <v>62.5</v>
      </c>
      <c r="H33" s="1">
        <f t="shared" si="1"/>
        <v>1.6E-2</v>
      </c>
    </row>
    <row r="34" spans="2:8">
      <c r="B34">
        <f t="shared" si="6"/>
        <v>345</v>
      </c>
      <c r="C34" t="s">
        <v>63</v>
      </c>
      <c r="E34">
        <v>30</v>
      </c>
      <c r="F34">
        <v>50</v>
      </c>
      <c r="G34">
        <f t="shared" si="5"/>
        <v>40</v>
      </c>
      <c r="H34" s="1">
        <f t="shared" si="1"/>
        <v>2.5000000000000001E-2</v>
      </c>
    </row>
    <row r="35" spans="2:8">
      <c r="B35">
        <f t="shared" si="6"/>
        <v>346</v>
      </c>
      <c r="C35" t="s">
        <v>22</v>
      </c>
      <c r="E35">
        <v>35</v>
      </c>
      <c r="F35">
        <v>45</v>
      </c>
      <c r="G35">
        <f t="shared" si="5"/>
        <v>40</v>
      </c>
      <c r="H35" s="1">
        <f t="shared" si="1"/>
        <v>2.5000000000000001E-2</v>
      </c>
    </row>
    <row r="36" spans="2:8">
      <c r="B36">
        <f t="shared" si="6"/>
        <v>347</v>
      </c>
      <c r="C36" t="s">
        <v>64</v>
      </c>
      <c r="E36">
        <v>40</v>
      </c>
      <c r="F36">
        <v>50</v>
      </c>
      <c r="G36">
        <f t="shared" si="5"/>
        <v>45</v>
      </c>
      <c r="H36" s="1">
        <f t="shared" si="1"/>
        <v>2.2222222222222223E-2</v>
      </c>
    </row>
    <row r="37" spans="2:8">
      <c r="B37">
        <f t="shared" si="6"/>
        <v>348</v>
      </c>
      <c r="C37" t="s">
        <v>24</v>
      </c>
      <c r="E37">
        <v>40</v>
      </c>
      <c r="F37">
        <v>60</v>
      </c>
      <c r="G37">
        <f t="shared" si="5"/>
        <v>50</v>
      </c>
      <c r="H37" s="1">
        <f t="shared" si="1"/>
        <v>0.02</v>
      </c>
    </row>
    <row r="38" spans="2:8">
      <c r="G38" s="5"/>
      <c r="H38" s="6"/>
    </row>
    <row r="39" spans="2:8">
      <c r="C39" t="s">
        <v>65</v>
      </c>
      <c r="G39" s="5"/>
      <c r="H39" s="6"/>
    </row>
    <row r="40" spans="2:8">
      <c r="B40">
        <v>390</v>
      </c>
      <c r="C40" t="s">
        <v>47</v>
      </c>
      <c r="E40">
        <v>35</v>
      </c>
      <c r="F40">
        <v>40</v>
      </c>
      <c r="G40" s="5">
        <f t="shared" ref="G40:G41" si="7">AVERAGE(E40:F40)</f>
        <v>37.5</v>
      </c>
      <c r="H40" s="6">
        <f t="shared" si="1"/>
        <v>2.6666666666666668E-2</v>
      </c>
    </row>
    <row r="41" spans="2:8">
      <c r="B41">
        <f>+B40+1</f>
        <v>391</v>
      </c>
      <c r="C41" t="s">
        <v>66</v>
      </c>
      <c r="E41">
        <v>20</v>
      </c>
      <c r="F41">
        <v>25</v>
      </c>
      <c r="G41" s="5">
        <f t="shared" si="7"/>
        <v>22.5</v>
      </c>
      <c r="H41" s="6">
        <f t="shared" si="1"/>
        <v>4.4444444444444446E-2</v>
      </c>
    </row>
    <row r="42" spans="2:8">
      <c r="B42">
        <f t="shared" ref="B42:B47" si="8">+B41+1</f>
        <v>392</v>
      </c>
      <c r="C42" t="s">
        <v>67</v>
      </c>
      <c r="E42">
        <v>7</v>
      </c>
      <c r="G42" s="5">
        <v>7</v>
      </c>
      <c r="H42" s="6">
        <f t="shared" si="1"/>
        <v>0.14285714285714285</v>
      </c>
    </row>
    <row r="43" spans="2:8">
      <c r="B43">
        <f t="shared" si="8"/>
        <v>393</v>
      </c>
      <c r="C43" t="s">
        <v>68</v>
      </c>
      <c r="E43">
        <v>20</v>
      </c>
      <c r="G43" s="5">
        <v>20</v>
      </c>
      <c r="H43" s="6">
        <f t="shared" si="1"/>
        <v>0.05</v>
      </c>
    </row>
    <row r="44" spans="2:8">
      <c r="B44">
        <f t="shared" si="8"/>
        <v>394</v>
      </c>
      <c r="C44" t="s">
        <v>69</v>
      </c>
      <c r="E44">
        <v>15</v>
      </c>
      <c r="F44">
        <v>20</v>
      </c>
      <c r="G44" s="5">
        <f t="shared" ref="G44:G46" si="9">AVERAGE(E44:F44)</f>
        <v>17.5</v>
      </c>
      <c r="H44" s="6">
        <f t="shared" si="1"/>
        <v>5.7142857142857141E-2</v>
      </c>
    </row>
    <row r="45" spans="2:8">
      <c r="B45">
        <f t="shared" si="8"/>
        <v>395</v>
      </c>
      <c r="C45" t="s">
        <v>70</v>
      </c>
      <c r="E45">
        <v>15</v>
      </c>
      <c r="F45">
        <v>20</v>
      </c>
      <c r="G45" s="5">
        <f t="shared" si="9"/>
        <v>17.5</v>
      </c>
      <c r="H45" s="6">
        <f t="shared" si="1"/>
        <v>5.7142857142857141E-2</v>
      </c>
    </row>
    <row r="46" spans="2:8">
      <c r="B46">
        <f t="shared" si="8"/>
        <v>396</v>
      </c>
      <c r="C46" t="s">
        <v>71</v>
      </c>
      <c r="E46">
        <v>10</v>
      </c>
      <c r="F46">
        <v>15</v>
      </c>
      <c r="G46" s="5">
        <f t="shared" si="9"/>
        <v>12.5</v>
      </c>
      <c r="H46" s="6">
        <f t="shared" si="1"/>
        <v>0.08</v>
      </c>
    </row>
    <row r="47" spans="2:8">
      <c r="B47">
        <f t="shared" si="8"/>
        <v>397</v>
      </c>
      <c r="C47" t="s">
        <v>72</v>
      </c>
      <c r="E47">
        <v>10</v>
      </c>
      <c r="G47" s="5">
        <v>10</v>
      </c>
      <c r="H47" s="6">
        <f t="shared" si="1"/>
        <v>0.1</v>
      </c>
    </row>
    <row r="48" spans="2:8">
      <c r="G48" s="5"/>
      <c r="H48" s="6"/>
    </row>
    <row r="49" spans="7:8">
      <c r="G49" s="5"/>
      <c r="H49" s="6"/>
    </row>
    <row r="50" spans="7:8">
      <c r="G50" s="5"/>
      <c r="H50" s="6"/>
    </row>
    <row r="51" spans="7:8">
      <c r="G51" s="5"/>
      <c r="H51" s="6"/>
    </row>
  </sheetData>
  <mergeCells count="1">
    <mergeCell ref="E7:F7"/>
  </mergeCell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Current Depreciation Rates</vt:lpstr>
      <vt:lpstr>Proposed Depreciation Rates</vt:lpstr>
      <vt:lpstr>Revenue Requirement</vt:lpstr>
      <vt:lpstr>Pro Forma GL Capital</vt:lpstr>
      <vt:lpstr>PSC DR 3-9d.2</vt:lpstr>
      <vt:lpstr>'Current Depreciation Rates'!Print_Area</vt:lpstr>
      <vt:lpstr>'Proposed Depreciation Rates'!Print_Area</vt:lpstr>
      <vt:lpstr>'Current Depreciation Rates'!Print_Titles</vt:lpstr>
      <vt:lpstr>'Proposed Depreciation Rates'!Print_Titles</vt:lpstr>
    </vt:vector>
  </TitlesOfParts>
  <Company>R8AXM90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Lowell Yap</dc:creator>
  <cp:lastModifiedBy>bhallora</cp:lastModifiedBy>
  <cp:lastPrinted>2014-04-04T13:51:40Z</cp:lastPrinted>
  <dcterms:created xsi:type="dcterms:W3CDTF">2013-10-21T17:04:41Z</dcterms:created>
  <dcterms:modified xsi:type="dcterms:W3CDTF">2015-12-21T16:16:05Z</dcterms:modified>
</cp:coreProperties>
</file>