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iwater.com\files\Rate Case\Kentucky\2015 WSCKY Rate Case\Data Requests\Data Request 1 filed xxx\"/>
    </mc:Choice>
  </mc:AlternateContent>
  <bookViews>
    <workbookView xWindow="360" yWindow="45" windowWidth="19995" windowHeight="9975"/>
  </bookViews>
  <sheets>
    <sheet name="DR 1.16 WSC General Ledger" sheetId="1" r:id="rId1"/>
    <sheet name="DR 1.16 WSKY Allocated Ledger" sheetId="2" r:id="rId2"/>
  </sheets>
  <definedNames>
    <definedName name="_xlnm.Print_Area" localSheetId="0">'DR 1.16 WSC General Ledger'!$A$1:$G$21</definedName>
    <definedName name="_xlnm.Print_Area" localSheetId="1">'DR 1.16 WSKY Allocated Ledger'!$A$1:$G$21</definedName>
  </definedNames>
  <calcPr calcId="152511" calcMode="manual"/>
</workbook>
</file>

<file path=xl/calcChain.xml><?xml version="1.0" encoding="utf-8"?>
<calcChain xmlns="http://schemas.openxmlformats.org/spreadsheetml/2006/main">
  <c r="F18" i="2" l="1"/>
  <c r="K20" i="2"/>
  <c r="F20" i="2" s="1"/>
  <c r="K19" i="2"/>
  <c r="F19" i="2" s="1"/>
  <c r="K18" i="2"/>
  <c r="K17" i="2"/>
  <c r="F17" i="2" s="1"/>
  <c r="K16" i="2"/>
  <c r="F16" i="2" s="1"/>
  <c r="K15" i="2"/>
  <c r="F15" i="2" s="1"/>
  <c r="K14" i="2"/>
  <c r="F14" i="2" s="1"/>
  <c r="K13" i="2"/>
  <c r="F13" i="2" s="1"/>
  <c r="K12" i="2"/>
  <c r="F12" i="2" s="1"/>
  <c r="K11" i="2"/>
  <c r="F11" i="2" s="1"/>
  <c r="K10" i="2"/>
  <c r="F10" i="2" s="1"/>
  <c r="K9" i="2"/>
  <c r="F9" i="2" s="1"/>
  <c r="K8" i="2"/>
  <c r="F8" i="2" s="1"/>
  <c r="K7" i="2"/>
  <c r="I21" i="2"/>
  <c r="J21" i="2"/>
  <c r="K21" i="2" l="1"/>
  <c r="F7" i="2"/>
  <c r="G20" i="2" l="1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21" i="2" l="1"/>
  <c r="F21" i="2"/>
  <c r="E21" i="2"/>
  <c r="D21" i="2"/>
  <c r="C21" i="2"/>
  <c r="G21" i="1" l="1"/>
  <c r="F21" i="1"/>
  <c r="D21" i="1" l="1"/>
  <c r="C21" i="1"/>
  <c r="E21" i="1" l="1"/>
</calcChain>
</file>

<file path=xl/sharedStrings.xml><?xml version="1.0" encoding="utf-8"?>
<sst xmlns="http://schemas.openxmlformats.org/spreadsheetml/2006/main" count="48" uniqueCount="26">
  <si>
    <t>WSC of Kentucky</t>
  </si>
  <si>
    <t>Account</t>
  </si>
  <si>
    <t>Account Description</t>
  </si>
  <si>
    <t>Total</t>
  </si>
  <si>
    <t>Docket 2015-00382</t>
  </si>
  <si>
    <t xml:space="preserve">      401K PROFIT SHARING</t>
  </si>
  <si>
    <t xml:space="preserve">      HEALTH ADMIN AND STOP LOSS</t>
  </si>
  <si>
    <t xml:space="preserve">      DENTAL</t>
  </si>
  <si>
    <t xml:space="preserve">      EMP PENSIONS &amp; BENEFITS</t>
  </si>
  <si>
    <t xml:space="preserve">      EMPLOYEE INS DEDUCTIONS</t>
  </si>
  <si>
    <t xml:space="preserve">      HEALTH COSTS &amp; OTHER</t>
  </si>
  <si>
    <t xml:space="preserve">      HEALTH INS CLAIMS</t>
  </si>
  <si>
    <t xml:space="preserve">      OTHER EMP BENEFITS</t>
  </si>
  <si>
    <t xml:space="preserve">      PENSION / 401K MATCH</t>
  </si>
  <si>
    <t xml:space="preserve">      TERM LIFE INS</t>
  </si>
  <si>
    <t xml:space="preserve">      TERM LIFE INS-OPT</t>
  </si>
  <si>
    <t xml:space="preserve">      DEPEND LIFE INS-OPT</t>
  </si>
  <si>
    <t xml:space="preserve">      SUPPLEMENTAL LIFE INS</t>
  </si>
  <si>
    <t xml:space="preserve">      TUITION</t>
  </si>
  <si>
    <t>WSC ERC WEIGHT</t>
  </si>
  <si>
    <t>Budget 2016</t>
  </si>
  <si>
    <t>Forecasted 2015</t>
  </si>
  <si>
    <t xml:space="preserve">Comparison of per books 2012 ,2013 , 2014, forecasted 2015 and budgeted 2016 benefits expense </t>
  </si>
  <si>
    <t>June 2015</t>
  </si>
  <si>
    <t>2015 WSC Forecast</t>
  </si>
  <si>
    <t>2015 WSKY Actuals through 11/30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</si>
</sst>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 applyAlignment="1">
      <alignment horizontal="center"/>
    </xf>
    <xf numFmtId="43" fontId="0" fillId="0" borderId="0" xfId="1" applyFont="1"/>
    <xf numFmtId="43" fontId="0" fillId="0" borderId="0" xfId="0" applyNumberFormat="1"/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/>
    <xf numFmtId="44" fontId="0" fillId="0" borderId="0" xfId="2" applyFont="1"/>
    <xf numFmtId="0" fontId="3" fillId="0" borderId="0" xfId="0" quotePrefix="1" applyFont="1" applyAlignment="1">
      <alignment horizontal="right"/>
    </xf>
    <xf numFmtId="0" fontId="3" fillId="0" borderId="0" xfId="0" applyFont="1" applyAlignment="1">
      <alignment horizontal="right"/>
    </xf>
    <xf numFmtId="10" fontId="3" fillId="0" borderId="0" xfId="3" applyNumberFormat="1" applyFont="1" applyAlignment="1">
      <alignment horizontal="left"/>
    </xf>
    <xf numFmtId="44" fontId="0" fillId="0" borderId="0" xfId="0" applyNumberForma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view="pageBreakPreview" zoomScale="80" zoomScaleNormal="100" zoomScaleSheetLayoutView="80" workbookViewId="0"/>
  </sheetViews>
  <sheetFormatPr defaultRowHeight="15" x14ac:dyDescent="0.25"/>
  <cols>
    <col min="1" max="1" width="9.28515625" bestFit="1" customWidth="1"/>
    <col min="2" max="2" width="34.42578125" bestFit="1" customWidth="1"/>
    <col min="3" max="5" width="15.140625" bestFit="1" customWidth="1"/>
    <col min="6" max="6" width="17" bestFit="1" customWidth="1"/>
    <col min="7" max="7" width="15.85546875" bestFit="1" customWidth="1"/>
    <col min="8" max="8" width="11" bestFit="1" customWidth="1"/>
  </cols>
  <sheetData>
    <row r="1" spans="1:7" x14ac:dyDescent="0.25">
      <c r="A1" t="s">
        <v>0</v>
      </c>
    </row>
    <row r="2" spans="1:7" x14ac:dyDescent="0.25">
      <c r="A2" t="s">
        <v>4</v>
      </c>
    </row>
    <row r="3" spans="1:7" x14ac:dyDescent="0.25">
      <c r="A3" t="s">
        <v>22</v>
      </c>
    </row>
    <row r="6" spans="1:7" x14ac:dyDescent="0.25">
      <c r="A6" s="1" t="s">
        <v>1</v>
      </c>
      <c r="B6" s="1" t="s">
        <v>2</v>
      </c>
      <c r="C6" s="1">
        <v>2012</v>
      </c>
      <c r="D6" s="1">
        <v>2013</v>
      </c>
      <c r="E6" s="1">
        <v>2014</v>
      </c>
      <c r="F6" s="1" t="s">
        <v>21</v>
      </c>
      <c r="G6" s="1" t="s">
        <v>20</v>
      </c>
    </row>
    <row r="7" spans="1:7" x14ac:dyDescent="0.25">
      <c r="A7" s="4">
        <v>5625</v>
      </c>
      <c r="B7" s="6" t="s">
        <v>5</v>
      </c>
      <c r="C7" s="7">
        <v>785022.15</v>
      </c>
      <c r="D7" s="7">
        <v>773342.71999999997</v>
      </c>
      <c r="E7" s="7">
        <v>896991.72</v>
      </c>
      <c r="F7" s="7">
        <v>926886.2</v>
      </c>
      <c r="G7" s="7">
        <v>1060120.2318132615</v>
      </c>
    </row>
    <row r="8" spans="1:7" x14ac:dyDescent="0.25">
      <c r="A8" s="4">
        <v>5630</v>
      </c>
      <c r="B8" s="6" t="s">
        <v>6</v>
      </c>
      <c r="C8" s="2">
        <v>573961.37</v>
      </c>
      <c r="D8" s="2">
        <v>590714.32999999996</v>
      </c>
      <c r="E8" s="2">
        <v>620430.04</v>
      </c>
      <c r="F8" s="7">
        <v>682424</v>
      </c>
      <c r="G8" s="7">
        <v>793971.12</v>
      </c>
    </row>
    <row r="9" spans="1:7" x14ac:dyDescent="0.25">
      <c r="A9" s="5">
        <v>5635</v>
      </c>
      <c r="B9" s="6" t="s">
        <v>7</v>
      </c>
      <c r="C9" s="2">
        <v>131369.94</v>
      </c>
      <c r="D9" s="2">
        <v>137362.29999999999</v>
      </c>
      <c r="E9" s="2">
        <v>130343.99</v>
      </c>
      <c r="F9" s="7">
        <v>164795.99999999997</v>
      </c>
      <c r="G9" s="7">
        <v>182429.17200000005</v>
      </c>
    </row>
    <row r="10" spans="1:7" x14ac:dyDescent="0.25">
      <c r="A10" s="5">
        <v>5640</v>
      </c>
      <c r="B10" s="6" t="s">
        <v>8</v>
      </c>
      <c r="C10" s="2">
        <v>0</v>
      </c>
      <c r="D10" s="2">
        <v>0</v>
      </c>
      <c r="E10" s="2">
        <v>0</v>
      </c>
      <c r="F10" s="7">
        <v>0</v>
      </c>
      <c r="G10" s="7">
        <v>0</v>
      </c>
    </row>
    <row r="11" spans="1:7" x14ac:dyDescent="0.25">
      <c r="A11" s="5">
        <v>5645</v>
      </c>
      <c r="B11" s="6" t="s">
        <v>9</v>
      </c>
      <c r="C11" s="2">
        <v>-864246.86</v>
      </c>
      <c r="D11" s="2">
        <v>-875301.96</v>
      </c>
      <c r="E11" s="2">
        <v>-983920.27</v>
      </c>
      <c r="F11" s="7">
        <v>-1018462.0700000001</v>
      </c>
      <c r="G11" s="7">
        <v>-1152770.1477599998</v>
      </c>
    </row>
    <row r="12" spans="1:7" x14ac:dyDescent="0.25">
      <c r="A12" s="5">
        <v>5650</v>
      </c>
      <c r="B12" s="6" t="s">
        <v>10</v>
      </c>
      <c r="C12" s="2">
        <v>15294.42</v>
      </c>
      <c r="D12" s="2">
        <v>19772.2</v>
      </c>
      <c r="E12" s="2">
        <v>22816.28</v>
      </c>
      <c r="F12" s="7">
        <v>33039.51</v>
      </c>
      <c r="G12" s="7">
        <v>33039.51</v>
      </c>
    </row>
    <row r="13" spans="1:7" x14ac:dyDescent="0.25">
      <c r="A13" s="5">
        <v>5655</v>
      </c>
      <c r="B13" s="6" t="s">
        <v>11</v>
      </c>
      <c r="C13" s="2">
        <v>3233625.57</v>
      </c>
      <c r="D13" s="2">
        <v>3647722.17</v>
      </c>
      <c r="E13" s="2">
        <v>3927214.18</v>
      </c>
      <c r="F13" s="7">
        <v>4121430.6099999994</v>
      </c>
      <c r="G13" s="7">
        <v>4721675.5200000005</v>
      </c>
    </row>
    <row r="14" spans="1:7" x14ac:dyDescent="0.25">
      <c r="A14" s="5">
        <v>5660</v>
      </c>
      <c r="B14" s="6" t="s">
        <v>12</v>
      </c>
      <c r="C14" s="2">
        <v>28222.79</v>
      </c>
      <c r="D14" s="2">
        <v>22617.4</v>
      </c>
      <c r="E14" s="2">
        <v>36109.120000000003</v>
      </c>
      <c r="F14" s="7">
        <v>27213.759999999998</v>
      </c>
      <c r="G14" s="7">
        <v>29645.339999999997</v>
      </c>
    </row>
    <row r="15" spans="1:7" x14ac:dyDescent="0.25">
      <c r="A15" s="5">
        <v>5665</v>
      </c>
      <c r="B15" s="6" t="s">
        <v>13</v>
      </c>
      <c r="C15" s="2">
        <v>270764.74</v>
      </c>
      <c r="D15" s="2">
        <v>303071.87</v>
      </c>
      <c r="E15" s="2">
        <v>320994.2</v>
      </c>
      <c r="F15" s="7">
        <v>336597.87</v>
      </c>
      <c r="G15" s="7">
        <v>344171.32207499997</v>
      </c>
    </row>
    <row r="16" spans="1:7" x14ac:dyDescent="0.25">
      <c r="A16" s="5">
        <v>5670</v>
      </c>
      <c r="B16" s="6" t="s">
        <v>14</v>
      </c>
      <c r="C16" s="2">
        <v>187547.14</v>
      </c>
      <c r="D16" s="2">
        <v>169975.91</v>
      </c>
      <c r="E16" s="2">
        <v>153696.15</v>
      </c>
      <c r="F16" s="7">
        <v>171604.96000000002</v>
      </c>
      <c r="G16" s="7">
        <v>171604.96</v>
      </c>
    </row>
    <row r="17" spans="1:7" x14ac:dyDescent="0.25">
      <c r="A17" s="5">
        <v>5675</v>
      </c>
      <c r="B17" s="6" t="s">
        <v>15</v>
      </c>
      <c r="C17" s="2">
        <v>-22819.02</v>
      </c>
      <c r="D17" s="2">
        <v>-26882.9</v>
      </c>
      <c r="E17" s="2">
        <v>-33095.83</v>
      </c>
      <c r="F17" s="7">
        <v>-30065.75</v>
      </c>
      <c r="G17" s="7">
        <v>-30065.750000000004</v>
      </c>
    </row>
    <row r="18" spans="1:7" x14ac:dyDescent="0.25">
      <c r="A18" s="5">
        <v>5680</v>
      </c>
      <c r="B18" s="6" t="s">
        <v>16</v>
      </c>
      <c r="C18" s="2">
        <v>-14443.13</v>
      </c>
      <c r="D18" s="2">
        <v>-16535.41</v>
      </c>
      <c r="E18" s="2">
        <v>-17506.79</v>
      </c>
      <c r="F18" s="7">
        <v>-17077.59</v>
      </c>
      <c r="G18" s="7">
        <v>-17077.59</v>
      </c>
    </row>
    <row r="19" spans="1:7" x14ac:dyDescent="0.25">
      <c r="A19" s="5">
        <v>5685</v>
      </c>
      <c r="B19" s="6" t="s">
        <v>17</v>
      </c>
      <c r="C19" s="2">
        <v>0</v>
      </c>
      <c r="D19" s="2">
        <v>0</v>
      </c>
      <c r="E19" s="2">
        <v>0</v>
      </c>
      <c r="F19" s="7">
        <v>0</v>
      </c>
      <c r="G19" s="7">
        <v>0</v>
      </c>
    </row>
    <row r="20" spans="1:7" x14ac:dyDescent="0.25">
      <c r="A20" s="5">
        <v>5690</v>
      </c>
      <c r="B20" s="6" t="s">
        <v>18</v>
      </c>
      <c r="C20" s="2">
        <v>8797.18</v>
      </c>
      <c r="D20" s="2">
        <v>1768.01</v>
      </c>
      <c r="E20" s="2">
        <v>41</v>
      </c>
      <c r="F20" s="7">
        <v>0</v>
      </c>
      <c r="G20" s="7">
        <v>0</v>
      </c>
    </row>
    <row r="21" spans="1:7" x14ac:dyDescent="0.25">
      <c r="B21" t="s">
        <v>3</v>
      </c>
      <c r="C21" s="7">
        <f>SUM(C7:C20)</f>
        <v>4333096.29</v>
      </c>
      <c r="D21" s="7">
        <f t="shared" ref="D21:G21" si="0">SUM(D7:D20)</f>
        <v>4747626.6399999997</v>
      </c>
      <c r="E21" s="7">
        <f t="shared" si="0"/>
        <v>5074113.790000001</v>
      </c>
      <c r="F21" s="7">
        <f t="shared" si="0"/>
        <v>5398387.4999999991</v>
      </c>
      <c r="G21" s="7">
        <f t="shared" si="0"/>
        <v>6136743.6881282618</v>
      </c>
    </row>
    <row r="25" spans="1:7" x14ac:dyDescent="0.25">
      <c r="E25" s="3"/>
      <c r="F25" s="3"/>
    </row>
  </sheetData>
  <pageMargins left="0.7" right="0.7" top="0.75" bottom="0.75" header="0.3" footer="0.3"/>
  <pageSetup scale="61" orientation="portrait" r:id="rId1"/>
  <ignoredErrors>
    <ignoredError sqref="C21:E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view="pageBreakPreview" zoomScale="80" zoomScaleNormal="100" zoomScaleSheetLayoutView="80" workbookViewId="0"/>
  </sheetViews>
  <sheetFormatPr defaultRowHeight="15" x14ac:dyDescent="0.25"/>
  <cols>
    <col min="1" max="1" width="9.28515625" bestFit="1" customWidth="1"/>
    <col min="2" max="2" width="34.42578125" bestFit="1" customWidth="1"/>
    <col min="3" max="4" width="13.42578125" bestFit="1" customWidth="1"/>
    <col min="5" max="5" width="13.140625" customWidth="1"/>
    <col min="6" max="6" width="17" bestFit="1" customWidth="1"/>
    <col min="7" max="7" width="15.140625" bestFit="1" customWidth="1"/>
    <col min="8" max="8" width="11" bestFit="1" customWidth="1"/>
    <col min="9" max="9" width="33.5703125" bestFit="1" customWidth="1"/>
    <col min="10" max="10" width="19.28515625" bestFit="1" customWidth="1"/>
    <col min="11" max="11" width="13.42578125" bestFit="1" customWidth="1"/>
  </cols>
  <sheetData>
    <row r="1" spans="1:11" x14ac:dyDescent="0.25">
      <c r="A1" t="s">
        <v>0</v>
      </c>
    </row>
    <row r="2" spans="1:11" x14ac:dyDescent="0.25">
      <c r="A2" t="s">
        <v>4</v>
      </c>
    </row>
    <row r="3" spans="1:11" x14ac:dyDescent="0.25">
      <c r="A3" t="s">
        <v>22</v>
      </c>
      <c r="I3" s="8" t="s">
        <v>23</v>
      </c>
    </row>
    <row r="4" spans="1:11" x14ac:dyDescent="0.25">
      <c r="I4" s="9" t="s">
        <v>19</v>
      </c>
      <c r="J4" s="10">
        <v>2.6393242386234281E-2</v>
      </c>
    </row>
    <row r="6" spans="1:11" x14ac:dyDescent="0.25">
      <c r="A6" s="1" t="s">
        <v>1</v>
      </c>
      <c r="B6" s="1" t="s">
        <v>2</v>
      </c>
      <c r="C6" s="1">
        <v>2012</v>
      </c>
      <c r="D6" s="1">
        <v>2013</v>
      </c>
      <c r="E6" s="1">
        <v>2014</v>
      </c>
      <c r="F6" s="1" t="s">
        <v>21</v>
      </c>
      <c r="G6" s="1" t="s">
        <v>20</v>
      </c>
      <c r="I6" s="1" t="s">
        <v>25</v>
      </c>
      <c r="J6" s="1" t="s">
        <v>24</v>
      </c>
      <c r="K6" s="1">
        <v>2015</v>
      </c>
    </row>
    <row r="7" spans="1:11" x14ac:dyDescent="0.25">
      <c r="A7" s="4">
        <v>5625</v>
      </c>
      <c r="B7" s="6" t="s">
        <v>5</v>
      </c>
      <c r="C7" s="7">
        <v>21871.15</v>
      </c>
      <c r="D7" s="7">
        <v>21243.01</v>
      </c>
      <c r="E7" s="7">
        <v>24367.17</v>
      </c>
      <c r="F7" s="7">
        <f>K7</f>
        <v>25224.859806189692</v>
      </c>
      <c r="G7" s="7">
        <f>'DR 1.16 WSC General Ledger'!G7*'DR 1.16 WSKY Allocated Ledger'!$J$4</f>
        <v>27980.010236798287</v>
      </c>
      <c r="I7" s="7">
        <v>23168.14</v>
      </c>
      <c r="J7" s="7">
        <v>77926</v>
      </c>
      <c r="K7" s="11">
        <f>I7+(J7*$J$4)</f>
        <v>25224.859806189692</v>
      </c>
    </row>
    <row r="8" spans="1:11" x14ac:dyDescent="0.25">
      <c r="A8" s="4">
        <v>5630</v>
      </c>
      <c r="B8" s="6" t="s">
        <v>6</v>
      </c>
      <c r="C8" s="2">
        <v>16013.77</v>
      </c>
      <c r="D8" s="2">
        <v>16240.68</v>
      </c>
      <c r="E8" s="2">
        <v>16858.900000000001</v>
      </c>
      <c r="F8" s="7">
        <f t="shared" ref="F8:F20" si="0">K8</f>
        <v>18373.21127186091</v>
      </c>
      <c r="G8" s="7">
        <f>'DR 1.16 WSC General Ledger'!G8*'DR 1.16 WSKY Allocated Ledger'!$J$4</f>
        <v>20955.472217829905</v>
      </c>
      <c r="I8" s="7">
        <v>16883.849999999999</v>
      </c>
      <c r="J8" s="2">
        <v>56429.644000000008</v>
      </c>
      <c r="K8" s="11">
        <f t="shared" ref="K8:K20" si="1">I8+(J8*$J$4)</f>
        <v>18373.21127186091</v>
      </c>
    </row>
    <row r="9" spans="1:11" x14ac:dyDescent="0.25">
      <c r="A9" s="5">
        <v>5635</v>
      </c>
      <c r="B9" s="6" t="s">
        <v>7</v>
      </c>
      <c r="C9" s="2">
        <v>3666.57</v>
      </c>
      <c r="D9" s="2">
        <v>3778.19</v>
      </c>
      <c r="E9" s="2">
        <v>3542.72</v>
      </c>
      <c r="F9" s="7">
        <f t="shared" si="0"/>
        <v>3418.4449599241743</v>
      </c>
      <c r="G9" s="7">
        <f>'DR 1.16 WSC General Ledger'!G9*'DR 1.16 WSKY Allocated Ledger'!$J$4</f>
        <v>4814.8973549160255</v>
      </c>
      <c r="I9" s="7">
        <v>2950.66</v>
      </c>
      <c r="J9" s="2">
        <v>17723.663999999997</v>
      </c>
      <c r="K9" s="11">
        <f t="shared" si="1"/>
        <v>3418.4449599241743</v>
      </c>
    </row>
    <row r="10" spans="1:11" x14ac:dyDescent="0.25">
      <c r="A10" s="5">
        <v>5640</v>
      </c>
      <c r="B10" s="6" t="s">
        <v>8</v>
      </c>
      <c r="C10" s="2">
        <v>0</v>
      </c>
      <c r="D10" s="2">
        <v>0</v>
      </c>
      <c r="E10" s="2">
        <v>0</v>
      </c>
      <c r="F10" s="7">
        <f t="shared" si="0"/>
        <v>0</v>
      </c>
      <c r="G10" s="7">
        <f>'DR 1.16 WSC General Ledger'!G10*'DR 1.16 WSKY Allocated Ledger'!$J$4</f>
        <v>0</v>
      </c>
      <c r="I10" s="7">
        <v>0</v>
      </c>
      <c r="J10" s="2">
        <v>0</v>
      </c>
      <c r="K10" s="11">
        <f t="shared" si="1"/>
        <v>0</v>
      </c>
    </row>
    <row r="11" spans="1:11" x14ac:dyDescent="0.25">
      <c r="A11" s="5">
        <v>5645</v>
      </c>
      <c r="B11" s="6" t="s">
        <v>9</v>
      </c>
      <c r="C11" s="2">
        <v>-24112.959999999999</v>
      </c>
      <c r="D11" s="2">
        <v>-24064.83</v>
      </c>
      <c r="E11" s="2">
        <v>-26732.76</v>
      </c>
      <c r="F11" s="7">
        <f t="shared" si="0"/>
        <v>-27717.01493119216</v>
      </c>
      <c r="G11" s="7">
        <f>'DR 1.16 WSC General Ledger'!G11*'DR 1.16 WSKY Allocated Ledger'!$J$4</f>
        <v>-30425.341925444784</v>
      </c>
      <c r="I11" s="7">
        <v>-25514.71</v>
      </c>
      <c r="J11" s="2">
        <v>-83442</v>
      </c>
      <c r="K11" s="11">
        <f t="shared" si="1"/>
        <v>-27717.01493119216</v>
      </c>
    </row>
    <row r="12" spans="1:11" x14ac:dyDescent="0.25">
      <c r="A12" s="5">
        <v>5650</v>
      </c>
      <c r="B12" s="6" t="s">
        <v>10</v>
      </c>
      <c r="C12" s="2">
        <v>1672.29</v>
      </c>
      <c r="D12" s="2">
        <v>1788.91</v>
      </c>
      <c r="E12" s="2">
        <v>1865.51</v>
      </c>
      <c r="F12" s="7">
        <f t="shared" si="0"/>
        <v>1811.2041094550227</v>
      </c>
      <c r="G12" s="7">
        <f>'DR 1.16 WSC General Ledger'!G12*'DR 1.16 WSKY Allocated Ledger'!$J$4</f>
        <v>872.01979575241148</v>
      </c>
      <c r="I12" s="7">
        <v>1769.45</v>
      </c>
      <c r="J12" s="2">
        <v>1582</v>
      </c>
      <c r="K12" s="11">
        <f t="shared" si="1"/>
        <v>1811.2041094550227</v>
      </c>
    </row>
    <row r="13" spans="1:11" x14ac:dyDescent="0.25">
      <c r="A13" s="5">
        <v>5655</v>
      </c>
      <c r="B13" s="6" t="s">
        <v>11</v>
      </c>
      <c r="C13" s="2">
        <v>90264.98</v>
      </c>
      <c r="D13" s="2">
        <v>100296.85</v>
      </c>
      <c r="E13" s="2">
        <v>106681.35</v>
      </c>
      <c r="F13" s="7">
        <f t="shared" si="0"/>
        <v>121901.68126270841</v>
      </c>
      <c r="G13" s="7">
        <f>'DR 1.16 WSC General Ledger'!G13*'DR 1.16 WSKY Allocated Ledger'!$J$4</f>
        <v>124620.32646850881</v>
      </c>
      <c r="I13" s="7">
        <v>115072.93</v>
      </c>
      <c r="J13" s="2">
        <v>258731.04800000004</v>
      </c>
      <c r="K13" s="11">
        <f t="shared" si="1"/>
        <v>121901.68126270841</v>
      </c>
    </row>
    <row r="14" spans="1:11" x14ac:dyDescent="0.25">
      <c r="A14" s="5">
        <v>5660</v>
      </c>
      <c r="B14" s="6" t="s">
        <v>12</v>
      </c>
      <c r="C14" s="2">
        <v>798.62</v>
      </c>
      <c r="D14" s="2">
        <v>707.56</v>
      </c>
      <c r="E14" s="2">
        <v>1031.94</v>
      </c>
      <c r="F14" s="7">
        <f t="shared" si="0"/>
        <v>720.20176665727217</v>
      </c>
      <c r="G14" s="7">
        <f>'DR 1.16 WSC General Ledger'!G14*'DR 1.16 WSKY Allocated Ledger'!$J$4</f>
        <v>782.43664424232645</v>
      </c>
      <c r="I14" s="7">
        <v>650.54999999999995</v>
      </c>
      <c r="J14" s="2">
        <v>2639</v>
      </c>
      <c r="K14" s="11">
        <f t="shared" si="1"/>
        <v>720.20176665727217</v>
      </c>
    </row>
    <row r="15" spans="1:11" x14ac:dyDescent="0.25">
      <c r="A15" s="5">
        <v>5665</v>
      </c>
      <c r="B15" s="6" t="s">
        <v>13</v>
      </c>
      <c r="C15" s="2">
        <v>7556.88</v>
      </c>
      <c r="D15" s="2">
        <v>8331.7000000000007</v>
      </c>
      <c r="E15" s="2">
        <v>8723.7099999999991</v>
      </c>
      <c r="F15" s="7">
        <f t="shared" si="0"/>
        <v>8836.2375444283261</v>
      </c>
      <c r="G15" s="7">
        <f>'DR 1.16 WSC General Ledger'!G15*'DR 1.16 WSKY Allocated Ledger'!$J$4</f>
        <v>9083.7971259161804</v>
      </c>
      <c r="I15" s="7">
        <v>8123.62</v>
      </c>
      <c r="J15" s="2">
        <v>27000</v>
      </c>
      <c r="K15" s="11">
        <f t="shared" si="1"/>
        <v>8836.2375444283261</v>
      </c>
    </row>
    <row r="16" spans="1:11" x14ac:dyDescent="0.25">
      <c r="A16" s="5">
        <v>5670</v>
      </c>
      <c r="B16" s="6" t="s">
        <v>14</v>
      </c>
      <c r="C16" s="2">
        <v>5226.7299999999996</v>
      </c>
      <c r="D16" s="2">
        <v>4676.58</v>
      </c>
      <c r="E16" s="2">
        <v>4175.82</v>
      </c>
      <c r="F16" s="7">
        <f t="shared" si="0"/>
        <v>4346.05559486732</v>
      </c>
      <c r="G16" s="7">
        <f>'DR 1.16 WSC General Ledger'!G16*'DR 1.16 WSKY Allocated Ledger'!$J$4</f>
        <v>4529.2113039600381</v>
      </c>
      <c r="I16" s="7">
        <v>3938.28</v>
      </c>
      <c r="J16" s="2">
        <v>15450</v>
      </c>
      <c r="K16" s="11">
        <f t="shared" si="1"/>
        <v>4346.05559486732</v>
      </c>
    </row>
    <row r="17" spans="1:11" x14ac:dyDescent="0.25">
      <c r="A17" s="5">
        <v>5675</v>
      </c>
      <c r="B17" s="6" t="s">
        <v>15</v>
      </c>
      <c r="C17" s="2">
        <v>-636.65</v>
      </c>
      <c r="D17" s="2">
        <v>-739.03</v>
      </c>
      <c r="E17" s="2">
        <v>-899.19</v>
      </c>
      <c r="F17" s="7">
        <f t="shared" si="0"/>
        <v>-876.69007931564272</v>
      </c>
      <c r="G17" s="7">
        <f>'DR 1.16 WSC General Ledger'!G17*'DR 1.16 WSKY Allocated Ledger'!$J$4</f>
        <v>-793.53262727392348</v>
      </c>
      <c r="I17" s="7">
        <v>-822.32</v>
      </c>
      <c r="J17" s="2">
        <v>-2060</v>
      </c>
      <c r="K17" s="11">
        <f t="shared" si="1"/>
        <v>-876.69007931564272</v>
      </c>
    </row>
    <row r="18" spans="1:11" x14ac:dyDescent="0.25">
      <c r="A18" s="5">
        <v>5680</v>
      </c>
      <c r="B18" s="6" t="s">
        <v>16</v>
      </c>
      <c r="C18" s="2">
        <v>-403.07</v>
      </c>
      <c r="D18" s="2">
        <v>-454.58</v>
      </c>
      <c r="E18" s="2">
        <v>-475.7</v>
      </c>
      <c r="F18" s="7">
        <f t="shared" si="0"/>
        <v>-458.07660691686561</v>
      </c>
      <c r="G18" s="7">
        <f>'DR 1.16 WSC General Ledger'!G18*'DR 1.16 WSKY Allocated Ledger'!$J$4</f>
        <v>-450.73297224273068</v>
      </c>
      <c r="I18" s="7">
        <v>-421.39</v>
      </c>
      <c r="J18" s="2">
        <v>-1390</v>
      </c>
      <c r="K18" s="11">
        <f t="shared" si="1"/>
        <v>-458.07660691686561</v>
      </c>
    </row>
    <row r="19" spans="1:11" x14ac:dyDescent="0.25">
      <c r="A19" s="5">
        <v>5685</v>
      </c>
      <c r="B19" s="6" t="s">
        <v>17</v>
      </c>
      <c r="C19" s="2">
        <v>0</v>
      </c>
      <c r="D19" s="2">
        <v>0</v>
      </c>
      <c r="E19" s="2">
        <v>0</v>
      </c>
      <c r="F19" s="7">
        <f t="shared" si="0"/>
        <v>0</v>
      </c>
      <c r="G19" s="7">
        <f>'DR 1.16 WSC General Ledger'!G19*'DR 1.16 WSKY Allocated Ledger'!$J$4</f>
        <v>0</v>
      </c>
      <c r="I19" s="7">
        <v>0</v>
      </c>
      <c r="J19" s="2">
        <v>0</v>
      </c>
      <c r="K19" s="11">
        <f t="shared" si="1"/>
        <v>0</v>
      </c>
    </row>
    <row r="20" spans="1:11" x14ac:dyDescent="0.25">
      <c r="A20" s="5">
        <v>5690</v>
      </c>
      <c r="B20" s="6" t="s">
        <v>18</v>
      </c>
      <c r="C20" s="2">
        <v>222.73</v>
      </c>
      <c r="D20" s="2">
        <v>48.53</v>
      </c>
      <c r="E20" s="2">
        <v>1.1100000000000001</v>
      </c>
      <c r="F20" s="7">
        <f t="shared" si="0"/>
        <v>0</v>
      </c>
      <c r="G20" s="7">
        <f>'DR 1.16 WSC General Ledger'!G20*'DR 1.16 WSKY Allocated Ledger'!$J$4</f>
        <v>0</v>
      </c>
      <c r="I20" s="7">
        <v>0</v>
      </c>
      <c r="J20" s="2">
        <v>0</v>
      </c>
      <c r="K20" s="11">
        <f t="shared" si="1"/>
        <v>0</v>
      </c>
    </row>
    <row r="21" spans="1:11" x14ac:dyDescent="0.25">
      <c r="B21" t="s">
        <v>3</v>
      </c>
      <c r="C21" s="7">
        <f>SUM(C7:C20)</f>
        <v>122141.03999999998</v>
      </c>
      <c r="D21" s="7">
        <f t="shared" ref="D21:I21" si="2">SUM(D7:D20)</f>
        <v>131853.57</v>
      </c>
      <c r="E21" s="7">
        <f t="shared" si="2"/>
        <v>139140.57999999999</v>
      </c>
      <c r="F21" s="7">
        <f t="shared" si="2"/>
        <v>155580.11469866644</v>
      </c>
      <c r="G21" s="7">
        <f t="shared" si="2"/>
        <v>161968.56362296251</v>
      </c>
      <c r="I21" s="7">
        <f t="shared" si="2"/>
        <v>145799.05999999994</v>
      </c>
      <c r="J21" s="7">
        <f t="shared" ref="J21:K21" si="3">SUM(J7:J20)</f>
        <v>370589.35600000003</v>
      </c>
      <c r="K21" s="7">
        <f t="shared" si="3"/>
        <v>155580.11469866644</v>
      </c>
    </row>
    <row r="25" spans="1:11" x14ac:dyDescent="0.25">
      <c r="E25" s="3"/>
      <c r="F25" s="3"/>
    </row>
  </sheetData>
  <pageMargins left="0.7" right="0.7" top="0.75" bottom="0.75" header="0.3" footer="0.3"/>
  <pageSetup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DR 1.16 WSC General Ledger</vt:lpstr>
      <vt:lpstr>DR 1.16 WSKY Allocated Ledger</vt:lpstr>
      <vt:lpstr>'DR 1.16 WSC General Ledger'!Print_Area</vt:lpstr>
      <vt:lpstr>'DR 1.16 WSKY Allocated Ledger'!Print_Area</vt:lpstr>
    </vt:vector>
  </TitlesOfParts>
  <Company>R8558XV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UIadmin</dc:creator>
  <cp:lastModifiedBy>bhallora</cp:lastModifiedBy>
  <dcterms:created xsi:type="dcterms:W3CDTF">2011-02-14T16:59:58Z</dcterms:created>
  <dcterms:modified xsi:type="dcterms:W3CDTF">2015-12-21T21:23:05Z</dcterms:modified>
</cp:coreProperties>
</file>