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Staff DR 1.3 - Support Workpapers\"/>
    </mc:Choice>
  </mc:AlternateContent>
  <bookViews>
    <workbookView xWindow="0" yWindow="0" windowWidth="21600" windowHeight="9135"/>
  </bookViews>
  <sheets>
    <sheet name="Bridge" sheetId="3" r:id="rId1"/>
    <sheet name="GL Data" sheetId="4" r:id="rId2"/>
  </sheets>
  <definedNames>
    <definedName name="_xlnm._FilterDatabase" localSheetId="1" hidden="1">'GL Data'!$A$1:$AE$377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3" l="1"/>
  <c r="M9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6" i="3"/>
  <c r="M8" i="3"/>
  <c r="M12" i="3"/>
  <c r="M16" i="3"/>
  <c r="M20" i="3"/>
  <c r="M24" i="3"/>
  <c r="M28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6" i="3"/>
  <c r="F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6" i="3"/>
  <c r="L7" i="3"/>
  <c r="L11" i="3"/>
  <c r="L15" i="3"/>
  <c r="L19" i="3"/>
  <c r="L23" i="3"/>
  <c r="L27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S28" i="3" l="1"/>
  <c r="S24" i="3"/>
  <c r="S20" i="3"/>
  <c r="S16" i="3"/>
  <c r="S12" i="3"/>
  <c r="S8" i="3"/>
  <c r="S9" i="3"/>
  <c r="L26" i="3"/>
  <c r="L18" i="3"/>
  <c r="L10" i="3"/>
  <c r="M27" i="3"/>
  <c r="S27" i="3" s="1"/>
  <c r="M19" i="3"/>
  <c r="S19" i="3" s="1"/>
  <c r="M11" i="3"/>
  <c r="S11" i="3" s="1"/>
  <c r="L29" i="3"/>
  <c r="L21" i="3"/>
  <c r="L13" i="3"/>
  <c r="M6" i="3"/>
  <c r="S6" i="3" s="1"/>
  <c r="M26" i="3"/>
  <c r="S26" i="3" s="1"/>
  <c r="M22" i="3"/>
  <c r="S22" i="3" s="1"/>
  <c r="M18" i="3"/>
  <c r="S18" i="3" s="1"/>
  <c r="M14" i="3"/>
  <c r="S14" i="3" s="1"/>
  <c r="M10" i="3"/>
  <c r="S10" i="3" s="1"/>
  <c r="L6" i="3"/>
  <c r="L22" i="3"/>
  <c r="L14" i="3"/>
  <c r="M23" i="3"/>
  <c r="S23" i="3" s="1"/>
  <c r="M15" i="3"/>
  <c r="S15" i="3" s="1"/>
  <c r="M7" i="3"/>
  <c r="S7" i="3" s="1"/>
  <c r="L25" i="3"/>
  <c r="L17" i="3"/>
  <c r="L9" i="3"/>
  <c r="L28" i="3"/>
  <c r="L24" i="3"/>
  <c r="L20" i="3"/>
  <c r="L16" i="3"/>
  <c r="L12" i="3"/>
  <c r="L8" i="3"/>
  <c r="M29" i="3"/>
  <c r="S29" i="3" s="1"/>
  <c r="M25" i="3"/>
  <c r="S25" i="3" s="1"/>
  <c r="M21" i="3"/>
  <c r="S21" i="3" s="1"/>
  <c r="M17" i="3"/>
  <c r="S17" i="3" s="1"/>
  <c r="M13" i="3"/>
  <c r="S13" i="3" s="1"/>
  <c r="C38" i="3"/>
  <c r="D38" i="3" s="1"/>
  <c r="C39" i="3"/>
  <c r="D39" i="3" s="1"/>
  <c r="C40" i="3"/>
  <c r="D40" i="3" s="1"/>
  <c r="C41" i="3"/>
  <c r="D41" i="3" s="1"/>
  <c r="C37" i="3"/>
  <c r="C7" i="3"/>
  <c r="R7" i="3" s="1"/>
  <c r="C8" i="3"/>
  <c r="C9" i="3"/>
  <c r="C10" i="3"/>
  <c r="C11" i="3"/>
  <c r="R11" i="3" s="1"/>
  <c r="C12" i="3"/>
  <c r="C13" i="3"/>
  <c r="C14" i="3"/>
  <c r="C15" i="3"/>
  <c r="R15" i="3" s="1"/>
  <c r="C16" i="3"/>
  <c r="C17" i="3"/>
  <c r="R17" i="3" s="1"/>
  <c r="C18" i="3"/>
  <c r="C19" i="3"/>
  <c r="R19" i="3" s="1"/>
  <c r="C20" i="3"/>
  <c r="C21" i="3"/>
  <c r="C22" i="3"/>
  <c r="C23" i="3"/>
  <c r="R23" i="3" s="1"/>
  <c r="C24" i="3"/>
  <c r="R24" i="3" s="1"/>
  <c r="C25" i="3"/>
  <c r="C26" i="3"/>
  <c r="C27" i="3"/>
  <c r="R27" i="3" s="1"/>
  <c r="C28" i="3"/>
  <c r="C29" i="3"/>
  <c r="C6" i="3"/>
  <c r="B39" i="3"/>
  <c r="R8" i="3" l="1"/>
  <c r="R18" i="3"/>
  <c r="R14" i="3"/>
  <c r="R20" i="3"/>
  <c r="R16" i="3"/>
  <c r="R9" i="3"/>
  <c r="R21" i="3"/>
  <c r="R25" i="3"/>
  <c r="R12" i="3"/>
  <c r="R28" i="3"/>
  <c r="R22" i="3"/>
  <c r="R13" i="3"/>
  <c r="R26" i="3"/>
  <c r="R6" i="3"/>
  <c r="R29" i="3"/>
  <c r="R10" i="3"/>
  <c r="S30" i="3"/>
  <c r="D37" i="3"/>
  <c r="D42" i="3" s="1"/>
  <c r="C42" i="3"/>
  <c r="I30" i="3"/>
  <c r="F30" i="3"/>
  <c r="L30" i="3"/>
  <c r="O30" i="3"/>
  <c r="C30" i="3"/>
  <c r="R30" i="3" l="1"/>
  <c r="P30" i="3"/>
  <c r="M30" i="3"/>
  <c r="J30" i="3"/>
  <c r="G30" i="3"/>
  <c r="D30" i="3"/>
</calcChain>
</file>

<file path=xl/sharedStrings.xml><?xml version="1.0" encoding="utf-8"?>
<sst xmlns="http://schemas.openxmlformats.org/spreadsheetml/2006/main" count="2704" uniqueCount="114">
  <si>
    <t>Obj Act</t>
  </si>
  <si>
    <t>Description</t>
  </si>
  <si>
    <t>Amount</t>
  </si>
  <si>
    <t>HEALTH INS CLAIMS</t>
  </si>
  <si>
    <t>Barrett, Jason O.</t>
  </si>
  <si>
    <t>English, Alan R.</t>
  </si>
  <si>
    <t>Ferguson, Christopher G</t>
  </si>
  <si>
    <t>Goldsmith, Mary A.</t>
  </si>
  <si>
    <t>Grindstaff, Jason</t>
  </si>
  <si>
    <t>Malecki, Krzysztof</t>
  </si>
  <si>
    <t>Reece, Ronnie N.</t>
  </si>
  <si>
    <t>Sharp, Tony L.</t>
  </si>
  <si>
    <t>Whitaker III, Harold K.</t>
  </si>
  <si>
    <t>OTHER EMP BENEFITS</t>
  </si>
  <si>
    <t>Andrejko, James</t>
  </si>
  <si>
    <t>Locascio, Sarah</t>
  </si>
  <si>
    <t>Robinson, Shona N.</t>
  </si>
  <si>
    <t>Schnaufer, Linda D</t>
  </si>
  <si>
    <t>Tackett, Samantha R.</t>
  </si>
  <si>
    <t>Trovinger, Ferrellyn L.</t>
  </si>
  <si>
    <t>LICENSE FEES</t>
  </si>
  <si>
    <t>Rollins, Mary F.</t>
  </si>
  <si>
    <t>MEMBERSHIPS</t>
  </si>
  <si>
    <t>Meyers, Nathan K</t>
  </si>
  <si>
    <t>Sparrow, Lisa A.</t>
  </si>
  <si>
    <t>TRAINING EXPENSE</t>
  </si>
  <si>
    <t>Haws, Scotty L.</t>
  </si>
  <si>
    <t>Hong, Donald</t>
  </si>
  <si>
    <t>Loper, Robert W.</t>
  </si>
  <si>
    <t>OTHER MISC EXPENSE</t>
  </si>
  <si>
    <t>CLEANING SUPPLIES</t>
  </si>
  <si>
    <t>Novak, Jordon</t>
  </si>
  <si>
    <t>HOLIDAY EVENTS/PICNICS</t>
  </si>
  <si>
    <t>Federico, Antoinette</t>
  </si>
  <si>
    <t>Kim, Christine</t>
  </si>
  <si>
    <t>Ortega, Jennifer</t>
  </si>
  <si>
    <t>OFFICE SUPPLY STORES</t>
  </si>
  <si>
    <t>SHIPPING CHARGES</t>
  </si>
  <si>
    <t>Vaughn, Stephen R.</t>
  </si>
  <si>
    <t>OTHER OFFICE EXPENSES</t>
  </si>
  <si>
    <t>OFFICE TELECOM</t>
  </si>
  <si>
    <t>Liskoff, David</t>
  </si>
  <si>
    <t>Lupton, Helen C.</t>
  </si>
  <si>
    <t>Ostler, Tom G.</t>
  </si>
  <si>
    <t>Smutny, Thomas A.</t>
  </si>
  <si>
    <t>OFFICE MAINTENANCE</t>
  </si>
  <si>
    <t>TRAVEL LODGING</t>
  </si>
  <si>
    <t>Rose, Kendra E.</t>
  </si>
  <si>
    <t>Williams III, John D.</t>
  </si>
  <si>
    <t>TRAVEL AIRFARE</t>
  </si>
  <si>
    <t>Devine, James P.</t>
  </si>
  <si>
    <t>Ring, Deborah L</t>
  </si>
  <si>
    <t>Wentz, Megan</t>
  </si>
  <si>
    <t>TRAVEL TRANSPORTATION</t>
  </si>
  <si>
    <t>Feathergill, Adam K</t>
  </si>
  <si>
    <t>Friedman, Avelina</t>
  </si>
  <si>
    <t>Sasic, Karen L.</t>
  </si>
  <si>
    <t>TRAVEL MEALS</t>
  </si>
  <si>
    <t>TRAVEL ENTERTAINMENT</t>
  </si>
  <si>
    <t>Lubertozzi, Steven M.</t>
  </si>
  <si>
    <t>TRAVEL OTHER</t>
  </si>
  <si>
    <t>FUEL</t>
  </si>
  <si>
    <t>AUTO LICENSES</t>
  </si>
  <si>
    <t>Turner, John R.</t>
  </si>
  <si>
    <t>Leonard, James R.</t>
  </si>
  <si>
    <t>Mills, Wendell G.</t>
  </si>
  <si>
    <t>WATER-MAINT SUPPLIES</t>
  </si>
  <si>
    <t>COMMUNICATION EXPENSE</t>
  </si>
  <si>
    <t>UNIFORMS</t>
  </si>
  <si>
    <t>Onkst, James H.</t>
  </si>
  <si>
    <t>Partin, Michael W.</t>
  </si>
  <si>
    <t>Guttormsen, Robert A</t>
  </si>
  <si>
    <t>Kersey, Justin P.</t>
  </si>
  <si>
    <t>Haas, Bruce T.</t>
  </si>
  <si>
    <t>Per Books</t>
  </si>
  <si>
    <t>Co</t>
  </si>
  <si>
    <t>Business Unit</t>
  </si>
  <si>
    <t>Obj Acct</t>
  </si>
  <si>
    <t>G/L Date</t>
  </si>
  <si>
    <t>Region</t>
  </si>
  <si>
    <t>Explanation Alpha Name</t>
  </si>
  <si>
    <t>Explanation -Remark-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</si>
  <si>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</si>
  <si>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</si>
  <si>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</si>
  <si>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</si>
  <si>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</si>
  <si>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</si>
  <si>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</si>
  <si>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</si>
  <si>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</si>
  <si>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</si>
  <si>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</si>
  <si>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</si>
  <si>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</si>
  <si>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</si>
  <si>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</si>
  <si>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</si>
  <si>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</si>
  <si>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</si>
  <si>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</si>
  <si>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</si>
  <si>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</si>
  <si>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Corporate</t>
  </si>
  <si>
    <t>PV</t>
  </si>
  <si>
    <t>AA</t>
  </si>
  <si>
    <t>V</t>
  </si>
  <si>
    <t>P</t>
  </si>
  <si>
    <t>Midwest</t>
  </si>
  <si>
    <t>Include (T/F)</t>
  </si>
  <si>
    <t>Account Description</t>
  </si>
  <si>
    <t>Total</t>
  </si>
  <si>
    <t>Removed</t>
  </si>
  <si>
    <t>% 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</si>
</sst>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43" fontId="0" fillId="0" borderId="0" xfId="1" applyFont="1" applyFill="1"/>
    <xf numFmtId="43" fontId="0" fillId="0" borderId="0" xfId="1" applyFont="1"/>
    <xf numFmtId="0" fontId="2" fillId="0" borderId="0" xfId="0" applyFont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0" borderId="2" xfId="0" applyNumberFormat="1" applyBorder="1"/>
    <xf numFmtId="14" fontId="0" fillId="0" borderId="0" xfId="0" applyNumberFormat="1"/>
    <xf numFmtId="14" fontId="0" fillId="0" borderId="0" xfId="0" applyNumberFormat="1" applyFill="1"/>
    <xf numFmtId="10" fontId="0" fillId="0" borderId="0" xfId="2" applyNumberFormat="1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 patternType="solid">
          <fgColor indexed="64"/>
          <bgColor theme="5" tint="0.79998168889431442"/>
        </patternFill>
      </fill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E377" totalsRowShown="0">
  <autoFilter ref="A1:AE377"/>
  <tableColumns count="31">
    <tableColumn id="1" name="Co"/>
    <tableColumn id="2" name="Business Unit"/>
    <tableColumn id="3" name="Obj Acct"/>
    <tableColumn id="4" name="Account Description"/>
    <tableColumn id="5" name="Amount" dataDxfId="2" dataCellStyle="Comma"/>
    <tableColumn id="6" name="G/L Date" dataDxfId="1"/>
    <tableColumn id="7" name="Region"/>
    <tableColumn id="8" name="Explanation Alpha Name"/>
    <tableColumn id="9" name="Explanation -Remark-"/>
    <tableColumn id="10" name="Include (T/F)" dataDxfId="0"/>
    <tableColumn id="11" name="Document Number"/>
    <tableColumn id="12" name="Batch Number"/>
    <tableColumn id="13" name="Purchase Order"/>
    <tableColumn id="14" name="PO Originator"/>
    <tableColumn id="15" name="PO Do Ty"/>
    <tableColumn id="16" name="Rev Void"/>
    <tableColumn id="17" name="Do Ty"/>
    <tableColumn id="18" name="Sub"/>
    <tableColumn id="19" name="Sub Type"/>
    <tableColumn id="20" name="Sub- ledger"/>
    <tableColumn id="21" name="Per No"/>
    <tableColumn id="22" name="FY"/>
    <tableColumn id="23" name="Units"/>
    <tableColumn id="24" name="Address Number"/>
    <tableColumn id="25" name="LT"/>
    <tableColumn id="26" name="Doc Co"/>
    <tableColumn id="27" name="Bth Ty"/>
    <tableColumn id="28" name="Posted Code"/>
    <tableColumn id="29" name="JE Line Number"/>
    <tableColumn id="30" name="Line Extension"/>
    <tableColumn id="31" name="Reconciled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2"/>
  <sheetViews>
    <sheetView showGridLines="0" tabSelected="1" zoomScale="90" zoomScaleNormal="90" workbookViewId="0"/>
  </sheetViews>
  <sheetFormatPr defaultRowHeight="15" x14ac:dyDescent="0.25"/>
  <cols>
    <col min="1" max="1" width="7.42578125" bestFit="1" customWidth="1"/>
    <col min="2" max="2" width="25.85546875" bestFit="1" customWidth="1"/>
    <col min="3" max="3" width="12.140625" bestFit="1" customWidth="1"/>
    <col min="4" max="4" width="12.42578125" bestFit="1" customWidth="1"/>
    <col min="5" max="5" width="1.7109375" customWidth="1"/>
    <col min="6" max="6" width="12.140625" bestFit="1" customWidth="1"/>
    <col min="7" max="7" width="12.42578125" bestFit="1" customWidth="1"/>
    <col min="8" max="8" width="1.7109375" customWidth="1"/>
    <col min="9" max="9" width="12.140625" bestFit="1" customWidth="1"/>
    <col min="10" max="10" width="12.42578125" bestFit="1" customWidth="1"/>
    <col min="11" max="11" width="1.7109375" customWidth="1"/>
    <col min="12" max="12" width="12.140625" bestFit="1" customWidth="1"/>
    <col min="13" max="13" width="12.42578125" bestFit="1" customWidth="1"/>
    <col min="14" max="14" width="1.7109375" customWidth="1"/>
    <col min="15" max="15" width="12.140625" bestFit="1" customWidth="1"/>
    <col min="16" max="16" width="12.42578125" bestFit="1" customWidth="1"/>
    <col min="17" max="17" width="1.7109375" customWidth="1"/>
    <col min="18" max="18" width="12.140625" bestFit="1" customWidth="1"/>
    <col min="19" max="19" width="12.42578125" bestFit="1" customWidth="1"/>
  </cols>
  <sheetData>
    <row r="4" spans="1:19" x14ac:dyDescent="0.25">
      <c r="C4" s="12">
        <v>102</v>
      </c>
      <c r="D4" s="12"/>
      <c r="E4" s="11"/>
      <c r="F4" s="12">
        <v>345</v>
      </c>
      <c r="G4" s="12"/>
      <c r="H4" s="11"/>
      <c r="I4" s="12">
        <v>700</v>
      </c>
      <c r="J4" s="12"/>
      <c r="K4" s="11"/>
      <c r="L4" s="12">
        <v>800</v>
      </c>
      <c r="M4" s="12"/>
      <c r="N4" s="11"/>
      <c r="O4" s="12">
        <v>860</v>
      </c>
      <c r="P4" s="12"/>
      <c r="Q4" s="11"/>
      <c r="R4" s="12" t="s">
        <v>111</v>
      </c>
      <c r="S4" s="12"/>
    </row>
    <row r="5" spans="1:19" x14ac:dyDescent="0.25">
      <c r="A5" s="4" t="s">
        <v>0</v>
      </c>
      <c r="B5" s="4" t="s">
        <v>1</v>
      </c>
      <c r="C5" s="6" t="s">
        <v>74</v>
      </c>
      <c r="D5" s="6" t="s">
        <v>112</v>
      </c>
      <c r="E5" s="6"/>
      <c r="F5" s="6" t="s">
        <v>74</v>
      </c>
      <c r="G5" s="6" t="s">
        <v>112</v>
      </c>
      <c r="H5" s="6"/>
      <c r="I5" s="6" t="s">
        <v>74</v>
      </c>
      <c r="J5" s="6" t="s">
        <v>112</v>
      </c>
      <c r="K5" s="6"/>
      <c r="L5" s="6" t="s">
        <v>74</v>
      </c>
      <c r="M5" s="6" t="s">
        <v>112</v>
      </c>
      <c r="N5" s="6"/>
      <c r="O5" s="6" t="s">
        <v>74</v>
      </c>
      <c r="P5" s="6" t="s">
        <v>112</v>
      </c>
      <c r="Q5" s="6"/>
      <c r="R5" s="6" t="s">
        <v>74</v>
      </c>
      <c r="S5" s="6" t="s">
        <v>112</v>
      </c>
    </row>
    <row r="6" spans="1:19" x14ac:dyDescent="0.25">
      <c r="A6">
        <v>5655</v>
      </c>
      <c r="B6" t="s">
        <v>3</v>
      </c>
      <c r="C6" s="3">
        <f>SUMIFS(Table1[Amount],Table1[Co],Bridge!$C$4,Table1[Obj Acct],Bridge!$A6)*$B$37</f>
        <v>21.80508</v>
      </c>
      <c r="D6" s="3">
        <f>-SUMIFS(Table1[Amount],Table1[Co],Bridge!$C$4,Table1[Obj Acct],Bridge!$A6,Table1[Include (T/F)],FALSE)*INDEX($B$37:$B$41,MATCH($C$4,$A$37:$A$41))</f>
        <v>-21.80508</v>
      </c>
      <c r="E6" s="3"/>
      <c r="F6" s="3">
        <f>SUMIFS(Table1[Amount],Table1[Co],Bridge!$F$4,Table1[Obj Acct],Bridge!$A6)*INDEX($B$37:$B$41,MATCH($F$4,$A$37:$A$41))</f>
        <v>0</v>
      </c>
      <c r="G6" s="3">
        <f>-SUMIFS(Table1[Amount],Table1[Co],Bridge!$F$4,Table1[Obj Acct],Bridge!$A6,Table1[Include (T/F)],FALSE)*INDEX($B$37:$B$41,MATCH($F$4,$A$37:$A$41))</f>
        <v>0</v>
      </c>
      <c r="H6" s="3"/>
      <c r="I6" s="3">
        <f>SUMIFS(Table1[Amount],Table1[Co],Bridge!$I$4,Table1[Obj Acct],Bridge!$A6)*INDEX($B$37:$B$41,MATCH($I$4,$A$37:$A$41))</f>
        <v>0</v>
      </c>
      <c r="J6" s="3">
        <f>-SUMIFS(Table1[Amount],Table1[Co],Bridge!$I$4,Table1[Obj Acct],Bridge!$A6,Table1[Include (T/F)],FALSE)*INDEX($B$37:$B$41,MATCH($I$4,$A$37:$A$41))</f>
        <v>0</v>
      </c>
      <c r="K6" s="3"/>
      <c r="L6" s="3">
        <f>SUMIFS(Table1[Amount],Table1[Co],Bridge!$L$4,Table1[Obj Acct],Bridge!$A6)*INDEX($B$37:$B$41,MATCH($L$4,$A$37:$A$41))</f>
        <v>0</v>
      </c>
      <c r="M6" s="3">
        <f>-SUMIFS(Table1[Amount],Table1[Co],Bridge!$L$4,Table1[Obj Acct],Bridge!$A6,Table1[Include (T/F)],FALSE)*INDEX($B$37:$B$41,MATCH($L$4,$A$37:$A$41))</f>
        <v>0</v>
      </c>
      <c r="N6" s="3"/>
      <c r="O6" s="3">
        <f>SUMIFS(Table1[Amount],Table1[Co],Bridge!$O$4,Table1[Obj Acct],Bridge!$A6)*INDEX($B$37:$B$41,MATCH($O$4,$A$37:$A$41))</f>
        <v>0</v>
      </c>
      <c r="P6" s="3">
        <f>-SUMIFS(Table1[Amount],Table1[Co],Bridge!$O$4,Table1[Obj Acct],Bridge!$A6,Table1[Include (T/F)],FALSE)*INDEX($B$37:$B$41,MATCH($O$4,$A$37:$A$41))</f>
        <v>0</v>
      </c>
      <c r="Q6" s="3"/>
      <c r="R6" s="3">
        <f>C6+F6+I6+L6+O6</f>
        <v>21.80508</v>
      </c>
      <c r="S6" s="3">
        <f>D6+G6+J6+M6+P6</f>
        <v>-21.80508</v>
      </c>
    </row>
    <row r="7" spans="1:19" x14ac:dyDescent="0.25">
      <c r="A7">
        <v>5660</v>
      </c>
      <c r="B7" t="s">
        <v>13</v>
      </c>
      <c r="C7" s="3">
        <f>SUMIFS(Table1[Amount],Table1[Co],Bridge!$C$4,Table1[Obj Acct],Bridge!$A7)*$B$37</f>
        <v>76.707048</v>
      </c>
      <c r="D7" s="3">
        <f>-SUMIFS(Table1[Amount],Table1[Co],Bridge!$C$4,Table1[Obj Acct],Bridge!$A7,Table1[Include (T/F)],FALSE)*INDEX($B$37:$B$41,MATCH($C$4,$A$37:$A$41))</f>
        <v>-76.707048</v>
      </c>
      <c r="E7" s="3"/>
      <c r="F7" s="3">
        <f>SUMIFS(Table1[Amount],Table1[Co],Bridge!$F$4,Table1[Obj Acct],Bridge!$A7)*INDEX($B$37:$B$41,MATCH($F$4,$A$37:$A$41))</f>
        <v>0</v>
      </c>
      <c r="G7" s="3">
        <f>-SUMIFS(Table1[Amount],Table1[Co],Bridge!$F$4,Table1[Obj Acct],Bridge!$A7,Table1[Include (T/F)],FALSE)*INDEX($B$37:$B$41,MATCH($F$4,$A$37:$A$41))</f>
        <v>0</v>
      </c>
      <c r="H7" s="3"/>
      <c r="I7" s="3">
        <f>SUMIFS(Table1[Amount],Table1[Co],Bridge!$I$4,Table1[Obj Acct],Bridge!$A7)*INDEX($B$37:$B$41,MATCH($I$4,$A$37:$A$41))</f>
        <v>0</v>
      </c>
      <c r="J7" s="3">
        <f>-SUMIFS(Table1[Amount],Table1[Co],Bridge!$I$4,Table1[Obj Acct],Bridge!$A7,Table1[Include (T/F)],FALSE)*INDEX($B$37:$B$41,MATCH($I$4,$A$37:$A$41))</f>
        <v>0</v>
      </c>
      <c r="K7" s="3"/>
      <c r="L7" s="3">
        <f>SUMIFS(Table1[Amount],Table1[Co],Bridge!$L$4,Table1[Obj Acct],Bridge!$A7)*INDEX($B$37:$B$41,MATCH($L$4,$A$37:$A$41))</f>
        <v>0</v>
      </c>
      <c r="M7" s="3">
        <f>-SUMIFS(Table1[Amount],Table1[Co],Bridge!$L$4,Table1[Obj Acct],Bridge!$A7,Table1[Include (T/F)],FALSE)*INDEX($B$37:$B$41,MATCH($L$4,$A$37:$A$41))</f>
        <v>0</v>
      </c>
      <c r="N7" s="3"/>
      <c r="O7" s="3">
        <f>SUMIFS(Table1[Amount],Table1[Co],Bridge!$O$4,Table1[Obj Acct],Bridge!$A7)*INDEX($B$37:$B$41,MATCH($O$4,$A$37:$A$41))</f>
        <v>0</v>
      </c>
      <c r="P7" s="3">
        <f>-SUMIFS(Table1[Amount],Table1[Co],Bridge!$O$4,Table1[Obj Acct],Bridge!$A7,Table1[Include (T/F)],FALSE)*INDEX($B$37:$B$41,MATCH($O$4,$A$37:$A$41))</f>
        <v>0</v>
      </c>
      <c r="Q7" s="3"/>
      <c r="R7" s="3">
        <f t="shared" ref="R7:R29" si="0">C7+F7+I7+L7+O7</f>
        <v>76.707048</v>
      </c>
      <c r="S7" s="3">
        <f t="shared" ref="S7:S29" si="1">D7+G7+J7+M7+P7</f>
        <v>-76.707048</v>
      </c>
    </row>
    <row r="8" spans="1:19" x14ac:dyDescent="0.25">
      <c r="A8">
        <v>5805</v>
      </c>
      <c r="B8" t="s">
        <v>20</v>
      </c>
      <c r="C8" s="3">
        <f>SUMIFS(Table1[Amount],Table1[Co],Bridge!$C$4,Table1[Obj Acct],Bridge!$A8)*$B$37</f>
        <v>2.9039999999999999</v>
      </c>
      <c r="D8" s="3">
        <f>-SUMIFS(Table1[Amount],Table1[Co],Bridge!$C$4,Table1[Obj Acct],Bridge!$A8,Table1[Include (T/F)],FALSE)*INDEX($B$37:$B$41,MATCH($C$4,$A$37:$A$41))</f>
        <v>-2.9039999999999999</v>
      </c>
      <c r="E8" s="3"/>
      <c r="F8" s="3">
        <f>SUMIFS(Table1[Amount],Table1[Co],Bridge!$F$4,Table1[Obj Acct],Bridge!$A8)*INDEX($B$37:$B$41,MATCH($F$4,$A$37:$A$41))</f>
        <v>247.2</v>
      </c>
      <c r="G8" s="3">
        <f>-SUMIFS(Table1[Amount],Table1[Co],Bridge!$F$4,Table1[Obj Acct],Bridge!$A8,Table1[Include (T/F)],FALSE)*INDEX($B$37:$B$41,MATCH($F$4,$A$37:$A$41))</f>
        <v>0</v>
      </c>
      <c r="H8" s="3"/>
      <c r="I8" s="3">
        <f>SUMIFS(Table1[Amount],Table1[Co],Bridge!$I$4,Table1[Obj Acct],Bridge!$A8)*INDEX($B$37:$B$41,MATCH($I$4,$A$37:$A$41))</f>
        <v>0</v>
      </c>
      <c r="J8" s="3">
        <f>-SUMIFS(Table1[Amount],Table1[Co],Bridge!$I$4,Table1[Obj Acct],Bridge!$A8,Table1[Include (T/F)],FALSE)*INDEX($B$37:$B$41,MATCH($I$4,$A$37:$A$41))</f>
        <v>0</v>
      </c>
      <c r="K8" s="3"/>
      <c r="L8" s="3">
        <f>SUMIFS(Table1[Amount],Table1[Co],Bridge!$L$4,Table1[Obj Acct],Bridge!$A8)*INDEX($B$37:$B$41,MATCH($L$4,$A$37:$A$41))</f>
        <v>35.302961735245368</v>
      </c>
      <c r="M8" s="3">
        <f>-SUMIFS(Table1[Amount],Table1[Co],Bridge!$L$4,Table1[Obj Acct],Bridge!$A8,Table1[Include (T/F)],FALSE)*INDEX($B$37:$B$41,MATCH($L$4,$A$37:$A$41))</f>
        <v>-35.302961735245368</v>
      </c>
      <c r="N8" s="3"/>
      <c r="O8" s="3">
        <f>SUMIFS(Table1[Amount],Table1[Co],Bridge!$O$4,Table1[Obj Acct],Bridge!$A8)*INDEX($B$37:$B$41,MATCH($O$4,$A$37:$A$41))</f>
        <v>0</v>
      </c>
      <c r="P8" s="3">
        <f>-SUMIFS(Table1[Amount],Table1[Co],Bridge!$O$4,Table1[Obj Acct],Bridge!$A8,Table1[Include (T/F)],FALSE)*INDEX($B$37:$B$41,MATCH($O$4,$A$37:$A$41))</f>
        <v>0</v>
      </c>
      <c r="Q8" s="3"/>
      <c r="R8" s="3">
        <f t="shared" si="0"/>
        <v>285.40696173524537</v>
      </c>
      <c r="S8" s="3">
        <f t="shared" si="1"/>
        <v>-38.206961735245372</v>
      </c>
    </row>
    <row r="9" spans="1:19" x14ac:dyDescent="0.25">
      <c r="A9">
        <v>5810</v>
      </c>
      <c r="B9" t="s">
        <v>22</v>
      </c>
      <c r="C9" s="3">
        <f>SUMIFS(Table1[Amount],Table1[Co],Bridge!$C$4,Table1[Obj Acct],Bridge!$A9)*$B$37</f>
        <v>7.3920000000000003</v>
      </c>
      <c r="D9" s="3">
        <f>-SUMIFS(Table1[Amount],Table1[Co],Bridge!$C$4,Table1[Obj Acct],Bridge!$A9,Table1[Include (T/F)],FALSE)*INDEX($B$37:$B$41,MATCH($C$4,$A$37:$A$41))</f>
        <v>-7.3920000000000003</v>
      </c>
      <c r="E9" s="3"/>
      <c r="F9" s="3">
        <f>SUMIFS(Table1[Amount],Table1[Co],Bridge!$F$4,Table1[Obj Acct],Bridge!$A9)*INDEX($B$37:$B$41,MATCH($F$4,$A$37:$A$41))</f>
        <v>0</v>
      </c>
      <c r="G9" s="3">
        <f>-SUMIFS(Table1[Amount],Table1[Co],Bridge!$F$4,Table1[Obj Acct],Bridge!$A9,Table1[Include (T/F)],FALSE)*INDEX($B$37:$B$41,MATCH($F$4,$A$37:$A$41))</f>
        <v>0</v>
      </c>
      <c r="H9" s="3"/>
      <c r="I9" s="3">
        <f>SUMIFS(Table1[Amount],Table1[Co],Bridge!$I$4,Table1[Obj Acct],Bridge!$A9)*INDEX($B$37:$B$41,MATCH($I$4,$A$37:$A$41))</f>
        <v>59.238801321031048</v>
      </c>
      <c r="J9" s="3">
        <f>-SUMIFS(Table1[Amount],Table1[Co],Bridge!$I$4,Table1[Obj Acct],Bridge!$A9,Table1[Include (T/F)],FALSE)*INDEX($B$37:$B$41,MATCH($I$4,$A$37:$A$41))</f>
        <v>0</v>
      </c>
      <c r="K9" s="3"/>
      <c r="L9" s="3">
        <f>SUMIFS(Table1[Amount],Table1[Co],Bridge!$L$4,Table1[Obj Acct],Bridge!$A9)*INDEX($B$37:$B$41,MATCH($L$4,$A$37:$A$41))</f>
        <v>0</v>
      </c>
      <c r="M9" s="3">
        <f>-SUMIFS(Table1[Amount],Table1[Co],Bridge!$L$4,Table1[Obj Acct],Bridge!$A9,Table1[Include (T/F)],FALSE)*INDEX($B$37:$B$41,MATCH($L$4,$A$37:$A$41))</f>
        <v>0</v>
      </c>
      <c r="N9" s="3"/>
      <c r="O9" s="3">
        <f>SUMIFS(Table1[Amount],Table1[Co],Bridge!$O$4,Table1[Obj Acct],Bridge!$A9)*INDEX($B$37:$B$41,MATCH($O$4,$A$37:$A$41))</f>
        <v>0</v>
      </c>
      <c r="P9" s="3">
        <f>-SUMIFS(Table1[Amount],Table1[Co],Bridge!$O$4,Table1[Obj Acct],Bridge!$A9,Table1[Include (T/F)],FALSE)*INDEX($B$37:$B$41,MATCH($O$4,$A$37:$A$41))</f>
        <v>0</v>
      </c>
      <c r="Q9" s="3"/>
      <c r="R9" s="3">
        <f t="shared" si="0"/>
        <v>66.630801321031043</v>
      </c>
      <c r="S9" s="3">
        <f t="shared" si="1"/>
        <v>-7.3920000000000003</v>
      </c>
    </row>
    <row r="10" spans="1:19" x14ac:dyDescent="0.25">
      <c r="A10">
        <v>5820</v>
      </c>
      <c r="B10" t="s">
        <v>25</v>
      </c>
      <c r="C10" s="3">
        <f>SUMIFS(Table1[Amount],Table1[Co],Bridge!$C$4,Table1[Obj Acct],Bridge!$A10)*$B$37</f>
        <v>102.774672</v>
      </c>
      <c r="D10" s="3">
        <f>-SUMIFS(Table1[Amount],Table1[Co],Bridge!$C$4,Table1[Obj Acct],Bridge!$A10,Table1[Include (T/F)],FALSE)*INDEX($B$37:$B$41,MATCH($C$4,$A$37:$A$41))</f>
        <v>-102.774672</v>
      </c>
      <c r="E10" s="3"/>
      <c r="F10" s="3">
        <f>SUMIFS(Table1[Amount],Table1[Co],Bridge!$F$4,Table1[Obj Acct],Bridge!$A10)*INDEX($B$37:$B$41,MATCH($F$4,$A$37:$A$41))</f>
        <v>0</v>
      </c>
      <c r="G10" s="3">
        <f>-SUMIFS(Table1[Amount],Table1[Co],Bridge!$F$4,Table1[Obj Acct],Bridge!$A10,Table1[Include (T/F)],FALSE)*INDEX($B$37:$B$41,MATCH($F$4,$A$37:$A$41))</f>
        <v>0</v>
      </c>
      <c r="H10" s="3"/>
      <c r="I10" s="3">
        <f>SUMIFS(Table1[Amount],Table1[Co],Bridge!$I$4,Table1[Obj Acct],Bridge!$A10)*INDEX($B$37:$B$41,MATCH($I$4,$A$37:$A$41))</f>
        <v>0</v>
      </c>
      <c r="J10" s="3">
        <f>-SUMIFS(Table1[Amount],Table1[Co],Bridge!$I$4,Table1[Obj Acct],Bridge!$A10,Table1[Include (T/F)],FALSE)*INDEX($B$37:$B$41,MATCH($I$4,$A$37:$A$41))</f>
        <v>0</v>
      </c>
      <c r="K10" s="3"/>
      <c r="L10" s="3">
        <f>SUMIFS(Table1[Amount],Table1[Co],Bridge!$L$4,Table1[Obj Acct],Bridge!$A10)*INDEX($B$37:$B$41,MATCH($L$4,$A$37:$A$41))</f>
        <v>0</v>
      </c>
      <c r="M10" s="3">
        <f>-SUMIFS(Table1[Amount],Table1[Co],Bridge!$L$4,Table1[Obj Acct],Bridge!$A10,Table1[Include (T/F)],FALSE)*INDEX($B$37:$B$41,MATCH($L$4,$A$37:$A$41))</f>
        <v>0</v>
      </c>
      <c r="N10" s="3"/>
      <c r="O10" s="3">
        <f>SUMIFS(Table1[Amount],Table1[Co],Bridge!$O$4,Table1[Obj Acct],Bridge!$A10)*INDEX($B$37:$B$41,MATCH($O$4,$A$37:$A$41))</f>
        <v>0</v>
      </c>
      <c r="P10" s="3">
        <f>-SUMIFS(Table1[Amount],Table1[Co],Bridge!$O$4,Table1[Obj Acct],Bridge!$A10,Table1[Include (T/F)],FALSE)*INDEX($B$37:$B$41,MATCH($O$4,$A$37:$A$41))</f>
        <v>0</v>
      </c>
      <c r="Q10" s="3"/>
      <c r="R10" s="3">
        <f t="shared" si="0"/>
        <v>102.774672</v>
      </c>
      <c r="S10" s="3">
        <f t="shared" si="1"/>
        <v>-102.774672</v>
      </c>
    </row>
    <row r="11" spans="1:19" x14ac:dyDescent="0.25">
      <c r="A11">
        <v>5825</v>
      </c>
      <c r="B11" t="s">
        <v>29</v>
      </c>
      <c r="C11" s="3">
        <f>SUMIFS(Table1[Amount],Table1[Co],Bridge!$C$4,Table1[Obj Acct],Bridge!$A11)*$B$37</f>
        <v>5.1329519999999995</v>
      </c>
      <c r="D11" s="3">
        <f>-SUMIFS(Table1[Amount],Table1[Co],Bridge!$C$4,Table1[Obj Acct],Bridge!$A11,Table1[Include (T/F)],FALSE)*INDEX($B$37:$B$41,MATCH($C$4,$A$37:$A$41))</f>
        <v>-5.1329519999999995</v>
      </c>
      <c r="E11" s="3"/>
      <c r="F11" s="3">
        <f>SUMIFS(Table1[Amount],Table1[Co],Bridge!$F$4,Table1[Obj Acct],Bridge!$A11)*INDEX($B$37:$B$41,MATCH($F$4,$A$37:$A$41))</f>
        <v>60</v>
      </c>
      <c r="G11" s="3">
        <f>-SUMIFS(Table1[Amount],Table1[Co],Bridge!$F$4,Table1[Obj Acct],Bridge!$A11,Table1[Include (T/F)],FALSE)*INDEX($B$37:$B$41,MATCH($F$4,$A$37:$A$41))</f>
        <v>0</v>
      </c>
      <c r="H11" s="3"/>
      <c r="I11" s="3">
        <f>SUMIFS(Table1[Amount],Table1[Co],Bridge!$I$4,Table1[Obj Acct],Bridge!$A11)*INDEX($B$37:$B$41,MATCH($I$4,$A$37:$A$41))</f>
        <v>0</v>
      </c>
      <c r="J11" s="3">
        <f>-SUMIFS(Table1[Amount],Table1[Co],Bridge!$I$4,Table1[Obj Acct],Bridge!$A11,Table1[Include (T/F)],FALSE)*INDEX($B$37:$B$41,MATCH($I$4,$A$37:$A$41))</f>
        <v>0</v>
      </c>
      <c r="K11" s="3"/>
      <c r="L11" s="3">
        <f>SUMIFS(Table1[Amount],Table1[Co],Bridge!$L$4,Table1[Obj Acct],Bridge!$A11)*INDEX($B$37:$B$41,MATCH($L$4,$A$37:$A$41))</f>
        <v>0</v>
      </c>
      <c r="M11" s="3">
        <f>-SUMIFS(Table1[Amount],Table1[Co],Bridge!$L$4,Table1[Obj Acct],Bridge!$A11,Table1[Include (T/F)],FALSE)*INDEX($B$37:$B$41,MATCH($L$4,$A$37:$A$41))</f>
        <v>0</v>
      </c>
      <c r="N11" s="3"/>
      <c r="O11" s="3">
        <f>SUMIFS(Table1[Amount],Table1[Co],Bridge!$O$4,Table1[Obj Acct],Bridge!$A11)*INDEX($B$37:$B$41,MATCH($O$4,$A$37:$A$41))</f>
        <v>0</v>
      </c>
      <c r="P11" s="3">
        <f>-SUMIFS(Table1[Amount],Table1[Co],Bridge!$O$4,Table1[Obj Acct],Bridge!$A11,Table1[Include (T/F)],FALSE)*INDEX($B$37:$B$41,MATCH($O$4,$A$37:$A$41))</f>
        <v>0</v>
      </c>
      <c r="Q11" s="3"/>
      <c r="R11" s="3">
        <f t="shared" si="0"/>
        <v>65.132952000000003</v>
      </c>
      <c r="S11" s="3">
        <f t="shared" si="1"/>
        <v>-5.1329519999999995</v>
      </c>
    </row>
    <row r="12" spans="1:19" x14ac:dyDescent="0.25">
      <c r="A12">
        <v>5860</v>
      </c>
      <c r="B12" t="s">
        <v>30</v>
      </c>
      <c r="C12" s="3">
        <f>SUMIFS(Table1[Amount],Table1[Co],Bridge!$C$4,Table1[Obj Acct],Bridge!$A12)*$B$37</f>
        <v>0.37857599999999997</v>
      </c>
      <c r="D12" s="3">
        <f>-SUMIFS(Table1[Amount],Table1[Co],Bridge!$C$4,Table1[Obj Acct],Bridge!$A12,Table1[Include (T/F)],FALSE)*INDEX($B$37:$B$41,MATCH($C$4,$A$37:$A$41))</f>
        <v>-0.37857599999999997</v>
      </c>
      <c r="E12" s="3"/>
      <c r="F12" s="3">
        <f>SUMIFS(Table1[Amount],Table1[Co],Bridge!$F$4,Table1[Obj Acct],Bridge!$A12)*INDEX($B$37:$B$41,MATCH($F$4,$A$37:$A$41))</f>
        <v>0</v>
      </c>
      <c r="G12" s="3">
        <f>-SUMIFS(Table1[Amount],Table1[Co],Bridge!$F$4,Table1[Obj Acct],Bridge!$A12,Table1[Include (T/F)],FALSE)*INDEX($B$37:$B$41,MATCH($F$4,$A$37:$A$41))</f>
        <v>0</v>
      </c>
      <c r="H12" s="3"/>
      <c r="I12" s="3">
        <f>SUMIFS(Table1[Amount],Table1[Co],Bridge!$I$4,Table1[Obj Acct],Bridge!$A12)*INDEX($B$37:$B$41,MATCH($I$4,$A$37:$A$41))</f>
        <v>0</v>
      </c>
      <c r="J12" s="3">
        <f>-SUMIFS(Table1[Amount],Table1[Co],Bridge!$I$4,Table1[Obj Acct],Bridge!$A12,Table1[Include (T/F)],FALSE)*INDEX($B$37:$B$41,MATCH($I$4,$A$37:$A$41))</f>
        <v>0</v>
      </c>
      <c r="K12" s="3"/>
      <c r="L12" s="3">
        <f>SUMIFS(Table1[Amount],Table1[Co],Bridge!$L$4,Table1[Obj Acct],Bridge!$A12)*INDEX($B$37:$B$41,MATCH($L$4,$A$37:$A$41))</f>
        <v>0</v>
      </c>
      <c r="M12" s="3">
        <f>-SUMIFS(Table1[Amount],Table1[Co],Bridge!$L$4,Table1[Obj Acct],Bridge!$A12,Table1[Include (T/F)],FALSE)*INDEX($B$37:$B$41,MATCH($L$4,$A$37:$A$41))</f>
        <v>0</v>
      </c>
      <c r="N12" s="3"/>
      <c r="O12" s="3">
        <f>SUMIFS(Table1[Amount],Table1[Co],Bridge!$O$4,Table1[Obj Acct],Bridge!$A12)*INDEX($B$37:$B$41,MATCH($O$4,$A$37:$A$41))</f>
        <v>0</v>
      </c>
      <c r="P12" s="3">
        <f>-SUMIFS(Table1[Amount],Table1[Co],Bridge!$O$4,Table1[Obj Acct],Bridge!$A12,Table1[Include (T/F)],FALSE)*INDEX($B$37:$B$41,MATCH($O$4,$A$37:$A$41))</f>
        <v>0</v>
      </c>
      <c r="Q12" s="3"/>
      <c r="R12" s="3">
        <f t="shared" si="0"/>
        <v>0.37857599999999997</v>
      </c>
      <c r="S12" s="3">
        <f t="shared" si="1"/>
        <v>-0.37857599999999997</v>
      </c>
    </row>
    <row r="13" spans="1:19" x14ac:dyDescent="0.25">
      <c r="A13">
        <v>5870</v>
      </c>
      <c r="B13" t="s">
        <v>32</v>
      </c>
      <c r="C13" s="3">
        <f>SUMIFS(Table1[Amount],Table1[Co],Bridge!$C$4,Table1[Obj Acct],Bridge!$A13)*$B$37</f>
        <v>31.378247999999999</v>
      </c>
      <c r="D13" s="3">
        <f>-SUMIFS(Table1[Amount],Table1[Co],Bridge!$C$4,Table1[Obj Acct],Bridge!$A13,Table1[Include (T/F)],FALSE)*INDEX($B$37:$B$41,MATCH($C$4,$A$37:$A$41))</f>
        <v>-31.378247999999999</v>
      </c>
      <c r="E13" s="3"/>
      <c r="F13" s="3">
        <f>SUMIFS(Table1[Amount],Table1[Co],Bridge!$F$4,Table1[Obj Acct],Bridge!$A13)*INDEX($B$37:$B$41,MATCH($F$4,$A$37:$A$41))</f>
        <v>273.70999999999998</v>
      </c>
      <c r="G13" s="3">
        <f>-SUMIFS(Table1[Amount],Table1[Co],Bridge!$F$4,Table1[Obj Acct],Bridge!$A13,Table1[Include (T/F)],FALSE)*INDEX($B$37:$B$41,MATCH($F$4,$A$37:$A$41))</f>
        <v>-273.70999999999998</v>
      </c>
      <c r="H13" s="3"/>
      <c r="I13" s="3">
        <f>SUMIFS(Table1[Amount],Table1[Co],Bridge!$I$4,Table1[Obj Acct],Bridge!$A13)*INDEX($B$37:$B$41,MATCH($I$4,$A$37:$A$41))</f>
        <v>0</v>
      </c>
      <c r="J13" s="3">
        <f>-SUMIFS(Table1[Amount],Table1[Co],Bridge!$I$4,Table1[Obj Acct],Bridge!$A13,Table1[Include (T/F)],FALSE)*INDEX($B$37:$B$41,MATCH($I$4,$A$37:$A$41))</f>
        <v>0</v>
      </c>
      <c r="K13" s="3"/>
      <c r="L13" s="3">
        <f>SUMIFS(Table1[Amount],Table1[Co],Bridge!$L$4,Table1[Obj Acct],Bridge!$A13)*INDEX($B$37:$B$41,MATCH($L$4,$A$37:$A$41))</f>
        <v>0</v>
      </c>
      <c r="M13" s="3">
        <f>-SUMIFS(Table1[Amount],Table1[Co],Bridge!$L$4,Table1[Obj Acct],Bridge!$A13,Table1[Include (T/F)],FALSE)*INDEX($B$37:$B$41,MATCH($L$4,$A$37:$A$41))</f>
        <v>0</v>
      </c>
      <c r="N13" s="3"/>
      <c r="O13" s="3">
        <f>SUMIFS(Table1[Amount],Table1[Co],Bridge!$O$4,Table1[Obj Acct],Bridge!$A13)*INDEX($B$37:$B$41,MATCH($O$4,$A$37:$A$41))</f>
        <v>0</v>
      </c>
      <c r="P13" s="3">
        <f>-SUMIFS(Table1[Amount],Table1[Co],Bridge!$O$4,Table1[Obj Acct],Bridge!$A13,Table1[Include (T/F)],FALSE)*INDEX($B$37:$B$41,MATCH($O$4,$A$37:$A$41))</f>
        <v>0</v>
      </c>
      <c r="Q13" s="3"/>
      <c r="R13" s="3">
        <f t="shared" si="0"/>
        <v>305.08824799999996</v>
      </c>
      <c r="S13" s="3">
        <f t="shared" si="1"/>
        <v>-305.08824799999996</v>
      </c>
    </row>
    <row r="14" spans="1:19" x14ac:dyDescent="0.25">
      <c r="A14">
        <v>5880</v>
      </c>
      <c r="B14" t="s">
        <v>36</v>
      </c>
      <c r="C14" s="3">
        <f>SUMIFS(Table1[Amount],Table1[Co],Bridge!$C$4,Table1[Obj Acct],Bridge!$A14)*$B$37</f>
        <v>7.5926400000000003</v>
      </c>
      <c r="D14" s="3">
        <f>-SUMIFS(Table1[Amount],Table1[Co],Bridge!$C$4,Table1[Obj Acct],Bridge!$A14,Table1[Include (T/F)],FALSE)*INDEX($B$37:$B$41,MATCH($C$4,$A$37:$A$41))</f>
        <v>-7.5926400000000003</v>
      </c>
      <c r="E14" s="3"/>
      <c r="F14" s="3">
        <f>SUMIFS(Table1[Amount],Table1[Co],Bridge!$F$4,Table1[Obj Acct],Bridge!$A14)*INDEX($B$37:$B$41,MATCH($F$4,$A$37:$A$41))</f>
        <v>0</v>
      </c>
      <c r="G14" s="3">
        <f>-SUMIFS(Table1[Amount],Table1[Co],Bridge!$F$4,Table1[Obj Acct],Bridge!$A14,Table1[Include (T/F)],FALSE)*INDEX($B$37:$B$41,MATCH($F$4,$A$37:$A$41))</f>
        <v>0</v>
      </c>
      <c r="H14" s="3"/>
      <c r="I14" s="3">
        <f>SUMIFS(Table1[Amount],Table1[Co],Bridge!$I$4,Table1[Obj Acct],Bridge!$A14)*INDEX($B$37:$B$41,MATCH($I$4,$A$37:$A$41))</f>
        <v>0</v>
      </c>
      <c r="J14" s="3">
        <f>-SUMIFS(Table1[Amount],Table1[Co],Bridge!$I$4,Table1[Obj Acct],Bridge!$A14,Table1[Include (T/F)],FALSE)*INDEX($B$37:$B$41,MATCH($I$4,$A$37:$A$41))</f>
        <v>0</v>
      </c>
      <c r="K14" s="3"/>
      <c r="L14" s="3">
        <f>SUMIFS(Table1[Amount],Table1[Co],Bridge!$L$4,Table1[Obj Acct],Bridge!$A14)*INDEX($B$37:$B$41,MATCH($L$4,$A$37:$A$41))</f>
        <v>0</v>
      </c>
      <c r="M14" s="3">
        <f>-SUMIFS(Table1[Amount],Table1[Co],Bridge!$L$4,Table1[Obj Acct],Bridge!$A14,Table1[Include (T/F)],FALSE)*INDEX($B$37:$B$41,MATCH($L$4,$A$37:$A$41))</f>
        <v>0</v>
      </c>
      <c r="N14" s="3"/>
      <c r="O14" s="3">
        <f>SUMIFS(Table1[Amount],Table1[Co],Bridge!$O$4,Table1[Obj Acct],Bridge!$A14)*INDEX($B$37:$B$41,MATCH($O$4,$A$37:$A$41))</f>
        <v>0</v>
      </c>
      <c r="P14" s="3">
        <f>-SUMIFS(Table1[Amount],Table1[Co],Bridge!$O$4,Table1[Obj Acct],Bridge!$A14,Table1[Include (T/F)],FALSE)*INDEX($B$37:$B$41,MATCH($O$4,$A$37:$A$41))</f>
        <v>0</v>
      </c>
      <c r="Q14" s="3"/>
      <c r="R14" s="3">
        <f t="shared" si="0"/>
        <v>7.5926400000000003</v>
      </c>
      <c r="S14" s="3">
        <f t="shared" si="1"/>
        <v>-7.5926400000000003</v>
      </c>
    </row>
    <row r="15" spans="1:19" x14ac:dyDescent="0.25">
      <c r="A15">
        <v>5895</v>
      </c>
      <c r="B15" t="s">
        <v>37</v>
      </c>
      <c r="C15" s="3">
        <f>SUMIFS(Table1[Amount],Table1[Co],Bridge!$C$4,Table1[Obj Acct],Bridge!$A15)*$B$37</f>
        <v>3.373656</v>
      </c>
      <c r="D15" s="3">
        <f>-SUMIFS(Table1[Amount],Table1[Co],Bridge!$C$4,Table1[Obj Acct],Bridge!$A15,Table1[Include (T/F)],FALSE)*INDEX($B$37:$B$41,MATCH($C$4,$A$37:$A$41))</f>
        <v>-3.373656</v>
      </c>
      <c r="E15" s="3"/>
      <c r="F15" s="3">
        <f>SUMIFS(Table1[Amount],Table1[Co],Bridge!$F$4,Table1[Obj Acct],Bridge!$A15)*INDEX($B$37:$B$41,MATCH($F$4,$A$37:$A$41))</f>
        <v>644.96</v>
      </c>
      <c r="G15" s="3">
        <f>-SUMIFS(Table1[Amount],Table1[Co],Bridge!$F$4,Table1[Obj Acct],Bridge!$A15,Table1[Include (T/F)],FALSE)*INDEX($B$37:$B$41,MATCH($F$4,$A$37:$A$41))</f>
        <v>0</v>
      </c>
      <c r="H15" s="3"/>
      <c r="I15" s="3">
        <f>SUMIFS(Table1[Amount],Table1[Co],Bridge!$I$4,Table1[Obj Acct],Bridge!$A15)*INDEX($B$37:$B$41,MATCH($I$4,$A$37:$A$41))</f>
        <v>0</v>
      </c>
      <c r="J15" s="3">
        <f>-SUMIFS(Table1[Amount],Table1[Co],Bridge!$I$4,Table1[Obj Acct],Bridge!$A15,Table1[Include (T/F)],FALSE)*INDEX($B$37:$B$41,MATCH($I$4,$A$37:$A$41))</f>
        <v>0</v>
      </c>
      <c r="K15" s="3"/>
      <c r="L15" s="3">
        <f>SUMIFS(Table1[Amount],Table1[Co],Bridge!$L$4,Table1[Obj Acct],Bridge!$A15)*INDEX($B$37:$B$41,MATCH($L$4,$A$37:$A$41))</f>
        <v>0</v>
      </c>
      <c r="M15" s="3">
        <f>-SUMIFS(Table1[Amount],Table1[Co],Bridge!$L$4,Table1[Obj Acct],Bridge!$A15,Table1[Include (T/F)],FALSE)*INDEX($B$37:$B$41,MATCH($L$4,$A$37:$A$41))</f>
        <v>0</v>
      </c>
      <c r="N15" s="3"/>
      <c r="O15" s="3">
        <f>SUMIFS(Table1[Amount],Table1[Co],Bridge!$O$4,Table1[Obj Acct],Bridge!$A15)*INDEX($B$37:$B$41,MATCH($O$4,$A$37:$A$41))</f>
        <v>0</v>
      </c>
      <c r="P15" s="3">
        <f>-SUMIFS(Table1[Amount],Table1[Co],Bridge!$O$4,Table1[Obj Acct],Bridge!$A15,Table1[Include (T/F)],FALSE)*INDEX($B$37:$B$41,MATCH($O$4,$A$37:$A$41))</f>
        <v>0</v>
      </c>
      <c r="Q15" s="3"/>
      <c r="R15" s="3">
        <f t="shared" si="0"/>
        <v>648.33365600000002</v>
      </c>
      <c r="S15" s="3">
        <f t="shared" si="1"/>
        <v>-3.373656</v>
      </c>
    </row>
    <row r="16" spans="1:19" x14ac:dyDescent="0.25">
      <c r="A16">
        <v>5900</v>
      </c>
      <c r="B16" t="s">
        <v>39</v>
      </c>
      <c r="C16" s="3">
        <f>SUMIFS(Table1[Amount],Table1[Co],Bridge!$C$4,Table1[Obj Acct],Bridge!$A16)*$B$37</f>
        <v>15.775055999999999</v>
      </c>
      <c r="D16" s="3">
        <f>-SUMIFS(Table1[Amount],Table1[Co],Bridge!$C$4,Table1[Obj Acct],Bridge!$A16,Table1[Include (T/F)],FALSE)*INDEX($B$37:$B$41,MATCH($C$4,$A$37:$A$41))</f>
        <v>-15.775055999999999</v>
      </c>
      <c r="E16" s="3"/>
      <c r="F16" s="3">
        <f>SUMIFS(Table1[Amount],Table1[Co],Bridge!$F$4,Table1[Obj Acct],Bridge!$A16)*INDEX($B$37:$B$41,MATCH($F$4,$A$37:$A$41))</f>
        <v>132.88</v>
      </c>
      <c r="G16" s="3">
        <f>-SUMIFS(Table1[Amount],Table1[Co],Bridge!$F$4,Table1[Obj Acct],Bridge!$A16,Table1[Include (T/F)],FALSE)*INDEX($B$37:$B$41,MATCH($F$4,$A$37:$A$41))</f>
        <v>-58.3</v>
      </c>
      <c r="H16" s="3"/>
      <c r="I16" s="3">
        <f>SUMIFS(Table1[Amount],Table1[Co],Bridge!$I$4,Table1[Obj Acct],Bridge!$A16)*INDEX($B$37:$B$41,MATCH($I$4,$A$37:$A$41))</f>
        <v>0</v>
      </c>
      <c r="J16" s="3">
        <f>-SUMIFS(Table1[Amount],Table1[Co],Bridge!$I$4,Table1[Obj Acct],Bridge!$A16,Table1[Include (T/F)],FALSE)*INDEX($B$37:$B$41,MATCH($I$4,$A$37:$A$41))</f>
        <v>0</v>
      </c>
      <c r="K16" s="3"/>
      <c r="L16" s="3">
        <f>SUMIFS(Table1[Amount],Table1[Co],Bridge!$L$4,Table1[Obj Acct],Bridge!$A16)*INDEX($B$37:$B$41,MATCH($L$4,$A$37:$A$41))</f>
        <v>0</v>
      </c>
      <c r="M16" s="3">
        <f>-SUMIFS(Table1[Amount],Table1[Co],Bridge!$L$4,Table1[Obj Acct],Bridge!$A16,Table1[Include (T/F)],FALSE)*INDEX($B$37:$B$41,MATCH($L$4,$A$37:$A$41))</f>
        <v>0</v>
      </c>
      <c r="N16" s="3"/>
      <c r="O16" s="3">
        <f>SUMIFS(Table1[Amount],Table1[Co],Bridge!$O$4,Table1[Obj Acct],Bridge!$A16)*INDEX($B$37:$B$41,MATCH($O$4,$A$37:$A$41))</f>
        <v>0</v>
      </c>
      <c r="P16" s="3">
        <f>-SUMIFS(Table1[Amount],Table1[Co],Bridge!$O$4,Table1[Obj Acct],Bridge!$A16,Table1[Include (T/F)],FALSE)*INDEX($B$37:$B$41,MATCH($O$4,$A$37:$A$41))</f>
        <v>0</v>
      </c>
      <c r="Q16" s="3"/>
      <c r="R16" s="3">
        <f t="shared" si="0"/>
        <v>148.655056</v>
      </c>
      <c r="S16" s="3">
        <f t="shared" si="1"/>
        <v>-74.075055999999989</v>
      </c>
    </row>
    <row r="17" spans="1:19" x14ac:dyDescent="0.25">
      <c r="A17">
        <v>5945</v>
      </c>
      <c r="B17" t="s">
        <v>40</v>
      </c>
      <c r="C17" s="3">
        <f>SUMIFS(Table1[Amount],Table1[Co],Bridge!$C$4,Table1[Obj Acct],Bridge!$A17)*$B$37</f>
        <v>183.08901599999996</v>
      </c>
      <c r="D17" s="3">
        <f>-SUMIFS(Table1[Amount],Table1[Co],Bridge!$C$4,Table1[Obj Acct],Bridge!$A17,Table1[Include (T/F)],FALSE)*INDEX($B$37:$B$41,MATCH($C$4,$A$37:$A$41))</f>
        <v>-183.08901599999996</v>
      </c>
      <c r="E17" s="3"/>
      <c r="F17" s="3">
        <f>SUMIFS(Table1[Amount],Table1[Co],Bridge!$F$4,Table1[Obj Acct],Bridge!$A17)*INDEX($B$37:$B$41,MATCH($F$4,$A$37:$A$41))</f>
        <v>0</v>
      </c>
      <c r="G17" s="3">
        <f>-SUMIFS(Table1[Amount],Table1[Co],Bridge!$F$4,Table1[Obj Acct],Bridge!$A17,Table1[Include (T/F)],FALSE)*INDEX($B$37:$B$41,MATCH($F$4,$A$37:$A$41))</f>
        <v>0</v>
      </c>
      <c r="H17" s="3"/>
      <c r="I17" s="3">
        <f>SUMIFS(Table1[Amount],Table1[Co],Bridge!$I$4,Table1[Obj Acct],Bridge!$A17)*INDEX($B$37:$B$41,MATCH($I$4,$A$37:$A$41))</f>
        <v>381.00863770123556</v>
      </c>
      <c r="J17" s="3">
        <f>-SUMIFS(Table1[Amount],Table1[Co],Bridge!$I$4,Table1[Obj Acct],Bridge!$A17,Table1[Include (T/F)],FALSE)*INDEX($B$37:$B$41,MATCH($I$4,$A$37:$A$41))</f>
        <v>-6.3908212719277016</v>
      </c>
      <c r="K17" s="3"/>
      <c r="L17" s="3">
        <f>SUMIFS(Table1[Amount],Table1[Co],Bridge!$L$4,Table1[Obj Acct],Bridge!$A17)*INDEX($B$37:$B$41,MATCH($L$4,$A$37:$A$41))</f>
        <v>0</v>
      </c>
      <c r="M17" s="3">
        <f>-SUMIFS(Table1[Amount],Table1[Co],Bridge!$L$4,Table1[Obj Acct],Bridge!$A17,Table1[Include (T/F)],FALSE)*INDEX($B$37:$B$41,MATCH($L$4,$A$37:$A$41))</f>
        <v>0</v>
      </c>
      <c r="N17" s="3"/>
      <c r="O17" s="3">
        <f>SUMIFS(Table1[Amount],Table1[Co],Bridge!$O$4,Table1[Obj Acct],Bridge!$A17)*INDEX($B$37:$B$41,MATCH($O$4,$A$37:$A$41))</f>
        <v>0</v>
      </c>
      <c r="P17" s="3">
        <f>-SUMIFS(Table1[Amount],Table1[Co],Bridge!$O$4,Table1[Obj Acct],Bridge!$A17,Table1[Include (T/F)],FALSE)*INDEX($B$37:$B$41,MATCH($O$4,$A$37:$A$41))</f>
        <v>0</v>
      </c>
      <c r="Q17" s="3"/>
      <c r="R17" s="3">
        <f t="shared" si="0"/>
        <v>564.09765370123546</v>
      </c>
      <c r="S17" s="3">
        <f t="shared" si="1"/>
        <v>-189.47983727192766</v>
      </c>
    </row>
    <row r="18" spans="1:19" x14ac:dyDescent="0.25">
      <c r="A18">
        <v>5965</v>
      </c>
      <c r="B18" t="s">
        <v>45</v>
      </c>
      <c r="C18" s="3">
        <f>SUMIFS(Table1[Amount],Table1[Co],Bridge!$C$4,Table1[Obj Acct],Bridge!$A18)*$B$37</f>
        <v>0.18004800000000001</v>
      </c>
      <c r="D18" s="3">
        <f>-SUMIFS(Table1[Amount],Table1[Co],Bridge!$C$4,Table1[Obj Acct],Bridge!$A18,Table1[Include (T/F)],FALSE)*INDEX($B$37:$B$41,MATCH($C$4,$A$37:$A$41))</f>
        <v>-0.18004800000000001</v>
      </c>
      <c r="E18" s="3"/>
      <c r="F18" s="3">
        <f>SUMIFS(Table1[Amount],Table1[Co],Bridge!$F$4,Table1[Obj Acct],Bridge!$A18)*INDEX($B$37:$B$41,MATCH($F$4,$A$37:$A$41))</f>
        <v>0</v>
      </c>
      <c r="G18" s="3">
        <f>-SUMIFS(Table1[Amount],Table1[Co],Bridge!$F$4,Table1[Obj Acct],Bridge!$A18,Table1[Include (T/F)],FALSE)*INDEX($B$37:$B$41,MATCH($F$4,$A$37:$A$41))</f>
        <v>0</v>
      </c>
      <c r="H18" s="3"/>
      <c r="I18" s="3">
        <f>SUMIFS(Table1[Amount],Table1[Co],Bridge!$I$4,Table1[Obj Acct],Bridge!$A18)*INDEX($B$37:$B$41,MATCH($I$4,$A$37:$A$41))</f>
        <v>0</v>
      </c>
      <c r="J18" s="3">
        <f>-SUMIFS(Table1[Amount],Table1[Co],Bridge!$I$4,Table1[Obj Acct],Bridge!$A18,Table1[Include (T/F)],FALSE)*INDEX($B$37:$B$41,MATCH($I$4,$A$37:$A$41))</f>
        <v>0</v>
      </c>
      <c r="K18" s="3"/>
      <c r="L18" s="3">
        <f>SUMIFS(Table1[Amount],Table1[Co],Bridge!$L$4,Table1[Obj Acct],Bridge!$A18)*INDEX($B$37:$B$41,MATCH($L$4,$A$37:$A$41))</f>
        <v>0</v>
      </c>
      <c r="M18" s="3">
        <f>-SUMIFS(Table1[Amount],Table1[Co],Bridge!$L$4,Table1[Obj Acct],Bridge!$A18,Table1[Include (T/F)],FALSE)*INDEX($B$37:$B$41,MATCH($L$4,$A$37:$A$41))</f>
        <v>0</v>
      </c>
      <c r="N18" s="3"/>
      <c r="O18" s="3">
        <f>SUMIFS(Table1[Amount],Table1[Co],Bridge!$O$4,Table1[Obj Acct],Bridge!$A18)*INDEX($B$37:$B$41,MATCH($O$4,$A$37:$A$41))</f>
        <v>0</v>
      </c>
      <c r="P18" s="3">
        <f>-SUMIFS(Table1[Amount],Table1[Co],Bridge!$O$4,Table1[Obj Acct],Bridge!$A18,Table1[Include (T/F)],FALSE)*INDEX($B$37:$B$41,MATCH($O$4,$A$37:$A$41))</f>
        <v>0</v>
      </c>
      <c r="Q18" s="3"/>
      <c r="R18" s="3">
        <f t="shared" si="0"/>
        <v>0.18004800000000001</v>
      </c>
      <c r="S18" s="3">
        <f t="shared" si="1"/>
        <v>-0.18004800000000001</v>
      </c>
    </row>
    <row r="19" spans="1:19" x14ac:dyDescent="0.25">
      <c r="A19">
        <v>6185</v>
      </c>
      <c r="B19" t="s">
        <v>46</v>
      </c>
      <c r="C19" s="3">
        <f>SUMIFS(Table1[Amount],Table1[Co],Bridge!$C$4,Table1[Obj Acct],Bridge!$A19)*$B$37</f>
        <v>294.4019760000001</v>
      </c>
      <c r="D19" s="3">
        <f>-SUMIFS(Table1[Amount],Table1[Co],Bridge!$C$4,Table1[Obj Acct],Bridge!$A19,Table1[Include (T/F)],FALSE)*INDEX($B$37:$B$41,MATCH($C$4,$A$37:$A$41))</f>
        <v>-294.4019760000001</v>
      </c>
      <c r="E19" s="3"/>
      <c r="F19" s="3">
        <f>SUMIFS(Table1[Amount],Table1[Co],Bridge!$F$4,Table1[Obj Acct],Bridge!$A19)*INDEX($B$37:$B$41,MATCH($F$4,$A$37:$A$41))</f>
        <v>2353.41</v>
      </c>
      <c r="G19" s="3">
        <f>-SUMIFS(Table1[Amount],Table1[Co],Bridge!$F$4,Table1[Obj Acct],Bridge!$A19,Table1[Include (T/F)],FALSE)*INDEX($B$37:$B$41,MATCH($F$4,$A$37:$A$41))</f>
        <v>0</v>
      </c>
      <c r="H19" s="3"/>
      <c r="I19" s="3">
        <f>SUMIFS(Table1[Amount],Table1[Co],Bridge!$I$4,Table1[Obj Acct],Bridge!$A19)*INDEX($B$37:$B$41,MATCH($I$4,$A$37:$A$41))</f>
        <v>0</v>
      </c>
      <c r="J19" s="3">
        <f>-SUMIFS(Table1[Amount],Table1[Co],Bridge!$I$4,Table1[Obj Acct],Bridge!$A19,Table1[Include (T/F)],FALSE)*INDEX($B$37:$B$41,MATCH($I$4,$A$37:$A$41))</f>
        <v>0</v>
      </c>
      <c r="K19" s="3"/>
      <c r="L19" s="3">
        <f>SUMIFS(Table1[Amount],Table1[Co],Bridge!$L$4,Table1[Obj Acct],Bridge!$A19)*INDEX($B$37:$B$41,MATCH($L$4,$A$37:$A$41))</f>
        <v>0</v>
      </c>
      <c r="M19" s="3">
        <f>-SUMIFS(Table1[Amount],Table1[Co],Bridge!$L$4,Table1[Obj Acct],Bridge!$A19,Table1[Include (T/F)],FALSE)*INDEX($B$37:$B$41,MATCH($L$4,$A$37:$A$41))</f>
        <v>0</v>
      </c>
      <c r="N19" s="3"/>
      <c r="O19" s="3">
        <f>SUMIFS(Table1[Amount],Table1[Co],Bridge!$O$4,Table1[Obj Acct],Bridge!$A19)*INDEX($B$37:$B$41,MATCH($O$4,$A$37:$A$41))</f>
        <v>132.28</v>
      </c>
      <c r="P19" s="3">
        <f>-SUMIFS(Table1[Amount],Table1[Co],Bridge!$O$4,Table1[Obj Acct],Bridge!$A19,Table1[Include (T/F)],FALSE)*INDEX($B$37:$B$41,MATCH($O$4,$A$37:$A$41))</f>
        <v>0</v>
      </c>
      <c r="Q19" s="3"/>
      <c r="R19" s="3">
        <f t="shared" si="0"/>
        <v>2780.0919760000002</v>
      </c>
      <c r="S19" s="3">
        <f t="shared" si="1"/>
        <v>-294.4019760000001</v>
      </c>
    </row>
    <row r="20" spans="1:19" x14ac:dyDescent="0.25">
      <c r="A20">
        <v>6190</v>
      </c>
      <c r="B20" t="s">
        <v>49</v>
      </c>
      <c r="C20" s="3">
        <f>SUMIFS(Table1[Amount],Table1[Co],Bridge!$C$4,Table1[Obj Acct],Bridge!$A20)*$B$37</f>
        <v>433.01253600000013</v>
      </c>
      <c r="D20" s="3">
        <f>-SUMIFS(Table1[Amount],Table1[Co],Bridge!$C$4,Table1[Obj Acct],Bridge!$A20,Table1[Include (T/F)],FALSE)*INDEX($B$37:$B$41,MATCH($C$4,$A$37:$A$41))</f>
        <v>-433.01253600000013</v>
      </c>
      <c r="E20" s="3"/>
      <c r="F20" s="3">
        <f>SUMIFS(Table1[Amount],Table1[Co],Bridge!$F$4,Table1[Obj Acct],Bridge!$A20)*INDEX($B$37:$B$41,MATCH($F$4,$A$37:$A$41))</f>
        <v>0</v>
      </c>
      <c r="G20" s="3">
        <f>-SUMIFS(Table1[Amount],Table1[Co],Bridge!$F$4,Table1[Obj Acct],Bridge!$A20,Table1[Include (T/F)],FALSE)*INDEX($B$37:$B$41,MATCH($F$4,$A$37:$A$41))</f>
        <v>0</v>
      </c>
      <c r="H20" s="3"/>
      <c r="I20" s="3">
        <f>SUMIFS(Table1[Amount],Table1[Co],Bridge!$I$4,Table1[Obj Acct],Bridge!$A20)*INDEX($B$37:$B$41,MATCH($I$4,$A$37:$A$41))</f>
        <v>450.32361066343697</v>
      </c>
      <c r="J20" s="3">
        <f>-SUMIFS(Table1[Amount],Table1[Co],Bridge!$I$4,Table1[Obj Acct],Bridge!$A20,Table1[Include (T/F)],FALSE)*INDEX($B$37:$B$41,MATCH($I$4,$A$37:$A$41))</f>
        <v>-450.32361066343697</v>
      </c>
      <c r="K20" s="3"/>
      <c r="L20" s="3">
        <f>SUMIFS(Table1[Amount],Table1[Co],Bridge!$L$4,Table1[Obj Acct],Bridge!$A20)*INDEX($B$37:$B$41,MATCH($L$4,$A$37:$A$41))</f>
        <v>0</v>
      </c>
      <c r="M20" s="3">
        <f>-SUMIFS(Table1[Amount],Table1[Co],Bridge!$L$4,Table1[Obj Acct],Bridge!$A20,Table1[Include (T/F)],FALSE)*INDEX($B$37:$B$41,MATCH($L$4,$A$37:$A$41))</f>
        <v>0</v>
      </c>
      <c r="N20" s="3"/>
      <c r="O20" s="3">
        <f>SUMIFS(Table1[Amount],Table1[Co],Bridge!$O$4,Table1[Obj Acct],Bridge!$A20)*INDEX($B$37:$B$41,MATCH($O$4,$A$37:$A$41))</f>
        <v>530.16</v>
      </c>
      <c r="P20" s="3">
        <f>-SUMIFS(Table1[Amount],Table1[Co],Bridge!$O$4,Table1[Obj Acct],Bridge!$A20,Table1[Include (T/F)],FALSE)*INDEX($B$37:$B$41,MATCH($O$4,$A$37:$A$41))</f>
        <v>0</v>
      </c>
      <c r="Q20" s="3"/>
      <c r="R20" s="3">
        <f t="shared" si="0"/>
        <v>1413.4961466634372</v>
      </c>
      <c r="S20" s="3">
        <f t="shared" si="1"/>
        <v>-883.33614666343715</v>
      </c>
    </row>
    <row r="21" spans="1:19" x14ac:dyDescent="0.25">
      <c r="A21">
        <v>6195</v>
      </c>
      <c r="B21" t="s">
        <v>53</v>
      </c>
      <c r="C21" s="3">
        <f>SUMIFS(Table1[Amount],Table1[Co],Bridge!$C$4,Table1[Obj Acct],Bridge!$A21)*$B$37</f>
        <v>135.86258399999997</v>
      </c>
      <c r="D21" s="3">
        <f>-SUMIFS(Table1[Amount],Table1[Co],Bridge!$C$4,Table1[Obj Acct],Bridge!$A21,Table1[Include (T/F)],FALSE)*INDEX($B$37:$B$41,MATCH($C$4,$A$37:$A$41))</f>
        <v>-135.86258399999997</v>
      </c>
      <c r="E21" s="3"/>
      <c r="F21" s="3">
        <f>SUMIFS(Table1[Amount],Table1[Co],Bridge!$F$4,Table1[Obj Acct],Bridge!$A21)*INDEX($B$37:$B$41,MATCH($F$4,$A$37:$A$41))</f>
        <v>236.88</v>
      </c>
      <c r="G21" s="3">
        <f>-SUMIFS(Table1[Amount],Table1[Co],Bridge!$F$4,Table1[Obj Acct],Bridge!$A21,Table1[Include (T/F)],FALSE)*INDEX($B$37:$B$41,MATCH($F$4,$A$37:$A$41))</f>
        <v>0</v>
      </c>
      <c r="H21" s="3"/>
      <c r="I21" s="3">
        <f>SUMIFS(Table1[Amount],Table1[Co],Bridge!$I$4,Table1[Obj Acct],Bridge!$A21)*INDEX($B$37:$B$41,MATCH($I$4,$A$37:$A$41))</f>
        <v>61.160926192129907</v>
      </c>
      <c r="J21" s="3">
        <f>-SUMIFS(Table1[Amount],Table1[Co],Bridge!$I$4,Table1[Obj Acct],Bridge!$A21,Table1[Include (T/F)],FALSE)*INDEX($B$37:$B$41,MATCH($I$4,$A$37:$A$41))</f>
        <v>-61.160926192129907</v>
      </c>
      <c r="K21" s="3"/>
      <c r="L21" s="3">
        <f>SUMIFS(Table1[Amount],Table1[Co],Bridge!$L$4,Table1[Obj Acct],Bridge!$A21)*INDEX($B$37:$B$41,MATCH($L$4,$A$37:$A$41))</f>
        <v>0</v>
      </c>
      <c r="M21" s="3">
        <f>-SUMIFS(Table1[Amount],Table1[Co],Bridge!$L$4,Table1[Obj Acct],Bridge!$A21,Table1[Include (T/F)],FALSE)*INDEX($B$37:$B$41,MATCH($L$4,$A$37:$A$41))</f>
        <v>0</v>
      </c>
      <c r="N21" s="3"/>
      <c r="O21" s="3">
        <f>SUMIFS(Table1[Amount],Table1[Co],Bridge!$O$4,Table1[Obj Acct],Bridge!$A21)*INDEX($B$37:$B$41,MATCH($O$4,$A$37:$A$41))</f>
        <v>221.31</v>
      </c>
      <c r="P21" s="3">
        <f>-SUMIFS(Table1[Amount],Table1[Co],Bridge!$O$4,Table1[Obj Acct],Bridge!$A21,Table1[Include (T/F)],FALSE)*INDEX($B$37:$B$41,MATCH($O$4,$A$37:$A$41))</f>
        <v>-49.28</v>
      </c>
      <c r="Q21" s="3"/>
      <c r="R21" s="3">
        <f t="shared" si="0"/>
        <v>655.21351019212989</v>
      </c>
      <c r="S21" s="3">
        <f t="shared" si="1"/>
        <v>-246.30351019212989</v>
      </c>
    </row>
    <row r="22" spans="1:19" x14ac:dyDescent="0.25">
      <c r="A22">
        <v>6200</v>
      </c>
      <c r="B22" t="s">
        <v>57</v>
      </c>
      <c r="C22" s="3">
        <f>SUMIFS(Table1[Amount],Table1[Co],Bridge!$C$4,Table1[Obj Acct],Bridge!$A22)*$B$37</f>
        <v>102.718968</v>
      </c>
      <c r="D22" s="3">
        <f>-SUMIFS(Table1[Amount],Table1[Co],Bridge!$C$4,Table1[Obj Acct],Bridge!$A22,Table1[Include (T/F)],FALSE)*INDEX($B$37:$B$41,MATCH($C$4,$A$37:$A$41))</f>
        <v>-102.718968</v>
      </c>
      <c r="E22" s="3"/>
      <c r="F22" s="3">
        <f>SUMIFS(Table1[Amount],Table1[Co],Bridge!$F$4,Table1[Obj Acct],Bridge!$A22)*INDEX($B$37:$B$41,MATCH($F$4,$A$37:$A$41))</f>
        <v>1252.3899999999999</v>
      </c>
      <c r="G22" s="3">
        <f>-SUMIFS(Table1[Amount],Table1[Co],Bridge!$F$4,Table1[Obj Acct],Bridge!$A22,Table1[Include (T/F)],FALSE)*INDEX($B$37:$B$41,MATCH($F$4,$A$37:$A$41))</f>
        <v>-1252.3899999999999</v>
      </c>
      <c r="H22" s="3"/>
      <c r="I22" s="3">
        <f>SUMIFS(Table1[Amount],Table1[Co],Bridge!$I$4,Table1[Obj Acct],Bridge!$A22)*INDEX($B$37:$B$41,MATCH($I$4,$A$37:$A$41))</f>
        <v>6.6012932483859537</v>
      </c>
      <c r="J22" s="3">
        <f>-SUMIFS(Table1[Amount],Table1[Co],Bridge!$I$4,Table1[Obj Acct],Bridge!$A22,Table1[Include (T/F)],FALSE)*INDEX($B$37:$B$41,MATCH($I$4,$A$37:$A$41))</f>
        <v>-6.6012932483859537</v>
      </c>
      <c r="K22" s="3"/>
      <c r="L22" s="3">
        <f>SUMIFS(Table1[Amount],Table1[Co],Bridge!$L$4,Table1[Obj Acct],Bridge!$A22)*INDEX($B$37:$B$41,MATCH($L$4,$A$37:$A$41))</f>
        <v>5.7232330907256603</v>
      </c>
      <c r="M22" s="3">
        <f>-SUMIFS(Table1[Amount],Table1[Co],Bridge!$L$4,Table1[Obj Acct],Bridge!$A22,Table1[Include (T/F)],FALSE)*INDEX($B$37:$B$41,MATCH($L$4,$A$37:$A$41))</f>
        <v>-5.7232330907256603</v>
      </c>
      <c r="N22" s="3"/>
      <c r="O22" s="3">
        <f>SUMIFS(Table1[Amount],Table1[Co],Bridge!$O$4,Table1[Obj Acct],Bridge!$A22)*INDEX($B$37:$B$41,MATCH($O$4,$A$37:$A$41))</f>
        <v>41.47</v>
      </c>
      <c r="P22" s="3">
        <f>-SUMIFS(Table1[Amount],Table1[Co],Bridge!$O$4,Table1[Obj Acct],Bridge!$A22,Table1[Include (T/F)],FALSE)*INDEX($B$37:$B$41,MATCH($O$4,$A$37:$A$41))</f>
        <v>-41.47</v>
      </c>
      <c r="Q22" s="3"/>
      <c r="R22" s="3">
        <f t="shared" si="0"/>
        <v>1408.9034943391114</v>
      </c>
      <c r="S22" s="3">
        <f t="shared" si="1"/>
        <v>-1408.9034943391114</v>
      </c>
    </row>
    <row r="23" spans="1:19" x14ac:dyDescent="0.25">
      <c r="A23">
        <v>6205</v>
      </c>
      <c r="B23" t="s">
        <v>58</v>
      </c>
      <c r="C23" s="3">
        <f>SUMIFS(Table1[Amount],Table1[Co],Bridge!$C$4,Table1[Obj Acct],Bridge!$A23)*$B$37</f>
        <v>56.404920000000004</v>
      </c>
      <c r="D23" s="3">
        <f>-SUMIFS(Table1[Amount],Table1[Co],Bridge!$C$4,Table1[Obj Acct],Bridge!$A23,Table1[Include (T/F)],FALSE)*INDEX($B$37:$B$41,MATCH($C$4,$A$37:$A$41))</f>
        <v>-56.404920000000004</v>
      </c>
      <c r="E23" s="3"/>
      <c r="F23" s="3">
        <f>SUMIFS(Table1[Amount],Table1[Co],Bridge!$F$4,Table1[Obj Acct],Bridge!$A23)*INDEX($B$37:$B$41,MATCH($F$4,$A$37:$A$41))</f>
        <v>0</v>
      </c>
      <c r="G23" s="3">
        <f>-SUMIFS(Table1[Amount],Table1[Co],Bridge!$F$4,Table1[Obj Acct],Bridge!$A23,Table1[Include (T/F)],FALSE)*INDEX($B$37:$B$41,MATCH($F$4,$A$37:$A$41))</f>
        <v>0</v>
      </c>
      <c r="H23" s="3"/>
      <c r="I23" s="3">
        <f>SUMIFS(Table1[Amount],Table1[Co],Bridge!$I$4,Table1[Obj Acct],Bridge!$A23)*INDEX($B$37:$B$41,MATCH($I$4,$A$37:$A$41))</f>
        <v>0</v>
      </c>
      <c r="J23" s="3">
        <f>-SUMIFS(Table1[Amount],Table1[Co],Bridge!$I$4,Table1[Obj Acct],Bridge!$A23,Table1[Include (T/F)],FALSE)*INDEX($B$37:$B$41,MATCH($I$4,$A$37:$A$41))</f>
        <v>0</v>
      </c>
      <c r="K23" s="3"/>
      <c r="L23" s="3">
        <f>SUMIFS(Table1[Amount],Table1[Co],Bridge!$L$4,Table1[Obj Acct],Bridge!$A23)*INDEX($B$37:$B$41,MATCH($L$4,$A$37:$A$41))</f>
        <v>0</v>
      </c>
      <c r="M23" s="3">
        <f>-SUMIFS(Table1[Amount],Table1[Co],Bridge!$L$4,Table1[Obj Acct],Bridge!$A23,Table1[Include (T/F)],FALSE)*INDEX($B$37:$B$41,MATCH($L$4,$A$37:$A$41))</f>
        <v>0</v>
      </c>
      <c r="N23" s="3"/>
      <c r="O23" s="3">
        <f>SUMIFS(Table1[Amount],Table1[Co],Bridge!$O$4,Table1[Obj Acct],Bridge!$A23)*INDEX($B$37:$B$41,MATCH($O$4,$A$37:$A$41))</f>
        <v>0</v>
      </c>
      <c r="P23" s="3">
        <f>-SUMIFS(Table1[Amount],Table1[Co],Bridge!$O$4,Table1[Obj Acct],Bridge!$A23,Table1[Include (T/F)],FALSE)*INDEX($B$37:$B$41,MATCH($O$4,$A$37:$A$41))</f>
        <v>0</v>
      </c>
      <c r="Q23" s="3"/>
      <c r="R23" s="3">
        <f t="shared" si="0"/>
        <v>56.404920000000004</v>
      </c>
      <c r="S23" s="3">
        <f t="shared" si="1"/>
        <v>-56.404920000000004</v>
      </c>
    </row>
    <row r="24" spans="1:19" x14ac:dyDescent="0.25">
      <c r="A24">
        <v>6207</v>
      </c>
      <c r="B24" t="s">
        <v>60</v>
      </c>
      <c r="C24" s="3">
        <f>SUMIFS(Table1[Amount],Table1[Co],Bridge!$C$4,Table1[Obj Acct],Bridge!$A24)*$B$37</f>
        <v>39.597888000000005</v>
      </c>
      <c r="D24" s="3">
        <f>-SUMIFS(Table1[Amount],Table1[Co],Bridge!$C$4,Table1[Obj Acct],Bridge!$A24,Table1[Include (T/F)],FALSE)*INDEX($B$37:$B$41,MATCH($C$4,$A$37:$A$41))</f>
        <v>-39.597888000000005</v>
      </c>
      <c r="E24" s="3"/>
      <c r="F24" s="3">
        <f>SUMIFS(Table1[Amount],Table1[Co],Bridge!$F$4,Table1[Obj Acct],Bridge!$A24)*INDEX($B$37:$B$41,MATCH($F$4,$A$37:$A$41))</f>
        <v>0</v>
      </c>
      <c r="G24" s="3">
        <f>-SUMIFS(Table1[Amount],Table1[Co],Bridge!$F$4,Table1[Obj Acct],Bridge!$A24,Table1[Include (T/F)],FALSE)*INDEX($B$37:$B$41,MATCH($F$4,$A$37:$A$41))</f>
        <v>0</v>
      </c>
      <c r="H24" s="3"/>
      <c r="I24" s="3">
        <f>SUMIFS(Table1[Amount],Table1[Co],Bridge!$I$4,Table1[Obj Acct],Bridge!$A24)*INDEX($B$37:$B$41,MATCH($I$4,$A$37:$A$41))</f>
        <v>4.8784895205554983</v>
      </c>
      <c r="J24" s="3">
        <f>-SUMIFS(Table1[Amount],Table1[Co],Bridge!$I$4,Table1[Obj Acct],Bridge!$A24,Table1[Include (T/F)],FALSE)*INDEX($B$37:$B$41,MATCH($I$4,$A$37:$A$41))</f>
        <v>-4.8784895205554983</v>
      </c>
      <c r="K24" s="3"/>
      <c r="L24" s="3">
        <f>SUMIFS(Table1[Amount],Table1[Co],Bridge!$L$4,Table1[Obj Acct],Bridge!$A24)*INDEX($B$37:$B$41,MATCH($L$4,$A$37:$A$41))</f>
        <v>0</v>
      </c>
      <c r="M24" s="3">
        <f>-SUMIFS(Table1[Amount],Table1[Co],Bridge!$L$4,Table1[Obj Acct],Bridge!$A24,Table1[Include (T/F)],FALSE)*INDEX($B$37:$B$41,MATCH($L$4,$A$37:$A$41))</f>
        <v>0</v>
      </c>
      <c r="N24" s="3"/>
      <c r="O24" s="3">
        <f>SUMIFS(Table1[Amount],Table1[Co],Bridge!$O$4,Table1[Obj Acct],Bridge!$A24)*INDEX($B$37:$B$41,MATCH($O$4,$A$37:$A$41))</f>
        <v>47</v>
      </c>
      <c r="P24" s="3">
        <f>-SUMIFS(Table1[Amount],Table1[Co],Bridge!$O$4,Table1[Obj Acct],Bridge!$A24,Table1[Include (T/F)],FALSE)*INDEX($B$37:$B$41,MATCH($O$4,$A$37:$A$41))</f>
        <v>0</v>
      </c>
      <c r="Q24" s="3"/>
      <c r="R24" s="3">
        <f t="shared" si="0"/>
        <v>91.476377520555502</v>
      </c>
      <c r="S24" s="3">
        <f t="shared" si="1"/>
        <v>-44.476377520555502</v>
      </c>
    </row>
    <row r="25" spans="1:19" x14ac:dyDescent="0.25">
      <c r="A25">
        <v>6215</v>
      </c>
      <c r="B25" t="s">
        <v>61</v>
      </c>
      <c r="C25" s="3">
        <f>SUMIFS(Table1[Amount],Table1[Co],Bridge!$C$4,Table1[Obj Acct],Bridge!$A25)*$B$37</f>
        <v>4.0355040000000004</v>
      </c>
      <c r="D25" s="3">
        <f>-SUMIFS(Table1[Amount],Table1[Co],Bridge!$C$4,Table1[Obj Acct],Bridge!$A25,Table1[Include (T/F)],FALSE)*INDEX($B$37:$B$41,MATCH($C$4,$A$37:$A$41))</f>
        <v>-4.0355040000000004</v>
      </c>
      <c r="E25" s="3"/>
      <c r="F25" s="3">
        <f>SUMIFS(Table1[Amount],Table1[Co],Bridge!$F$4,Table1[Obj Acct],Bridge!$A25)*INDEX($B$37:$B$41,MATCH($F$4,$A$37:$A$41))</f>
        <v>0</v>
      </c>
      <c r="G25" s="3">
        <f>-SUMIFS(Table1[Amount],Table1[Co],Bridge!$F$4,Table1[Obj Acct],Bridge!$A25,Table1[Include (T/F)],FALSE)*INDEX($B$37:$B$41,MATCH($F$4,$A$37:$A$41))</f>
        <v>0</v>
      </c>
      <c r="H25" s="3"/>
      <c r="I25" s="3">
        <f>SUMIFS(Table1[Amount],Table1[Co],Bridge!$I$4,Table1[Obj Acct],Bridge!$A25)*INDEX($B$37:$B$41,MATCH($I$4,$A$37:$A$41))</f>
        <v>0</v>
      </c>
      <c r="J25" s="3">
        <f>-SUMIFS(Table1[Amount],Table1[Co],Bridge!$I$4,Table1[Obj Acct],Bridge!$A25,Table1[Include (T/F)],FALSE)*INDEX($B$37:$B$41,MATCH($I$4,$A$37:$A$41))</f>
        <v>0</v>
      </c>
      <c r="K25" s="3"/>
      <c r="L25" s="3">
        <f>SUMIFS(Table1[Amount],Table1[Co],Bridge!$L$4,Table1[Obj Acct],Bridge!$A25)*INDEX($B$37:$B$41,MATCH($L$4,$A$37:$A$41))</f>
        <v>0</v>
      </c>
      <c r="M25" s="3">
        <f>-SUMIFS(Table1[Amount],Table1[Co],Bridge!$L$4,Table1[Obj Acct],Bridge!$A25,Table1[Include (T/F)],FALSE)*INDEX($B$37:$B$41,MATCH($L$4,$A$37:$A$41))</f>
        <v>0</v>
      </c>
      <c r="N25" s="3"/>
      <c r="O25" s="3">
        <f>SUMIFS(Table1[Amount],Table1[Co],Bridge!$O$4,Table1[Obj Acct],Bridge!$A25)*INDEX($B$37:$B$41,MATCH($O$4,$A$37:$A$41))</f>
        <v>130.41</v>
      </c>
      <c r="P25" s="3">
        <f>-SUMIFS(Table1[Amount],Table1[Co],Bridge!$O$4,Table1[Obj Acct],Bridge!$A25,Table1[Include (T/F)],FALSE)*INDEX($B$37:$B$41,MATCH($O$4,$A$37:$A$41))</f>
        <v>0</v>
      </c>
      <c r="Q25" s="3"/>
      <c r="R25" s="3">
        <f t="shared" si="0"/>
        <v>134.445504</v>
      </c>
      <c r="S25" s="3">
        <f t="shared" si="1"/>
        <v>-4.0355040000000004</v>
      </c>
    </row>
    <row r="26" spans="1:19" x14ac:dyDescent="0.25">
      <c r="A26">
        <v>6225</v>
      </c>
      <c r="B26" t="s">
        <v>62</v>
      </c>
      <c r="C26" s="3">
        <f>SUMIFS(Table1[Amount],Table1[Co],Bridge!$C$4,Table1[Obj Acct],Bridge!$A26)*$B$37</f>
        <v>0.79200000000000004</v>
      </c>
      <c r="D26" s="3">
        <f>-SUMIFS(Table1[Amount],Table1[Co],Bridge!$C$4,Table1[Obj Acct],Bridge!$A26,Table1[Include (T/F)],FALSE)*INDEX($B$37:$B$41,MATCH($C$4,$A$37:$A$41))</f>
        <v>-0.79200000000000004</v>
      </c>
      <c r="E26" s="3"/>
      <c r="F26" s="3">
        <f>SUMIFS(Table1[Amount],Table1[Co],Bridge!$F$4,Table1[Obj Acct],Bridge!$A26)*INDEX($B$37:$B$41,MATCH($F$4,$A$37:$A$41))</f>
        <v>0</v>
      </c>
      <c r="G26" s="3">
        <f>-SUMIFS(Table1[Amount],Table1[Co],Bridge!$F$4,Table1[Obj Acct],Bridge!$A26,Table1[Include (T/F)],FALSE)*INDEX($B$37:$B$41,MATCH($F$4,$A$37:$A$41))</f>
        <v>0</v>
      </c>
      <c r="H26" s="3"/>
      <c r="I26" s="3">
        <f>SUMIFS(Table1[Amount],Table1[Co],Bridge!$I$4,Table1[Obj Acct],Bridge!$A26)*INDEX($B$37:$B$41,MATCH($I$4,$A$37:$A$41))</f>
        <v>0</v>
      </c>
      <c r="J26" s="3">
        <f>-SUMIFS(Table1[Amount],Table1[Co],Bridge!$I$4,Table1[Obj Acct],Bridge!$A26,Table1[Include (T/F)],FALSE)*INDEX($B$37:$B$41,MATCH($I$4,$A$37:$A$41))</f>
        <v>0</v>
      </c>
      <c r="K26" s="3"/>
      <c r="L26" s="3">
        <f>SUMIFS(Table1[Amount],Table1[Co],Bridge!$L$4,Table1[Obj Acct],Bridge!$A26)*INDEX($B$37:$B$41,MATCH($L$4,$A$37:$A$41))</f>
        <v>0</v>
      </c>
      <c r="M26" s="3">
        <f>-SUMIFS(Table1[Amount],Table1[Co],Bridge!$L$4,Table1[Obj Acct],Bridge!$A26,Table1[Include (T/F)],FALSE)*INDEX($B$37:$B$41,MATCH($L$4,$A$37:$A$41))</f>
        <v>0</v>
      </c>
      <c r="N26" s="3"/>
      <c r="O26" s="3">
        <f>SUMIFS(Table1[Amount],Table1[Co],Bridge!$O$4,Table1[Obj Acct],Bridge!$A26)*INDEX($B$37:$B$41,MATCH($O$4,$A$37:$A$41))</f>
        <v>0</v>
      </c>
      <c r="P26" s="3">
        <f>-SUMIFS(Table1[Amount],Table1[Co],Bridge!$O$4,Table1[Obj Acct],Bridge!$A26,Table1[Include (T/F)],FALSE)*INDEX($B$37:$B$41,MATCH($O$4,$A$37:$A$41))</f>
        <v>0</v>
      </c>
      <c r="Q26" s="3"/>
      <c r="R26" s="3">
        <f t="shared" si="0"/>
        <v>0.79200000000000004</v>
      </c>
      <c r="S26" s="3">
        <f t="shared" si="1"/>
        <v>-0.79200000000000004</v>
      </c>
    </row>
    <row r="27" spans="1:19" x14ac:dyDescent="0.25">
      <c r="A27">
        <v>6285</v>
      </c>
      <c r="B27" t="s">
        <v>66</v>
      </c>
      <c r="C27" s="3">
        <f>SUMIFS(Table1[Amount],Table1[Co],Bridge!$C$4,Table1[Obj Acct],Bridge!$A27)*$B$37</f>
        <v>0</v>
      </c>
      <c r="D27" s="3">
        <f>-SUMIFS(Table1[Amount],Table1[Co],Bridge!$C$4,Table1[Obj Acct],Bridge!$A27,Table1[Include (T/F)],FALSE)*INDEX($B$37:$B$41,MATCH($C$4,$A$37:$A$41))</f>
        <v>0</v>
      </c>
      <c r="E27" s="3"/>
      <c r="F27" s="3">
        <f>SUMIFS(Table1[Amount],Table1[Co],Bridge!$F$4,Table1[Obj Acct],Bridge!$A27)*INDEX($B$37:$B$41,MATCH($F$4,$A$37:$A$41))</f>
        <v>11.61</v>
      </c>
      <c r="G27" s="3">
        <f>-SUMIFS(Table1[Amount],Table1[Co],Bridge!$F$4,Table1[Obj Acct],Bridge!$A27,Table1[Include (T/F)],FALSE)*INDEX($B$37:$B$41,MATCH($F$4,$A$37:$A$41))</f>
        <v>0</v>
      </c>
      <c r="H27" s="3"/>
      <c r="I27" s="3">
        <f>SUMIFS(Table1[Amount],Table1[Co],Bridge!$I$4,Table1[Obj Acct],Bridge!$A27)*INDEX($B$37:$B$41,MATCH($I$4,$A$37:$A$41))</f>
        <v>0</v>
      </c>
      <c r="J27" s="3">
        <f>-SUMIFS(Table1[Amount],Table1[Co],Bridge!$I$4,Table1[Obj Acct],Bridge!$A27,Table1[Include (T/F)],FALSE)*INDEX($B$37:$B$41,MATCH($I$4,$A$37:$A$41))</f>
        <v>0</v>
      </c>
      <c r="K27" s="3"/>
      <c r="L27" s="3">
        <f>SUMIFS(Table1[Amount],Table1[Co],Bridge!$L$4,Table1[Obj Acct],Bridge!$A27)*INDEX($B$37:$B$41,MATCH($L$4,$A$37:$A$41))</f>
        <v>0</v>
      </c>
      <c r="M27" s="3">
        <f>-SUMIFS(Table1[Amount],Table1[Co],Bridge!$L$4,Table1[Obj Acct],Bridge!$A27,Table1[Include (T/F)],FALSE)*INDEX($B$37:$B$41,MATCH($L$4,$A$37:$A$41))</f>
        <v>0</v>
      </c>
      <c r="N27" s="3"/>
      <c r="O27" s="3">
        <f>SUMIFS(Table1[Amount],Table1[Co],Bridge!$O$4,Table1[Obj Acct],Bridge!$A27)*INDEX($B$37:$B$41,MATCH($O$4,$A$37:$A$41))</f>
        <v>0</v>
      </c>
      <c r="P27" s="3">
        <f>-SUMIFS(Table1[Amount],Table1[Co],Bridge!$O$4,Table1[Obj Acct],Bridge!$A27,Table1[Include (T/F)],FALSE)*INDEX($B$37:$B$41,MATCH($O$4,$A$37:$A$41))</f>
        <v>0</v>
      </c>
      <c r="Q27" s="3"/>
      <c r="R27" s="3">
        <f t="shared" si="0"/>
        <v>11.61</v>
      </c>
      <c r="S27" s="3">
        <f t="shared" si="1"/>
        <v>0</v>
      </c>
    </row>
    <row r="28" spans="1:19" x14ac:dyDescent="0.25">
      <c r="A28">
        <v>6360</v>
      </c>
      <c r="B28" t="s">
        <v>67</v>
      </c>
      <c r="C28" s="3">
        <f>SUMIFS(Table1[Amount],Table1[Co],Bridge!$C$4,Table1[Obj Acct],Bridge!$A28)*$B$37</f>
        <v>0</v>
      </c>
      <c r="D28" s="3">
        <f>-SUMIFS(Table1[Amount],Table1[Co],Bridge!$C$4,Table1[Obj Acct],Bridge!$A28,Table1[Include (T/F)],FALSE)*INDEX($B$37:$B$41,MATCH($C$4,$A$37:$A$41))</f>
        <v>0</v>
      </c>
      <c r="E28" s="3"/>
      <c r="F28" s="3">
        <f>SUMIFS(Table1[Amount],Table1[Co],Bridge!$F$4,Table1[Obj Acct],Bridge!$A28)*INDEX($B$37:$B$41,MATCH($F$4,$A$37:$A$41))</f>
        <v>56.84</v>
      </c>
      <c r="G28" s="3">
        <f>-SUMIFS(Table1[Amount],Table1[Co],Bridge!$F$4,Table1[Obj Acct],Bridge!$A28,Table1[Include (T/F)],FALSE)*INDEX($B$37:$B$41,MATCH($F$4,$A$37:$A$41))</f>
        <v>0</v>
      </c>
      <c r="H28" s="3"/>
      <c r="I28" s="3">
        <f>SUMIFS(Table1[Amount],Table1[Co],Bridge!$I$4,Table1[Obj Acct],Bridge!$A28)*INDEX($B$37:$B$41,MATCH($I$4,$A$37:$A$41))</f>
        <v>0</v>
      </c>
      <c r="J28" s="3">
        <f>-SUMIFS(Table1[Amount],Table1[Co],Bridge!$I$4,Table1[Obj Acct],Bridge!$A28,Table1[Include (T/F)],FALSE)*INDEX($B$37:$B$41,MATCH($I$4,$A$37:$A$41))</f>
        <v>0</v>
      </c>
      <c r="K28" s="3"/>
      <c r="L28" s="3">
        <f>SUMIFS(Table1[Amount],Table1[Co],Bridge!$L$4,Table1[Obj Acct],Bridge!$A28)*INDEX($B$37:$B$41,MATCH($L$4,$A$37:$A$41))</f>
        <v>0</v>
      </c>
      <c r="M28" s="3">
        <f>-SUMIFS(Table1[Amount],Table1[Co],Bridge!$L$4,Table1[Obj Acct],Bridge!$A28,Table1[Include (T/F)],FALSE)*INDEX($B$37:$B$41,MATCH($L$4,$A$37:$A$41))</f>
        <v>0</v>
      </c>
      <c r="N28" s="3"/>
      <c r="O28" s="3">
        <f>SUMIFS(Table1[Amount],Table1[Co],Bridge!$O$4,Table1[Obj Acct],Bridge!$A28)*INDEX($B$37:$B$41,MATCH($O$4,$A$37:$A$41))</f>
        <v>0</v>
      </c>
      <c r="P28" s="3">
        <f>-SUMIFS(Table1[Amount],Table1[Co],Bridge!$O$4,Table1[Obj Acct],Bridge!$A28,Table1[Include (T/F)],FALSE)*INDEX($B$37:$B$41,MATCH($O$4,$A$37:$A$41))</f>
        <v>0</v>
      </c>
      <c r="Q28" s="3"/>
      <c r="R28" s="3">
        <f t="shared" si="0"/>
        <v>56.84</v>
      </c>
      <c r="S28" s="3">
        <f t="shared" si="1"/>
        <v>0</v>
      </c>
    </row>
    <row r="29" spans="1:19" x14ac:dyDescent="0.25">
      <c r="A29">
        <v>6385</v>
      </c>
      <c r="B29" t="s">
        <v>68</v>
      </c>
      <c r="C29" s="3">
        <f>SUMIFS(Table1[Amount],Table1[Co],Bridge!$C$4,Table1[Obj Acct],Bridge!$A29)*$B$37</f>
        <v>0</v>
      </c>
      <c r="D29" s="3">
        <f>-SUMIFS(Table1[Amount],Table1[Co],Bridge!$C$4,Table1[Obj Acct],Bridge!$A29,Table1[Include (T/F)],FALSE)*INDEX($B$37:$B$41,MATCH($C$4,$A$37:$A$41))</f>
        <v>0</v>
      </c>
      <c r="E29" s="3"/>
      <c r="F29" s="3">
        <f>SUMIFS(Table1[Amount],Table1[Co],Bridge!$F$4,Table1[Obj Acct],Bridge!$A29)*INDEX($B$37:$B$41,MATCH($F$4,$A$37:$A$41))</f>
        <v>243.06</v>
      </c>
      <c r="G29" s="3">
        <f>-SUMIFS(Table1[Amount],Table1[Co],Bridge!$F$4,Table1[Obj Acct],Bridge!$A29,Table1[Include (T/F)],FALSE)*INDEX($B$37:$B$41,MATCH($F$4,$A$37:$A$41))</f>
        <v>0</v>
      </c>
      <c r="H29" s="3"/>
      <c r="I29" s="3">
        <f>SUMIFS(Table1[Amount],Table1[Co],Bridge!$I$4,Table1[Obj Acct],Bridge!$A29)*INDEX($B$37:$B$41,MATCH($I$4,$A$37:$A$41))</f>
        <v>0</v>
      </c>
      <c r="J29" s="3">
        <f>-SUMIFS(Table1[Amount],Table1[Co],Bridge!$I$4,Table1[Obj Acct],Bridge!$A29,Table1[Include (T/F)],FALSE)*INDEX($B$37:$B$41,MATCH($I$4,$A$37:$A$41))</f>
        <v>0</v>
      </c>
      <c r="K29" s="3"/>
      <c r="L29" s="3">
        <f>SUMIFS(Table1[Amount],Table1[Co],Bridge!$L$4,Table1[Obj Acct],Bridge!$A29)*INDEX($B$37:$B$41,MATCH($L$4,$A$37:$A$41))</f>
        <v>0</v>
      </c>
      <c r="M29" s="3">
        <f>-SUMIFS(Table1[Amount],Table1[Co],Bridge!$L$4,Table1[Obj Acct],Bridge!$A29,Table1[Include (T/F)],FALSE)*INDEX($B$37:$B$41,MATCH($L$4,$A$37:$A$41))</f>
        <v>0</v>
      </c>
      <c r="N29" s="3"/>
      <c r="O29" s="3">
        <f>SUMIFS(Table1[Amount],Table1[Co],Bridge!$O$4,Table1[Obj Acct],Bridge!$A29)*INDEX($B$37:$B$41,MATCH($O$4,$A$37:$A$41))</f>
        <v>0</v>
      </c>
      <c r="P29" s="3">
        <f>-SUMIFS(Table1[Amount],Table1[Co],Bridge!$O$4,Table1[Obj Acct],Bridge!$A29,Table1[Include (T/F)],FALSE)*INDEX($B$37:$B$41,MATCH($O$4,$A$37:$A$41))</f>
        <v>0</v>
      </c>
      <c r="Q29" s="3"/>
      <c r="R29" s="3">
        <f t="shared" si="0"/>
        <v>243.06</v>
      </c>
      <c r="S29" s="3">
        <f t="shared" si="1"/>
        <v>0</v>
      </c>
    </row>
    <row r="30" spans="1:19" ht="15.75" thickBot="1" x14ac:dyDescent="0.3">
      <c r="C30" s="7">
        <f>SUM(C6:C29)</f>
        <v>1525.3093679999999</v>
      </c>
      <c r="D30" s="7">
        <f>SUM(D6:D29)</f>
        <v>-1525.3093679999999</v>
      </c>
      <c r="E30" s="7"/>
      <c r="F30" s="7">
        <f>SUM(F6:F29)</f>
        <v>5512.9400000000005</v>
      </c>
      <c r="G30" s="7">
        <f>SUM(G6:G29)</f>
        <v>-1584.3999999999999</v>
      </c>
      <c r="H30" s="7"/>
      <c r="I30" s="7">
        <f>SUM(I6:I29)</f>
        <v>963.2117586467748</v>
      </c>
      <c r="J30" s="7">
        <f>SUM(J6:J29)</f>
        <v>-529.35514089643596</v>
      </c>
      <c r="K30" s="7"/>
      <c r="L30" s="7">
        <f>SUM(L6:L29)</f>
        <v>41.026194825971032</v>
      </c>
      <c r="M30" s="7">
        <f>SUM(M6:M29)</f>
        <v>-41.026194825971032</v>
      </c>
      <c r="N30" s="7"/>
      <c r="O30" s="7">
        <f>SUM(O6:O29)</f>
        <v>1102.6300000000001</v>
      </c>
      <c r="P30" s="7">
        <f>SUM(P6:P29)</f>
        <v>-90.75</v>
      </c>
      <c r="Q30" s="7"/>
      <c r="R30" s="7">
        <f t="shared" ref="R30:S30" si="2">SUM(R6:R29)</f>
        <v>9145.117321472746</v>
      </c>
      <c r="S30" s="7">
        <f t="shared" si="2"/>
        <v>-3770.8407037224069</v>
      </c>
    </row>
    <row r="31" spans="1:19" ht="15.75" thickTop="1" x14ac:dyDescent="0.25">
      <c r="D31" s="5"/>
      <c r="G31" s="5"/>
      <c r="J31" s="5"/>
      <c r="M31" s="5"/>
      <c r="P31" s="5"/>
      <c r="S31" s="5"/>
    </row>
    <row r="32" spans="1:19" x14ac:dyDescent="0.25">
      <c r="D32" s="5"/>
      <c r="G32" s="5"/>
      <c r="J32" s="5"/>
      <c r="M32" s="5"/>
      <c r="P32" s="5"/>
      <c r="S32" s="5"/>
    </row>
    <row r="36" spans="1:17" x14ac:dyDescent="0.25">
      <c r="A36" s="4" t="s">
        <v>75</v>
      </c>
      <c r="B36" s="4" t="s">
        <v>113</v>
      </c>
    </row>
    <row r="37" spans="1:17" x14ac:dyDescent="0.25">
      <c r="A37">
        <v>102</v>
      </c>
      <c r="B37" s="10">
        <v>2.64E-2</v>
      </c>
      <c r="C37" s="3">
        <f>SUMIF(Table1[Co],Bridge!A37,Table1[Amount])</f>
        <v>57776.869999999988</v>
      </c>
      <c r="D37" s="3">
        <f>B37*C37</f>
        <v>1525.3093679999997</v>
      </c>
      <c r="E37" s="3"/>
      <c r="H37" s="3"/>
      <c r="K37" s="3"/>
      <c r="N37" s="3"/>
      <c r="Q37" s="3"/>
    </row>
    <row r="38" spans="1:17" x14ac:dyDescent="0.25">
      <c r="A38">
        <v>345</v>
      </c>
      <c r="B38" s="10">
        <v>1</v>
      </c>
      <c r="C38" s="3">
        <f>SUMIF(Table1[Co],Bridge!A38,Table1[Amount])</f>
        <v>5512.94</v>
      </c>
      <c r="D38" s="3">
        <f t="shared" ref="D38:D41" si="3">B38*C38</f>
        <v>5512.94</v>
      </c>
      <c r="E38" s="3"/>
      <c r="H38" s="3"/>
      <c r="K38" s="3"/>
      <c r="N38" s="3"/>
      <c r="Q38" s="3"/>
    </row>
    <row r="39" spans="1:17" x14ac:dyDescent="0.25">
      <c r="A39" s="1">
        <v>700</v>
      </c>
      <c r="B39" s="10">
        <f>7204.4/51686.9</f>
        <v>0.13938541487301423</v>
      </c>
      <c r="C39" s="3">
        <f>SUMIF(Table1[Co],Bridge!A39,Table1[Amount])</f>
        <v>6910.4199999999992</v>
      </c>
      <c r="D39" s="3">
        <f t="shared" si="3"/>
        <v>963.21175864677491</v>
      </c>
      <c r="E39" s="3"/>
      <c r="H39" s="3"/>
      <c r="K39" s="3"/>
      <c r="N39" s="3"/>
      <c r="Q39" s="3"/>
    </row>
    <row r="40" spans="1:17" x14ac:dyDescent="0.25">
      <c r="A40">
        <v>800</v>
      </c>
      <c r="B40" s="10">
        <f>7204.4/34692.5</f>
        <v>0.20766448079556099</v>
      </c>
      <c r="C40" s="3">
        <f>SUMIF(Table1[Co],Bridge!A40,Table1[Amount])</f>
        <v>197.56</v>
      </c>
      <c r="D40" s="3">
        <f t="shared" si="3"/>
        <v>41.026194825971032</v>
      </c>
      <c r="E40" s="3"/>
      <c r="H40" s="3"/>
      <c r="K40" s="3"/>
      <c r="N40" s="3"/>
      <c r="Q40" s="3"/>
    </row>
    <row r="41" spans="1:17" x14ac:dyDescent="0.25">
      <c r="A41">
        <v>860</v>
      </c>
      <c r="B41" s="10">
        <v>1</v>
      </c>
      <c r="C41" s="3">
        <f>SUMIF(Table1[Co],Bridge!A41,Table1[Amount])</f>
        <v>1102.6299999999999</v>
      </c>
      <c r="D41" s="3">
        <f t="shared" si="3"/>
        <v>1102.6299999999999</v>
      </c>
      <c r="E41" s="3"/>
      <c r="H41" s="3"/>
      <c r="K41" s="3"/>
      <c r="N41" s="3"/>
      <c r="Q41" s="3"/>
    </row>
    <row r="42" spans="1:17" x14ac:dyDescent="0.25">
      <c r="C42" s="5">
        <f t="shared" ref="C42:D42" si="4">SUM(C37:C41)</f>
        <v>71500.42</v>
      </c>
      <c r="D42" s="5">
        <f t="shared" si="4"/>
        <v>9145.1173214727442</v>
      </c>
      <c r="E42" s="5"/>
      <c r="H42" s="5"/>
      <c r="K42" s="5"/>
      <c r="N42" s="5"/>
      <c r="Q42" s="5"/>
    </row>
  </sheetData>
  <mergeCells count="6">
    <mergeCell ref="R4:S4"/>
    <mergeCell ref="C4:D4"/>
    <mergeCell ref="F4:G4"/>
    <mergeCell ref="I4:J4"/>
    <mergeCell ref="L4:M4"/>
    <mergeCell ref="O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7"/>
  <sheetViews>
    <sheetView workbookViewId="0">
      <pane ySplit="1" topLeftCell="A2" activePane="bottomLeft" state="frozen"/>
      <selection pane="bottomLeft" activeCell="I132" sqref="I132"/>
    </sheetView>
  </sheetViews>
  <sheetFormatPr defaultRowHeight="15" x14ac:dyDescent="0.25"/>
  <cols>
    <col min="1" max="1" width="5.42578125" customWidth="1"/>
    <col min="2" max="2" width="15.140625" customWidth="1"/>
    <col min="3" max="3" width="10.42578125" customWidth="1"/>
    <col min="4" max="4" width="24.7109375" bestFit="1" customWidth="1"/>
    <col min="5" max="5" width="11.140625" style="3" customWidth="1"/>
    <col min="6" max="6" width="10.85546875" customWidth="1"/>
    <col min="7" max="7" width="9.85546875" bestFit="1" customWidth="1"/>
    <col min="8" max="8" width="24.85546875" customWidth="1"/>
    <col min="9" max="9" width="22.5703125" bestFit="1" customWidth="1"/>
    <col min="10" max="10" width="22.140625" customWidth="1"/>
    <col min="11" max="11" width="20" customWidth="1"/>
    <col min="12" max="12" width="15.7109375" customWidth="1"/>
    <col min="13" max="13" width="16.7109375" customWidth="1"/>
    <col min="14" max="14" width="15.140625" customWidth="1"/>
    <col min="15" max="16" width="11" customWidth="1"/>
    <col min="17" max="17" width="8" customWidth="1"/>
    <col min="18" max="18" width="6.42578125" customWidth="1"/>
    <col min="19" max="19" width="11.140625" customWidth="1"/>
    <col min="20" max="20" width="13.28515625" customWidth="1"/>
    <col min="21" max="21" width="9.140625" customWidth="1"/>
    <col min="22" max="22" width="5.28515625" customWidth="1"/>
    <col min="23" max="23" width="7.85546875" customWidth="1"/>
    <col min="24" max="24" width="18" customWidth="1"/>
    <col min="25" max="25" width="5" customWidth="1"/>
    <col min="26" max="26" width="9.140625" customWidth="1"/>
    <col min="27" max="27" width="8.5703125" customWidth="1"/>
    <col min="28" max="28" width="14.28515625" customWidth="1"/>
    <col min="29" max="29" width="16.7109375" customWidth="1"/>
    <col min="30" max="30" width="16" customWidth="1"/>
    <col min="31" max="31" width="12.85546875" customWidth="1"/>
  </cols>
  <sheetData>
    <row r="1" spans="1:31" x14ac:dyDescent="0.25">
      <c r="A1" t="s">
        <v>75</v>
      </c>
      <c r="B1" t="s">
        <v>76</v>
      </c>
      <c r="C1" t="s">
        <v>77</v>
      </c>
      <c r="D1" t="s">
        <v>110</v>
      </c>
      <c r="E1" s="3" t="s">
        <v>2</v>
      </c>
      <c r="F1" t="s">
        <v>78</v>
      </c>
      <c r="G1" t="s">
        <v>79</v>
      </c>
      <c r="H1" t="s">
        <v>80</v>
      </c>
      <c r="I1" t="s">
        <v>81</v>
      </c>
      <c r="J1" t="s">
        <v>109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  <c r="V1" t="s">
        <v>93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B1" t="s">
        <v>99</v>
      </c>
      <c r="AC1" t="s">
        <v>100</v>
      </c>
      <c r="AD1" t="s">
        <v>101</v>
      </c>
      <c r="AE1" t="s">
        <v>102</v>
      </c>
    </row>
    <row r="2" spans="1:31" x14ac:dyDescent="0.25">
      <c r="A2">
        <v>102</v>
      </c>
      <c r="B2">
        <v>102101</v>
      </c>
      <c r="C2">
        <v>5945</v>
      </c>
      <c r="D2" t="s">
        <v>40</v>
      </c>
      <c r="E2" s="3">
        <v>100</v>
      </c>
      <c r="F2" s="8">
        <v>41827</v>
      </c>
      <c r="G2" t="s">
        <v>103</v>
      </c>
      <c r="H2" t="s">
        <v>34</v>
      </c>
      <c r="J2" t="b">
        <v>0</v>
      </c>
      <c r="K2">
        <v>612288</v>
      </c>
      <c r="L2">
        <v>185368</v>
      </c>
      <c r="Q2" t="s">
        <v>104</v>
      </c>
      <c r="U2">
        <v>7</v>
      </c>
      <c r="V2">
        <v>14</v>
      </c>
      <c r="X2">
        <v>1099823</v>
      </c>
      <c r="Y2" t="s">
        <v>105</v>
      </c>
      <c r="Z2">
        <v>102</v>
      </c>
      <c r="AA2" t="s">
        <v>106</v>
      </c>
      <c r="AB2" t="s">
        <v>107</v>
      </c>
      <c r="AC2">
        <v>1</v>
      </c>
    </row>
    <row r="3" spans="1:31" x14ac:dyDescent="0.25">
      <c r="A3">
        <v>102</v>
      </c>
      <c r="B3">
        <v>102104</v>
      </c>
      <c r="C3">
        <v>5945</v>
      </c>
      <c r="D3" t="s">
        <v>40</v>
      </c>
      <c r="E3" s="3">
        <v>59.99</v>
      </c>
      <c r="F3" s="8">
        <v>41828</v>
      </c>
      <c r="G3" t="s">
        <v>103</v>
      </c>
      <c r="H3" t="s">
        <v>41</v>
      </c>
      <c r="J3" t="b">
        <v>0</v>
      </c>
      <c r="K3">
        <v>612337</v>
      </c>
      <c r="L3">
        <v>185473</v>
      </c>
      <c r="Q3" t="s">
        <v>104</v>
      </c>
      <c r="U3">
        <v>7</v>
      </c>
      <c r="V3">
        <v>14</v>
      </c>
      <c r="X3">
        <v>1099970</v>
      </c>
      <c r="Y3" t="s">
        <v>105</v>
      </c>
      <c r="Z3">
        <v>102</v>
      </c>
      <c r="AA3" t="s">
        <v>106</v>
      </c>
      <c r="AB3" t="s">
        <v>107</v>
      </c>
      <c r="AC3">
        <v>1</v>
      </c>
    </row>
    <row r="4" spans="1:31" x14ac:dyDescent="0.25">
      <c r="A4">
        <v>102</v>
      </c>
      <c r="B4">
        <v>102103</v>
      </c>
      <c r="C4">
        <v>5870</v>
      </c>
      <c r="D4" t="s">
        <v>32</v>
      </c>
      <c r="E4" s="3">
        <v>19.55</v>
      </c>
      <c r="F4" s="8">
        <v>41829</v>
      </c>
      <c r="G4" t="s">
        <v>103</v>
      </c>
      <c r="H4" t="s">
        <v>35</v>
      </c>
      <c r="J4" t="b">
        <v>0</v>
      </c>
      <c r="K4">
        <v>612623</v>
      </c>
      <c r="L4">
        <v>185574</v>
      </c>
      <c r="Q4" t="s">
        <v>104</v>
      </c>
      <c r="U4">
        <v>7</v>
      </c>
      <c r="V4">
        <v>14</v>
      </c>
      <c r="X4">
        <v>1099980</v>
      </c>
      <c r="Y4" t="s">
        <v>105</v>
      </c>
      <c r="Z4">
        <v>345</v>
      </c>
      <c r="AA4" t="s">
        <v>106</v>
      </c>
      <c r="AB4" t="s">
        <v>107</v>
      </c>
      <c r="AC4">
        <v>1</v>
      </c>
    </row>
    <row r="5" spans="1:31" x14ac:dyDescent="0.25">
      <c r="A5">
        <v>102</v>
      </c>
      <c r="B5">
        <v>102104</v>
      </c>
      <c r="C5">
        <v>6190</v>
      </c>
      <c r="D5" t="s">
        <v>49</v>
      </c>
      <c r="E5" s="3">
        <v>911.58</v>
      </c>
      <c r="F5" s="8">
        <v>41829</v>
      </c>
      <c r="G5" t="s">
        <v>103</v>
      </c>
      <c r="H5" t="s">
        <v>14</v>
      </c>
      <c r="J5" t="b">
        <v>0</v>
      </c>
      <c r="K5">
        <v>612624</v>
      </c>
      <c r="L5">
        <v>185574</v>
      </c>
      <c r="Q5" t="s">
        <v>104</v>
      </c>
      <c r="U5">
        <v>7</v>
      </c>
      <c r="V5">
        <v>14</v>
      </c>
      <c r="X5">
        <v>1099915</v>
      </c>
      <c r="Y5" t="s">
        <v>105</v>
      </c>
      <c r="Z5">
        <v>102</v>
      </c>
      <c r="AA5" t="s">
        <v>106</v>
      </c>
      <c r="AB5" t="s">
        <v>107</v>
      </c>
      <c r="AC5">
        <v>7</v>
      </c>
    </row>
    <row r="6" spans="1:31" x14ac:dyDescent="0.25">
      <c r="A6">
        <v>102</v>
      </c>
      <c r="B6">
        <v>102101</v>
      </c>
      <c r="C6">
        <v>6185</v>
      </c>
      <c r="D6" t="s">
        <v>46</v>
      </c>
      <c r="E6" s="3">
        <v>583.04999999999995</v>
      </c>
      <c r="F6" s="8">
        <v>41829</v>
      </c>
      <c r="G6" t="s">
        <v>103</v>
      </c>
      <c r="H6" t="s">
        <v>14</v>
      </c>
      <c r="J6" t="b">
        <v>0</v>
      </c>
      <c r="K6">
        <v>612624</v>
      </c>
      <c r="L6">
        <v>185574</v>
      </c>
      <c r="Q6" t="s">
        <v>104</v>
      </c>
      <c r="U6">
        <v>7</v>
      </c>
      <c r="V6">
        <v>14</v>
      </c>
      <c r="X6">
        <v>1099915</v>
      </c>
      <c r="Y6" t="s">
        <v>105</v>
      </c>
      <c r="Z6">
        <v>102</v>
      </c>
      <c r="AA6" t="s">
        <v>106</v>
      </c>
      <c r="AB6" t="s">
        <v>107</v>
      </c>
      <c r="AC6">
        <v>1</v>
      </c>
    </row>
    <row r="7" spans="1:31" x14ac:dyDescent="0.25">
      <c r="A7">
        <v>102</v>
      </c>
      <c r="B7">
        <v>102101</v>
      </c>
      <c r="C7">
        <v>6207</v>
      </c>
      <c r="D7" t="s">
        <v>60</v>
      </c>
      <c r="E7" s="3">
        <v>105</v>
      </c>
      <c r="F7" s="8">
        <v>41829</v>
      </c>
      <c r="G7" t="s">
        <v>103</v>
      </c>
      <c r="H7" t="s">
        <v>14</v>
      </c>
      <c r="J7" t="b">
        <v>0</v>
      </c>
      <c r="K7">
        <v>612624</v>
      </c>
      <c r="L7">
        <v>185574</v>
      </c>
      <c r="Q7" t="s">
        <v>104</v>
      </c>
      <c r="U7">
        <v>7</v>
      </c>
      <c r="V7">
        <v>14</v>
      </c>
      <c r="X7">
        <v>1099915</v>
      </c>
      <c r="Y7" t="s">
        <v>105</v>
      </c>
      <c r="Z7">
        <v>102</v>
      </c>
      <c r="AA7" t="s">
        <v>106</v>
      </c>
      <c r="AB7" t="s">
        <v>107</v>
      </c>
      <c r="AC7">
        <v>5</v>
      </c>
    </row>
    <row r="8" spans="1:31" x14ac:dyDescent="0.25">
      <c r="A8">
        <v>102</v>
      </c>
      <c r="B8">
        <v>102101</v>
      </c>
      <c r="C8">
        <v>6195</v>
      </c>
      <c r="D8" t="s">
        <v>53</v>
      </c>
      <c r="E8" s="3">
        <v>75.61</v>
      </c>
      <c r="F8" s="8">
        <v>41829</v>
      </c>
      <c r="G8" t="s">
        <v>103</v>
      </c>
      <c r="H8" t="s">
        <v>14</v>
      </c>
      <c r="J8" t="b">
        <v>0</v>
      </c>
      <c r="K8">
        <v>612624</v>
      </c>
      <c r="L8">
        <v>185574</v>
      </c>
      <c r="Q8" t="s">
        <v>104</v>
      </c>
      <c r="U8">
        <v>7</v>
      </c>
      <c r="V8">
        <v>14</v>
      </c>
      <c r="X8">
        <v>1099915</v>
      </c>
      <c r="Y8" t="s">
        <v>105</v>
      </c>
      <c r="Z8">
        <v>102</v>
      </c>
      <c r="AA8" t="s">
        <v>106</v>
      </c>
      <c r="AB8" t="s">
        <v>107</v>
      </c>
      <c r="AC8">
        <v>3</v>
      </c>
    </row>
    <row r="9" spans="1:31" x14ac:dyDescent="0.25">
      <c r="A9">
        <v>102</v>
      </c>
      <c r="B9">
        <v>102101</v>
      </c>
      <c r="C9">
        <v>6200</v>
      </c>
      <c r="D9" t="s">
        <v>57</v>
      </c>
      <c r="E9" s="3">
        <v>67.53</v>
      </c>
      <c r="F9" s="8">
        <v>41829</v>
      </c>
      <c r="G9" t="s">
        <v>103</v>
      </c>
      <c r="H9" t="s">
        <v>14</v>
      </c>
      <c r="J9" t="b">
        <v>0</v>
      </c>
      <c r="K9">
        <v>612624</v>
      </c>
      <c r="L9">
        <v>185574</v>
      </c>
      <c r="Q9" t="s">
        <v>104</v>
      </c>
      <c r="U9">
        <v>7</v>
      </c>
      <c r="V9">
        <v>14</v>
      </c>
      <c r="X9">
        <v>1099915</v>
      </c>
      <c r="Y9" t="s">
        <v>105</v>
      </c>
      <c r="Z9">
        <v>102</v>
      </c>
      <c r="AA9" t="s">
        <v>106</v>
      </c>
      <c r="AB9" t="s">
        <v>107</v>
      </c>
      <c r="AC9">
        <v>4</v>
      </c>
    </row>
    <row r="10" spans="1:31" x14ac:dyDescent="0.25">
      <c r="A10">
        <v>102</v>
      </c>
      <c r="B10">
        <v>102104</v>
      </c>
      <c r="C10">
        <v>5945</v>
      </c>
      <c r="D10" t="s">
        <v>40</v>
      </c>
      <c r="E10" s="3">
        <v>50</v>
      </c>
      <c r="F10" s="8">
        <v>41829</v>
      </c>
      <c r="G10" t="s">
        <v>103</v>
      </c>
      <c r="H10" t="s">
        <v>14</v>
      </c>
      <c r="J10" t="b">
        <v>0</v>
      </c>
      <c r="K10">
        <v>612624</v>
      </c>
      <c r="L10">
        <v>185574</v>
      </c>
      <c r="Q10" t="s">
        <v>104</v>
      </c>
      <c r="U10">
        <v>7</v>
      </c>
      <c r="V10">
        <v>14</v>
      </c>
      <c r="X10">
        <v>1099915</v>
      </c>
      <c r="Y10" t="s">
        <v>105</v>
      </c>
      <c r="Z10">
        <v>102</v>
      </c>
      <c r="AA10" t="s">
        <v>106</v>
      </c>
      <c r="AB10" t="s">
        <v>107</v>
      </c>
      <c r="AC10">
        <v>6</v>
      </c>
    </row>
    <row r="11" spans="1:31" x14ac:dyDescent="0.25">
      <c r="A11">
        <v>102</v>
      </c>
      <c r="B11">
        <v>102101</v>
      </c>
      <c r="C11">
        <v>6190</v>
      </c>
      <c r="D11" t="s">
        <v>49</v>
      </c>
      <c r="E11" s="3">
        <v>26.25</v>
      </c>
      <c r="F11" s="8">
        <v>41829</v>
      </c>
      <c r="G11" t="s">
        <v>103</v>
      </c>
      <c r="H11" t="s">
        <v>14</v>
      </c>
      <c r="J11" t="b">
        <v>0</v>
      </c>
      <c r="K11">
        <v>612624</v>
      </c>
      <c r="L11">
        <v>185574</v>
      </c>
      <c r="Q11" t="s">
        <v>104</v>
      </c>
      <c r="U11">
        <v>7</v>
      </c>
      <c r="V11">
        <v>14</v>
      </c>
      <c r="X11">
        <v>1099915</v>
      </c>
      <c r="Y11" t="s">
        <v>105</v>
      </c>
      <c r="Z11">
        <v>102</v>
      </c>
      <c r="AA11" t="s">
        <v>106</v>
      </c>
      <c r="AB11" t="s">
        <v>107</v>
      </c>
      <c r="AC11">
        <v>2</v>
      </c>
    </row>
    <row r="12" spans="1:31" x14ac:dyDescent="0.25">
      <c r="A12">
        <v>102</v>
      </c>
      <c r="B12">
        <v>102104</v>
      </c>
      <c r="C12">
        <v>5945</v>
      </c>
      <c r="D12" t="s">
        <v>40</v>
      </c>
      <c r="E12" s="3">
        <v>70.040000000000006</v>
      </c>
      <c r="F12" s="8">
        <v>41835</v>
      </c>
      <c r="G12" t="s">
        <v>103</v>
      </c>
      <c r="H12" t="s">
        <v>43</v>
      </c>
      <c r="J12" t="b">
        <v>0</v>
      </c>
      <c r="K12">
        <v>614126</v>
      </c>
      <c r="L12">
        <v>185935</v>
      </c>
      <c r="Q12" t="s">
        <v>104</v>
      </c>
      <c r="U12">
        <v>7</v>
      </c>
      <c r="V12">
        <v>14</v>
      </c>
      <c r="X12">
        <v>1099875</v>
      </c>
      <c r="Y12" t="s">
        <v>105</v>
      </c>
      <c r="Z12">
        <v>102</v>
      </c>
      <c r="AA12" t="s">
        <v>106</v>
      </c>
      <c r="AB12" t="s">
        <v>107</v>
      </c>
      <c r="AC12">
        <v>1</v>
      </c>
    </row>
    <row r="13" spans="1:31" x14ac:dyDescent="0.25">
      <c r="A13">
        <v>102</v>
      </c>
      <c r="B13">
        <v>102103</v>
      </c>
      <c r="C13">
        <v>5945</v>
      </c>
      <c r="D13" t="s">
        <v>40</v>
      </c>
      <c r="E13" s="3">
        <v>68.8</v>
      </c>
      <c r="F13" s="8">
        <v>41837</v>
      </c>
      <c r="G13" t="s">
        <v>103</v>
      </c>
      <c r="H13" t="s">
        <v>31</v>
      </c>
      <c r="J13" t="b">
        <v>0</v>
      </c>
      <c r="K13">
        <v>614848</v>
      </c>
      <c r="L13">
        <v>186128</v>
      </c>
      <c r="Q13" t="s">
        <v>104</v>
      </c>
      <c r="U13">
        <v>7</v>
      </c>
      <c r="V13">
        <v>14</v>
      </c>
      <c r="X13">
        <v>1099981</v>
      </c>
      <c r="Y13" t="s">
        <v>105</v>
      </c>
      <c r="Z13">
        <v>102</v>
      </c>
      <c r="AA13" t="s">
        <v>106</v>
      </c>
      <c r="AB13" t="s">
        <v>107</v>
      </c>
      <c r="AC13">
        <v>1</v>
      </c>
    </row>
    <row r="14" spans="1:31" x14ac:dyDescent="0.25">
      <c r="A14">
        <v>102</v>
      </c>
      <c r="B14">
        <v>102109</v>
      </c>
      <c r="C14">
        <v>6195</v>
      </c>
      <c r="D14" t="s">
        <v>53</v>
      </c>
      <c r="E14" s="3">
        <v>138.75</v>
      </c>
      <c r="F14" s="8">
        <v>41837</v>
      </c>
      <c r="G14" t="s">
        <v>103</v>
      </c>
      <c r="H14" t="s">
        <v>48</v>
      </c>
      <c r="J14" t="b">
        <v>0</v>
      </c>
      <c r="K14">
        <v>614849</v>
      </c>
      <c r="L14">
        <v>186128</v>
      </c>
      <c r="Q14" t="s">
        <v>104</v>
      </c>
      <c r="U14">
        <v>7</v>
      </c>
      <c r="V14">
        <v>14</v>
      </c>
      <c r="X14">
        <v>1099827</v>
      </c>
      <c r="Y14" t="s">
        <v>105</v>
      </c>
      <c r="Z14">
        <v>102</v>
      </c>
      <c r="AA14" t="s">
        <v>106</v>
      </c>
      <c r="AB14" t="s">
        <v>107</v>
      </c>
      <c r="AC14">
        <v>1</v>
      </c>
    </row>
    <row r="15" spans="1:31" x14ac:dyDescent="0.25">
      <c r="A15">
        <v>102</v>
      </c>
      <c r="B15">
        <v>102109</v>
      </c>
      <c r="C15">
        <v>6185</v>
      </c>
      <c r="D15" t="s">
        <v>46</v>
      </c>
      <c r="E15" s="3">
        <v>997.65</v>
      </c>
      <c r="F15" s="8">
        <v>41837</v>
      </c>
      <c r="G15" t="s">
        <v>103</v>
      </c>
      <c r="H15" t="s">
        <v>48</v>
      </c>
      <c r="J15" t="b">
        <v>0</v>
      </c>
      <c r="K15">
        <v>614852</v>
      </c>
      <c r="L15">
        <v>186147</v>
      </c>
      <c r="Q15" t="s">
        <v>104</v>
      </c>
      <c r="U15">
        <v>7</v>
      </c>
      <c r="V15">
        <v>14</v>
      </c>
      <c r="X15">
        <v>1099827</v>
      </c>
      <c r="Y15" t="s">
        <v>105</v>
      </c>
      <c r="Z15">
        <v>102</v>
      </c>
      <c r="AA15" t="s">
        <v>106</v>
      </c>
      <c r="AB15" t="s">
        <v>107</v>
      </c>
      <c r="AC15">
        <v>1</v>
      </c>
    </row>
    <row r="16" spans="1:31" x14ac:dyDescent="0.25">
      <c r="A16">
        <v>102</v>
      </c>
      <c r="B16">
        <v>102109</v>
      </c>
      <c r="C16">
        <v>6190</v>
      </c>
      <c r="D16" t="s">
        <v>49</v>
      </c>
      <c r="E16" s="3">
        <v>541</v>
      </c>
      <c r="F16" s="8">
        <v>41837</v>
      </c>
      <c r="G16" t="s">
        <v>103</v>
      </c>
      <c r="H16" t="s">
        <v>48</v>
      </c>
      <c r="J16" t="b">
        <v>0</v>
      </c>
      <c r="K16">
        <v>614852</v>
      </c>
      <c r="L16">
        <v>186147</v>
      </c>
      <c r="Q16" t="s">
        <v>104</v>
      </c>
      <c r="U16">
        <v>7</v>
      </c>
      <c r="V16">
        <v>14</v>
      </c>
      <c r="X16">
        <v>1099827</v>
      </c>
      <c r="Y16" t="s">
        <v>105</v>
      </c>
      <c r="Z16">
        <v>102</v>
      </c>
      <c r="AA16" t="s">
        <v>106</v>
      </c>
      <c r="AB16" t="s">
        <v>107</v>
      </c>
      <c r="AC16">
        <v>2</v>
      </c>
    </row>
    <row r="17" spans="1:29" x14ac:dyDescent="0.25">
      <c r="A17">
        <v>102</v>
      </c>
      <c r="B17">
        <v>102109</v>
      </c>
      <c r="C17">
        <v>6195</v>
      </c>
      <c r="D17" t="s">
        <v>53</v>
      </c>
      <c r="E17" s="3">
        <v>76</v>
      </c>
      <c r="F17" s="8">
        <v>41837</v>
      </c>
      <c r="G17" t="s">
        <v>103</v>
      </c>
      <c r="H17" t="s">
        <v>48</v>
      </c>
      <c r="J17" t="b">
        <v>0</v>
      </c>
      <c r="K17">
        <v>614852</v>
      </c>
      <c r="L17">
        <v>186147</v>
      </c>
      <c r="Q17" t="s">
        <v>104</v>
      </c>
      <c r="U17">
        <v>7</v>
      </c>
      <c r="V17">
        <v>14</v>
      </c>
      <c r="X17">
        <v>1099827</v>
      </c>
      <c r="Y17" t="s">
        <v>105</v>
      </c>
      <c r="Z17">
        <v>102</v>
      </c>
      <c r="AA17" t="s">
        <v>106</v>
      </c>
      <c r="AB17" t="s">
        <v>107</v>
      </c>
      <c r="AC17">
        <v>3</v>
      </c>
    </row>
    <row r="18" spans="1:29" x14ac:dyDescent="0.25">
      <c r="A18">
        <v>102</v>
      </c>
      <c r="B18">
        <v>102109</v>
      </c>
      <c r="C18">
        <v>6190</v>
      </c>
      <c r="D18" t="s">
        <v>49</v>
      </c>
      <c r="E18" s="3">
        <v>218.98</v>
      </c>
      <c r="F18" s="8">
        <v>41837</v>
      </c>
      <c r="G18" t="s">
        <v>103</v>
      </c>
      <c r="H18" t="s">
        <v>48</v>
      </c>
      <c r="J18" t="b">
        <v>0</v>
      </c>
      <c r="K18">
        <v>614853</v>
      </c>
      <c r="L18">
        <v>186147</v>
      </c>
      <c r="Q18" t="s">
        <v>104</v>
      </c>
      <c r="U18">
        <v>7</v>
      </c>
      <c r="V18">
        <v>14</v>
      </c>
      <c r="X18">
        <v>1099827</v>
      </c>
      <c r="Y18" t="s">
        <v>105</v>
      </c>
      <c r="Z18">
        <v>102</v>
      </c>
      <c r="AA18" t="s">
        <v>106</v>
      </c>
      <c r="AB18" t="s">
        <v>107</v>
      </c>
      <c r="AC18">
        <v>2</v>
      </c>
    </row>
    <row r="19" spans="1:29" x14ac:dyDescent="0.25">
      <c r="A19">
        <v>102</v>
      </c>
      <c r="B19">
        <v>102109</v>
      </c>
      <c r="C19">
        <v>6185</v>
      </c>
      <c r="D19" t="s">
        <v>46</v>
      </c>
      <c r="E19" s="3">
        <v>109.21</v>
      </c>
      <c r="F19" s="8">
        <v>41837</v>
      </c>
      <c r="G19" t="s">
        <v>103</v>
      </c>
      <c r="H19" t="s">
        <v>48</v>
      </c>
      <c r="J19" t="b">
        <v>0</v>
      </c>
      <c r="K19">
        <v>614853</v>
      </c>
      <c r="L19">
        <v>186147</v>
      </c>
      <c r="Q19" t="s">
        <v>104</v>
      </c>
      <c r="U19">
        <v>7</v>
      </c>
      <c r="V19">
        <v>14</v>
      </c>
      <c r="X19">
        <v>1099827</v>
      </c>
      <c r="Y19" t="s">
        <v>105</v>
      </c>
      <c r="Z19">
        <v>102</v>
      </c>
      <c r="AA19" t="s">
        <v>106</v>
      </c>
      <c r="AB19" t="s">
        <v>107</v>
      </c>
      <c r="AC19">
        <v>1</v>
      </c>
    </row>
    <row r="20" spans="1:29" x14ac:dyDescent="0.25">
      <c r="A20">
        <v>102</v>
      </c>
      <c r="B20">
        <v>102109</v>
      </c>
      <c r="C20">
        <v>6195</v>
      </c>
      <c r="D20" t="s">
        <v>53</v>
      </c>
      <c r="E20" s="3">
        <v>63.03</v>
      </c>
      <c r="F20" s="8">
        <v>41837</v>
      </c>
      <c r="G20" t="s">
        <v>103</v>
      </c>
      <c r="H20" t="s">
        <v>48</v>
      </c>
      <c r="J20" t="b">
        <v>0</v>
      </c>
      <c r="K20">
        <v>614853</v>
      </c>
      <c r="L20">
        <v>186147</v>
      </c>
      <c r="Q20" t="s">
        <v>104</v>
      </c>
      <c r="U20">
        <v>7</v>
      </c>
      <c r="V20">
        <v>14</v>
      </c>
      <c r="X20">
        <v>1099827</v>
      </c>
      <c r="Y20" t="s">
        <v>105</v>
      </c>
      <c r="Z20">
        <v>102</v>
      </c>
      <c r="AA20" t="s">
        <v>106</v>
      </c>
      <c r="AB20" t="s">
        <v>107</v>
      </c>
      <c r="AC20">
        <v>3</v>
      </c>
    </row>
    <row r="21" spans="1:29" x14ac:dyDescent="0.25">
      <c r="A21">
        <v>102</v>
      </c>
      <c r="B21">
        <v>102109</v>
      </c>
      <c r="C21">
        <v>6200</v>
      </c>
      <c r="D21" t="s">
        <v>57</v>
      </c>
      <c r="E21" s="3">
        <v>41.78</v>
      </c>
      <c r="F21" s="8">
        <v>41837</v>
      </c>
      <c r="G21" t="s">
        <v>103</v>
      </c>
      <c r="H21" t="s">
        <v>48</v>
      </c>
      <c r="J21" t="b">
        <v>0</v>
      </c>
      <c r="K21">
        <v>614853</v>
      </c>
      <c r="L21">
        <v>186147</v>
      </c>
      <c r="Q21" t="s">
        <v>104</v>
      </c>
      <c r="U21">
        <v>7</v>
      </c>
      <c r="V21">
        <v>14</v>
      </c>
      <c r="X21">
        <v>1099827</v>
      </c>
      <c r="Y21" t="s">
        <v>105</v>
      </c>
      <c r="Z21">
        <v>102</v>
      </c>
      <c r="AA21" t="s">
        <v>106</v>
      </c>
      <c r="AB21" t="s">
        <v>107</v>
      </c>
      <c r="AC21">
        <v>4</v>
      </c>
    </row>
    <row r="22" spans="1:29" x14ac:dyDescent="0.25">
      <c r="A22">
        <v>102</v>
      </c>
      <c r="B22">
        <v>102109</v>
      </c>
      <c r="C22">
        <v>6190</v>
      </c>
      <c r="D22" t="s">
        <v>49</v>
      </c>
      <c r="E22" s="3">
        <v>617.49</v>
      </c>
      <c r="F22" s="8">
        <v>41837</v>
      </c>
      <c r="G22" t="s">
        <v>103</v>
      </c>
      <c r="H22" t="s">
        <v>48</v>
      </c>
      <c r="J22" t="b">
        <v>0</v>
      </c>
      <c r="K22">
        <v>614854</v>
      </c>
      <c r="L22">
        <v>186147</v>
      </c>
      <c r="Q22" t="s">
        <v>104</v>
      </c>
      <c r="U22">
        <v>7</v>
      </c>
      <c r="V22">
        <v>14</v>
      </c>
      <c r="X22">
        <v>1099827</v>
      </c>
      <c r="Y22" t="s">
        <v>105</v>
      </c>
      <c r="Z22">
        <v>102</v>
      </c>
      <c r="AA22" t="s">
        <v>106</v>
      </c>
      <c r="AB22" t="s">
        <v>107</v>
      </c>
      <c r="AC22">
        <v>2</v>
      </c>
    </row>
    <row r="23" spans="1:29" x14ac:dyDescent="0.25">
      <c r="A23">
        <v>102</v>
      </c>
      <c r="B23">
        <v>102109</v>
      </c>
      <c r="C23">
        <v>6185</v>
      </c>
      <c r="D23" t="s">
        <v>46</v>
      </c>
      <c r="E23" s="3">
        <v>126.11</v>
      </c>
      <c r="F23" s="8">
        <v>41837</v>
      </c>
      <c r="G23" t="s">
        <v>103</v>
      </c>
      <c r="H23" t="s">
        <v>48</v>
      </c>
      <c r="J23" t="b">
        <v>0</v>
      </c>
      <c r="K23">
        <v>614854</v>
      </c>
      <c r="L23">
        <v>186147</v>
      </c>
      <c r="Q23" t="s">
        <v>104</v>
      </c>
      <c r="U23">
        <v>7</v>
      </c>
      <c r="V23">
        <v>14</v>
      </c>
      <c r="X23">
        <v>1099827</v>
      </c>
      <c r="Y23" t="s">
        <v>105</v>
      </c>
      <c r="Z23">
        <v>102</v>
      </c>
      <c r="AA23" t="s">
        <v>106</v>
      </c>
      <c r="AB23" t="s">
        <v>107</v>
      </c>
      <c r="AC23">
        <v>1</v>
      </c>
    </row>
    <row r="24" spans="1:29" x14ac:dyDescent="0.25">
      <c r="A24">
        <v>102</v>
      </c>
      <c r="B24">
        <v>102109</v>
      </c>
      <c r="C24">
        <v>6195</v>
      </c>
      <c r="D24" t="s">
        <v>53</v>
      </c>
      <c r="E24" s="3">
        <v>90.26</v>
      </c>
      <c r="F24" s="8">
        <v>41837</v>
      </c>
      <c r="G24" t="s">
        <v>103</v>
      </c>
      <c r="H24" t="s">
        <v>48</v>
      </c>
      <c r="J24" t="b">
        <v>0</v>
      </c>
      <c r="K24">
        <v>614854</v>
      </c>
      <c r="L24">
        <v>186147</v>
      </c>
      <c r="Q24" t="s">
        <v>104</v>
      </c>
      <c r="U24">
        <v>7</v>
      </c>
      <c r="V24">
        <v>14</v>
      </c>
      <c r="X24">
        <v>1099827</v>
      </c>
      <c r="Y24" t="s">
        <v>105</v>
      </c>
      <c r="Z24">
        <v>102</v>
      </c>
      <c r="AA24" t="s">
        <v>106</v>
      </c>
      <c r="AB24" t="s">
        <v>107</v>
      </c>
      <c r="AC24">
        <v>3</v>
      </c>
    </row>
    <row r="25" spans="1:29" x14ac:dyDescent="0.25">
      <c r="A25">
        <v>102</v>
      </c>
      <c r="B25">
        <v>102109</v>
      </c>
      <c r="C25">
        <v>6200</v>
      </c>
      <c r="D25" t="s">
        <v>57</v>
      </c>
      <c r="E25" s="3">
        <v>47.47</v>
      </c>
      <c r="F25" s="8">
        <v>41837</v>
      </c>
      <c r="G25" t="s">
        <v>103</v>
      </c>
      <c r="H25" t="s">
        <v>48</v>
      </c>
      <c r="J25" t="b">
        <v>0</v>
      </c>
      <c r="K25">
        <v>614854</v>
      </c>
      <c r="L25">
        <v>186147</v>
      </c>
      <c r="Q25" t="s">
        <v>104</v>
      </c>
      <c r="U25">
        <v>7</v>
      </c>
      <c r="V25">
        <v>14</v>
      </c>
      <c r="X25">
        <v>1099827</v>
      </c>
      <c r="Y25" t="s">
        <v>105</v>
      </c>
      <c r="Z25">
        <v>102</v>
      </c>
      <c r="AA25" t="s">
        <v>106</v>
      </c>
      <c r="AB25" t="s">
        <v>107</v>
      </c>
      <c r="AC25">
        <v>4</v>
      </c>
    </row>
    <row r="26" spans="1:29" x14ac:dyDescent="0.25">
      <c r="A26">
        <v>102</v>
      </c>
      <c r="B26">
        <v>102109</v>
      </c>
      <c r="C26">
        <v>6207</v>
      </c>
      <c r="D26" t="s">
        <v>60</v>
      </c>
      <c r="E26" s="3">
        <v>33</v>
      </c>
      <c r="F26" s="8">
        <v>41837</v>
      </c>
      <c r="G26" t="s">
        <v>103</v>
      </c>
      <c r="H26" t="s">
        <v>48</v>
      </c>
      <c r="J26" t="b">
        <v>0</v>
      </c>
      <c r="K26">
        <v>614854</v>
      </c>
      <c r="L26">
        <v>186147</v>
      </c>
      <c r="Q26" t="s">
        <v>104</v>
      </c>
      <c r="U26">
        <v>7</v>
      </c>
      <c r="V26">
        <v>14</v>
      </c>
      <c r="X26">
        <v>1099827</v>
      </c>
      <c r="Y26" t="s">
        <v>105</v>
      </c>
      <c r="Z26">
        <v>102</v>
      </c>
      <c r="AA26" t="s">
        <v>106</v>
      </c>
      <c r="AB26" t="s">
        <v>107</v>
      </c>
      <c r="AC26">
        <v>5</v>
      </c>
    </row>
    <row r="27" spans="1:29" x14ac:dyDescent="0.25">
      <c r="A27">
        <v>102</v>
      </c>
      <c r="B27">
        <v>102109</v>
      </c>
      <c r="C27">
        <v>6195</v>
      </c>
      <c r="D27" t="s">
        <v>53</v>
      </c>
      <c r="E27" s="3">
        <v>249.75</v>
      </c>
      <c r="F27" s="8">
        <v>41837</v>
      </c>
      <c r="G27" t="s">
        <v>103</v>
      </c>
      <c r="H27" t="s">
        <v>48</v>
      </c>
      <c r="J27" t="b">
        <v>0</v>
      </c>
      <c r="K27">
        <v>615058</v>
      </c>
      <c r="L27">
        <v>186212</v>
      </c>
      <c r="Q27" t="s">
        <v>104</v>
      </c>
      <c r="U27">
        <v>7</v>
      </c>
      <c r="V27">
        <v>14</v>
      </c>
      <c r="X27">
        <v>1099827</v>
      </c>
      <c r="Y27" t="s">
        <v>105</v>
      </c>
      <c r="Z27">
        <v>102</v>
      </c>
      <c r="AA27" t="s">
        <v>106</v>
      </c>
      <c r="AB27" t="s">
        <v>107</v>
      </c>
      <c r="AC27">
        <v>2</v>
      </c>
    </row>
    <row r="28" spans="1:29" x14ac:dyDescent="0.25">
      <c r="A28">
        <v>102</v>
      </c>
      <c r="B28">
        <v>102109</v>
      </c>
      <c r="C28">
        <v>6185</v>
      </c>
      <c r="D28" t="s">
        <v>46</v>
      </c>
      <c r="E28" s="3">
        <v>176.49</v>
      </c>
      <c r="F28" s="8">
        <v>41837</v>
      </c>
      <c r="G28" t="s">
        <v>103</v>
      </c>
      <c r="H28" t="s">
        <v>48</v>
      </c>
      <c r="J28" t="b">
        <v>0</v>
      </c>
      <c r="K28">
        <v>615058</v>
      </c>
      <c r="L28">
        <v>186212</v>
      </c>
      <c r="Q28" t="s">
        <v>104</v>
      </c>
      <c r="U28">
        <v>7</v>
      </c>
      <c r="V28">
        <v>14</v>
      </c>
      <c r="X28">
        <v>1099827</v>
      </c>
      <c r="Y28" t="s">
        <v>105</v>
      </c>
      <c r="Z28">
        <v>102</v>
      </c>
      <c r="AA28" t="s">
        <v>106</v>
      </c>
      <c r="AB28" t="s">
        <v>107</v>
      </c>
      <c r="AC28">
        <v>1</v>
      </c>
    </row>
    <row r="29" spans="1:29" x14ac:dyDescent="0.25">
      <c r="A29">
        <v>102</v>
      </c>
      <c r="B29">
        <v>102109</v>
      </c>
      <c r="C29">
        <v>6195</v>
      </c>
      <c r="D29" t="s">
        <v>53</v>
      </c>
      <c r="E29" s="3">
        <v>249.75</v>
      </c>
      <c r="F29" s="8">
        <v>41837</v>
      </c>
      <c r="G29" t="s">
        <v>103</v>
      </c>
      <c r="H29" t="s">
        <v>48</v>
      </c>
      <c r="J29" t="b">
        <v>0</v>
      </c>
      <c r="K29">
        <v>615059</v>
      </c>
      <c r="L29">
        <v>186212</v>
      </c>
      <c r="Q29" t="s">
        <v>104</v>
      </c>
      <c r="U29">
        <v>7</v>
      </c>
      <c r="V29">
        <v>14</v>
      </c>
      <c r="X29">
        <v>1099827</v>
      </c>
      <c r="Y29" t="s">
        <v>105</v>
      </c>
      <c r="Z29">
        <v>102</v>
      </c>
      <c r="AA29" t="s">
        <v>106</v>
      </c>
      <c r="AB29" t="s">
        <v>107</v>
      </c>
      <c r="AC29">
        <v>3</v>
      </c>
    </row>
    <row r="30" spans="1:29" x14ac:dyDescent="0.25">
      <c r="A30">
        <v>102</v>
      </c>
      <c r="B30">
        <v>102109</v>
      </c>
      <c r="C30">
        <v>6185</v>
      </c>
      <c r="D30" t="s">
        <v>46</v>
      </c>
      <c r="E30" s="3">
        <v>112.11</v>
      </c>
      <c r="F30" s="8">
        <v>41837</v>
      </c>
      <c r="G30" t="s">
        <v>103</v>
      </c>
      <c r="H30" t="s">
        <v>48</v>
      </c>
      <c r="J30" t="b">
        <v>0</v>
      </c>
      <c r="K30">
        <v>615059</v>
      </c>
      <c r="L30">
        <v>186212</v>
      </c>
      <c r="Q30" t="s">
        <v>104</v>
      </c>
      <c r="U30">
        <v>7</v>
      </c>
      <c r="V30">
        <v>14</v>
      </c>
      <c r="X30">
        <v>1099827</v>
      </c>
      <c r="Y30" t="s">
        <v>105</v>
      </c>
      <c r="Z30">
        <v>102</v>
      </c>
      <c r="AA30" t="s">
        <v>106</v>
      </c>
      <c r="AB30" t="s">
        <v>107</v>
      </c>
      <c r="AC30">
        <v>1</v>
      </c>
    </row>
    <row r="31" spans="1:29" x14ac:dyDescent="0.25">
      <c r="A31">
        <v>102</v>
      </c>
      <c r="B31">
        <v>102109</v>
      </c>
      <c r="C31">
        <v>6200</v>
      </c>
      <c r="D31" t="s">
        <v>57</v>
      </c>
      <c r="E31" s="3">
        <v>18.690000000000001</v>
      </c>
      <c r="F31" s="8">
        <v>41837</v>
      </c>
      <c r="G31" t="s">
        <v>103</v>
      </c>
      <c r="H31" t="s">
        <v>48</v>
      </c>
      <c r="J31" t="b">
        <v>0</v>
      </c>
      <c r="K31">
        <v>615059</v>
      </c>
      <c r="L31">
        <v>186212</v>
      </c>
      <c r="Q31" t="s">
        <v>104</v>
      </c>
      <c r="U31">
        <v>7</v>
      </c>
      <c r="V31">
        <v>14</v>
      </c>
      <c r="X31">
        <v>1099827</v>
      </c>
      <c r="Y31" t="s">
        <v>105</v>
      </c>
      <c r="Z31">
        <v>102</v>
      </c>
      <c r="AA31" t="s">
        <v>106</v>
      </c>
      <c r="AB31" t="s">
        <v>107</v>
      </c>
      <c r="AC31">
        <v>2</v>
      </c>
    </row>
    <row r="32" spans="1:29" x14ac:dyDescent="0.25">
      <c r="A32">
        <v>102</v>
      </c>
      <c r="B32">
        <v>102109</v>
      </c>
      <c r="C32">
        <v>6190</v>
      </c>
      <c r="D32" t="s">
        <v>49</v>
      </c>
      <c r="E32" s="3">
        <v>371.5</v>
      </c>
      <c r="F32" s="8">
        <v>41844</v>
      </c>
      <c r="G32" t="s">
        <v>103</v>
      </c>
      <c r="H32" t="s">
        <v>47</v>
      </c>
      <c r="J32" t="b">
        <v>0</v>
      </c>
      <c r="K32">
        <v>616527</v>
      </c>
      <c r="L32">
        <v>186645</v>
      </c>
      <c r="Q32" t="s">
        <v>104</v>
      </c>
      <c r="U32">
        <v>7</v>
      </c>
      <c r="V32">
        <v>14</v>
      </c>
      <c r="X32">
        <v>1099849</v>
      </c>
      <c r="Y32" t="s">
        <v>105</v>
      </c>
      <c r="Z32">
        <v>102</v>
      </c>
      <c r="AA32" t="s">
        <v>106</v>
      </c>
      <c r="AB32" t="s">
        <v>107</v>
      </c>
      <c r="AC32">
        <v>1</v>
      </c>
    </row>
    <row r="33" spans="1:29" x14ac:dyDescent="0.25">
      <c r="A33">
        <v>102</v>
      </c>
      <c r="B33">
        <v>102100</v>
      </c>
      <c r="C33">
        <v>5820</v>
      </c>
      <c r="D33" t="s">
        <v>25</v>
      </c>
      <c r="E33" s="3">
        <v>565</v>
      </c>
      <c r="F33" s="8">
        <v>41844</v>
      </c>
      <c r="G33" t="s">
        <v>103</v>
      </c>
      <c r="H33" t="s">
        <v>21</v>
      </c>
      <c r="J33" t="b">
        <v>0</v>
      </c>
      <c r="K33">
        <v>616540</v>
      </c>
      <c r="L33">
        <v>186645</v>
      </c>
      <c r="Q33" t="s">
        <v>104</v>
      </c>
      <c r="U33">
        <v>7</v>
      </c>
      <c r="V33">
        <v>14</v>
      </c>
      <c r="X33">
        <v>1099788</v>
      </c>
      <c r="Y33" t="s">
        <v>105</v>
      </c>
      <c r="Z33">
        <v>102</v>
      </c>
      <c r="AA33" t="s">
        <v>106</v>
      </c>
      <c r="AB33" t="s">
        <v>107</v>
      </c>
      <c r="AC33">
        <v>2</v>
      </c>
    </row>
    <row r="34" spans="1:29" x14ac:dyDescent="0.25">
      <c r="A34">
        <v>102</v>
      </c>
      <c r="B34">
        <v>102100</v>
      </c>
      <c r="C34">
        <v>6185</v>
      </c>
      <c r="D34" t="s">
        <v>46</v>
      </c>
      <c r="E34" s="3">
        <v>383.32</v>
      </c>
      <c r="F34" s="8">
        <v>41844</v>
      </c>
      <c r="G34" t="s">
        <v>103</v>
      </c>
      <c r="H34" t="s">
        <v>21</v>
      </c>
      <c r="J34" t="b">
        <v>0</v>
      </c>
      <c r="K34">
        <v>616540</v>
      </c>
      <c r="L34">
        <v>186645</v>
      </c>
      <c r="Q34" t="s">
        <v>104</v>
      </c>
      <c r="U34">
        <v>7</v>
      </c>
      <c r="V34">
        <v>14</v>
      </c>
      <c r="X34">
        <v>1099788</v>
      </c>
      <c r="Y34" t="s">
        <v>105</v>
      </c>
      <c r="Z34">
        <v>102</v>
      </c>
      <c r="AA34" t="s">
        <v>106</v>
      </c>
      <c r="AB34" t="s">
        <v>107</v>
      </c>
      <c r="AC34">
        <v>3</v>
      </c>
    </row>
    <row r="35" spans="1:29" x14ac:dyDescent="0.25">
      <c r="A35">
        <v>102</v>
      </c>
      <c r="B35">
        <v>102100</v>
      </c>
      <c r="C35">
        <v>6200</v>
      </c>
      <c r="D35" t="s">
        <v>57</v>
      </c>
      <c r="E35" s="3">
        <v>56.6</v>
      </c>
      <c r="F35" s="8">
        <v>41844</v>
      </c>
      <c r="G35" t="s">
        <v>103</v>
      </c>
      <c r="H35" t="s">
        <v>21</v>
      </c>
      <c r="J35" t="b">
        <v>0</v>
      </c>
      <c r="K35">
        <v>616540</v>
      </c>
      <c r="L35">
        <v>186645</v>
      </c>
      <c r="Q35" t="s">
        <v>104</v>
      </c>
      <c r="U35">
        <v>7</v>
      </c>
      <c r="V35">
        <v>14</v>
      </c>
      <c r="X35">
        <v>1099788</v>
      </c>
      <c r="Y35" t="s">
        <v>105</v>
      </c>
      <c r="Z35">
        <v>102</v>
      </c>
      <c r="AA35" t="s">
        <v>106</v>
      </c>
      <c r="AB35" t="s">
        <v>107</v>
      </c>
      <c r="AC35">
        <v>4</v>
      </c>
    </row>
    <row r="36" spans="1:29" x14ac:dyDescent="0.25">
      <c r="A36">
        <v>102</v>
      </c>
      <c r="B36">
        <v>102100</v>
      </c>
      <c r="C36">
        <v>5810</v>
      </c>
      <c r="D36" t="s">
        <v>22</v>
      </c>
      <c r="E36" s="3">
        <v>45</v>
      </c>
      <c r="F36" s="8">
        <v>41844</v>
      </c>
      <c r="G36" t="s">
        <v>103</v>
      </c>
      <c r="H36" t="s">
        <v>21</v>
      </c>
      <c r="J36" t="b">
        <v>0</v>
      </c>
      <c r="K36">
        <v>616540</v>
      </c>
      <c r="L36">
        <v>186645</v>
      </c>
      <c r="Q36" t="s">
        <v>104</v>
      </c>
      <c r="U36">
        <v>7</v>
      </c>
      <c r="V36">
        <v>14</v>
      </c>
      <c r="X36">
        <v>1099788</v>
      </c>
      <c r="Y36" t="s">
        <v>105</v>
      </c>
      <c r="Z36">
        <v>102</v>
      </c>
      <c r="AA36" t="s">
        <v>106</v>
      </c>
      <c r="AB36" t="s">
        <v>107</v>
      </c>
      <c r="AC36">
        <v>1</v>
      </c>
    </row>
    <row r="37" spans="1:29" x14ac:dyDescent="0.25">
      <c r="A37">
        <v>102</v>
      </c>
      <c r="B37">
        <v>102105</v>
      </c>
      <c r="C37">
        <v>6195</v>
      </c>
      <c r="D37" t="s">
        <v>53</v>
      </c>
      <c r="E37" s="3">
        <v>49.28</v>
      </c>
      <c r="F37" s="8">
        <v>41844</v>
      </c>
      <c r="G37" t="s">
        <v>103</v>
      </c>
      <c r="H37" t="s">
        <v>56</v>
      </c>
      <c r="J37" t="b">
        <v>0</v>
      </c>
      <c r="K37">
        <v>616541</v>
      </c>
      <c r="L37">
        <v>186645</v>
      </c>
      <c r="Q37" t="s">
        <v>104</v>
      </c>
      <c r="U37">
        <v>7</v>
      </c>
      <c r="V37">
        <v>14</v>
      </c>
      <c r="X37">
        <v>1099714</v>
      </c>
      <c r="Y37" t="s">
        <v>105</v>
      </c>
      <c r="Z37">
        <v>102</v>
      </c>
      <c r="AA37" t="s">
        <v>106</v>
      </c>
      <c r="AB37" t="s">
        <v>107</v>
      </c>
      <c r="AC37">
        <v>1</v>
      </c>
    </row>
    <row r="38" spans="1:29" x14ac:dyDescent="0.25">
      <c r="A38">
        <v>102</v>
      </c>
      <c r="B38">
        <v>102104</v>
      </c>
      <c r="C38">
        <v>5945</v>
      </c>
      <c r="D38" t="s">
        <v>40</v>
      </c>
      <c r="E38" s="3">
        <v>59.99</v>
      </c>
      <c r="F38" s="8">
        <v>41851</v>
      </c>
      <c r="G38" t="s">
        <v>103</v>
      </c>
      <c r="H38" t="s">
        <v>42</v>
      </c>
      <c r="J38" t="b">
        <v>0</v>
      </c>
      <c r="K38">
        <v>618085</v>
      </c>
      <c r="L38">
        <v>187136</v>
      </c>
      <c r="Q38" t="s">
        <v>104</v>
      </c>
      <c r="U38">
        <v>7</v>
      </c>
      <c r="V38">
        <v>14</v>
      </c>
      <c r="X38">
        <v>1099916</v>
      </c>
      <c r="Y38" t="s">
        <v>105</v>
      </c>
      <c r="Z38">
        <v>102</v>
      </c>
      <c r="AA38" t="s">
        <v>106</v>
      </c>
      <c r="AB38" t="s">
        <v>107</v>
      </c>
      <c r="AC38">
        <v>1</v>
      </c>
    </row>
    <row r="39" spans="1:29" x14ac:dyDescent="0.25">
      <c r="A39">
        <v>102</v>
      </c>
      <c r="B39">
        <v>102103</v>
      </c>
      <c r="C39">
        <v>5655</v>
      </c>
      <c r="D39" t="s">
        <v>3</v>
      </c>
      <c r="E39" s="3">
        <v>85</v>
      </c>
      <c r="F39" s="8">
        <v>41856</v>
      </c>
      <c r="G39" t="s">
        <v>103</v>
      </c>
      <c r="H39" t="s">
        <v>4</v>
      </c>
      <c r="J39" s="1" t="b">
        <v>0</v>
      </c>
      <c r="K39">
        <v>619343</v>
      </c>
      <c r="L39">
        <v>187592</v>
      </c>
      <c r="Q39" t="s">
        <v>104</v>
      </c>
      <c r="U39">
        <v>8</v>
      </c>
      <c r="V39">
        <v>14</v>
      </c>
      <c r="X39">
        <v>1099803</v>
      </c>
      <c r="Y39" t="s">
        <v>105</v>
      </c>
      <c r="Z39">
        <v>102</v>
      </c>
      <c r="AA39" t="s">
        <v>106</v>
      </c>
      <c r="AB39" t="s">
        <v>107</v>
      </c>
      <c r="AC39">
        <v>1</v>
      </c>
    </row>
    <row r="40" spans="1:29" x14ac:dyDescent="0.25">
      <c r="A40">
        <v>102</v>
      </c>
      <c r="B40">
        <v>102104</v>
      </c>
      <c r="C40">
        <v>5945</v>
      </c>
      <c r="D40" t="s">
        <v>40</v>
      </c>
      <c r="E40" s="3">
        <v>70.040000000000006</v>
      </c>
      <c r="F40" s="8">
        <v>41857</v>
      </c>
      <c r="G40" t="s">
        <v>103</v>
      </c>
      <c r="H40" t="s">
        <v>43</v>
      </c>
      <c r="J40" t="b">
        <v>0</v>
      </c>
      <c r="K40">
        <v>619844</v>
      </c>
      <c r="L40">
        <v>187727</v>
      </c>
      <c r="Q40" t="s">
        <v>104</v>
      </c>
      <c r="U40">
        <v>8</v>
      </c>
      <c r="V40">
        <v>14</v>
      </c>
      <c r="X40">
        <v>1099875</v>
      </c>
      <c r="Y40" t="s">
        <v>105</v>
      </c>
      <c r="Z40">
        <v>102</v>
      </c>
      <c r="AA40" t="s">
        <v>106</v>
      </c>
      <c r="AB40" t="s">
        <v>107</v>
      </c>
      <c r="AC40">
        <v>1</v>
      </c>
    </row>
    <row r="41" spans="1:29" x14ac:dyDescent="0.25">
      <c r="A41">
        <v>102</v>
      </c>
      <c r="B41">
        <v>102104</v>
      </c>
      <c r="C41">
        <v>5945</v>
      </c>
      <c r="D41" t="s">
        <v>40</v>
      </c>
      <c r="E41" s="3">
        <v>50</v>
      </c>
      <c r="F41" s="8">
        <v>41857</v>
      </c>
      <c r="G41" t="s">
        <v>103</v>
      </c>
      <c r="H41" t="s">
        <v>14</v>
      </c>
      <c r="J41" t="b">
        <v>0</v>
      </c>
      <c r="K41">
        <v>619846</v>
      </c>
      <c r="L41">
        <v>187727</v>
      </c>
      <c r="Q41" t="s">
        <v>104</v>
      </c>
      <c r="U41">
        <v>8</v>
      </c>
      <c r="V41">
        <v>14</v>
      </c>
      <c r="X41">
        <v>1099915</v>
      </c>
      <c r="Y41" t="s">
        <v>105</v>
      </c>
      <c r="Z41">
        <v>102</v>
      </c>
      <c r="AA41" t="s">
        <v>106</v>
      </c>
      <c r="AB41" t="s">
        <v>107</v>
      </c>
      <c r="AC41">
        <v>2</v>
      </c>
    </row>
    <row r="42" spans="1:29" x14ac:dyDescent="0.25">
      <c r="A42">
        <v>102</v>
      </c>
      <c r="B42">
        <v>102101</v>
      </c>
      <c r="C42">
        <v>6207</v>
      </c>
      <c r="D42" t="s">
        <v>60</v>
      </c>
      <c r="E42" s="3">
        <v>24</v>
      </c>
      <c r="F42" s="8">
        <v>41857</v>
      </c>
      <c r="G42" t="s">
        <v>103</v>
      </c>
      <c r="H42" t="s">
        <v>14</v>
      </c>
      <c r="J42" t="b">
        <v>0</v>
      </c>
      <c r="K42">
        <v>619846</v>
      </c>
      <c r="L42">
        <v>187727</v>
      </c>
      <c r="Q42" t="s">
        <v>104</v>
      </c>
      <c r="U42">
        <v>8</v>
      </c>
      <c r="V42">
        <v>14</v>
      </c>
      <c r="X42">
        <v>1099915</v>
      </c>
      <c r="Y42" t="s">
        <v>105</v>
      </c>
      <c r="Z42">
        <v>102</v>
      </c>
      <c r="AA42" t="s">
        <v>106</v>
      </c>
      <c r="AB42" t="s">
        <v>107</v>
      </c>
      <c r="AC42">
        <v>1</v>
      </c>
    </row>
    <row r="43" spans="1:29" x14ac:dyDescent="0.25">
      <c r="A43">
        <v>102</v>
      </c>
      <c r="B43">
        <v>102104</v>
      </c>
      <c r="C43">
        <v>5945</v>
      </c>
      <c r="D43" t="s">
        <v>40</v>
      </c>
      <c r="E43" s="3">
        <v>59.99</v>
      </c>
      <c r="F43" s="8">
        <v>41857</v>
      </c>
      <c r="G43" t="s">
        <v>103</v>
      </c>
      <c r="H43" t="s">
        <v>41</v>
      </c>
      <c r="J43" t="b">
        <v>0</v>
      </c>
      <c r="K43">
        <v>619848</v>
      </c>
      <c r="L43">
        <v>187727</v>
      </c>
      <c r="Q43" t="s">
        <v>104</v>
      </c>
      <c r="U43">
        <v>8</v>
      </c>
      <c r="V43">
        <v>14</v>
      </c>
      <c r="X43">
        <v>1099970</v>
      </c>
      <c r="Y43" t="s">
        <v>105</v>
      </c>
      <c r="Z43">
        <v>102</v>
      </c>
      <c r="AA43" t="s">
        <v>106</v>
      </c>
      <c r="AB43" t="s">
        <v>107</v>
      </c>
      <c r="AC43">
        <v>1</v>
      </c>
    </row>
    <row r="44" spans="1:29" x14ac:dyDescent="0.25">
      <c r="A44">
        <v>102</v>
      </c>
      <c r="B44">
        <v>102107</v>
      </c>
      <c r="C44">
        <v>6190</v>
      </c>
      <c r="D44" t="s">
        <v>49</v>
      </c>
      <c r="E44" s="3">
        <v>1219.8</v>
      </c>
      <c r="F44" s="8">
        <v>41858</v>
      </c>
      <c r="G44" t="s">
        <v>103</v>
      </c>
      <c r="H44" t="s">
        <v>24</v>
      </c>
      <c r="J44" t="b">
        <v>0</v>
      </c>
      <c r="K44">
        <v>620208</v>
      </c>
      <c r="L44">
        <v>187820</v>
      </c>
      <c r="Q44" t="s">
        <v>104</v>
      </c>
      <c r="U44">
        <v>8</v>
      </c>
      <c r="V44">
        <v>14</v>
      </c>
      <c r="X44">
        <v>1099710</v>
      </c>
      <c r="Y44" t="s">
        <v>105</v>
      </c>
      <c r="Z44">
        <v>102</v>
      </c>
      <c r="AA44" t="s">
        <v>106</v>
      </c>
      <c r="AB44" t="s">
        <v>107</v>
      </c>
      <c r="AC44">
        <v>3</v>
      </c>
    </row>
    <row r="45" spans="1:29" x14ac:dyDescent="0.25">
      <c r="A45">
        <v>102</v>
      </c>
      <c r="B45">
        <v>102107</v>
      </c>
      <c r="C45">
        <v>5945</v>
      </c>
      <c r="D45" t="s">
        <v>40</v>
      </c>
      <c r="E45" s="3">
        <v>514.67999999999995</v>
      </c>
      <c r="F45" s="8">
        <v>41858</v>
      </c>
      <c r="G45" t="s">
        <v>103</v>
      </c>
      <c r="H45" t="s">
        <v>24</v>
      </c>
      <c r="J45" t="b">
        <v>0</v>
      </c>
      <c r="K45">
        <v>620208</v>
      </c>
      <c r="L45">
        <v>187820</v>
      </c>
      <c r="Q45" t="s">
        <v>104</v>
      </c>
      <c r="U45">
        <v>8</v>
      </c>
      <c r="V45">
        <v>14</v>
      </c>
      <c r="X45">
        <v>1099710</v>
      </c>
      <c r="Y45" t="s">
        <v>105</v>
      </c>
      <c r="Z45">
        <v>102</v>
      </c>
      <c r="AA45" t="s">
        <v>106</v>
      </c>
      <c r="AB45" t="s">
        <v>107</v>
      </c>
      <c r="AC45">
        <v>2</v>
      </c>
    </row>
    <row r="46" spans="1:29" x14ac:dyDescent="0.25">
      <c r="A46">
        <v>102</v>
      </c>
      <c r="B46">
        <v>102107</v>
      </c>
      <c r="C46">
        <v>6205</v>
      </c>
      <c r="D46" t="s">
        <v>58</v>
      </c>
      <c r="E46" s="3">
        <v>457.67</v>
      </c>
      <c r="F46" s="8">
        <v>41858</v>
      </c>
      <c r="G46" t="s">
        <v>103</v>
      </c>
      <c r="H46" t="s">
        <v>24</v>
      </c>
      <c r="J46" t="b">
        <v>0</v>
      </c>
      <c r="K46">
        <v>620208</v>
      </c>
      <c r="L46">
        <v>187820</v>
      </c>
      <c r="Q46" t="s">
        <v>104</v>
      </c>
      <c r="U46">
        <v>8</v>
      </c>
      <c r="V46">
        <v>14</v>
      </c>
      <c r="X46">
        <v>1099710</v>
      </c>
      <c r="Y46" t="s">
        <v>105</v>
      </c>
      <c r="Z46">
        <v>102</v>
      </c>
      <c r="AA46" t="s">
        <v>106</v>
      </c>
      <c r="AB46" t="s">
        <v>107</v>
      </c>
      <c r="AC46">
        <v>7</v>
      </c>
    </row>
    <row r="47" spans="1:29" x14ac:dyDescent="0.25">
      <c r="A47">
        <v>102</v>
      </c>
      <c r="B47">
        <v>102107</v>
      </c>
      <c r="C47">
        <v>5880</v>
      </c>
      <c r="D47" t="s">
        <v>36</v>
      </c>
      <c r="E47" s="3">
        <v>58.81</v>
      </c>
      <c r="F47" s="8">
        <v>41858</v>
      </c>
      <c r="G47" t="s">
        <v>103</v>
      </c>
      <c r="H47" t="s">
        <v>24</v>
      </c>
      <c r="J47" t="b">
        <v>0</v>
      </c>
      <c r="K47">
        <v>620208</v>
      </c>
      <c r="L47">
        <v>187820</v>
      </c>
      <c r="Q47" t="s">
        <v>104</v>
      </c>
      <c r="U47">
        <v>8</v>
      </c>
      <c r="V47">
        <v>14</v>
      </c>
      <c r="X47">
        <v>1099710</v>
      </c>
      <c r="Y47" t="s">
        <v>105</v>
      </c>
      <c r="Z47">
        <v>102</v>
      </c>
      <c r="AA47" t="s">
        <v>106</v>
      </c>
      <c r="AB47" t="s">
        <v>107</v>
      </c>
      <c r="AC47">
        <v>1</v>
      </c>
    </row>
    <row r="48" spans="1:29" x14ac:dyDescent="0.25">
      <c r="A48">
        <v>102</v>
      </c>
      <c r="B48">
        <v>102107</v>
      </c>
      <c r="C48">
        <v>6195</v>
      </c>
      <c r="D48" t="s">
        <v>53</v>
      </c>
      <c r="E48" s="3">
        <v>21.5</v>
      </c>
      <c r="F48" s="8">
        <v>41858</v>
      </c>
      <c r="G48" t="s">
        <v>103</v>
      </c>
      <c r="H48" t="s">
        <v>24</v>
      </c>
      <c r="J48" t="b">
        <v>0</v>
      </c>
      <c r="K48">
        <v>620208</v>
      </c>
      <c r="L48">
        <v>187820</v>
      </c>
      <c r="Q48" t="s">
        <v>104</v>
      </c>
      <c r="U48">
        <v>8</v>
      </c>
      <c r="V48">
        <v>14</v>
      </c>
      <c r="X48">
        <v>1099710</v>
      </c>
      <c r="Y48" t="s">
        <v>105</v>
      </c>
      <c r="Z48">
        <v>102</v>
      </c>
      <c r="AA48" t="s">
        <v>106</v>
      </c>
      <c r="AB48" t="s">
        <v>107</v>
      </c>
      <c r="AC48">
        <v>4</v>
      </c>
    </row>
    <row r="49" spans="1:29" x14ac:dyDescent="0.25">
      <c r="A49">
        <v>102</v>
      </c>
      <c r="B49">
        <v>102107</v>
      </c>
      <c r="C49">
        <v>6207</v>
      </c>
      <c r="D49" t="s">
        <v>60</v>
      </c>
      <c r="E49" s="3">
        <v>19</v>
      </c>
      <c r="F49" s="8">
        <v>41858</v>
      </c>
      <c r="G49" t="s">
        <v>103</v>
      </c>
      <c r="H49" t="s">
        <v>24</v>
      </c>
      <c r="J49" t="b">
        <v>0</v>
      </c>
      <c r="K49">
        <v>620208</v>
      </c>
      <c r="L49">
        <v>187820</v>
      </c>
      <c r="Q49" t="s">
        <v>104</v>
      </c>
      <c r="U49">
        <v>8</v>
      </c>
      <c r="V49">
        <v>14</v>
      </c>
      <c r="X49">
        <v>1099710</v>
      </c>
      <c r="Y49" t="s">
        <v>105</v>
      </c>
      <c r="Z49">
        <v>102</v>
      </c>
      <c r="AA49" t="s">
        <v>106</v>
      </c>
      <c r="AB49" t="s">
        <v>107</v>
      </c>
      <c r="AC49">
        <v>6</v>
      </c>
    </row>
    <row r="50" spans="1:29" x14ac:dyDescent="0.25">
      <c r="A50">
        <v>102</v>
      </c>
      <c r="B50">
        <v>102107</v>
      </c>
      <c r="C50">
        <v>6200</v>
      </c>
      <c r="D50" t="s">
        <v>57</v>
      </c>
      <c r="E50" s="3">
        <v>7</v>
      </c>
      <c r="F50" s="8">
        <v>41858</v>
      </c>
      <c r="G50" t="s">
        <v>103</v>
      </c>
      <c r="H50" t="s">
        <v>24</v>
      </c>
      <c r="J50" t="b">
        <v>0</v>
      </c>
      <c r="K50">
        <v>620208</v>
      </c>
      <c r="L50">
        <v>187820</v>
      </c>
      <c r="Q50" t="s">
        <v>104</v>
      </c>
      <c r="U50">
        <v>8</v>
      </c>
      <c r="V50">
        <v>14</v>
      </c>
      <c r="X50">
        <v>1099710</v>
      </c>
      <c r="Y50" t="s">
        <v>105</v>
      </c>
      <c r="Z50">
        <v>102</v>
      </c>
      <c r="AA50" t="s">
        <v>106</v>
      </c>
      <c r="AB50" t="s">
        <v>107</v>
      </c>
      <c r="AC50">
        <v>8</v>
      </c>
    </row>
    <row r="51" spans="1:29" x14ac:dyDescent="0.25">
      <c r="A51">
        <v>102</v>
      </c>
      <c r="B51">
        <v>102107</v>
      </c>
      <c r="C51">
        <v>6200</v>
      </c>
      <c r="D51" t="s">
        <v>57</v>
      </c>
      <c r="E51" s="3">
        <v>5.5</v>
      </c>
      <c r="F51" s="8">
        <v>41858</v>
      </c>
      <c r="G51" t="s">
        <v>103</v>
      </c>
      <c r="H51" t="s">
        <v>24</v>
      </c>
      <c r="J51" t="b">
        <v>0</v>
      </c>
      <c r="K51">
        <v>620208</v>
      </c>
      <c r="L51">
        <v>187820</v>
      </c>
      <c r="Q51" t="s">
        <v>104</v>
      </c>
      <c r="U51">
        <v>8</v>
      </c>
      <c r="V51">
        <v>14</v>
      </c>
      <c r="X51">
        <v>1099710</v>
      </c>
      <c r="Y51" t="s">
        <v>105</v>
      </c>
      <c r="Z51">
        <v>102</v>
      </c>
      <c r="AA51" t="s">
        <v>106</v>
      </c>
      <c r="AB51" t="s">
        <v>107</v>
      </c>
      <c r="AC51">
        <v>5</v>
      </c>
    </row>
    <row r="52" spans="1:29" x14ac:dyDescent="0.25">
      <c r="A52">
        <v>102</v>
      </c>
      <c r="B52">
        <v>102103</v>
      </c>
      <c r="C52">
        <v>5655</v>
      </c>
      <c r="D52" t="s">
        <v>3</v>
      </c>
      <c r="E52" s="3">
        <v>30</v>
      </c>
      <c r="F52" s="8">
        <v>41871</v>
      </c>
      <c r="G52" t="s">
        <v>103</v>
      </c>
      <c r="H52" t="s">
        <v>4</v>
      </c>
      <c r="J52" s="1" t="b">
        <v>0</v>
      </c>
      <c r="K52">
        <v>622378</v>
      </c>
      <c r="L52">
        <v>188560</v>
      </c>
      <c r="Q52" t="s">
        <v>104</v>
      </c>
      <c r="U52">
        <v>8</v>
      </c>
      <c r="V52">
        <v>14</v>
      </c>
      <c r="X52">
        <v>1099803</v>
      </c>
      <c r="Y52" t="s">
        <v>105</v>
      </c>
      <c r="Z52">
        <v>850</v>
      </c>
      <c r="AA52" t="s">
        <v>106</v>
      </c>
      <c r="AB52" t="s">
        <v>107</v>
      </c>
      <c r="AC52">
        <v>1</v>
      </c>
    </row>
    <row r="53" spans="1:29" x14ac:dyDescent="0.25">
      <c r="A53">
        <v>102</v>
      </c>
      <c r="B53">
        <v>102109</v>
      </c>
      <c r="C53">
        <v>6190</v>
      </c>
      <c r="D53" t="s">
        <v>49</v>
      </c>
      <c r="E53" s="3">
        <v>290.43</v>
      </c>
      <c r="F53" s="8">
        <v>41879</v>
      </c>
      <c r="G53" t="s">
        <v>103</v>
      </c>
      <c r="H53" t="s">
        <v>26</v>
      </c>
      <c r="J53" t="b">
        <v>0</v>
      </c>
      <c r="K53">
        <v>624839</v>
      </c>
      <c r="L53">
        <v>189148</v>
      </c>
      <c r="Q53" t="s">
        <v>104</v>
      </c>
      <c r="U53">
        <v>8</v>
      </c>
      <c r="V53">
        <v>14</v>
      </c>
      <c r="X53">
        <v>1010056</v>
      </c>
      <c r="Y53" t="s">
        <v>105</v>
      </c>
      <c r="Z53">
        <v>102</v>
      </c>
      <c r="AA53" t="s">
        <v>106</v>
      </c>
      <c r="AB53" t="s">
        <v>107</v>
      </c>
      <c r="AC53">
        <v>1</v>
      </c>
    </row>
    <row r="54" spans="1:29" x14ac:dyDescent="0.25">
      <c r="A54">
        <v>102</v>
      </c>
      <c r="B54">
        <v>102109</v>
      </c>
      <c r="C54">
        <v>6185</v>
      </c>
      <c r="D54" t="s">
        <v>46</v>
      </c>
      <c r="E54" s="3">
        <v>262.5</v>
      </c>
      <c r="F54" s="8">
        <v>41879</v>
      </c>
      <c r="G54" t="s">
        <v>103</v>
      </c>
      <c r="H54" t="s">
        <v>26</v>
      </c>
      <c r="J54" t="b">
        <v>0</v>
      </c>
      <c r="K54">
        <v>624839</v>
      </c>
      <c r="L54">
        <v>189148</v>
      </c>
      <c r="Q54" t="s">
        <v>104</v>
      </c>
      <c r="U54">
        <v>8</v>
      </c>
      <c r="V54">
        <v>14</v>
      </c>
      <c r="X54">
        <v>1010056</v>
      </c>
      <c r="Y54" t="s">
        <v>105</v>
      </c>
      <c r="Z54">
        <v>102</v>
      </c>
      <c r="AA54" t="s">
        <v>106</v>
      </c>
      <c r="AB54" t="s">
        <v>107</v>
      </c>
      <c r="AC54">
        <v>2</v>
      </c>
    </row>
    <row r="55" spans="1:29" x14ac:dyDescent="0.25">
      <c r="A55">
        <v>102</v>
      </c>
      <c r="B55">
        <v>102106</v>
      </c>
      <c r="C55">
        <v>5660</v>
      </c>
      <c r="D55" t="s">
        <v>13</v>
      </c>
      <c r="E55" s="3">
        <v>429.22</v>
      </c>
      <c r="F55" s="8">
        <v>41879</v>
      </c>
      <c r="G55" t="s">
        <v>103</v>
      </c>
      <c r="H55" t="s">
        <v>17</v>
      </c>
      <c r="J55" t="b">
        <v>0</v>
      </c>
      <c r="K55">
        <v>624840</v>
      </c>
      <c r="L55">
        <v>189148</v>
      </c>
      <c r="Q55" t="s">
        <v>104</v>
      </c>
      <c r="U55">
        <v>8</v>
      </c>
      <c r="V55">
        <v>14</v>
      </c>
      <c r="X55">
        <v>1099708</v>
      </c>
      <c r="Y55" t="s">
        <v>105</v>
      </c>
      <c r="Z55">
        <v>102</v>
      </c>
      <c r="AA55" t="s">
        <v>106</v>
      </c>
      <c r="AB55" t="s">
        <v>107</v>
      </c>
      <c r="AC55">
        <v>1</v>
      </c>
    </row>
    <row r="56" spans="1:29" x14ac:dyDescent="0.25">
      <c r="A56">
        <v>102</v>
      </c>
      <c r="B56">
        <v>102106</v>
      </c>
      <c r="C56">
        <v>5880</v>
      </c>
      <c r="D56" t="s">
        <v>36</v>
      </c>
      <c r="E56" s="3">
        <v>115.99</v>
      </c>
      <c r="F56" s="8">
        <v>41879</v>
      </c>
      <c r="G56" t="s">
        <v>103</v>
      </c>
      <c r="H56" t="s">
        <v>17</v>
      </c>
      <c r="J56" t="b">
        <v>0</v>
      </c>
      <c r="K56">
        <v>624840</v>
      </c>
      <c r="L56">
        <v>189148</v>
      </c>
      <c r="Q56" t="s">
        <v>104</v>
      </c>
      <c r="U56">
        <v>8</v>
      </c>
      <c r="V56">
        <v>14</v>
      </c>
      <c r="X56">
        <v>1099708</v>
      </c>
      <c r="Y56" t="s">
        <v>105</v>
      </c>
      <c r="Z56">
        <v>102</v>
      </c>
      <c r="AA56" t="s">
        <v>106</v>
      </c>
      <c r="AB56" t="s">
        <v>107</v>
      </c>
      <c r="AC56">
        <v>2</v>
      </c>
    </row>
    <row r="57" spans="1:29" x14ac:dyDescent="0.25">
      <c r="A57">
        <v>102</v>
      </c>
      <c r="B57">
        <v>102104</v>
      </c>
      <c r="C57">
        <v>5945</v>
      </c>
      <c r="D57" t="s">
        <v>40</v>
      </c>
      <c r="E57" s="3">
        <v>59.99</v>
      </c>
      <c r="F57" s="8">
        <v>41879</v>
      </c>
      <c r="G57" t="s">
        <v>103</v>
      </c>
      <c r="H57" t="s">
        <v>42</v>
      </c>
      <c r="J57" t="b">
        <v>0</v>
      </c>
      <c r="K57">
        <v>624841</v>
      </c>
      <c r="L57">
        <v>189148</v>
      </c>
      <c r="Q57" t="s">
        <v>104</v>
      </c>
      <c r="U57">
        <v>8</v>
      </c>
      <c r="V57">
        <v>14</v>
      </c>
      <c r="X57">
        <v>1099916</v>
      </c>
      <c r="Y57" t="s">
        <v>105</v>
      </c>
      <c r="Z57">
        <v>801</v>
      </c>
      <c r="AA57" t="s">
        <v>106</v>
      </c>
      <c r="AB57" t="s">
        <v>107</v>
      </c>
      <c r="AC57">
        <v>1</v>
      </c>
    </row>
    <row r="58" spans="1:29" x14ac:dyDescent="0.25">
      <c r="A58">
        <v>102</v>
      </c>
      <c r="B58">
        <v>102109</v>
      </c>
      <c r="C58">
        <v>6195</v>
      </c>
      <c r="D58" t="s">
        <v>53</v>
      </c>
      <c r="E58" s="3">
        <v>89</v>
      </c>
      <c r="F58" s="8">
        <v>41879</v>
      </c>
      <c r="G58" t="s">
        <v>103</v>
      </c>
      <c r="H58" t="s">
        <v>47</v>
      </c>
      <c r="J58" t="b">
        <v>0</v>
      </c>
      <c r="K58">
        <v>624981</v>
      </c>
      <c r="L58">
        <v>189177</v>
      </c>
      <c r="Q58" t="s">
        <v>104</v>
      </c>
      <c r="U58">
        <v>8</v>
      </c>
      <c r="V58">
        <v>14</v>
      </c>
      <c r="X58">
        <v>1099849</v>
      </c>
      <c r="Y58" t="s">
        <v>105</v>
      </c>
      <c r="Z58">
        <v>102</v>
      </c>
      <c r="AA58" t="s">
        <v>106</v>
      </c>
      <c r="AB58" t="s">
        <v>107</v>
      </c>
      <c r="AC58">
        <v>1</v>
      </c>
    </row>
    <row r="59" spans="1:29" x14ac:dyDescent="0.25">
      <c r="A59">
        <v>102</v>
      </c>
      <c r="B59">
        <v>102109</v>
      </c>
      <c r="C59">
        <v>6200</v>
      </c>
      <c r="D59" t="s">
        <v>57</v>
      </c>
      <c r="E59" s="3">
        <v>22.12</v>
      </c>
      <c r="F59" s="8">
        <v>41879</v>
      </c>
      <c r="G59" t="s">
        <v>103</v>
      </c>
      <c r="H59" t="s">
        <v>47</v>
      </c>
      <c r="J59" t="b">
        <v>0</v>
      </c>
      <c r="K59">
        <v>624981</v>
      </c>
      <c r="L59">
        <v>189177</v>
      </c>
      <c r="Q59" t="s">
        <v>104</v>
      </c>
      <c r="U59">
        <v>8</v>
      </c>
      <c r="V59">
        <v>14</v>
      </c>
      <c r="X59">
        <v>1099849</v>
      </c>
      <c r="Y59" t="s">
        <v>105</v>
      </c>
      <c r="Z59">
        <v>102</v>
      </c>
      <c r="AA59" t="s">
        <v>106</v>
      </c>
      <c r="AB59" t="s">
        <v>107</v>
      </c>
      <c r="AC59">
        <v>2</v>
      </c>
    </row>
    <row r="60" spans="1:29" x14ac:dyDescent="0.25">
      <c r="A60">
        <v>102</v>
      </c>
      <c r="B60">
        <v>102103</v>
      </c>
      <c r="C60">
        <v>5870</v>
      </c>
      <c r="D60" t="s">
        <v>32</v>
      </c>
      <c r="E60" s="3">
        <v>200</v>
      </c>
      <c r="F60" s="8">
        <v>41893</v>
      </c>
      <c r="G60" t="s">
        <v>103</v>
      </c>
      <c r="H60" t="s">
        <v>34</v>
      </c>
      <c r="J60" t="b">
        <v>0</v>
      </c>
      <c r="K60">
        <v>627864</v>
      </c>
      <c r="L60">
        <v>190043</v>
      </c>
      <c r="Q60" t="s">
        <v>104</v>
      </c>
      <c r="U60">
        <v>9</v>
      </c>
      <c r="V60">
        <v>14</v>
      </c>
      <c r="X60">
        <v>1099823</v>
      </c>
      <c r="Y60" t="s">
        <v>105</v>
      </c>
      <c r="Z60">
        <v>102</v>
      </c>
      <c r="AA60" t="s">
        <v>106</v>
      </c>
      <c r="AB60" t="s">
        <v>107</v>
      </c>
      <c r="AC60">
        <v>1</v>
      </c>
    </row>
    <row r="61" spans="1:29" x14ac:dyDescent="0.25">
      <c r="A61">
        <v>102</v>
      </c>
      <c r="B61">
        <v>102103</v>
      </c>
      <c r="C61">
        <v>5945</v>
      </c>
      <c r="D61" t="s">
        <v>40</v>
      </c>
      <c r="E61" s="3">
        <v>137.54</v>
      </c>
      <c r="F61" s="8">
        <v>41893</v>
      </c>
      <c r="G61" t="s">
        <v>103</v>
      </c>
      <c r="H61" t="s">
        <v>31</v>
      </c>
      <c r="J61" t="b">
        <v>0</v>
      </c>
      <c r="K61">
        <v>627866</v>
      </c>
      <c r="L61">
        <v>190043</v>
      </c>
      <c r="Q61" t="s">
        <v>104</v>
      </c>
      <c r="U61">
        <v>9</v>
      </c>
      <c r="V61">
        <v>14</v>
      </c>
      <c r="X61">
        <v>1099981</v>
      </c>
      <c r="Y61" t="s">
        <v>105</v>
      </c>
      <c r="Z61">
        <v>102</v>
      </c>
      <c r="AA61" t="s">
        <v>106</v>
      </c>
      <c r="AB61" t="s">
        <v>107</v>
      </c>
      <c r="AC61">
        <v>1</v>
      </c>
    </row>
    <row r="62" spans="1:29" x14ac:dyDescent="0.25">
      <c r="A62">
        <v>102</v>
      </c>
      <c r="B62">
        <v>102104</v>
      </c>
      <c r="C62">
        <v>5945</v>
      </c>
      <c r="D62" t="s">
        <v>40</v>
      </c>
      <c r="E62" s="3">
        <v>70.010000000000005</v>
      </c>
      <c r="F62" s="8">
        <v>41893</v>
      </c>
      <c r="G62" t="s">
        <v>103</v>
      </c>
      <c r="H62" t="s">
        <v>43</v>
      </c>
      <c r="J62" t="b">
        <v>0</v>
      </c>
      <c r="K62">
        <v>627867</v>
      </c>
      <c r="L62">
        <v>190043</v>
      </c>
      <c r="Q62" t="s">
        <v>104</v>
      </c>
      <c r="U62">
        <v>9</v>
      </c>
      <c r="V62">
        <v>14</v>
      </c>
      <c r="X62">
        <v>1099875</v>
      </c>
      <c r="Y62" t="s">
        <v>105</v>
      </c>
      <c r="Z62">
        <v>102</v>
      </c>
      <c r="AA62" t="s">
        <v>106</v>
      </c>
      <c r="AB62" t="s">
        <v>107</v>
      </c>
      <c r="AC62">
        <v>1</v>
      </c>
    </row>
    <row r="63" spans="1:29" x14ac:dyDescent="0.25">
      <c r="A63">
        <v>102</v>
      </c>
      <c r="B63">
        <v>102104</v>
      </c>
      <c r="C63">
        <v>5945</v>
      </c>
      <c r="D63" t="s">
        <v>40</v>
      </c>
      <c r="E63" s="3">
        <v>59.99</v>
      </c>
      <c r="F63" s="8">
        <v>41893</v>
      </c>
      <c r="G63" t="s">
        <v>103</v>
      </c>
      <c r="H63" t="s">
        <v>41</v>
      </c>
      <c r="J63" t="b">
        <v>0</v>
      </c>
      <c r="K63">
        <v>627951</v>
      </c>
      <c r="L63">
        <v>190084</v>
      </c>
      <c r="Q63" t="s">
        <v>104</v>
      </c>
      <c r="U63">
        <v>9</v>
      </c>
      <c r="V63">
        <v>14</v>
      </c>
      <c r="X63">
        <v>1099970</v>
      </c>
      <c r="Y63" t="s">
        <v>105</v>
      </c>
      <c r="Z63">
        <v>102</v>
      </c>
      <c r="AA63" t="s">
        <v>106</v>
      </c>
      <c r="AB63" t="s">
        <v>107</v>
      </c>
      <c r="AC63">
        <v>1</v>
      </c>
    </row>
    <row r="64" spans="1:29" x14ac:dyDescent="0.25">
      <c r="A64">
        <v>102</v>
      </c>
      <c r="B64">
        <v>102104</v>
      </c>
      <c r="C64">
        <v>5945</v>
      </c>
      <c r="D64" t="s">
        <v>40</v>
      </c>
      <c r="E64" s="3">
        <v>50</v>
      </c>
      <c r="F64" s="8">
        <v>41900</v>
      </c>
      <c r="G64" t="s">
        <v>103</v>
      </c>
      <c r="H64" t="s">
        <v>14</v>
      </c>
      <c r="J64" t="b">
        <v>0</v>
      </c>
      <c r="K64">
        <v>629327</v>
      </c>
      <c r="L64">
        <v>190539</v>
      </c>
      <c r="Q64" t="s">
        <v>104</v>
      </c>
      <c r="U64">
        <v>9</v>
      </c>
      <c r="V64">
        <v>14</v>
      </c>
      <c r="X64">
        <v>1099915</v>
      </c>
      <c r="Y64" t="s">
        <v>105</v>
      </c>
      <c r="Z64">
        <v>102</v>
      </c>
      <c r="AA64" t="s">
        <v>106</v>
      </c>
      <c r="AB64" t="s">
        <v>107</v>
      </c>
      <c r="AC64">
        <v>1</v>
      </c>
    </row>
    <row r="65" spans="1:29" x14ac:dyDescent="0.25">
      <c r="A65">
        <v>102</v>
      </c>
      <c r="B65">
        <v>102109</v>
      </c>
      <c r="C65">
        <v>5820</v>
      </c>
      <c r="D65" t="s">
        <v>25</v>
      </c>
      <c r="E65" s="3">
        <v>85</v>
      </c>
      <c r="F65" s="8">
        <v>41900</v>
      </c>
      <c r="G65" t="s">
        <v>103</v>
      </c>
      <c r="H65" t="s">
        <v>21</v>
      </c>
      <c r="J65" t="b">
        <v>0</v>
      </c>
      <c r="K65">
        <v>629361</v>
      </c>
      <c r="L65">
        <v>190539</v>
      </c>
      <c r="Q65" t="s">
        <v>104</v>
      </c>
      <c r="U65">
        <v>9</v>
      </c>
      <c r="V65">
        <v>14</v>
      </c>
      <c r="X65">
        <v>1099788</v>
      </c>
      <c r="Y65" t="s">
        <v>105</v>
      </c>
      <c r="Z65">
        <v>102</v>
      </c>
      <c r="AA65" t="s">
        <v>106</v>
      </c>
      <c r="AB65" t="s">
        <v>107</v>
      </c>
      <c r="AC65">
        <v>1</v>
      </c>
    </row>
    <row r="66" spans="1:29" x14ac:dyDescent="0.25">
      <c r="A66">
        <v>102</v>
      </c>
      <c r="B66">
        <v>102106</v>
      </c>
      <c r="C66">
        <v>5660</v>
      </c>
      <c r="D66" t="s">
        <v>13</v>
      </c>
      <c r="E66" s="3">
        <v>420</v>
      </c>
      <c r="F66" s="8">
        <v>41906</v>
      </c>
      <c r="G66" t="s">
        <v>103</v>
      </c>
      <c r="H66" t="s">
        <v>17</v>
      </c>
      <c r="J66" t="b">
        <v>0</v>
      </c>
      <c r="K66">
        <v>630676</v>
      </c>
      <c r="L66">
        <v>191003</v>
      </c>
      <c r="Q66" t="s">
        <v>104</v>
      </c>
      <c r="U66">
        <v>9</v>
      </c>
      <c r="V66">
        <v>14</v>
      </c>
      <c r="X66">
        <v>1099708</v>
      </c>
      <c r="Y66" t="s">
        <v>105</v>
      </c>
      <c r="Z66">
        <v>102</v>
      </c>
      <c r="AA66" t="s">
        <v>106</v>
      </c>
      <c r="AB66" t="s">
        <v>107</v>
      </c>
      <c r="AC66">
        <v>1</v>
      </c>
    </row>
    <row r="67" spans="1:29" x14ac:dyDescent="0.25">
      <c r="A67">
        <v>102</v>
      </c>
      <c r="B67">
        <v>102106</v>
      </c>
      <c r="C67">
        <v>5880</v>
      </c>
      <c r="D67" t="s">
        <v>36</v>
      </c>
      <c r="E67" s="3">
        <v>9.5299999999999994</v>
      </c>
      <c r="F67" s="8">
        <v>41906</v>
      </c>
      <c r="G67" t="s">
        <v>103</v>
      </c>
      <c r="H67" t="s">
        <v>17</v>
      </c>
      <c r="J67" t="b">
        <v>0</v>
      </c>
      <c r="K67">
        <v>630676</v>
      </c>
      <c r="L67">
        <v>191003</v>
      </c>
      <c r="Q67" t="s">
        <v>104</v>
      </c>
      <c r="U67">
        <v>9</v>
      </c>
      <c r="V67">
        <v>14</v>
      </c>
      <c r="X67">
        <v>1099708</v>
      </c>
      <c r="Y67" t="s">
        <v>105</v>
      </c>
      <c r="Z67">
        <v>102</v>
      </c>
      <c r="AA67" t="s">
        <v>106</v>
      </c>
      <c r="AB67" t="s">
        <v>107</v>
      </c>
      <c r="AC67">
        <v>2</v>
      </c>
    </row>
    <row r="68" spans="1:29" x14ac:dyDescent="0.25">
      <c r="A68">
        <v>102</v>
      </c>
      <c r="B68">
        <v>102103</v>
      </c>
      <c r="C68">
        <v>5655</v>
      </c>
      <c r="D68" t="s">
        <v>3</v>
      </c>
      <c r="E68" s="3">
        <v>63.98</v>
      </c>
      <c r="F68" s="8">
        <v>41907</v>
      </c>
      <c r="G68" t="s">
        <v>103</v>
      </c>
      <c r="H68" t="s">
        <v>11</v>
      </c>
      <c r="J68" s="1" t="b">
        <v>0</v>
      </c>
      <c r="K68">
        <v>631125</v>
      </c>
      <c r="L68">
        <v>191093</v>
      </c>
      <c r="Q68" t="s">
        <v>104</v>
      </c>
      <c r="U68">
        <v>9</v>
      </c>
      <c r="V68">
        <v>14</v>
      </c>
      <c r="X68">
        <v>1077860</v>
      </c>
      <c r="Y68" t="s">
        <v>105</v>
      </c>
      <c r="Z68">
        <v>102</v>
      </c>
      <c r="AA68" t="s">
        <v>106</v>
      </c>
      <c r="AB68" t="s">
        <v>107</v>
      </c>
      <c r="AC68">
        <v>1</v>
      </c>
    </row>
    <row r="69" spans="1:29" x14ac:dyDescent="0.25">
      <c r="A69">
        <v>102</v>
      </c>
      <c r="B69">
        <v>102103</v>
      </c>
      <c r="C69">
        <v>5810</v>
      </c>
      <c r="D69" t="s">
        <v>22</v>
      </c>
      <c r="E69" s="3">
        <v>185</v>
      </c>
      <c r="F69" s="8">
        <v>41912</v>
      </c>
      <c r="G69" t="s">
        <v>103</v>
      </c>
      <c r="H69" t="s">
        <v>23</v>
      </c>
      <c r="J69" t="b">
        <v>0</v>
      </c>
      <c r="K69">
        <v>631602</v>
      </c>
      <c r="L69">
        <v>191388</v>
      </c>
      <c r="Q69" t="s">
        <v>104</v>
      </c>
      <c r="U69">
        <v>9</v>
      </c>
      <c r="V69">
        <v>14</v>
      </c>
      <c r="X69">
        <v>1099918</v>
      </c>
      <c r="Y69" t="s">
        <v>105</v>
      </c>
      <c r="Z69">
        <v>102</v>
      </c>
      <c r="AA69" t="s">
        <v>106</v>
      </c>
      <c r="AB69" t="s">
        <v>107</v>
      </c>
      <c r="AC69">
        <v>1</v>
      </c>
    </row>
    <row r="70" spans="1:29" x14ac:dyDescent="0.25">
      <c r="A70">
        <v>102</v>
      </c>
      <c r="B70">
        <v>102109</v>
      </c>
      <c r="C70">
        <v>6185</v>
      </c>
      <c r="D70" t="s">
        <v>46</v>
      </c>
      <c r="E70" s="3">
        <v>1038.53</v>
      </c>
      <c r="F70" s="8">
        <v>41913</v>
      </c>
      <c r="G70" t="s">
        <v>103</v>
      </c>
      <c r="H70" t="s">
        <v>48</v>
      </c>
      <c r="J70" t="b">
        <v>0</v>
      </c>
      <c r="K70">
        <v>632377</v>
      </c>
      <c r="L70">
        <v>191564</v>
      </c>
      <c r="Q70" t="s">
        <v>104</v>
      </c>
      <c r="U70">
        <v>10</v>
      </c>
      <c r="V70">
        <v>14</v>
      </c>
      <c r="X70">
        <v>1099827</v>
      </c>
      <c r="Y70" t="s">
        <v>105</v>
      </c>
      <c r="Z70">
        <v>102</v>
      </c>
      <c r="AA70" t="s">
        <v>106</v>
      </c>
      <c r="AB70" t="s">
        <v>107</v>
      </c>
      <c r="AC70">
        <v>1</v>
      </c>
    </row>
    <row r="71" spans="1:29" x14ac:dyDescent="0.25">
      <c r="A71">
        <v>102</v>
      </c>
      <c r="B71">
        <v>102109</v>
      </c>
      <c r="C71">
        <v>6190</v>
      </c>
      <c r="D71" t="s">
        <v>49</v>
      </c>
      <c r="E71" s="3">
        <v>519.20000000000005</v>
      </c>
      <c r="F71" s="8">
        <v>41913</v>
      </c>
      <c r="G71" t="s">
        <v>103</v>
      </c>
      <c r="H71" t="s">
        <v>48</v>
      </c>
      <c r="J71" t="b">
        <v>0</v>
      </c>
      <c r="K71">
        <v>632377</v>
      </c>
      <c r="L71">
        <v>191564</v>
      </c>
      <c r="Q71" t="s">
        <v>104</v>
      </c>
      <c r="U71">
        <v>10</v>
      </c>
      <c r="V71">
        <v>14</v>
      </c>
      <c r="X71">
        <v>1099827</v>
      </c>
      <c r="Y71" t="s">
        <v>105</v>
      </c>
      <c r="Z71">
        <v>102</v>
      </c>
      <c r="AA71" t="s">
        <v>106</v>
      </c>
      <c r="AB71" t="s">
        <v>107</v>
      </c>
      <c r="AC71">
        <v>2</v>
      </c>
    </row>
    <row r="72" spans="1:29" x14ac:dyDescent="0.25">
      <c r="A72">
        <v>102</v>
      </c>
      <c r="B72">
        <v>102109</v>
      </c>
      <c r="C72">
        <v>6195</v>
      </c>
      <c r="D72" t="s">
        <v>53</v>
      </c>
      <c r="E72" s="3">
        <v>60</v>
      </c>
      <c r="F72" s="8">
        <v>41913</v>
      </c>
      <c r="G72" t="s">
        <v>103</v>
      </c>
      <c r="H72" t="s">
        <v>48</v>
      </c>
      <c r="J72" t="b">
        <v>0</v>
      </c>
      <c r="K72">
        <v>632377</v>
      </c>
      <c r="L72">
        <v>191564</v>
      </c>
      <c r="Q72" t="s">
        <v>104</v>
      </c>
      <c r="U72">
        <v>10</v>
      </c>
      <c r="V72">
        <v>14</v>
      </c>
      <c r="X72">
        <v>1099827</v>
      </c>
      <c r="Y72" t="s">
        <v>105</v>
      </c>
      <c r="Z72">
        <v>102</v>
      </c>
      <c r="AA72" t="s">
        <v>106</v>
      </c>
      <c r="AB72" t="s">
        <v>107</v>
      </c>
      <c r="AC72">
        <v>3</v>
      </c>
    </row>
    <row r="73" spans="1:29" x14ac:dyDescent="0.25">
      <c r="A73">
        <v>102</v>
      </c>
      <c r="B73">
        <v>102109</v>
      </c>
      <c r="C73">
        <v>6207</v>
      </c>
      <c r="D73" t="s">
        <v>60</v>
      </c>
      <c r="E73" s="3">
        <v>44</v>
      </c>
      <c r="F73" s="8">
        <v>41913</v>
      </c>
      <c r="G73" t="s">
        <v>103</v>
      </c>
      <c r="H73" t="s">
        <v>48</v>
      </c>
      <c r="J73" t="b">
        <v>0</v>
      </c>
      <c r="K73">
        <v>632377</v>
      </c>
      <c r="L73">
        <v>191564</v>
      </c>
      <c r="Q73" t="s">
        <v>104</v>
      </c>
      <c r="U73">
        <v>10</v>
      </c>
      <c r="V73">
        <v>14</v>
      </c>
      <c r="X73">
        <v>1099827</v>
      </c>
      <c r="Y73" t="s">
        <v>105</v>
      </c>
      <c r="Z73">
        <v>102</v>
      </c>
      <c r="AA73" t="s">
        <v>106</v>
      </c>
      <c r="AB73" t="s">
        <v>107</v>
      </c>
      <c r="AC73">
        <v>5</v>
      </c>
    </row>
    <row r="74" spans="1:29" x14ac:dyDescent="0.25">
      <c r="A74">
        <v>102</v>
      </c>
      <c r="B74">
        <v>102109</v>
      </c>
      <c r="C74">
        <v>6200</v>
      </c>
      <c r="D74" t="s">
        <v>57</v>
      </c>
      <c r="E74" s="3">
        <v>6.8</v>
      </c>
      <c r="F74" s="8">
        <v>41913</v>
      </c>
      <c r="G74" t="s">
        <v>103</v>
      </c>
      <c r="H74" t="s">
        <v>48</v>
      </c>
      <c r="J74" t="b">
        <v>0</v>
      </c>
      <c r="K74">
        <v>632377</v>
      </c>
      <c r="L74">
        <v>191564</v>
      </c>
      <c r="Q74" t="s">
        <v>104</v>
      </c>
      <c r="U74">
        <v>10</v>
      </c>
      <c r="V74">
        <v>14</v>
      </c>
      <c r="X74">
        <v>1099827</v>
      </c>
      <c r="Y74" t="s">
        <v>105</v>
      </c>
      <c r="Z74">
        <v>102</v>
      </c>
      <c r="AA74" t="s">
        <v>106</v>
      </c>
      <c r="AB74" t="s">
        <v>107</v>
      </c>
      <c r="AC74">
        <v>4</v>
      </c>
    </row>
    <row r="75" spans="1:29" x14ac:dyDescent="0.25">
      <c r="A75">
        <v>102</v>
      </c>
      <c r="B75">
        <v>102109</v>
      </c>
      <c r="C75">
        <v>6185</v>
      </c>
      <c r="D75" t="s">
        <v>46</v>
      </c>
      <c r="E75" s="3">
        <v>730.23</v>
      </c>
      <c r="F75" s="8">
        <v>41913</v>
      </c>
      <c r="G75" t="s">
        <v>103</v>
      </c>
      <c r="H75" t="s">
        <v>48</v>
      </c>
      <c r="J75" t="b">
        <v>0</v>
      </c>
      <c r="K75">
        <v>632381</v>
      </c>
      <c r="L75">
        <v>191564</v>
      </c>
      <c r="Q75" t="s">
        <v>104</v>
      </c>
      <c r="U75">
        <v>10</v>
      </c>
      <c r="V75">
        <v>14</v>
      </c>
      <c r="X75">
        <v>1099827</v>
      </c>
      <c r="Y75" t="s">
        <v>105</v>
      </c>
      <c r="Z75">
        <v>102</v>
      </c>
      <c r="AA75" t="s">
        <v>106</v>
      </c>
      <c r="AB75" t="s">
        <v>107</v>
      </c>
      <c r="AC75">
        <v>1</v>
      </c>
    </row>
    <row r="76" spans="1:29" x14ac:dyDescent="0.25">
      <c r="A76">
        <v>102</v>
      </c>
      <c r="B76">
        <v>102109</v>
      </c>
      <c r="C76">
        <v>6190</v>
      </c>
      <c r="D76" t="s">
        <v>49</v>
      </c>
      <c r="E76" s="3">
        <v>719.2</v>
      </c>
      <c r="F76" s="8">
        <v>41913</v>
      </c>
      <c r="G76" t="s">
        <v>103</v>
      </c>
      <c r="H76" t="s">
        <v>48</v>
      </c>
      <c r="J76" t="b">
        <v>0</v>
      </c>
      <c r="K76">
        <v>632381</v>
      </c>
      <c r="L76">
        <v>191564</v>
      </c>
      <c r="Q76" t="s">
        <v>104</v>
      </c>
      <c r="U76">
        <v>10</v>
      </c>
      <c r="V76">
        <v>14</v>
      </c>
      <c r="X76">
        <v>1099827</v>
      </c>
      <c r="Y76" t="s">
        <v>105</v>
      </c>
      <c r="Z76">
        <v>102</v>
      </c>
      <c r="AA76" t="s">
        <v>106</v>
      </c>
      <c r="AB76" t="s">
        <v>107</v>
      </c>
      <c r="AC76">
        <v>2</v>
      </c>
    </row>
    <row r="77" spans="1:29" x14ac:dyDescent="0.25">
      <c r="A77">
        <v>102</v>
      </c>
      <c r="B77">
        <v>102109</v>
      </c>
      <c r="C77">
        <v>6200</v>
      </c>
      <c r="D77" t="s">
        <v>57</v>
      </c>
      <c r="E77" s="3">
        <v>60.42</v>
      </c>
      <c r="F77" s="8">
        <v>41913</v>
      </c>
      <c r="G77" t="s">
        <v>103</v>
      </c>
      <c r="H77" t="s">
        <v>48</v>
      </c>
      <c r="J77" t="b">
        <v>0</v>
      </c>
      <c r="K77">
        <v>632381</v>
      </c>
      <c r="L77">
        <v>191564</v>
      </c>
      <c r="Q77" t="s">
        <v>104</v>
      </c>
      <c r="U77">
        <v>10</v>
      </c>
      <c r="V77">
        <v>14</v>
      </c>
      <c r="X77">
        <v>1099827</v>
      </c>
      <c r="Y77" t="s">
        <v>105</v>
      </c>
      <c r="Z77">
        <v>102</v>
      </c>
      <c r="AA77" t="s">
        <v>106</v>
      </c>
      <c r="AB77" t="s">
        <v>107</v>
      </c>
      <c r="AC77">
        <v>4</v>
      </c>
    </row>
    <row r="78" spans="1:29" x14ac:dyDescent="0.25">
      <c r="A78">
        <v>102</v>
      </c>
      <c r="B78">
        <v>102109</v>
      </c>
      <c r="C78">
        <v>6195</v>
      </c>
      <c r="D78" t="s">
        <v>53</v>
      </c>
      <c r="E78" s="3">
        <v>46</v>
      </c>
      <c r="F78" s="8">
        <v>41913</v>
      </c>
      <c r="G78" t="s">
        <v>103</v>
      </c>
      <c r="H78" t="s">
        <v>48</v>
      </c>
      <c r="J78" t="b">
        <v>0</v>
      </c>
      <c r="K78">
        <v>632381</v>
      </c>
      <c r="L78">
        <v>191564</v>
      </c>
      <c r="Q78" t="s">
        <v>104</v>
      </c>
      <c r="U78">
        <v>10</v>
      </c>
      <c r="V78">
        <v>14</v>
      </c>
      <c r="X78">
        <v>1099827</v>
      </c>
      <c r="Y78" t="s">
        <v>105</v>
      </c>
      <c r="Z78">
        <v>102</v>
      </c>
      <c r="AA78" t="s">
        <v>106</v>
      </c>
      <c r="AB78" t="s">
        <v>107</v>
      </c>
      <c r="AC78">
        <v>3</v>
      </c>
    </row>
    <row r="79" spans="1:29" x14ac:dyDescent="0.25">
      <c r="A79">
        <v>102</v>
      </c>
      <c r="B79">
        <v>102109</v>
      </c>
      <c r="C79">
        <v>6207</v>
      </c>
      <c r="D79" t="s">
        <v>60</v>
      </c>
      <c r="E79" s="3">
        <v>33</v>
      </c>
      <c r="F79" s="8">
        <v>41913</v>
      </c>
      <c r="G79" t="s">
        <v>103</v>
      </c>
      <c r="H79" t="s">
        <v>48</v>
      </c>
      <c r="J79" t="b">
        <v>0</v>
      </c>
      <c r="K79">
        <v>632381</v>
      </c>
      <c r="L79">
        <v>191564</v>
      </c>
      <c r="Q79" t="s">
        <v>104</v>
      </c>
      <c r="U79">
        <v>10</v>
      </c>
      <c r="V79">
        <v>14</v>
      </c>
      <c r="X79">
        <v>1099827</v>
      </c>
      <c r="Y79" t="s">
        <v>105</v>
      </c>
      <c r="Z79">
        <v>102</v>
      </c>
      <c r="AA79" t="s">
        <v>106</v>
      </c>
      <c r="AB79" t="s">
        <v>107</v>
      </c>
      <c r="AC79">
        <v>5</v>
      </c>
    </row>
    <row r="80" spans="1:29" x14ac:dyDescent="0.25">
      <c r="A80">
        <v>102</v>
      </c>
      <c r="B80">
        <v>102104</v>
      </c>
      <c r="C80">
        <v>5945</v>
      </c>
      <c r="D80" t="s">
        <v>40</v>
      </c>
      <c r="E80" s="3">
        <v>59.99</v>
      </c>
      <c r="F80" s="8">
        <v>41920</v>
      </c>
      <c r="G80" t="s">
        <v>103</v>
      </c>
      <c r="H80" t="s">
        <v>41</v>
      </c>
      <c r="J80" t="b">
        <v>0</v>
      </c>
      <c r="K80">
        <v>633764</v>
      </c>
      <c r="L80">
        <v>192122</v>
      </c>
      <c r="Q80" t="s">
        <v>104</v>
      </c>
      <c r="U80">
        <v>10</v>
      </c>
      <c r="V80">
        <v>14</v>
      </c>
      <c r="X80">
        <v>1099970</v>
      </c>
      <c r="Y80" t="s">
        <v>105</v>
      </c>
      <c r="Z80">
        <v>102</v>
      </c>
      <c r="AA80" t="s">
        <v>106</v>
      </c>
      <c r="AB80" t="s">
        <v>107</v>
      </c>
      <c r="AC80">
        <v>1</v>
      </c>
    </row>
    <row r="81" spans="1:29" x14ac:dyDescent="0.25">
      <c r="A81">
        <v>102</v>
      </c>
      <c r="B81">
        <v>102104</v>
      </c>
      <c r="C81">
        <v>5945</v>
      </c>
      <c r="D81" t="s">
        <v>40</v>
      </c>
      <c r="E81" s="3">
        <v>59.99</v>
      </c>
      <c r="F81" s="8">
        <v>41920</v>
      </c>
      <c r="G81" t="s">
        <v>103</v>
      </c>
      <c r="H81" t="s">
        <v>42</v>
      </c>
      <c r="J81" t="b">
        <v>0</v>
      </c>
      <c r="K81">
        <v>633765</v>
      </c>
      <c r="L81">
        <v>192122</v>
      </c>
      <c r="Q81" t="s">
        <v>104</v>
      </c>
      <c r="U81">
        <v>10</v>
      </c>
      <c r="V81">
        <v>14</v>
      </c>
      <c r="X81">
        <v>1099916</v>
      </c>
      <c r="Y81" t="s">
        <v>105</v>
      </c>
      <c r="Z81">
        <v>102</v>
      </c>
      <c r="AA81" t="s">
        <v>106</v>
      </c>
      <c r="AB81" t="s">
        <v>107</v>
      </c>
      <c r="AC81">
        <v>1</v>
      </c>
    </row>
    <row r="82" spans="1:29" x14ac:dyDescent="0.25">
      <c r="A82">
        <v>102</v>
      </c>
      <c r="B82">
        <v>102106</v>
      </c>
      <c r="C82">
        <v>5660</v>
      </c>
      <c r="D82" t="s">
        <v>13</v>
      </c>
      <c r="E82" s="3">
        <v>125.98</v>
      </c>
      <c r="F82" s="8">
        <v>41920</v>
      </c>
      <c r="G82" t="s">
        <v>103</v>
      </c>
      <c r="H82" t="s">
        <v>18</v>
      </c>
      <c r="J82" t="b">
        <v>0</v>
      </c>
      <c r="K82">
        <v>633766</v>
      </c>
      <c r="L82">
        <v>192122</v>
      </c>
      <c r="Q82" t="s">
        <v>104</v>
      </c>
      <c r="U82">
        <v>10</v>
      </c>
      <c r="V82">
        <v>14</v>
      </c>
      <c r="X82">
        <v>1099585</v>
      </c>
      <c r="Y82" t="s">
        <v>105</v>
      </c>
      <c r="Z82">
        <v>102</v>
      </c>
      <c r="AA82" t="s">
        <v>106</v>
      </c>
      <c r="AB82" t="s">
        <v>107</v>
      </c>
      <c r="AC82">
        <v>1</v>
      </c>
    </row>
    <row r="83" spans="1:29" x14ac:dyDescent="0.25">
      <c r="A83">
        <v>102</v>
      </c>
      <c r="B83">
        <v>102106</v>
      </c>
      <c r="C83">
        <v>5895</v>
      </c>
      <c r="D83" t="s">
        <v>37</v>
      </c>
      <c r="E83" s="3">
        <v>29.4</v>
      </c>
      <c r="F83" s="8">
        <v>41920</v>
      </c>
      <c r="G83" t="s">
        <v>103</v>
      </c>
      <c r="H83" t="s">
        <v>18</v>
      </c>
      <c r="J83" t="b">
        <v>0</v>
      </c>
      <c r="K83">
        <v>633766</v>
      </c>
      <c r="L83">
        <v>192122</v>
      </c>
      <c r="Q83" t="s">
        <v>104</v>
      </c>
      <c r="U83">
        <v>10</v>
      </c>
      <c r="V83">
        <v>14</v>
      </c>
      <c r="X83">
        <v>1099585</v>
      </c>
      <c r="Y83" t="s">
        <v>105</v>
      </c>
      <c r="Z83">
        <v>102</v>
      </c>
      <c r="AA83" t="s">
        <v>106</v>
      </c>
      <c r="AB83" t="s">
        <v>107</v>
      </c>
      <c r="AC83">
        <v>2</v>
      </c>
    </row>
    <row r="84" spans="1:29" x14ac:dyDescent="0.25">
      <c r="A84">
        <v>102</v>
      </c>
      <c r="B84">
        <v>102106</v>
      </c>
      <c r="C84">
        <v>6195</v>
      </c>
      <c r="D84" t="s">
        <v>53</v>
      </c>
      <c r="E84" s="3">
        <v>8.06</v>
      </c>
      <c r="F84" s="8">
        <v>41920</v>
      </c>
      <c r="G84" t="s">
        <v>103</v>
      </c>
      <c r="H84" t="s">
        <v>18</v>
      </c>
      <c r="J84" t="b">
        <v>0</v>
      </c>
      <c r="K84">
        <v>633766</v>
      </c>
      <c r="L84">
        <v>192122</v>
      </c>
      <c r="Q84" t="s">
        <v>104</v>
      </c>
      <c r="U84">
        <v>10</v>
      </c>
      <c r="V84">
        <v>14</v>
      </c>
      <c r="X84">
        <v>1099585</v>
      </c>
      <c r="Y84" t="s">
        <v>105</v>
      </c>
      <c r="Z84">
        <v>102</v>
      </c>
      <c r="AA84" t="s">
        <v>106</v>
      </c>
      <c r="AB84" t="s">
        <v>107</v>
      </c>
      <c r="AC84">
        <v>3</v>
      </c>
    </row>
    <row r="85" spans="1:29" x14ac:dyDescent="0.25">
      <c r="A85">
        <v>102</v>
      </c>
      <c r="B85">
        <v>102106</v>
      </c>
      <c r="C85">
        <v>5895</v>
      </c>
      <c r="D85" t="s">
        <v>37</v>
      </c>
      <c r="E85" s="3">
        <v>29.4</v>
      </c>
      <c r="F85" s="8">
        <v>41920</v>
      </c>
      <c r="G85" t="s">
        <v>103</v>
      </c>
      <c r="H85" t="s">
        <v>18</v>
      </c>
      <c r="J85" t="b">
        <v>0</v>
      </c>
      <c r="K85">
        <v>633767</v>
      </c>
      <c r="L85">
        <v>192122</v>
      </c>
      <c r="Q85" t="s">
        <v>104</v>
      </c>
      <c r="U85">
        <v>10</v>
      </c>
      <c r="V85">
        <v>14</v>
      </c>
      <c r="X85">
        <v>1099585</v>
      </c>
      <c r="Y85" t="s">
        <v>105</v>
      </c>
      <c r="Z85">
        <v>102</v>
      </c>
      <c r="AA85" t="s">
        <v>106</v>
      </c>
      <c r="AB85" t="s">
        <v>107</v>
      </c>
      <c r="AC85">
        <v>1</v>
      </c>
    </row>
    <row r="86" spans="1:29" x14ac:dyDescent="0.25">
      <c r="A86">
        <v>102</v>
      </c>
      <c r="B86">
        <v>102101</v>
      </c>
      <c r="C86">
        <v>6195</v>
      </c>
      <c r="D86" t="s">
        <v>53</v>
      </c>
      <c r="E86" s="3">
        <v>88.8</v>
      </c>
      <c r="F86" s="8">
        <v>41920</v>
      </c>
      <c r="G86" t="s">
        <v>103</v>
      </c>
      <c r="H86" t="s">
        <v>34</v>
      </c>
      <c r="J86" t="b">
        <v>0</v>
      </c>
      <c r="K86">
        <v>633768</v>
      </c>
      <c r="L86">
        <v>192122</v>
      </c>
      <c r="Q86" t="s">
        <v>104</v>
      </c>
      <c r="U86">
        <v>10</v>
      </c>
      <c r="V86">
        <v>14</v>
      </c>
      <c r="X86">
        <v>1099823</v>
      </c>
      <c r="Y86" t="s">
        <v>105</v>
      </c>
      <c r="Z86">
        <v>102</v>
      </c>
      <c r="AA86" t="s">
        <v>106</v>
      </c>
      <c r="AB86" t="s">
        <v>107</v>
      </c>
      <c r="AC86">
        <v>1</v>
      </c>
    </row>
    <row r="87" spans="1:29" x14ac:dyDescent="0.25">
      <c r="A87">
        <v>102</v>
      </c>
      <c r="B87">
        <v>102101</v>
      </c>
      <c r="C87">
        <v>6207</v>
      </c>
      <c r="D87" t="s">
        <v>60</v>
      </c>
      <c r="E87" s="3">
        <v>4.7</v>
      </c>
      <c r="F87" s="8">
        <v>41920</v>
      </c>
      <c r="G87" t="s">
        <v>103</v>
      </c>
      <c r="H87" t="s">
        <v>34</v>
      </c>
      <c r="J87" t="b">
        <v>0</v>
      </c>
      <c r="K87">
        <v>633768</v>
      </c>
      <c r="L87">
        <v>192122</v>
      </c>
      <c r="Q87" t="s">
        <v>104</v>
      </c>
      <c r="U87">
        <v>10</v>
      </c>
      <c r="V87">
        <v>14</v>
      </c>
      <c r="X87">
        <v>1099823</v>
      </c>
      <c r="Y87" t="s">
        <v>105</v>
      </c>
      <c r="Z87">
        <v>102</v>
      </c>
      <c r="AA87" t="s">
        <v>106</v>
      </c>
      <c r="AB87" t="s">
        <v>107</v>
      </c>
      <c r="AC87">
        <v>2</v>
      </c>
    </row>
    <row r="88" spans="1:29" x14ac:dyDescent="0.25">
      <c r="A88">
        <v>102</v>
      </c>
      <c r="B88">
        <v>102103</v>
      </c>
      <c r="C88">
        <v>5655</v>
      </c>
      <c r="D88" t="s">
        <v>3</v>
      </c>
      <c r="E88" s="3">
        <v>60</v>
      </c>
      <c r="F88" s="8">
        <v>41920</v>
      </c>
      <c r="G88" t="s">
        <v>103</v>
      </c>
      <c r="H88" t="s">
        <v>7</v>
      </c>
      <c r="J88" s="1" t="b">
        <v>0</v>
      </c>
      <c r="K88">
        <v>633769</v>
      </c>
      <c r="L88">
        <v>192122</v>
      </c>
      <c r="Q88" t="s">
        <v>104</v>
      </c>
      <c r="U88">
        <v>10</v>
      </c>
      <c r="V88">
        <v>14</v>
      </c>
      <c r="X88">
        <v>1098639</v>
      </c>
      <c r="Y88" t="s">
        <v>105</v>
      </c>
      <c r="Z88">
        <v>102</v>
      </c>
      <c r="AA88" t="s">
        <v>106</v>
      </c>
      <c r="AB88" t="s">
        <v>107</v>
      </c>
      <c r="AC88">
        <v>1</v>
      </c>
    </row>
    <row r="89" spans="1:29" x14ac:dyDescent="0.25">
      <c r="A89">
        <v>102</v>
      </c>
      <c r="B89">
        <v>102101</v>
      </c>
      <c r="C89">
        <v>6200</v>
      </c>
      <c r="D89" t="s">
        <v>57</v>
      </c>
      <c r="E89" s="3">
        <v>164.4</v>
      </c>
      <c r="F89" s="8">
        <v>41920</v>
      </c>
      <c r="G89" t="s">
        <v>103</v>
      </c>
      <c r="H89" t="s">
        <v>14</v>
      </c>
      <c r="J89" t="b">
        <v>0</v>
      </c>
      <c r="K89">
        <v>633837</v>
      </c>
      <c r="L89">
        <v>192151</v>
      </c>
      <c r="Q89" t="s">
        <v>104</v>
      </c>
      <c r="U89">
        <v>10</v>
      </c>
      <c r="V89">
        <v>14</v>
      </c>
      <c r="X89">
        <v>1099915</v>
      </c>
      <c r="Y89" t="s">
        <v>105</v>
      </c>
      <c r="Z89">
        <v>102</v>
      </c>
      <c r="AA89" t="s">
        <v>106</v>
      </c>
      <c r="AB89" t="s">
        <v>107</v>
      </c>
      <c r="AC89">
        <v>1</v>
      </c>
    </row>
    <row r="90" spans="1:29" x14ac:dyDescent="0.25">
      <c r="A90">
        <v>102</v>
      </c>
      <c r="B90">
        <v>102104</v>
      </c>
      <c r="C90">
        <v>5945</v>
      </c>
      <c r="D90" t="s">
        <v>40</v>
      </c>
      <c r="E90" s="3">
        <v>50</v>
      </c>
      <c r="F90" s="8">
        <v>41920</v>
      </c>
      <c r="G90" t="s">
        <v>103</v>
      </c>
      <c r="H90" t="s">
        <v>14</v>
      </c>
      <c r="J90" t="b">
        <v>0</v>
      </c>
      <c r="K90">
        <v>633837</v>
      </c>
      <c r="L90">
        <v>192151</v>
      </c>
      <c r="Q90" t="s">
        <v>104</v>
      </c>
      <c r="U90">
        <v>10</v>
      </c>
      <c r="V90">
        <v>14</v>
      </c>
      <c r="X90">
        <v>1099915</v>
      </c>
      <c r="Y90" t="s">
        <v>105</v>
      </c>
      <c r="Z90">
        <v>102</v>
      </c>
      <c r="AA90" t="s">
        <v>106</v>
      </c>
      <c r="AB90" t="s">
        <v>107</v>
      </c>
      <c r="AC90">
        <v>2</v>
      </c>
    </row>
    <row r="91" spans="1:29" x14ac:dyDescent="0.25">
      <c r="A91">
        <v>102</v>
      </c>
      <c r="B91">
        <v>102100</v>
      </c>
      <c r="C91">
        <v>5945</v>
      </c>
      <c r="D91" t="s">
        <v>40</v>
      </c>
      <c r="E91" s="3">
        <v>390</v>
      </c>
      <c r="F91" s="8">
        <v>41920</v>
      </c>
      <c r="G91" t="s">
        <v>103</v>
      </c>
      <c r="H91" t="s">
        <v>44</v>
      </c>
      <c r="J91" t="b">
        <v>0</v>
      </c>
      <c r="K91">
        <v>634267</v>
      </c>
      <c r="L91">
        <v>192183</v>
      </c>
      <c r="Q91" t="s">
        <v>104</v>
      </c>
      <c r="U91">
        <v>10</v>
      </c>
      <c r="V91">
        <v>14</v>
      </c>
      <c r="X91">
        <v>1099851</v>
      </c>
      <c r="Y91" t="s">
        <v>105</v>
      </c>
      <c r="Z91">
        <v>102</v>
      </c>
      <c r="AA91" t="s">
        <v>106</v>
      </c>
      <c r="AB91" t="s">
        <v>107</v>
      </c>
      <c r="AC91">
        <v>1</v>
      </c>
    </row>
    <row r="92" spans="1:29" x14ac:dyDescent="0.25">
      <c r="A92">
        <v>102</v>
      </c>
      <c r="B92">
        <v>102106</v>
      </c>
      <c r="C92">
        <v>5660</v>
      </c>
      <c r="D92" t="s">
        <v>13</v>
      </c>
      <c r="E92" s="3">
        <v>106.24</v>
      </c>
      <c r="F92" s="8">
        <v>41921</v>
      </c>
      <c r="G92" t="s">
        <v>103</v>
      </c>
      <c r="H92" t="s">
        <v>16</v>
      </c>
      <c r="J92" t="b">
        <v>0</v>
      </c>
      <c r="K92">
        <v>634629</v>
      </c>
      <c r="L92">
        <v>192256</v>
      </c>
      <c r="Q92" t="s">
        <v>104</v>
      </c>
      <c r="U92">
        <v>10</v>
      </c>
      <c r="V92">
        <v>14</v>
      </c>
      <c r="X92">
        <v>1098953</v>
      </c>
      <c r="Y92" t="s">
        <v>105</v>
      </c>
      <c r="Z92">
        <v>102</v>
      </c>
      <c r="AA92" t="s">
        <v>106</v>
      </c>
      <c r="AB92" t="s">
        <v>107</v>
      </c>
      <c r="AC92">
        <v>1</v>
      </c>
    </row>
    <row r="93" spans="1:29" x14ac:dyDescent="0.25">
      <c r="A93">
        <v>102</v>
      </c>
      <c r="B93">
        <v>102109</v>
      </c>
      <c r="C93">
        <v>6190</v>
      </c>
      <c r="D93" t="s">
        <v>49</v>
      </c>
      <c r="E93" s="3">
        <v>973.2</v>
      </c>
      <c r="F93" s="8">
        <v>41927</v>
      </c>
      <c r="G93" t="s">
        <v>103</v>
      </c>
      <c r="H93" t="s">
        <v>26</v>
      </c>
      <c r="J93" t="b">
        <v>0</v>
      </c>
      <c r="K93">
        <v>636346</v>
      </c>
      <c r="L93">
        <v>192589</v>
      </c>
      <c r="Q93" t="s">
        <v>104</v>
      </c>
      <c r="U93">
        <v>10</v>
      </c>
      <c r="V93">
        <v>14</v>
      </c>
      <c r="X93">
        <v>1010056</v>
      </c>
      <c r="Y93" t="s">
        <v>105</v>
      </c>
      <c r="Z93">
        <v>102</v>
      </c>
      <c r="AA93" t="s">
        <v>106</v>
      </c>
      <c r="AB93" t="s">
        <v>107</v>
      </c>
      <c r="AC93">
        <v>1</v>
      </c>
    </row>
    <row r="94" spans="1:29" x14ac:dyDescent="0.25">
      <c r="A94">
        <v>102</v>
      </c>
      <c r="B94">
        <v>102109</v>
      </c>
      <c r="C94">
        <v>6195</v>
      </c>
      <c r="D94" t="s">
        <v>53</v>
      </c>
      <c r="E94" s="3">
        <v>186.66</v>
      </c>
      <c r="F94" s="8">
        <v>41927</v>
      </c>
      <c r="G94" t="s">
        <v>103</v>
      </c>
      <c r="H94" t="s">
        <v>26</v>
      </c>
      <c r="J94" t="b">
        <v>0</v>
      </c>
      <c r="K94">
        <v>636346</v>
      </c>
      <c r="L94">
        <v>192589</v>
      </c>
      <c r="Q94" t="s">
        <v>104</v>
      </c>
      <c r="U94">
        <v>10</v>
      </c>
      <c r="V94">
        <v>14</v>
      </c>
      <c r="X94">
        <v>1010056</v>
      </c>
      <c r="Y94" t="s">
        <v>105</v>
      </c>
      <c r="Z94">
        <v>102</v>
      </c>
      <c r="AA94" t="s">
        <v>106</v>
      </c>
      <c r="AB94" t="s">
        <v>107</v>
      </c>
      <c r="AC94">
        <v>2</v>
      </c>
    </row>
    <row r="95" spans="1:29" x14ac:dyDescent="0.25">
      <c r="A95">
        <v>102</v>
      </c>
      <c r="B95">
        <v>102109</v>
      </c>
      <c r="C95">
        <v>6190</v>
      </c>
      <c r="D95" t="s">
        <v>49</v>
      </c>
      <c r="E95" s="3">
        <v>715.2</v>
      </c>
      <c r="F95" s="8">
        <v>41927</v>
      </c>
      <c r="G95" t="s">
        <v>103</v>
      </c>
      <c r="H95" t="s">
        <v>47</v>
      </c>
      <c r="J95" t="b">
        <v>0</v>
      </c>
      <c r="K95">
        <v>636348</v>
      </c>
      <c r="L95">
        <v>192589</v>
      </c>
      <c r="Q95" t="s">
        <v>104</v>
      </c>
      <c r="U95">
        <v>10</v>
      </c>
      <c r="V95">
        <v>14</v>
      </c>
      <c r="X95">
        <v>1099849</v>
      </c>
      <c r="Y95" t="s">
        <v>105</v>
      </c>
      <c r="Z95">
        <v>102</v>
      </c>
      <c r="AA95" t="s">
        <v>106</v>
      </c>
      <c r="AB95" t="s">
        <v>107</v>
      </c>
      <c r="AC95">
        <v>1</v>
      </c>
    </row>
    <row r="96" spans="1:29" x14ac:dyDescent="0.25">
      <c r="A96">
        <v>102</v>
      </c>
      <c r="B96">
        <v>102107</v>
      </c>
      <c r="C96">
        <v>5945</v>
      </c>
      <c r="D96" t="s">
        <v>40</v>
      </c>
      <c r="E96" s="3">
        <v>564.4</v>
      </c>
      <c r="F96" s="8">
        <v>41927</v>
      </c>
      <c r="G96" t="s">
        <v>103</v>
      </c>
      <c r="H96" t="s">
        <v>24</v>
      </c>
      <c r="J96" t="b">
        <v>0</v>
      </c>
      <c r="K96">
        <v>636350</v>
      </c>
      <c r="L96">
        <v>192589</v>
      </c>
      <c r="Q96" t="s">
        <v>104</v>
      </c>
      <c r="U96">
        <v>10</v>
      </c>
      <c r="V96">
        <v>14</v>
      </c>
      <c r="X96">
        <v>1099710</v>
      </c>
      <c r="Y96" t="s">
        <v>105</v>
      </c>
      <c r="Z96">
        <v>102</v>
      </c>
      <c r="AA96" t="s">
        <v>106</v>
      </c>
      <c r="AB96" t="s">
        <v>107</v>
      </c>
      <c r="AC96">
        <v>1</v>
      </c>
    </row>
    <row r="97" spans="1:29" x14ac:dyDescent="0.25">
      <c r="A97">
        <v>102</v>
      </c>
      <c r="B97">
        <v>102107</v>
      </c>
      <c r="C97">
        <v>6207</v>
      </c>
      <c r="D97" t="s">
        <v>60</v>
      </c>
      <c r="E97" s="3">
        <v>65</v>
      </c>
      <c r="F97" s="8">
        <v>41927</v>
      </c>
      <c r="G97" t="s">
        <v>103</v>
      </c>
      <c r="H97" t="s">
        <v>24</v>
      </c>
      <c r="J97" t="b">
        <v>0</v>
      </c>
      <c r="K97">
        <v>636350</v>
      </c>
      <c r="L97">
        <v>192589</v>
      </c>
      <c r="Q97" t="s">
        <v>104</v>
      </c>
      <c r="U97">
        <v>10</v>
      </c>
      <c r="V97">
        <v>14</v>
      </c>
      <c r="X97">
        <v>1099710</v>
      </c>
      <c r="Y97" t="s">
        <v>105</v>
      </c>
      <c r="Z97">
        <v>102</v>
      </c>
      <c r="AA97" t="s">
        <v>106</v>
      </c>
      <c r="AB97" t="s">
        <v>107</v>
      </c>
      <c r="AC97">
        <v>5</v>
      </c>
    </row>
    <row r="98" spans="1:29" x14ac:dyDescent="0.25">
      <c r="A98">
        <v>102</v>
      </c>
      <c r="B98">
        <v>102107</v>
      </c>
      <c r="C98">
        <v>6205</v>
      </c>
      <c r="D98" t="s">
        <v>58</v>
      </c>
      <c r="E98" s="3">
        <v>62.42</v>
      </c>
      <c r="F98" s="8">
        <v>41927</v>
      </c>
      <c r="G98" t="s">
        <v>103</v>
      </c>
      <c r="H98" t="s">
        <v>24</v>
      </c>
      <c r="J98" t="b">
        <v>0</v>
      </c>
      <c r="K98">
        <v>636350</v>
      </c>
      <c r="L98">
        <v>192589</v>
      </c>
      <c r="Q98" t="s">
        <v>104</v>
      </c>
      <c r="U98">
        <v>10</v>
      </c>
      <c r="V98">
        <v>14</v>
      </c>
      <c r="X98">
        <v>1099710</v>
      </c>
      <c r="Y98" t="s">
        <v>105</v>
      </c>
      <c r="Z98">
        <v>102</v>
      </c>
      <c r="AA98" t="s">
        <v>106</v>
      </c>
      <c r="AB98" t="s">
        <v>107</v>
      </c>
      <c r="AC98">
        <v>4</v>
      </c>
    </row>
    <row r="99" spans="1:29" x14ac:dyDescent="0.25">
      <c r="A99">
        <v>102</v>
      </c>
      <c r="B99">
        <v>102107</v>
      </c>
      <c r="C99">
        <v>6200</v>
      </c>
      <c r="D99" t="s">
        <v>57</v>
      </c>
      <c r="E99" s="3">
        <v>50.19</v>
      </c>
      <c r="F99" s="8">
        <v>41927</v>
      </c>
      <c r="G99" t="s">
        <v>103</v>
      </c>
      <c r="H99" t="s">
        <v>24</v>
      </c>
      <c r="J99" t="b">
        <v>0</v>
      </c>
      <c r="K99">
        <v>636350</v>
      </c>
      <c r="L99">
        <v>192589</v>
      </c>
      <c r="Q99" t="s">
        <v>104</v>
      </c>
      <c r="U99">
        <v>10</v>
      </c>
      <c r="V99">
        <v>14</v>
      </c>
      <c r="X99">
        <v>1099710</v>
      </c>
      <c r="Y99" t="s">
        <v>105</v>
      </c>
      <c r="Z99">
        <v>102</v>
      </c>
      <c r="AA99" t="s">
        <v>106</v>
      </c>
      <c r="AB99" t="s">
        <v>107</v>
      </c>
      <c r="AC99">
        <v>3</v>
      </c>
    </row>
    <row r="100" spans="1:29" x14ac:dyDescent="0.25">
      <c r="A100">
        <v>102</v>
      </c>
      <c r="B100">
        <v>102107</v>
      </c>
      <c r="C100">
        <v>6195</v>
      </c>
      <c r="D100" t="s">
        <v>53</v>
      </c>
      <c r="E100" s="3">
        <v>38</v>
      </c>
      <c r="F100" s="8">
        <v>41927</v>
      </c>
      <c r="G100" t="s">
        <v>103</v>
      </c>
      <c r="H100" t="s">
        <v>24</v>
      </c>
      <c r="J100" t="b">
        <v>0</v>
      </c>
      <c r="K100">
        <v>636350</v>
      </c>
      <c r="L100">
        <v>192589</v>
      </c>
      <c r="Q100" t="s">
        <v>104</v>
      </c>
      <c r="U100">
        <v>10</v>
      </c>
      <c r="V100">
        <v>14</v>
      </c>
      <c r="X100">
        <v>1099710</v>
      </c>
      <c r="Y100" t="s">
        <v>105</v>
      </c>
      <c r="Z100">
        <v>102</v>
      </c>
      <c r="AA100" t="s">
        <v>106</v>
      </c>
      <c r="AB100" t="s">
        <v>107</v>
      </c>
      <c r="AC100">
        <v>2</v>
      </c>
    </row>
    <row r="101" spans="1:29" x14ac:dyDescent="0.25">
      <c r="A101">
        <v>102</v>
      </c>
      <c r="B101">
        <v>102107</v>
      </c>
      <c r="C101">
        <v>6185</v>
      </c>
      <c r="D101" t="s">
        <v>46</v>
      </c>
      <c r="E101" s="3">
        <v>639.37</v>
      </c>
      <c r="F101" s="8">
        <v>41927</v>
      </c>
      <c r="G101" t="s">
        <v>103</v>
      </c>
      <c r="H101" t="s">
        <v>24</v>
      </c>
      <c r="J101" t="b">
        <v>0</v>
      </c>
      <c r="K101">
        <v>636351</v>
      </c>
      <c r="L101">
        <v>192589</v>
      </c>
      <c r="Q101" t="s">
        <v>104</v>
      </c>
      <c r="U101">
        <v>10</v>
      </c>
      <c r="V101">
        <v>14</v>
      </c>
      <c r="X101">
        <v>1099710</v>
      </c>
      <c r="Y101" t="s">
        <v>105</v>
      </c>
      <c r="Z101">
        <v>102</v>
      </c>
      <c r="AA101" t="s">
        <v>106</v>
      </c>
      <c r="AB101" t="s">
        <v>107</v>
      </c>
      <c r="AC101">
        <v>3</v>
      </c>
    </row>
    <row r="102" spans="1:29" x14ac:dyDescent="0.25">
      <c r="A102">
        <v>102</v>
      </c>
      <c r="B102">
        <v>102107</v>
      </c>
      <c r="C102">
        <v>6200</v>
      </c>
      <c r="D102" t="s">
        <v>57</v>
      </c>
      <c r="E102" s="3">
        <v>427.65</v>
      </c>
      <c r="F102" s="8">
        <v>41927</v>
      </c>
      <c r="G102" t="s">
        <v>103</v>
      </c>
      <c r="H102" t="s">
        <v>24</v>
      </c>
      <c r="J102" t="b">
        <v>0</v>
      </c>
      <c r="K102">
        <v>636351</v>
      </c>
      <c r="L102">
        <v>192589</v>
      </c>
      <c r="Q102" t="s">
        <v>104</v>
      </c>
      <c r="U102">
        <v>10</v>
      </c>
      <c r="V102">
        <v>14</v>
      </c>
      <c r="X102">
        <v>1099710</v>
      </c>
      <c r="Y102" t="s">
        <v>105</v>
      </c>
      <c r="Z102">
        <v>102</v>
      </c>
      <c r="AA102" t="s">
        <v>106</v>
      </c>
      <c r="AB102" t="s">
        <v>107</v>
      </c>
      <c r="AC102">
        <v>5</v>
      </c>
    </row>
    <row r="103" spans="1:29" x14ac:dyDescent="0.25">
      <c r="A103">
        <v>102</v>
      </c>
      <c r="B103">
        <v>102107</v>
      </c>
      <c r="C103">
        <v>6195</v>
      </c>
      <c r="D103" t="s">
        <v>53</v>
      </c>
      <c r="E103" s="3">
        <v>251</v>
      </c>
      <c r="F103" s="8">
        <v>41927</v>
      </c>
      <c r="G103" t="s">
        <v>103</v>
      </c>
      <c r="H103" t="s">
        <v>24</v>
      </c>
      <c r="J103" t="b">
        <v>0</v>
      </c>
      <c r="K103">
        <v>636351</v>
      </c>
      <c r="L103">
        <v>192589</v>
      </c>
      <c r="Q103" t="s">
        <v>104</v>
      </c>
      <c r="U103">
        <v>10</v>
      </c>
      <c r="V103">
        <v>14</v>
      </c>
      <c r="X103">
        <v>1099710</v>
      </c>
      <c r="Y103" t="s">
        <v>105</v>
      </c>
      <c r="Z103">
        <v>102</v>
      </c>
      <c r="AA103" t="s">
        <v>106</v>
      </c>
      <c r="AB103" t="s">
        <v>107</v>
      </c>
      <c r="AC103">
        <v>4</v>
      </c>
    </row>
    <row r="104" spans="1:29" x14ac:dyDescent="0.25">
      <c r="A104">
        <v>102</v>
      </c>
      <c r="B104">
        <v>102107</v>
      </c>
      <c r="C104">
        <v>6207</v>
      </c>
      <c r="D104" t="s">
        <v>60</v>
      </c>
      <c r="E104" s="3">
        <v>127</v>
      </c>
      <c r="F104" s="8">
        <v>41927</v>
      </c>
      <c r="G104" t="s">
        <v>103</v>
      </c>
      <c r="H104" t="s">
        <v>24</v>
      </c>
      <c r="J104" t="b">
        <v>0</v>
      </c>
      <c r="K104">
        <v>636351</v>
      </c>
      <c r="L104">
        <v>192589</v>
      </c>
      <c r="Q104" t="s">
        <v>104</v>
      </c>
      <c r="U104">
        <v>10</v>
      </c>
      <c r="V104">
        <v>14</v>
      </c>
      <c r="X104">
        <v>1099710</v>
      </c>
      <c r="Y104" t="s">
        <v>105</v>
      </c>
      <c r="Z104">
        <v>102</v>
      </c>
      <c r="AA104" t="s">
        <v>106</v>
      </c>
      <c r="AB104" t="s">
        <v>107</v>
      </c>
      <c r="AC104">
        <v>6</v>
      </c>
    </row>
    <row r="105" spans="1:29" x14ac:dyDescent="0.25">
      <c r="A105">
        <v>102</v>
      </c>
      <c r="B105">
        <v>102107</v>
      </c>
      <c r="C105">
        <v>5945</v>
      </c>
      <c r="D105" t="s">
        <v>40</v>
      </c>
      <c r="E105" s="3">
        <v>25.95</v>
      </c>
      <c r="F105" s="8">
        <v>41927</v>
      </c>
      <c r="G105" t="s">
        <v>103</v>
      </c>
      <c r="H105" t="s">
        <v>24</v>
      </c>
      <c r="J105" t="b">
        <v>0</v>
      </c>
      <c r="K105">
        <v>636351</v>
      </c>
      <c r="L105">
        <v>192589</v>
      </c>
      <c r="Q105" t="s">
        <v>104</v>
      </c>
      <c r="U105">
        <v>10</v>
      </c>
      <c r="V105">
        <v>14</v>
      </c>
      <c r="X105">
        <v>1099710</v>
      </c>
      <c r="Y105" t="s">
        <v>105</v>
      </c>
      <c r="Z105">
        <v>102</v>
      </c>
      <c r="AA105" t="s">
        <v>106</v>
      </c>
      <c r="AB105" t="s">
        <v>107</v>
      </c>
      <c r="AC105">
        <v>2</v>
      </c>
    </row>
    <row r="106" spans="1:29" x14ac:dyDescent="0.25">
      <c r="A106">
        <v>102</v>
      </c>
      <c r="B106">
        <v>102103</v>
      </c>
      <c r="C106">
        <v>5655</v>
      </c>
      <c r="D106" t="s">
        <v>3</v>
      </c>
      <c r="E106" s="3">
        <v>31.99</v>
      </c>
      <c r="F106" s="8">
        <v>41927</v>
      </c>
      <c r="G106" t="s">
        <v>103</v>
      </c>
      <c r="H106" t="s">
        <v>9</v>
      </c>
      <c r="J106" s="1" t="b">
        <v>0</v>
      </c>
      <c r="K106">
        <v>636610</v>
      </c>
      <c r="L106">
        <v>192648</v>
      </c>
      <c r="Q106" t="s">
        <v>104</v>
      </c>
      <c r="U106">
        <v>10</v>
      </c>
      <c r="V106">
        <v>14</v>
      </c>
      <c r="X106">
        <v>1099687</v>
      </c>
      <c r="Y106" t="s">
        <v>105</v>
      </c>
      <c r="Z106">
        <v>102</v>
      </c>
      <c r="AA106" t="s">
        <v>106</v>
      </c>
      <c r="AB106" t="s">
        <v>107</v>
      </c>
      <c r="AC106">
        <v>1</v>
      </c>
    </row>
    <row r="107" spans="1:29" x14ac:dyDescent="0.25">
      <c r="A107">
        <v>102</v>
      </c>
      <c r="B107">
        <v>102103</v>
      </c>
      <c r="C107">
        <v>5655</v>
      </c>
      <c r="D107" t="s">
        <v>3</v>
      </c>
      <c r="E107" s="3">
        <v>25</v>
      </c>
      <c r="F107" s="8">
        <v>41927</v>
      </c>
      <c r="G107" t="s">
        <v>103</v>
      </c>
      <c r="H107" t="s">
        <v>5</v>
      </c>
      <c r="J107" s="1" t="b">
        <v>0</v>
      </c>
      <c r="K107">
        <v>636660</v>
      </c>
      <c r="L107">
        <v>192675</v>
      </c>
      <c r="Q107" t="s">
        <v>104</v>
      </c>
      <c r="U107">
        <v>10</v>
      </c>
      <c r="V107">
        <v>14</v>
      </c>
      <c r="X107">
        <v>1000570</v>
      </c>
      <c r="Y107" t="s">
        <v>105</v>
      </c>
      <c r="Z107">
        <v>102</v>
      </c>
      <c r="AA107" t="s">
        <v>106</v>
      </c>
      <c r="AB107" t="s">
        <v>107</v>
      </c>
      <c r="AC107">
        <v>1</v>
      </c>
    </row>
    <row r="108" spans="1:29" x14ac:dyDescent="0.25">
      <c r="A108">
        <v>102</v>
      </c>
      <c r="B108">
        <v>102106</v>
      </c>
      <c r="C108">
        <v>5660</v>
      </c>
      <c r="D108" t="s">
        <v>13</v>
      </c>
      <c r="E108" s="3">
        <v>375.1</v>
      </c>
      <c r="F108" s="8">
        <v>41933</v>
      </c>
      <c r="G108" t="s">
        <v>103</v>
      </c>
      <c r="H108" t="s">
        <v>18</v>
      </c>
      <c r="J108" t="b">
        <v>0</v>
      </c>
      <c r="K108">
        <v>637696</v>
      </c>
      <c r="L108">
        <v>193024</v>
      </c>
      <c r="Q108" t="s">
        <v>104</v>
      </c>
      <c r="U108">
        <v>10</v>
      </c>
      <c r="V108">
        <v>14</v>
      </c>
      <c r="X108">
        <v>1099585</v>
      </c>
      <c r="Y108" t="s">
        <v>105</v>
      </c>
      <c r="Z108">
        <v>102</v>
      </c>
      <c r="AA108" t="s">
        <v>106</v>
      </c>
      <c r="AB108" t="s">
        <v>107</v>
      </c>
      <c r="AC108">
        <v>1</v>
      </c>
    </row>
    <row r="109" spans="1:29" x14ac:dyDescent="0.25">
      <c r="A109">
        <v>102</v>
      </c>
      <c r="B109">
        <v>102106</v>
      </c>
      <c r="C109">
        <v>5660</v>
      </c>
      <c r="D109" t="s">
        <v>13</v>
      </c>
      <c r="E109" s="3">
        <v>316.56</v>
      </c>
      <c r="F109" s="8">
        <v>41933</v>
      </c>
      <c r="G109" t="s">
        <v>103</v>
      </c>
      <c r="H109" t="s">
        <v>19</v>
      </c>
      <c r="J109" t="b">
        <v>0</v>
      </c>
      <c r="K109">
        <v>637702</v>
      </c>
      <c r="L109">
        <v>193024</v>
      </c>
      <c r="Q109" t="s">
        <v>104</v>
      </c>
      <c r="U109">
        <v>10</v>
      </c>
      <c r="V109">
        <v>14</v>
      </c>
      <c r="X109">
        <v>1098648</v>
      </c>
      <c r="Y109" t="s">
        <v>105</v>
      </c>
      <c r="Z109">
        <v>102</v>
      </c>
      <c r="AA109" t="s">
        <v>106</v>
      </c>
      <c r="AB109" t="s">
        <v>107</v>
      </c>
      <c r="AC109">
        <v>1</v>
      </c>
    </row>
    <row r="110" spans="1:29" x14ac:dyDescent="0.25">
      <c r="A110">
        <v>102</v>
      </c>
      <c r="B110">
        <v>102106</v>
      </c>
      <c r="C110">
        <v>5660</v>
      </c>
      <c r="D110" t="s">
        <v>13</v>
      </c>
      <c r="E110" s="3">
        <v>165.94</v>
      </c>
      <c r="F110" s="8">
        <v>41934</v>
      </c>
      <c r="G110" t="s">
        <v>103</v>
      </c>
      <c r="H110" t="s">
        <v>17</v>
      </c>
      <c r="J110" t="b">
        <v>0</v>
      </c>
      <c r="K110">
        <v>638254</v>
      </c>
      <c r="L110">
        <v>193173</v>
      </c>
      <c r="Q110" t="s">
        <v>104</v>
      </c>
      <c r="U110">
        <v>10</v>
      </c>
      <c r="V110">
        <v>14</v>
      </c>
      <c r="X110">
        <v>1099708</v>
      </c>
      <c r="Y110" t="s">
        <v>105</v>
      </c>
      <c r="Z110">
        <v>102</v>
      </c>
      <c r="AA110" t="s">
        <v>106</v>
      </c>
      <c r="AB110" t="s">
        <v>107</v>
      </c>
      <c r="AC110">
        <v>1</v>
      </c>
    </row>
    <row r="111" spans="1:29" x14ac:dyDescent="0.25">
      <c r="A111">
        <v>102</v>
      </c>
      <c r="B111">
        <v>102106</v>
      </c>
      <c r="C111">
        <v>5880</v>
      </c>
      <c r="D111" t="s">
        <v>36</v>
      </c>
      <c r="E111" s="3">
        <v>14.79</v>
      </c>
      <c r="F111" s="8">
        <v>41934</v>
      </c>
      <c r="G111" t="s">
        <v>103</v>
      </c>
      <c r="H111" t="s">
        <v>17</v>
      </c>
      <c r="J111" t="b">
        <v>0</v>
      </c>
      <c r="K111">
        <v>638254</v>
      </c>
      <c r="L111">
        <v>193173</v>
      </c>
      <c r="Q111" t="s">
        <v>104</v>
      </c>
      <c r="U111">
        <v>10</v>
      </c>
      <c r="V111">
        <v>14</v>
      </c>
      <c r="X111">
        <v>1099708</v>
      </c>
      <c r="Y111" t="s">
        <v>105</v>
      </c>
      <c r="Z111">
        <v>102</v>
      </c>
      <c r="AA111" t="s">
        <v>106</v>
      </c>
      <c r="AB111" t="s">
        <v>107</v>
      </c>
      <c r="AC111">
        <v>2</v>
      </c>
    </row>
    <row r="112" spans="1:29" x14ac:dyDescent="0.25">
      <c r="A112">
        <v>102</v>
      </c>
      <c r="B112">
        <v>102104</v>
      </c>
      <c r="C112">
        <v>5945</v>
      </c>
      <c r="D112" t="s">
        <v>40</v>
      </c>
      <c r="E112" s="3">
        <v>59.99</v>
      </c>
      <c r="F112" s="8">
        <v>41934</v>
      </c>
      <c r="G112" t="s">
        <v>103</v>
      </c>
      <c r="H112" t="s">
        <v>42</v>
      </c>
      <c r="J112" t="b">
        <v>0</v>
      </c>
      <c r="K112">
        <v>638255</v>
      </c>
      <c r="L112">
        <v>193173</v>
      </c>
      <c r="Q112" t="s">
        <v>104</v>
      </c>
      <c r="U112">
        <v>10</v>
      </c>
      <c r="V112">
        <v>14</v>
      </c>
      <c r="X112">
        <v>1099916</v>
      </c>
      <c r="Y112" t="s">
        <v>105</v>
      </c>
      <c r="Z112">
        <v>102</v>
      </c>
      <c r="AA112" t="s">
        <v>106</v>
      </c>
      <c r="AB112" t="s">
        <v>107</v>
      </c>
      <c r="AC112">
        <v>1</v>
      </c>
    </row>
    <row r="113" spans="1:29" x14ac:dyDescent="0.25">
      <c r="A113">
        <v>102</v>
      </c>
      <c r="B113">
        <v>102103</v>
      </c>
      <c r="C113">
        <v>5870</v>
      </c>
      <c r="D113" t="s">
        <v>32</v>
      </c>
      <c r="E113" s="3">
        <v>90.72</v>
      </c>
      <c r="F113" s="8">
        <v>41940</v>
      </c>
      <c r="G113" t="s">
        <v>103</v>
      </c>
      <c r="H113" t="s">
        <v>35</v>
      </c>
      <c r="J113" t="b">
        <v>0</v>
      </c>
      <c r="K113">
        <v>639641</v>
      </c>
      <c r="L113">
        <v>193548</v>
      </c>
      <c r="Q113" t="s">
        <v>104</v>
      </c>
      <c r="U113">
        <v>10</v>
      </c>
      <c r="V113">
        <v>14</v>
      </c>
      <c r="X113">
        <v>1099980</v>
      </c>
      <c r="Y113" t="s">
        <v>105</v>
      </c>
      <c r="Z113">
        <v>102</v>
      </c>
      <c r="AA113" t="s">
        <v>106</v>
      </c>
      <c r="AB113" t="s">
        <v>107</v>
      </c>
      <c r="AC113">
        <v>1</v>
      </c>
    </row>
    <row r="114" spans="1:29" x14ac:dyDescent="0.25">
      <c r="A114">
        <v>102</v>
      </c>
      <c r="B114">
        <v>102106</v>
      </c>
      <c r="C114">
        <v>5880</v>
      </c>
      <c r="D114" t="s">
        <v>36</v>
      </c>
      <c r="E114" s="3">
        <v>73.94</v>
      </c>
      <c r="F114" s="8">
        <v>41941</v>
      </c>
      <c r="G114" t="s">
        <v>103</v>
      </c>
      <c r="H114" t="s">
        <v>17</v>
      </c>
      <c r="J114" t="b">
        <v>0</v>
      </c>
      <c r="K114">
        <v>639754</v>
      </c>
      <c r="L114">
        <v>193575</v>
      </c>
      <c r="Q114" t="s">
        <v>104</v>
      </c>
      <c r="U114">
        <v>10</v>
      </c>
      <c r="V114">
        <v>14</v>
      </c>
      <c r="X114">
        <v>1099708</v>
      </c>
      <c r="Y114" t="s">
        <v>105</v>
      </c>
      <c r="Z114">
        <v>102</v>
      </c>
      <c r="AA114" t="s">
        <v>106</v>
      </c>
      <c r="AB114" t="s">
        <v>107</v>
      </c>
      <c r="AC114">
        <v>1</v>
      </c>
    </row>
    <row r="115" spans="1:29" x14ac:dyDescent="0.25">
      <c r="A115">
        <v>102</v>
      </c>
      <c r="B115">
        <v>102103</v>
      </c>
      <c r="C115">
        <v>5870</v>
      </c>
      <c r="D115" t="s">
        <v>32</v>
      </c>
      <c r="E115" s="3">
        <v>114.63</v>
      </c>
      <c r="F115" s="8">
        <v>41941</v>
      </c>
      <c r="G115" t="s">
        <v>103</v>
      </c>
      <c r="H115" t="s">
        <v>23</v>
      </c>
      <c r="J115" t="b">
        <v>0</v>
      </c>
      <c r="K115">
        <v>639755</v>
      </c>
      <c r="L115">
        <v>193575</v>
      </c>
      <c r="Q115" t="s">
        <v>104</v>
      </c>
      <c r="U115">
        <v>10</v>
      </c>
      <c r="V115">
        <v>14</v>
      </c>
      <c r="X115">
        <v>1099918</v>
      </c>
      <c r="Y115" t="s">
        <v>105</v>
      </c>
      <c r="Z115">
        <v>102</v>
      </c>
      <c r="AA115" t="s">
        <v>106</v>
      </c>
      <c r="AB115" t="s">
        <v>107</v>
      </c>
      <c r="AC115">
        <v>1</v>
      </c>
    </row>
    <row r="116" spans="1:29" x14ac:dyDescent="0.25">
      <c r="A116">
        <v>102</v>
      </c>
      <c r="B116">
        <v>102103</v>
      </c>
      <c r="C116">
        <v>5870</v>
      </c>
      <c r="D116" t="s">
        <v>32</v>
      </c>
      <c r="E116" s="3">
        <v>60.41</v>
      </c>
      <c r="F116" s="8">
        <v>41941</v>
      </c>
      <c r="G116" t="s">
        <v>103</v>
      </c>
      <c r="H116" t="s">
        <v>33</v>
      </c>
      <c r="J116" t="b">
        <v>0</v>
      </c>
      <c r="K116">
        <v>640220</v>
      </c>
      <c r="L116">
        <v>193632</v>
      </c>
      <c r="Q116" t="s">
        <v>104</v>
      </c>
      <c r="U116">
        <v>10</v>
      </c>
      <c r="V116">
        <v>14</v>
      </c>
      <c r="X116">
        <v>1099820</v>
      </c>
      <c r="Y116" t="s">
        <v>105</v>
      </c>
      <c r="Z116">
        <v>102</v>
      </c>
      <c r="AA116" t="s">
        <v>106</v>
      </c>
      <c r="AB116" t="s">
        <v>107</v>
      </c>
      <c r="AC116">
        <v>1</v>
      </c>
    </row>
    <row r="117" spans="1:29" x14ac:dyDescent="0.25">
      <c r="A117">
        <v>102</v>
      </c>
      <c r="B117">
        <v>102103</v>
      </c>
      <c r="C117">
        <v>5945</v>
      </c>
      <c r="D117" t="s">
        <v>40</v>
      </c>
      <c r="E117" s="3">
        <v>137.56</v>
      </c>
      <c r="F117" s="8">
        <v>41941</v>
      </c>
      <c r="G117" t="s">
        <v>103</v>
      </c>
      <c r="H117" t="s">
        <v>31</v>
      </c>
      <c r="J117" t="b">
        <v>0</v>
      </c>
      <c r="K117">
        <v>640266</v>
      </c>
      <c r="L117">
        <v>193632</v>
      </c>
      <c r="Q117" t="s">
        <v>104</v>
      </c>
      <c r="U117">
        <v>10</v>
      </c>
      <c r="V117">
        <v>14</v>
      </c>
      <c r="X117">
        <v>1099981</v>
      </c>
      <c r="Y117" t="s">
        <v>105</v>
      </c>
      <c r="Z117">
        <v>102</v>
      </c>
      <c r="AA117" t="s">
        <v>106</v>
      </c>
      <c r="AB117" t="s">
        <v>107</v>
      </c>
      <c r="AC117">
        <v>1</v>
      </c>
    </row>
    <row r="118" spans="1:29" x14ac:dyDescent="0.25">
      <c r="A118">
        <v>102</v>
      </c>
      <c r="B118">
        <v>102103</v>
      </c>
      <c r="C118">
        <v>5870</v>
      </c>
      <c r="D118" t="s">
        <v>32</v>
      </c>
      <c r="E118" s="3">
        <v>197.04</v>
      </c>
      <c r="F118" s="8">
        <v>41942</v>
      </c>
      <c r="G118" t="s">
        <v>103</v>
      </c>
      <c r="H118" t="s">
        <v>23</v>
      </c>
      <c r="J118" t="b">
        <v>0</v>
      </c>
      <c r="K118">
        <v>640462</v>
      </c>
      <c r="L118">
        <v>193682</v>
      </c>
      <c r="Q118" t="s">
        <v>104</v>
      </c>
      <c r="U118">
        <v>10</v>
      </c>
      <c r="V118">
        <v>14</v>
      </c>
      <c r="X118">
        <v>1099918</v>
      </c>
      <c r="Y118" t="s">
        <v>105</v>
      </c>
      <c r="Z118">
        <v>102</v>
      </c>
      <c r="AA118" t="s">
        <v>106</v>
      </c>
      <c r="AB118" t="s">
        <v>107</v>
      </c>
      <c r="AC118">
        <v>1</v>
      </c>
    </row>
    <row r="119" spans="1:29" x14ac:dyDescent="0.25">
      <c r="A119">
        <v>102</v>
      </c>
      <c r="B119">
        <v>102108</v>
      </c>
      <c r="C119">
        <v>5860</v>
      </c>
      <c r="D119" t="s">
        <v>30</v>
      </c>
      <c r="E119" s="3">
        <v>14.34</v>
      </c>
      <c r="F119" s="8">
        <v>41948</v>
      </c>
      <c r="G119" t="s">
        <v>103</v>
      </c>
      <c r="H119" t="s">
        <v>31</v>
      </c>
      <c r="J119" t="b">
        <v>0</v>
      </c>
      <c r="K119">
        <v>641570</v>
      </c>
      <c r="L119">
        <v>194186</v>
      </c>
      <c r="Q119" t="s">
        <v>104</v>
      </c>
      <c r="U119">
        <v>11</v>
      </c>
      <c r="V119">
        <v>14</v>
      </c>
      <c r="X119">
        <v>1099981</v>
      </c>
      <c r="Y119" t="s">
        <v>105</v>
      </c>
      <c r="Z119">
        <v>102</v>
      </c>
      <c r="AA119" t="s">
        <v>106</v>
      </c>
      <c r="AB119" t="s">
        <v>107</v>
      </c>
      <c r="AC119">
        <v>1</v>
      </c>
    </row>
    <row r="120" spans="1:29" x14ac:dyDescent="0.25">
      <c r="A120">
        <v>102</v>
      </c>
      <c r="B120">
        <v>102103</v>
      </c>
      <c r="C120">
        <v>5655</v>
      </c>
      <c r="D120" t="s">
        <v>3</v>
      </c>
      <c r="E120" s="3">
        <v>63.98</v>
      </c>
      <c r="F120" s="8">
        <v>41948</v>
      </c>
      <c r="G120" t="s">
        <v>103</v>
      </c>
      <c r="H120" t="s">
        <v>6</v>
      </c>
      <c r="J120" s="1" t="b">
        <v>0</v>
      </c>
      <c r="K120">
        <v>641571</v>
      </c>
      <c r="L120">
        <v>194186</v>
      </c>
      <c r="Q120" t="s">
        <v>104</v>
      </c>
      <c r="U120">
        <v>11</v>
      </c>
      <c r="V120">
        <v>14</v>
      </c>
      <c r="X120">
        <v>1099677</v>
      </c>
      <c r="Y120" t="s">
        <v>105</v>
      </c>
      <c r="Z120">
        <v>102</v>
      </c>
      <c r="AA120" t="s">
        <v>106</v>
      </c>
      <c r="AB120" t="s">
        <v>107</v>
      </c>
      <c r="AC120">
        <v>1</v>
      </c>
    </row>
    <row r="121" spans="1:29" x14ac:dyDescent="0.25">
      <c r="A121">
        <v>102</v>
      </c>
      <c r="B121">
        <v>102104</v>
      </c>
      <c r="C121">
        <v>5945</v>
      </c>
      <c r="D121" t="s">
        <v>40</v>
      </c>
      <c r="E121" s="3">
        <v>50</v>
      </c>
      <c r="F121" s="8">
        <v>41948</v>
      </c>
      <c r="G121" t="s">
        <v>103</v>
      </c>
      <c r="H121" t="s">
        <v>14</v>
      </c>
      <c r="J121" t="b">
        <v>0</v>
      </c>
      <c r="K121">
        <v>641573</v>
      </c>
      <c r="L121">
        <v>194186</v>
      </c>
      <c r="Q121" t="s">
        <v>104</v>
      </c>
      <c r="U121">
        <v>11</v>
      </c>
      <c r="V121">
        <v>14</v>
      </c>
      <c r="X121">
        <v>1099915</v>
      </c>
      <c r="Y121" t="s">
        <v>105</v>
      </c>
      <c r="Z121">
        <v>102</v>
      </c>
      <c r="AA121" t="s">
        <v>106</v>
      </c>
      <c r="AB121" t="s">
        <v>107</v>
      </c>
      <c r="AC121">
        <v>1</v>
      </c>
    </row>
    <row r="122" spans="1:29" x14ac:dyDescent="0.25">
      <c r="A122">
        <v>102</v>
      </c>
      <c r="B122">
        <v>102104</v>
      </c>
      <c r="C122">
        <v>5945</v>
      </c>
      <c r="D122" t="s">
        <v>40</v>
      </c>
      <c r="E122" s="3">
        <v>59.99</v>
      </c>
      <c r="F122" s="8">
        <v>41948</v>
      </c>
      <c r="G122" t="s">
        <v>103</v>
      </c>
      <c r="H122" t="s">
        <v>41</v>
      </c>
      <c r="J122" t="b">
        <v>0</v>
      </c>
      <c r="K122">
        <v>641577</v>
      </c>
      <c r="L122">
        <v>194166</v>
      </c>
      <c r="Q122" t="s">
        <v>104</v>
      </c>
      <c r="U122">
        <v>11</v>
      </c>
      <c r="V122">
        <v>14</v>
      </c>
      <c r="X122">
        <v>1099970</v>
      </c>
      <c r="Y122" t="s">
        <v>105</v>
      </c>
      <c r="Z122">
        <v>102</v>
      </c>
      <c r="AA122" t="s">
        <v>106</v>
      </c>
      <c r="AB122" t="s">
        <v>107</v>
      </c>
      <c r="AC122">
        <v>1</v>
      </c>
    </row>
    <row r="123" spans="1:29" x14ac:dyDescent="0.25">
      <c r="A123">
        <v>102</v>
      </c>
      <c r="B123">
        <v>102101</v>
      </c>
      <c r="C123">
        <v>5945</v>
      </c>
      <c r="D123" t="s">
        <v>40</v>
      </c>
      <c r="E123" s="3">
        <v>200</v>
      </c>
      <c r="F123" s="8">
        <v>41949</v>
      </c>
      <c r="G123" t="s">
        <v>103</v>
      </c>
      <c r="H123" t="s">
        <v>34</v>
      </c>
      <c r="J123" t="b">
        <v>0</v>
      </c>
      <c r="K123">
        <v>641938</v>
      </c>
      <c r="L123">
        <v>194241</v>
      </c>
      <c r="Q123" t="s">
        <v>104</v>
      </c>
      <c r="U123">
        <v>11</v>
      </c>
      <c r="V123">
        <v>14</v>
      </c>
      <c r="X123">
        <v>1099823</v>
      </c>
      <c r="Y123" t="s">
        <v>105</v>
      </c>
      <c r="Z123">
        <v>102</v>
      </c>
      <c r="AA123" t="s">
        <v>106</v>
      </c>
      <c r="AB123" t="s">
        <v>107</v>
      </c>
      <c r="AC123">
        <v>1</v>
      </c>
    </row>
    <row r="124" spans="1:29" x14ac:dyDescent="0.25">
      <c r="A124">
        <v>102</v>
      </c>
      <c r="B124">
        <v>102103</v>
      </c>
      <c r="C124">
        <v>5870</v>
      </c>
      <c r="D124" t="s">
        <v>32</v>
      </c>
      <c r="E124" s="3">
        <v>111.43</v>
      </c>
      <c r="F124" s="8">
        <v>41949</v>
      </c>
      <c r="G124" t="s">
        <v>103</v>
      </c>
      <c r="H124" t="s">
        <v>33</v>
      </c>
      <c r="J124" t="b">
        <v>0</v>
      </c>
      <c r="K124">
        <v>642136</v>
      </c>
      <c r="L124">
        <v>194301</v>
      </c>
      <c r="Q124" t="s">
        <v>104</v>
      </c>
      <c r="U124">
        <v>11</v>
      </c>
      <c r="V124">
        <v>14</v>
      </c>
      <c r="X124">
        <v>1099820</v>
      </c>
      <c r="Y124" t="s">
        <v>105</v>
      </c>
      <c r="Z124">
        <v>102</v>
      </c>
      <c r="AA124" t="s">
        <v>106</v>
      </c>
      <c r="AB124" t="s">
        <v>107</v>
      </c>
      <c r="AC124">
        <v>1</v>
      </c>
    </row>
    <row r="125" spans="1:29" x14ac:dyDescent="0.25">
      <c r="A125">
        <v>102</v>
      </c>
      <c r="B125">
        <v>102109</v>
      </c>
      <c r="C125">
        <v>6185</v>
      </c>
      <c r="D125" t="s">
        <v>46</v>
      </c>
      <c r="E125" s="3">
        <v>873.6</v>
      </c>
      <c r="F125" s="8">
        <v>41955</v>
      </c>
      <c r="G125" t="s">
        <v>103</v>
      </c>
      <c r="H125" t="s">
        <v>48</v>
      </c>
      <c r="J125" t="b">
        <v>0</v>
      </c>
      <c r="K125">
        <v>642862</v>
      </c>
      <c r="L125">
        <v>194652</v>
      </c>
      <c r="Q125" t="s">
        <v>104</v>
      </c>
      <c r="U125">
        <v>11</v>
      </c>
      <c r="V125">
        <v>14</v>
      </c>
      <c r="X125">
        <v>1099827</v>
      </c>
      <c r="Y125" t="s">
        <v>105</v>
      </c>
      <c r="Z125">
        <v>102</v>
      </c>
      <c r="AA125" t="s">
        <v>106</v>
      </c>
      <c r="AB125" t="s">
        <v>107</v>
      </c>
      <c r="AC125">
        <v>1</v>
      </c>
    </row>
    <row r="126" spans="1:29" x14ac:dyDescent="0.25">
      <c r="A126">
        <v>102</v>
      </c>
      <c r="B126">
        <v>102109</v>
      </c>
      <c r="C126">
        <v>6195</v>
      </c>
      <c r="D126" t="s">
        <v>53</v>
      </c>
      <c r="E126" s="3">
        <v>280</v>
      </c>
      <c r="F126" s="8">
        <v>41955</v>
      </c>
      <c r="G126" t="s">
        <v>103</v>
      </c>
      <c r="H126" t="s">
        <v>48</v>
      </c>
      <c r="J126" t="b">
        <v>0</v>
      </c>
      <c r="K126">
        <v>642862</v>
      </c>
      <c r="L126">
        <v>194652</v>
      </c>
      <c r="Q126" t="s">
        <v>104</v>
      </c>
      <c r="U126">
        <v>11</v>
      </c>
      <c r="V126">
        <v>14</v>
      </c>
      <c r="X126">
        <v>1099827</v>
      </c>
      <c r="Y126" t="s">
        <v>105</v>
      </c>
      <c r="Z126">
        <v>102</v>
      </c>
      <c r="AA126" t="s">
        <v>106</v>
      </c>
      <c r="AB126" t="s">
        <v>107</v>
      </c>
      <c r="AC126">
        <v>2</v>
      </c>
    </row>
    <row r="127" spans="1:29" x14ac:dyDescent="0.25">
      <c r="A127">
        <v>102</v>
      </c>
      <c r="B127">
        <v>102109</v>
      </c>
      <c r="C127">
        <v>6205</v>
      </c>
      <c r="D127" t="s">
        <v>58</v>
      </c>
      <c r="E127" s="3">
        <v>107.08</v>
      </c>
      <c r="F127" s="8">
        <v>41955</v>
      </c>
      <c r="G127" t="s">
        <v>103</v>
      </c>
      <c r="H127" t="s">
        <v>48</v>
      </c>
      <c r="J127" t="b">
        <v>0</v>
      </c>
      <c r="K127">
        <v>642862</v>
      </c>
      <c r="L127">
        <v>194652</v>
      </c>
      <c r="Q127" t="s">
        <v>104</v>
      </c>
      <c r="U127">
        <v>11</v>
      </c>
      <c r="V127">
        <v>14</v>
      </c>
      <c r="X127">
        <v>1099827</v>
      </c>
      <c r="Y127" t="s">
        <v>105</v>
      </c>
      <c r="Z127">
        <v>102</v>
      </c>
      <c r="AA127" t="s">
        <v>106</v>
      </c>
      <c r="AB127" t="s">
        <v>107</v>
      </c>
      <c r="AC127">
        <v>3</v>
      </c>
    </row>
    <row r="128" spans="1:29" x14ac:dyDescent="0.25">
      <c r="A128">
        <v>102</v>
      </c>
      <c r="B128">
        <v>102106</v>
      </c>
      <c r="C128">
        <v>6195</v>
      </c>
      <c r="D128" t="s">
        <v>53</v>
      </c>
      <c r="E128" s="3">
        <v>81.98</v>
      </c>
      <c r="F128" s="8">
        <v>41956</v>
      </c>
      <c r="G128" t="s">
        <v>103</v>
      </c>
      <c r="H128" t="s">
        <v>17</v>
      </c>
      <c r="J128" t="b">
        <v>0</v>
      </c>
      <c r="K128">
        <v>643401</v>
      </c>
      <c r="L128">
        <v>194734</v>
      </c>
      <c r="Q128" t="s">
        <v>104</v>
      </c>
      <c r="U128">
        <v>11</v>
      </c>
      <c r="V128">
        <v>14</v>
      </c>
      <c r="X128">
        <v>1099708</v>
      </c>
      <c r="Y128" t="s">
        <v>105</v>
      </c>
      <c r="Z128">
        <v>102</v>
      </c>
      <c r="AA128" t="s">
        <v>106</v>
      </c>
      <c r="AB128" t="s">
        <v>107</v>
      </c>
      <c r="AC128">
        <v>1</v>
      </c>
    </row>
    <row r="129" spans="1:29" x14ac:dyDescent="0.25">
      <c r="A129">
        <v>102</v>
      </c>
      <c r="B129">
        <v>102106</v>
      </c>
      <c r="C129">
        <v>6207</v>
      </c>
      <c r="D129" t="s">
        <v>60</v>
      </c>
      <c r="E129" s="3">
        <v>15.32</v>
      </c>
      <c r="F129" s="8">
        <v>41956</v>
      </c>
      <c r="G129" t="s">
        <v>103</v>
      </c>
      <c r="H129" t="s">
        <v>17</v>
      </c>
      <c r="J129" t="b">
        <v>0</v>
      </c>
      <c r="K129">
        <v>643401</v>
      </c>
      <c r="L129">
        <v>194734</v>
      </c>
      <c r="Q129" t="s">
        <v>104</v>
      </c>
      <c r="U129">
        <v>11</v>
      </c>
      <c r="V129">
        <v>14</v>
      </c>
      <c r="X129">
        <v>1099708</v>
      </c>
      <c r="Y129" t="s">
        <v>105</v>
      </c>
      <c r="Z129">
        <v>102</v>
      </c>
      <c r="AA129" t="s">
        <v>106</v>
      </c>
      <c r="AB129" t="s">
        <v>107</v>
      </c>
      <c r="AC129">
        <v>2</v>
      </c>
    </row>
    <row r="130" spans="1:29" x14ac:dyDescent="0.25">
      <c r="A130">
        <v>102</v>
      </c>
      <c r="B130">
        <v>102101</v>
      </c>
      <c r="C130">
        <v>6200</v>
      </c>
      <c r="D130" t="s">
        <v>57</v>
      </c>
      <c r="E130" s="3">
        <v>190</v>
      </c>
      <c r="F130" s="8">
        <v>41956</v>
      </c>
      <c r="G130" t="s">
        <v>103</v>
      </c>
      <c r="H130" t="s">
        <v>33</v>
      </c>
      <c r="J130" t="b">
        <v>0</v>
      </c>
      <c r="K130">
        <v>643488</v>
      </c>
      <c r="L130">
        <v>194794</v>
      </c>
      <c r="Q130" t="s">
        <v>104</v>
      </c>
      <c r="U130">
        <v>11</v>
      </c>
      <c r="V130">
        <v>14</v>
      </c>
      <c r="X130">
        <v>1099820</v>
      </c>
      <c r="Y130" t="s">
        <v>105</v>
      </c>
      <c r="Z130">
        <v>102</v>
      </c>
      <c r="AA130" t="s">
        <v>106</v>
      </c>
      <c r="AB130" t="s">
        <v>107</v>
      </c>
      <c r="AC130">
        <v>1</v>
      </c>
    </row>
    <row r="131" spans="1:29" x14ac:dyDescent="0.25">
      <c r="A131">
        <v>102</v>
      </c>
      <c r="B131">
        <v>102106</v>
      </c>
      <c r="C131">
        <v>5660</v>
      </c>
      <c r="D131" t="s">
        <v>13</v>
      </c>
      <c r="E131" s="3">
        <v>280</v>
      </c>
      <c r="F131" s="8">
        <v>41962</v>
      </c>
      <c r="G131" t="s">
        <v>103</v>
      </c>
      <c r="H131" t="s">
        <v>17</v>
      </c>
      <c r="J131" t="b">
        <v>0</v>
      </c>
      <c r="K131">
        <v>644547</v>
      </c>
      <c r="L131">
        <v>195065</v>
      </c>
      <c r="Q131" t="s">
        <v>104</v>
      </c>
      <c r="U131">
        <v>11</v>
      </c>
      <c r="V131">
        <v>14</v>
      </c>
      <c r="X131">
        <v>1099708</v>
      </c>
      <c r="Y131" t="s">
        <v>105</v>
      </c>
      <c r="Z131">
        <v>102</v>
      </c>
      <c r="AA131" t="s">
        <v>106</v>
      </c>
      <c r="AB131" t="s">
        <v>107</v>
      </c>
      <c r="AC131">
        <v>1</v>
      </c>
    </row>
    <row r="132" spans="1:29" x14ac:dyDescent="0.25">
      <c r="A132">
        <v>102</v>
      </c>
      <c r="B132">
        <v>102106</v>
      </c>
      <c r="C132">
        <v>5820</v>
      </c>
      <c r="D132" t="s">
        <v>25</v>
      </c>
      <c r="E132" s="3">
        <v>41.6</v>
      </c>
      <c r="F132" s="8">
        <v>41962</v>
      </c>
      <c r="G132" t="s">
        <v>103</v>
      </c>
      <c r="H132" t="s">
        <v>17</v>
      </c>
      <c r="J132" t="b">
        <v>0</v>
      </c>
      <c r="K132">
        <v>644547</v>
      </c>
      <c r="L132">
        <v>195065</v>
      </c>
      <c r="Q132" t="s">
        <v>104</v>
      </c>
      <c r="U132">
        <v>11</v>
      </c>
      <c r="V132">
        <v>14</v>
      </c>
      <c r="X132">
        <v>1099708</v>
      </c>
      <c r="Y132" t="s">
        <v>105</v>
      </c>
      <c r="Z132">
        <v>102</v>
      </c>
      <c r="AA132" t="s">
        <v>106</v>
      </c>
      <c r="AB132" t="s">
        <v>107</v>
      </c>
      <c r="AC132">
        <v>2</v>
      </c>
    </row>
    <row r="133" spans="1:29" x14ac:dyDescent="0.25">
      <c r="A133">
        <v>102</v>
      </c>
      <c r="B133">
        <v>102109</v>
      </c>
      <c r="C133">
        <v>5805</v>
      </c>
      <c r="D133" t="s">
        <v>20</v>
      </c>
      <c r="E133" s="3">
        <v>110</v>
      </c>
      <c r="F133" s="8">
        <v>41962</v>
      </c>
      <c r="G133" t="s">
        <v>103</v>
      </c>
      <c r="H133" t="s">
        <v>21</v>
      </c>
      <c r="J133" t="b">
        <v>0</v>
      </c>
      <c r="K133">
        <v>644548</v>
      </c>
      <c r="L133">
        <v>195065</v>
      </c>
      <c r="Q133" t="s">
        <v>104</v>
      </c>
      <c r="U133">
        <v>11</v>
      </c>
      <c r="V133">
        <v>14</v>
      </c>
      <c r="X133">
        <v>1099788</v>
      </c>
      <c r="Y133" t="s">
        <v>105</v>
      </c>
      <c r="Z133">
        <v>102</v>
      </c>
      <c r="AA133" t="s">
        <v>106</v>
      </c>
      <c r="AB133" t="s">
        <v>107</v>
      </c>
      <c r="AC133">
        <v>1</v>
      </c>
    </row>
    <row r="134" spans="1:29" x14ac:dyDescent="0.25">
      <c r="A134">
        <v>102</v>
      </c>
      <c r="B134">
        <v>102104</v>
      </c>
      <c r="C134">
        <v>5945</v>
      </c>
      <c r="D134" t="s">
        <v>40</v>
      </c>
      <c r="E134" s="3">
        <v>59.99</v>
      </c>
      <c r="F134" s="8">
        <v>41962</v>
      </c>
      <c r="G134" t="s">
        <v>103</v>
      </c>
      <c r="H134" t="s">
        <v>42</v>
      </c>
      <c r="J134" t="b">
        <v>0</v>
      </c>
      <c r="K134">
        <v>645039</v>
      </c>
      <c r="L134">
        <v>195103</v>
      </c>
      <c r="Q134" t="s">
        <v>104</v>
      </c>
      <c r="U134">
        <v>11</v>
      </c>
      <c r="V134">
        <v>14</v>
      </c>
      <c r="X134">
        <v>1099916</v>
      </c>
      <c r="Y134" t="s">
        <v>105</v>
      </c>
      <c r="Z134">
        <v>102</v>
      </c>
      <c r="AA134" t="s">
        <v>106</v>
      </c>
      <c r="AB134" t="s">
        <v>107</v>
      </c>
      <c r="AC134">
        <v>1</v>
      </c>
    </row>
    <row r="135" spans="1:29" x14ac:dyDescent="0.25">
      <c r="A135">
        <v>102</v>
      </c>
      <c r="B135">
        <v>102103</v>
      </c>
      <c r="C135">
        <v>5945</v>
      </c>
      <c r="D135" t="s">
        <v>40</v>
      </c>
      <c r="E135" s="3">
        <v>68.8</v>
      </c>
      <c r="F135" s="8">
        <v>41967</v>
      </c>
      <c r="G135" t="s">
        <v>103</v>
      </c>
      <c r="H135" t="s">
        <v>31</v>
      </c>
      <c r="J135" t="b">
        <v>0</v>
      </c>
      <c r="K135">
        <v>645591</v>
      </c>
      <c r="L135">
        <v>195398</v>
      </c>
      <c r="Q135" t="s">
        <v>104</v>
      </c>
      <c r="U135">
        <v>11</v>
      </c>
      <c r="V135">
        <v>14</v>
      </c>
      <c r="X135">
        <v>1099981</v>
      </c>
      <c r="Y135" t="s">
        <v>105</v>
      </c>
      <c r="Z135">
        <v>102</v>
      </c>
      <c r="AA135" t="s">
        <v>106</v>
      </c>
      <c r="AB135" t="s">
        <v>107</v>
      </c>
      <c r="AC135">
        <v>1</v>
      </c>
    </row>
    <row r="136" spans="1:29" x14ac:dyDescent="0.25">
      <c r="A136">
        <v>102</v>
      </c>
      <c r="B136">
        <v>102109</v>
      </c>
      <c r="C136">
        <v>6185</v>
      </c>
      <c r="D136" t="s">
        <v>46</v>
      </c>
      <c r="E136" s="3">
        <v>498.55</v>
      </c>
      <c r="F136" s="8">
        <v>41968</v>
      </c>
      <c r="G136" t="s">
        <v>103</v>
      </c>
      <c r="H136" t="s">
        <v>47</v>
      </c>
      <c r="J136" t="b">
        <v>0</v>
      </c>
      <c r="K136">
        <v>646310</v>
      </c>
      <c r="L136">
        <v>195634</v>
      </c>
      <c r="Q136" t="s">
        <v>104</v>
      </c>
      <c r="U136">
        <v>11</v>
      </c>
      <c r="V136">
        <v>14</v>
      </c>
      <c r="X136">
        <v>1099849</v>
      </c>
      <c r="Y136" t="s">
        <v>105</v>
      </c>
      <c r="Z136">
        <v>102</v>
      </c>
      <c r="AA136" t="s">
        <v>106</v>
      </c>
      <c r="AB136" t="s">
        <v>107</v>
      </c>
      <c r="AC136">
        <v>1</v>
      </c>
    </row>
    <row r="137" spans="1:29" x14ac:dyDescent="0.25">
      <c r="A137">
        <v>102</v>
      </c>
      <c r="B137">
        <v>102109</v>
      </c>
      <c r="C137">
        <v>6195</v>
      </c>
      <c r="D137" t="s">
        <v>53</v>
      </c>
      <c r="E137" s="3">
        <v>164.93</v>
      </c>
      <c r="F137" s="8">
        <v>41968</v>
      </c>
      <c r="G137" t="s">
        <v>103</v>
      </c>
      <c r="H137" t="s">
        <v>47</v>
      </c>
      <c r="J137" t="b">
        <v>0</v>
      </c>
      <c r="K137">
        <v>646310</v>
      </c>
      <c r="L137">
        <v>195634</v>
      </c>
      <c r="Q137" t="s">
        <v>104</v>
      </c>
      <c r="U137">
        <v>11</v>
      </c>
      <c r="V137">
        <v>14</v>
      </c>
      <c r="X137">
        <v>1099849</v>
      </c>
      <c r="Y137" t="s">
        <v>105</v>
      </c>
      <c r="Z137">
        <v>102</v>
      </c>
      <c r="AA137" t="s">
        <v>106</v>
      </c>
      <c r="AB137" t="s">
        <v>107</v>
      </c>
      <c r="AC137">
        <v>3</v>
      </c>
    </row>
    <row r="138" spans="1:29" x14ac:dyDescent="0.25">
      <c r="A138">
        <v>102</v>
      </c>
      <c r="B138">
        <v>102109</v>
      </c>
      <c r="C138">
        <v>6200</v>
      </c>
      <c r="D138" t="s">
        <v>57</v>
      </c>
      <c r="E138" s="3">
        <v>85.75</v>
      </c>
      <c r="F138" s="8">
        <v>41968</v>
      </c>
      <c r="G138" t="s">
        <v>103</v>
      </c>
      <c r="H138" t="s">
        <v>47</v>
      </c>
      <c r="J138" t="b">
        <v>0</v>
      </c>
      <c r="K138">
        <v>646310</v>
      </c>
      <c r="L138">
        <v>195634</v>
      </c>
      <c r="Q138" t="s">
        <v>104</v>
      </c>
      <c r="U138">
        <v>11</v>
      </c>
      <c r="V138">
        <v>14</v>
      </c>
      <c r="X138">
        <v>1099849</v>
      </c>
      <c r="Y138" t="s">
        <v>105</v>
      </c>
      <c r="Z138">
        <v>102</v>
      </c>
      <c r="AA138" t="s">
        <v>106</v>
      </c>
      <c r="AB138" t="s">
        <v>107</v>
      </c>
      <c r="AC138">
        <v>4</v>
      </c>
    </row>
    <row r="139" spans="1:29" x14ac:dyDescent="0.25">
      <c r="A139">
        <v>102</v>
      </c>
      <c r="B139">
        <v>102109</v>
      </c>
      <c r="C139">
        <v>6190</v>
      </c>
      <c r="D139" t="s">
        <v>49</v>
      </c>
      <c r="E139" s="3">
        <v>51.25</v>
      </c>
      <c r="F139" s="8">
        <v>41968</v>
      </c>
      <c r="G139" t="s">
        <v>103</v>
      </c>
      <c r="H139" t="s">
        <v>47</v>
      </c>
      <c r="J139" t="b">
        <v>0</v>
      </c>
      <c r="K139">
        <v>646310</v>
      </c>
      <c r="L139">
        <v>195634</v>
      </c>
      <c r="Q139" t="s">
        <v>104</v>
      </c>
      <c r="U139">
        <v>11</v>
      </c>
      <c r="V139">
        <v>14</v>
      </c>
      <c r="X139">
        <v>1099849</v>
      </c>
      <c r="Y139" t="s">
        <v>105</v>
      </c>
      <c r="Z139">
        <v>102</v>
      </c>
      <c r="AA139" t="s">
        <v>106</v>
      </c>
      <c r="AB139" t="s">
        <v>107</v>
      </c>
      <c r="AC139">
        <v>2</v>
      </c>
    </row>
    <row r="140" spans="1:29" x14ac:dyDescent="0.25">
      <c r="A140">
        <v>102</v>
      </c>
      <c r="B140">
        <v>102104</v>
      </c>
      <c r="C140">
        <v>5945</v>
      </c>
      <c r="D140" t="s">
        <v>40</v>
      </c>
      <c r="E140" s="3">
        <v>70</v>
      </c>
      <c r="F140" s="8">
        <v>41969</v>
      </c>
      <c r="G140" t="s">
        <v>103</v>
      </c>
      <c r="H140" t="s">
        <v>43</v>
      </c>
      <c r="J140" t="b">
        <v>0</v>
      </c>
      <c r="K140">
        <v>646326</v>
      </c>
      <c r="L140">
        <v>195664</v>
      </c>
      <c r="Q140" t="s">
        <v>104</v>
      </c>
      <c r="U140">
        <v>11</v>
      </c>
      <c r="V140">
        <v>14</v>
      </c>
      <c r="X140">
        <v>1099875</v>
      </c>
      <c r="Y140" t="s">
        <v>105</v>
      </c>
      <c r="Z140">
        <v>102</v>
      </c>
      <c r="AA140" t="s">
        <v>106</v>
      </c>
      <c r="AB140" t="s">
        <v>107</v>
      </c>
      <c r="AC140">
        <v>1</v>
      </c>
    </row>
    <row r="141" spans="1:29" x14ac:dyDescent="0.25">
      <c r="A141">
        <v>102</v>
      </c>
      <c r="B141">
        <v>102104</v>
      </c>
      <c r="C141">
        <v>5945</v>
      </c>
      <c r="D141" t="s">
        <v>40</v>
      </c>
      <c r="E141" s="3">
        <v>59.99</v>
      </c>
      <c r="F141" s="8">
        <v>41976</v>
      </c>
      <c r="G141" t="s">
        <v>103</v>
      </c>
      <c r="H141" t="s">
        <v>41</v>
      </c>
      <c r="J141" t="b">
        <v>0</v>
      </c>
      <c r="K141">
        <v>647523</v>
      </c>
      <c r="L141">
        <v>196080</v>
      </c>
      <c r="Q141" t="s">
        <v>104</v>
      </c>
      <c r="U141">
        <v>12</v>
      </c>
      <c r="V141">
        <v>14</v>
      </c>
      <c r="X141">
        <v>1099970</v>
      </c>
      <c r="Y141" t="s">
        <v>105</v>
      </c>
      <c r="Z141">
        <v>102</v>
      </c>
      <c r="AA141" t="s">
        <v>106</v>
      </c>
      <c r="AB141" t="s">
        <v>107</v>
      </c>
      <c r="AC141">
        <v>1</v>
      </c>
    </row>
    <row r="142" spans="1:29" x14ac:dyDescent="0.25">
      <c r="A142">
        <v>102</v>
      </c>
      <c r="B142">
        <v>102101</v>
      </c>
      <c r="C142">
        <v>5660</v>
      </c>
      <c r="D142" t="s">
        <v>13</v>
      </c>
      <c r="E142" s="3">
        <v>208.75</v>
      </c>
      <c r="F142" s="8">
        <v>41981</v>
      </c>
      <c r="G142" t="s">
        <v>103</v>
      </c>
      <c r="H142" t="s">
        <v>14</v>
      </c>
      <c r="J142" t="b">
        <v>0</v>
      </c>
      <c r="K142">
        <v>648567</v>
      </c>
      <c r="L142">
        <v>196453</v>
      </c>
      <c r="Q142" t="s">
        <v>104</v>
      </c>
      <c r="U142">
        <v>12</v>
      </c>
      <c r="V142">
        <v>14</v>
      </c>
      <c r="X142">
        <v>1099915</v>
      </c>
      <c r="Y142" t="s">
        <v>105</v>
      </c>
      <c r="Z142">
        <v>102</v>
      </c>
      <c r="AA142" t="s">
        <v>106</v>
      </c>
      <c r="AB142" t="s">
        <v>107</v>
      </c>
      <c r="AC142">
        <v>1</v>
      </c>
    </row>
    <row r="143" spans="1:29" x14ac:dyDescent="0.25">
      <c r="A143">
        <v>102</v>
      </c>
      <c r="B143">
        <v>102104</v>
      </c>
      <c r="C143">
        <v>5945</v>
      </c>
      <c r="D143" t="s">
        <v>40</v>
      </c>
      <c r="E143" s="3">
        <v>50</v>
      </c>
      <c r="F143" s="8">
        <v>41981</v>
      </c>
      <c r="G143" t="s">
        <v>103</v>
      </c>
      <c r="H143" t="s">
        <v>14</v>
      </c>
      <c r="J143" t="b">
        <v>0</v>
      </c>
      <c r="K143">
        <v>648567</v>
      </c>
      <c r="L143">
        <v>196453</v>
      </c>
      <c r="Q143" t="s">
        <v>104</v>
      </c>
      <c r="U143">
        <v>12</v>
      </c>
      <c r="V143">
        <v>14</v>
      </c>
      <c r="X143">
        <v>1099915</v>
      </c>
      <c r="Y143" t="s">
        <v>105</v>
      </c>
      <c r="Z143">
        <v>102</v>
      </c>
      <c r="AA143" t="s">
        <v>106</v>
      </c>
      <c r="AB143" t="s">
        <v>107</v>
      </c>
      <c r="AC143">
        <v>2</v>
      </c>
    </row>
    <row r="144" spans="1:29" x14ac:dyDescent="0.25">
      <c r="A144">
        <v>102</v>
      </c>
      <c r="B144">
        <v>102101</v>
      </c>
      <c r="C144">
        <v>5945</v>
      </c>
      <c r="D144" t="s">
        <v>40</v>
      </c>
      <c r="E144" s="3">
        <v>50</v>
      </c>
      <c r="F144" s="8">
        <v>41983</v>
      </c>
      <c r="G144" t="s">
        <v>103</v>
      </c>
      <c r="H144" t="s">
        <v>34</v>
      </c>
      <c r="J144" t="b">
        <v>0</v>
      </c>
      <c r="K144">
        <v>649477</v>
      </c>
      <c r="L144">
        <v>196673</v>
      </c>
      <c r="Q144" t="s">
        <v>104</v>
      </c>
      <c r="U144">
        <v>12</v>
      </c>
      <c r="V144">
        <v>14</v>
      </c>
      <c r="X144">
        <v>1099823</v>
      </c>
      <c r="Y144" t="s">
        <v>105</v>
      </c>
      <c r="Z144">
        <v>102</v>
      </c>
      <c r="AA144" t="s">
        <v>106</v>
      </c>
      <c r="AB144" t="s">
        <v>107</v>
      </c>
      <c r="AC144">
        <v>1</v>
      </c>
    </row>
    <row r="145" spans="1:29" x14ac:dyDescent="0.25">
      <c r="A145">
        <v>102</v>
      </c>
      <c r="B145">
        <v>102107</v>
      </c>
      <c r="C145">
        <v>6190</v>
      </c>
      <c r="D145" t="s">
        <v>49</v>
      </c>
      <c r="E145" s="3">
        <v>1102.83</v>
      </c>
      <c r="F145" s="8">
        <v>41984</v>
      </c>
      <c r="G145" t="s">
        <v>103</v>
      </c>
      <c r="H145" t="s">
        <v>24</v>
      </c>
      <c r="J145" t="b">
        <v>0</v>
      </c>
      <c r="K145">
        <v>649592</v>
      </c>
      <c r="L145">
        <v>196716</v>
      </c>
      <c r="Q145" t="s">
        <v>104</v>
      </c>
      <c r="U145">
        <v>12</v>
      </c>
      <c r="V145">
        <v>14</v>
      </c>
      <c r="X145">
        <v>1099710</v>
      </c>
      <c r="Y145" t="s">
        <v>105</v>
      </c>
      <c r="Z145">
        <v>102</v>
      </c>
      <c r="AA145" t="s">
        <v>106</v>
      </c>
      <c r="AB145" t="s">
        <v>107</v>
      </c>
      <c r="AC145">
        <v>4</v>
      </c>
    </row>
    <row r="146" spans="1:29" x14ac:dyDescent="0.25">
      <c r="A146">
        <v>102</v>
      </c>
      <c r="B146">
        <v>102107</v>
      </c>
      <c r="C146">
        <v>6185</v>
      </c>
      <c r="D146" t="s">
        <v>46</v>
      </c>
      <c r="E146" s="3">
        <v>889.65</v>
      </c>
      <c r="F146" s="8">
        <v>41984</v>
      </c>
      <c r="G146" t="s">
        <v>103</v>
      </c>
      <c r="H146" t="s">
        <v>24</v>
      </c>
      <c r="J146" t="b">
        <v>0</v>
      </c>
      <c r="K146">
        <v>649592</v>
      </c>
      <c r="L146">
        <v>196716</v>
      </c>
      <c r="Q146" t="s">
        <v>104</v>
      </c>
      <c r="U146">
        <v>12</v>
      </c>
      <c r="V146">
        <v>14</v>
      </c>
      <c r="X146">
        <v>1099710</v>
      </c>
      <c r="Y146" t="s">
        <v>105</v>
      </c>
      <c r="Z146">
        <v>102</v>
      </c>
      <c r="AA146" t="s">
        <v>106</v>
      </c>
      <c r="AB146" t="s">
        <v>107</v>
      </c>
      <c r="AC146">
        <v>3</v>
      </c>
    </row>
    <row r="147" spans="1:29" x14ac:dyDescent="0.25">
      <c r="A147">
        <v>102</v>
      </c>
      <c r="B147">
        <v>102107</v>
      </c>
      <c r="C147">
        <v>6195</v>
      </c>
      <c r="D147" t="s">
        <v>53</v>
      </c>
      <c r="E147" s="3">
        <v>817.98</v>
      </c>
      <c r="F147" s="8">
        <v>41984</v>
      </c>
      <c r="G147" t="s">
        <v>103</v>
      </c>
      <c r="H147" t="s">
        <v>24</v>
      </c>
      <c r="J147" t="b">
        <v>0</v>
      </c>
      <c r="K147">
        <v>649592</v>
      </c>
      <c r="L147">
        <v>196716</v>
      </c>
      <c r="Q147" t="s">
        <v>104</v>
      </c>
      <c r="U147">
        <v>12</v>
      </c>
      <c r="V147">
        <v>14</v>
      </c>
      <c r="X147">
        <v>1099710</v>
      </c>
      <c r="Y147" t="s">
        <v>105</v>
      </c>
      <c r="Z147">
        <v>102</v>
      </c>
      <c r="AA147" t="s">
        <v>106</v>
      </c>
      <c r="AB147" t="s">
        <v>107</v>
      </c>
      <c r="AC147">
        <v>5</v>
      </c>
    </row>
    <row r="148" spans="1:29" x14ac:dyDescent="0.25">
      <c r="A148">
        <v>102</v>
      </c>
      <c r="B148">
        <v>102107</v>
      </c>
      <c r="C148">
        <v>6200</v>
      </c>
      <c r="D148" t="s">
        <v>57</v>
      </c>
      <c r="E148" s="3">
        <v>620.35</v>
      </c>
      <c r="F148" s="8">
        <v>41984</v>
      </c>
      <c r="G148" t="s">
        <v>103</v>
      </c>
      <c r="H148" t="s">
        <v>24</v>
      </c>
      <c r="J148" t="b">
        <v>0</v>
      </c>
      <c r="K148">
        <v>649592</v>
      </c>
      <c r="L148">
        <v>196716</v>
      </c>
      <c r="Q148" t="s">
        <v>104</v>
      </c>
      <c r="U148">
        <v>12</v>
      </c>
      <c r="V148">
        <v>14</v>
      </c>
      <c r="X148">
        <v>1099710</v>
      </c>
      <c r="Y148" t="s">
        <v>105</v>
      </c>
      <c r="Z148">
        <v>102</v>
      </c>
      <c r="AA148" t="s">
        <v>106</v>
      </c>
      <c r="AB148" t="s">
        <v>107</v>
      </c>
      <c r="AC148">
        <v>6</v>
      </c>
    </row>
    <row r="149" spans="1:29" x14ac:dyDescent="0.25">
      <c r="A149">
        <v>102</v>
      </c>
      <c r="B149">
        <v>102107</v>
      </c>
      <c r="C149">
        <v>6205</v>
      </c>
      <c r="D149" t="s">
        <v>58</v>
      </c>
      <c r="E149" s="3">
        <v>443.12</v>
      </c>
      <c r="F149" s="8">
        <v>41984</v>
      </c>
      <c r="G149" t="s">
        <v>103</v>
      </c>
      <c r="H149" t="s">
        <v>24</v>
      </c>
      <c r="J149" t="b">
        <v>0</v>
      </c>
      <c r="K149">
        <v>649592</v>
      </c>
      <c r="L149">
        <v>196716</v>
      </c>
      <c r="Q149" t="s">
        <v>104</v>
      </c>
      <c r="U149">
        <v>12</v>
      </c>
      <c r="V149">
        <v>14</v>
      </c>
      <c r="X149">
        <v>1099710</v>
      </c>
      <c r="Y149" t="s">
        <v>105</v>
      </c>
      <c r="Z149">
        <v>102</v>
      </c>
      <c r="AA149" t="s">
        <v>106</v>
      </c>
      <c r="AB149" t="s">
        <v>107</v>
      </c>
      <c r="AC149">
        <v>7</v>
      </c>
    </row>
    <row r="150" spans="1:29" x14ac:dyDescent="0.25">
      <c r="A150">
        <v>102</v>
      </c>
      <c r="B150">
        <v>102107</v>
      </c>
      <c r="C150">
        <v>5945</v>
      </c>
      <c r="D150" t="s">
        <v>40</v>
      </c>
      <c r="E150" s="3">
        <v>200.38</v>
      </c>
      <c r="F150" s="8">
        <v>41984</v>
      </c>
      <c r="G150" t="s">
        <v>103</v>
      </c>
      <c r="H150" t="s">
        <v>24</v>
      </c>
      <c r="J150" t="b">
        <v>0</v>
      </c>
      <c r="K150">
        <v>649592</v>
      </c>
      <c r="L150">
        <v>196716</v>
      </c>
      <c r="Q150" t="s">
        <v>104</v>
      </c>
      <c r="U150">
        <v>12</v>
      </c>
      <c r="V150">
        <v>14</v>
      </c>
      <c r="X150">
        <v>1099710</v>
      </c>
      <c r="Y150" t="s">
        <v>105</v>
      </c>
      <c r="Z150">
        <v>102</v>
      </c>
      <c r="AA150" t="s">
        <v>106</v>
      </c>
      <c r="AB150" t="s">
        <v>107</v>
      </c>
      <c r="AC150">
        <v>2</v>
      </c>
    </row>
    <row r="151" spans="1:29" x14ac:dyDescent="0.25">
      <c r="A151">
        <v>102</v>
      </c>
      <c r="B151">
        <v>102107</v>
      </c>
      <c r="C151">
        <v>5825</v>
      </c>
      <c r="D151" t="s">
        <v>29</v>
      </c>
      <c r="E151" s="3">
        <v>15</v>
      </c>
      <c r="F151" s="8">
        <v>41984</v>
      </c>
      <c r="G151" t="s">
        <v>103</v>
      </c>
      <c r="H151" t="s">
        <v>24</v>
      </c>
      <c r="J151" t="b">
        <v>0</v>
      </c>
      <c r="K151">
        <v>649592</v>
      </c>
      <c r="L151">
        <v>196716</v>
      </c>
      <c r="Q151" t="s">
        <v>104</v>
      </c>
      <c r="U151">
        <v>12</v>
      </c>
      <c r="V151">
        <v>14</v>
      </c>
      <c r="X151">
        <v>1099710</v>
      </c>
      <c r="Y151" t="s">
        <v>105</v>
      </c>
      <c r="Z151">
        <v>102</v>
      </c>
      <c r="AA151" t="s">
        <v>106</v>
      </c>
      <c r="AB151" t="s">
        <v>107</v>
      </c>
      <c r="AC151">
        <v>1</v>
      </c>
    </row>
    <row r="152" spans="1:29" x14ac:dyDescent="0.25">
      <c r="A152">
        <v>102</v>
      </c>
      <c r="B152">
        <v>102107</v>
      </c>
      <c r="C152">
        <v>6190</v>
      </c>
      <c r="D152" t="s">
        <v>49</v>
      </c>
      <c r="E152" s="3">
        <v>1403.2</v>
      </c>
      <c r="F152" s="8">
        <v>41984</v>
      </c>
      <c r="G152" t="s">
        <v>103</v>
      </c>
      <c r="H152" t="s">
        <v>24</v>
      </c>
      <c r="J152" t="b">
        <v>0</v>
      </c>
      <c r="K152">
        <v>649598</v>
      </c>
      <c r="L152">
        <v>196716</v>
      </c>
      <c r="Q152" t="s">
        <v>104</v>
      </c>
      <c r="U152">
        <v>12</v>
      </c>
      <c r="V152">
        <v>14</v>
      </c>
      <c r="X152">
        <v>1099710</v>
      </c>
      <c r="Y152" t="s">
        <v>105</v>
      </c>
      <c r="Z152">
        <v>102</v>
      </c>
      <c r="AA152" t="s">
        <v>106</v>
      </c>
      <c r="AB152" t="s">
        <v>107</v>
      </c>
      <c r="AC152">
        <v>4</v>
      </c>
    </row>
    <row r="153" spans="1:29" x14ac:dyDescent="0.25">
      <c r="A153">
        <v>102</v>
      </c>
      <c r="B153">
        <v>102107</v>
      </c>
      <c r="C153">
        <v>6185</v>
      </c>
      <c r="D153" t="s">
        <v>46</v>
      </c>
      <c r="E153" s="3">
        <v>415.45</v>
      </c>
      <c r="F153" s="8">
        <v>41984</v>
      </c>
      <c r="G153" t="s">
        <v>103</v>
      </c>
      <c r="H153" t="s">
        <v>24</v>
      </c>
      <c r="J153" t="b">
        <v>0</v>
      </c>
      <c r="K153">
        <v>649598</v>
      </c>
      <c r="L153">
        <v>196716</v>
      </c>
      <c r="Q153" t="s">
        <v>104</v>
      </c>
      <c r="U153">
        <v>12</v>
      </c>
      <c r="V153">
        <v>14</v>
      </c>
      <c r="X153">
        <v>1099710</v>
      </c>
      <c r="Y153" t="s">
        <v>105</v>
      </c>
      <c r="Z153">
        <v>102</v>
      </c>
      <c r="AA153" t="s">
        <v>106</v>
      </c>
      <c r="AB153" t="s">
        <v>107</v>
      </c>
      <c r="AC153">
        <v>3</v>
      </c>
    </row>
    <row r="154" spans="1:29" x14ac:dyDescent="0.25">
      <c r="A154">
        <v>102</v>
      </c>
      <c r="B154">
        <v>102107</v>
      </c>
      <c r="C154">
        <v>5945</v>
      </c>
      <c r="D154" t="s">
        <v>40</v>
      </c>
      <c r="E154" s="3">
        <v>195.61</v>
      </c>
      <c r="F154" s="8">
        <v>41984</v>
      </c>
      <c r="G154" t="s">
        <v>103</v>
      </c>
      <c r="H154" t="s">
        <v>24</v>
      </c>
      <c r="J154" t="b">
        <v>0</v>
      </c>
      <c r="K154">
        <v>649598</v>
      </c>
      <c r="L154">
        <v>196716</v>
      </c>
      <c r="Q154" t="s">
        <v>104</v>
      </c>
      <c r="U154">
        <v>12</v>
      </c>
      <c r="V154">
        <v>14</v>
      </c>
      <c r="X154">
        <v>1099710</v>
      </c>
      <c r="Y154" t="s">
        <v>105</v>
      </c>
      <c r="Z154">
        <v>102</v>
      </c>
      <c r="AA154" t="s">
        <v>106</v>
      </c>
      <c r="AB154" t="s">
        <v>107</v>
      </c>
      <c r="AC154">
        <v>2</v>
      </c>
    </row>
    <row r="155" spans="1:29" x14ac:dyDescent="0.25">
      <c r="A155">
        <v>102</v>
      </c>
      <c r="B155">
        <v>102107</v>
      </c>
      <c r="C155">
        <v>5825</v>
      </c>
      <c r="D155" t="s">
        <v>29</v>
      </c>
      <c r="E155" s="3">
        <v>163.44999999999999</v>
      </c>
      <c r="F155" s="8">
        <v>41984</v>
      </c>
      <c r="G155" t="s">
        <v>103</v>
      </c>
      <c r="H155" t="s">
        <v>24</v>
      </c>
      <c r="J155" t="b">
        <v>0</v>
      </c>
      <c r="K155">
        <v>649598</v>
      </c>
      <c r="L155">
        <v>196716</v>
      </c>
      <c r="Q155" t="s">
        <v>104</v>
      </c>
      <c r="U155">
        <v>12</v>
      </c>
      <c r="V155">
        <v>14</v>
      </c>
      <c r="X155">
        <v>1099710</v>
      </c>
      <c r="Y155" t="s">
        <v>105</v>
      </c>
      <c r="Z155">
        <v>102</v>
      </c>
      <c r="AA155" t="s">
        <v>106</v>
      </c>
      <c r="AB155" t="s">
        <v>107</v>
      </c>
      <c r="AC155">
        <v>1</v>
      </c>
    </row>
    <row r="156" spans="1:29" x14ac:dyDescent="0.25">
      <c r="A156">
        <v>102</v>
      </c>
      <c r="B156">
        <v>102107</v>
      </c>
      <c r="C156">
        <v>6195</v>
      </c>
      <c r="D156" t="s">
        <v>53</v>
      </c>
      <c r="E156" s="3">
        <v>109.48</v>
      </c>
      <c r="F156" s="8">
        <v>41984</v>
      </c>
      <c r="G156" t="s">
        <v>103</v>
      </c>
      <c r="H156" t="s">
        <v>24</v>
      </c>
      <c r="J156" t="b">
        <v>0</v>
      </c>
      <c r="K156">
        <v>649598</v>
      </c>
      <c r="L156">
        <v>196716</v>
      </c>
      <c r="Q156" t="s">
        <v>104</v>
      </c>
      <c r="U156">
        <v>12</v>
      </c>
      <c r="V156">
        <v>14</v>
      </c>
      <c r="X156">
        <v>1099710</v>
      </c>
      <c r="Y156" t="s">
        <v>105</v>
      </c>
      <c r="Z156">
        <v>102</v>
      </c>
      <c r="AA156" t="s">
        <v>106</v>
      </c>
      <c r="AB156" t="s">
        <v>107</v>
      </c>
      <c r="AC156">
        <v>5</v>
      </c>
    </row>
    <row r="157" spans="1:29" x14ac:dyDescent="0.25">
      <c r="A157">
        <v>102</v>
      </c>
      <c r="B157">
        <v>102107</v>
      </c>
      <c r="C157">
        <v>6207</v>
      </c>
      <c r="D157" t="s">
        <v>60</v>
      </c>
      <c r="E157" s="3">
        <v>101</v>
      </c>
      <c r="F157" s="8">
        <v>41984</v>
      </c>
      <c r="G157" t="s">
        <v>103</v>
      </c>
      <c r="H157" t="s">
        <v>24</v>
      </c>
      <c r="J157" t="b">
        <v>0</v>
      </c>
      <c r="K157">
        <v>649598</v>
      </c>
      <c r="L157">
        <v>196716</v>
      </c>
      <c r="Q157" t="s">
        <v>104</v>
      </c>
      <c r="U157">
        <v>12</v>
      </c>
      <c r="V157">
        <v>14</v>
      </c>
      <c r="X157">
        <v>1099710</v>
      </c>
      <c r="Y157" t="s">
        <v>105</v>
      </c>
      <c r="Z157">
        <v>102</v>
      </c>
      <c r="AA157" t="s">
        <v>106</v>
      </c>
      <c r="AB157" t="s">
        <v>107</v>
      </c>
      <c r="AC157">
        <v>7</v>
      </c>
    </row>
    <row r="158" spans="1:29" x14ac:dyDescent="0.25">
      <c r="A158">
        <v>102</v>
      </c>
      <c r="B158">
        <v>102107</v>
      </c>
      <c r="C158">
        <v>6205</v>
      </c>
      <c r="D158" t="s">
        <v>58</v>
      </c>
      <c r="E158" s="3">
        <v>29.98</v>
      </c>
      <c r="F158" s="8">
        <v>41984</v>
      </c>
      <c r="G158" t="s">
        <v>103</v>
      </c>
      <c r="H158" t="s">
        <v>24</v>
      </c>
      <c r="J158" t="b">
        <v>0</v>
      </c>
      <c r="K158">
        <v>649598</v>
      </c>
      <c r="L158">
        <v>196716</v>
      </c>
      <c r="Q158" t="s">
        <v>104</v>
      </c>
      <c r="U158">
        <v>12</v>
      </c>
      <c r="V158">
        <v>14</v>
      </c>
      <c r="X158">
        <v>1099710</v>
      </c>
      <c r="Y158" t="s">
        <v>105</v>
      </c>
      <c r="Z158">
        <v>102</v>
      </c>
      <c r="AA158" t="s">
        <v>106</v>
      </c>
      <c r="AB158" t="s">
        <v>107</v>
      </c>
      <c r="AC158">
        <v>6</v>
      </c>
    </row>
    <row r="159" spans="1:29" x14ac:dyDescent="0.25">
      <c r="A159">
        <v>102</v>
      </c>
      <c r="B159">
        <v>102109</v>
      </c>
      <c r="C159">
        <v>5820</v>
      </c>
      <c r="D159" t="s">
        <v>25</v>
      </c>
      <c r="E159" s="3">
        <v>780</v>
      </c>
      <c r="F159" s="8">
        <v>41984</v>
      </c>
      <c r="G159" t="s">
        <v>103</v>
      </c>
      <c r="H159" t="s">
        <v>26</v>
      </c>
      <c r="J159" t="b">
        <v>0</v>
      </c>
      <c r="K159">
        <v>649711</v>
      </c>
      <c r="L159">
        <v>196720</v>
      </c>
      <c r="Q159" t="s">
        <v>104</v>
      </c>
      <c r="U159">
        <v>12</v>
      </c>
      <c r="V159">
        <v>14</v>
      </c>
      <c r="X159">
        <v>1010056</v>
      </c>
      <c r="Y159" t="s">
        <v>105</v>
      </c>
      <c r="Z159">
        <v>102</v>
      </c>
      <c r="AA159" t="s">
        <v>106</v>
      </c>
      <c r="AB159" t="s">
        <v>107</v>
      </c>
      <c r="AC159">
        <v>1</v>
      </c>
    </row>
    <row r="160" spans="1:29" x14ac:dyDescent="0.25">
      <c r="A160">
        <v>102</v>
      </c>
      <c r="B160">
        <v>102103</v>
      </c>
      <c r="C160">
        <v>5655</v>
      </c>
      <c r="D160" t="s">
        <v>3</v>
      </c>
      <c r="E160" s="3">
        <v>115</v>
      </c>
      <c r="F160" s="8">
        <v>41988</v>
      </c>
      <c r="G160" t="s">
        <v>103</v>
      </c>
      <c r="H160" t="s">
        <v>5</v>
      </c>
      <c r="J160" s="1" t="b">
        <v>0</v>
      </c>
      <c r="K160">
        <v>650268</v>
      </c>
      <c r="L160">
        <v>196910</v>
      </c>
      <c r="Q160" t="s">
        <v>104</v>
      </c>
      <c r="U160">
        <v>12</v>
      </c>
      <c r="V160">
        <v>14</v>
      </c>
      <c r="X160">
        <v>1000570</v>
      </c>
      <c r="Y160" t="s">
        <v>105</v>
      </c>
      <c r="Z160">
        <v>102</v>
      </c>
      <c r="AA160" t="s">
        <v>106</v>
      </c>
      <c r="AB160" t="s">
        <v>107</v>
      </c>
      <c r="AC160">
        <v>1</v>
      </c>
    </row>
    <row r="161" spans="1:29" x14ac:dyDescent="0.25">
      <c r="A161">
        <v>102</v>
      </c>
      <c r="B161">
        <v>102106</v>
      </c>
      <c r="C161">
        <v>6195</v>
      </c>
      <c r="D161" t="s">
        <v>53</v>
      </c>
      <c r="E161" s="3">
        <v>31.25</v>
      </c>
      <c r="F161" s="8">
        <v>42003</v>
      </c>
      <c r="G161" t="s">
        <v>103</v>
      </c>
      <c r="H161" t="s">
        <v>16</v>
      </c>
      <c r="J161" t="b">
        <v>0</v>
      </c>
      <c r="K161">
        <v>653548</v>
      </c>
      <c r="L161">
        <v>197621</v>
      </c>
      <c r="Q161" t="s">
        <v>104</v>
      </c>
      <c r="U161">
        <v>12</v>
      </c>
      <c r="V161">
        <v>14</v>
      </c>
      <c r="X161">
        <v>1098953</v>
      </c>
      <c r="Y161" t="s">
        <v>105</v>
      </c>
      <c r="Z161">
        <v>102</v>
      </c>
      <c r="AA161" t="s">
        <v>106</v>
      </c>
      <c r="AB161" t="s">
        <v>107</v>
      </c>
      <c r="AC161">
        <v>1</v>
      </c>
    </row>
    <row r="162" spans="1:29" x14ac:dyDescent="0.25">
      <c r="A162">
        <v>102</v>
      </c>
      <c r="B162">
        <v>102106</v>
      </c>
      <c r="C162">
        <v>5660</v>
      </c>
      <c r="D162" t="s">
        <v>13</v>
      </c>
      <c r="E162" s="3">
        <v>22.73</v>
      </c>
      <c r="F162" s="8">
        <v>42003</v>
      </c>
      <c r="G162" t="s">
        <v>103</v>
      </c>
      <c r="H162" t="s">
        <v>16</v>
      </c>
      <c r="J162" t="b">
        <v>0</v>
      </c>
      <c r="K162">
        <v>653549</v>
      </c>
      <c r="L162">
        <v>197621</v>
      </c>
      <c r="Q162" t="s">
        <v>104</v>
      </c>
      <c r="U162">
        <v>12</v>
      </c>
      <c r="V162">
        <v>14</v>
      </c>
      <c r="X162">
        <v>1098953</v>
      </c>
      <c r="Y162" t="s">
        <v>105</v>
      </c>
      <c r="Z162">
        <v>102</v>
      </c>
      <c r="AA162" t="s">
        <v>106</v>
      </c>
      <c r="AB162" t="s">
        <v>107</v>
      </c>
      <c r="AC162">
        <v>1</v>
      </c>
    </row>
    <row r="163" spans="1:29" x14ac:dyDescent="0.25">
      <c r="A163">
        <v>102</v>
      </c>
      <c r="B163">
        <v>102106</v>
      </c>
      <c r="C163">
        <v>5660</v>
      </c>
      <c r="D163" t="s">
        <v>13</v>
      </c>
      <c r="E163" s="3">
        <v>46.24</v>
      </c>
      <c r="F163" s="8">
        <v>42003</v>
      </c>
      <c r="G163" t="s">
        <v>103</v>
      </c>
      <c r="H163" t="s">
        <v>18</v>
      </c>
      <c r="J163" t="b">
        <v>0</v>
      </c>
      <c r="K163">
        <v>653550</v>
      </c>
      <c r="L163">
        <v>197631</v>
      </c>
      <c r="Q163" t="s">
        <v>104</v>
      </c>
      <c r="U163">
        <v>12</v>
      </c>
      <c r="V163">
        <v>14</v>
      </c>
      <c r="X163">
        <v>1099585</v>
      </c>
      <c r="Y163" t="s">
        <v>105</v>
      </c>
      <c r="Z163">
        <v>102</v>
      </c>
      <c r="AA163" t="s">
        <v>106</v>
      </c>
      <c r="AB163" t="s">
        <v>107</v>
      </c>
      <c r="AC163">
        <v>1</v>
      </c>
    </row>
    <row r="164" spans="1:29" x14ac:dyDescent="0.25">
      <c r="A164">
        <v>102</v>
      </c>
      <c r="B164">
        <v>102106</v>
      </c>
      <c r="C164">
        <v>6195</v>
      </c>
      <c r="D164" t="s">
        <v>53</v>
      </c>
      <c r="E164" s="3">
        <v>2.7</v>
      </c>
      <c r="F164" s="8">
        <v>42003</v>
      </c>
      <c r="G164" t="s">
        <v>103</v>
      </c>
      <c r="H164" t="s">
        <v>18</v>
      </c>
      <c r="J164" t="b">
        <v>0</v>
      </c>
      <c r="K164">
        <v>653550</v>
      </c>
      <c r="L164">
        <v>197631</v>
      </c>
      <c r="Q164" t="s">
        <v>104</v>
      </c>
      <c r="U164">
        <v>12</v>
      </c>
      <c r="V164">
        <v>14</v>
      </c>
      <c r="X164">
        <v>1099585</v>
      </c>
      <c r="Y164" t="s">
        <v>105</v>
      </c>
      <c r="Z164">
        <v>102</v>
      </c>
      <c r="AA164" t="s">
        <v>106</v>
      </c>
      <c r="AB164" t="s">
        <v>107</v>
      </c>
      <c r="AC164">
        <v>2</v>
      </c>
    </row>
    <row r="165" spans="1:29" x14ac:dyDescent="0.25">
      <c r="A165">
        <v>102</v>
      </c>
      <c r="B165">
        <v>102106</v>
      </c>
      <c r="C165">
        <v>5660</v>
      </c>
      <c r="D165" t="s">
        <v>13</v>
      </c>
      <c r="E165" s="3">
        <v>76.78</v>
      </c>
      <c r="F165" s="8">
        <v>42003</v>
      </c>
      <c r="G165" t="s">
        <v>103</v>
      </c>
      <c r="H165" t="s">
        <v>19</v>
      </c>
      <c r="J165" t="b">
        <v>0</v>
      </c>
      <c r="K165">
        <v>653551</v>
      </c>
      <c r="L165">
        <v>197631</v>
      </c>
      <c r="Q165" t="s">
        <v>104</v>
      </c>
      <c r="U165">
        <v>12</v>
      </c>
      <c r="V165">
        <v>14</v>
      </c>
      <c r="X165">
        <v>1098648</v>
      </c>
      <c r="Y165" t="s">
        <v>105</v>
      </c>
      <c r="Z165">
        <v>102</v>
      </c>
      <c r="AA165" t="s">
        <v>106</v>
      </c>
      <c r="AB165" t="s">
        <v>107</v>
      </c>
      <c r="AC165">
        <v>1</v>
      </c>
    </row>
    <row r="166" spans="1:29" x14ac:dyDescent="0.25">
      <c r="A166">
        <v>102</v>
      </c>
      <c r="B166">
        <v>102104</v>
      </c>
      <c r="C166">
        <v>5945</v>
      </c>
      <c r="D166" t="s">
        <v>40</v>
      </c>
      <c r="E166" s="3">
        <v>59.99</v>
      </c>
      <c r="F166" s="8">
        <v>42003</v>
      </c>
      <c r="G166" t="s">
        <v>103</v>
      </c>
      <c r="H166" t="s">
        <v>42</v>
      </c>
      <c r="J166" t="b">
        <v>0</v>
      </c>
      <c r="K166">
        <v>653664</v>
      </c>
      <c r="L166">
        <v>197675</v>
      </c>
      <c r="Q166" t="s">
        <v>104</v>
      </c>
      <c r="U166">
        <v>12</v>
      </c>
      <c r="V166">
        <v>14</v>
      </c>
      <c r="X166">
        <v>1099916</v>
      </c>
      <c r="Y166" t="s">
        <v>105</v>
      </c>
      <c r="Z166">
        <v>102</v>
      </c>
      <c r="AA166" t="s">
        <v>106</v>
      </c>
      <c r="AB166" t="s">
        <v>107</v>
      </c>
      <c r="AC166">
        <v>1</v>
      </c>
    </row>
    <row r="167" spans="1:29" x14ac:dyDescent="0.25">
      <c r="A167">
        <v>102</v>
      </c>
      <c r="B167">
        <v>102108</v>
      </c>
      <c r="C167">
        <v>5945</v>
      </c>
      <c r="D167" t="s">
        <v>40</v>
      </c>
      <c r="E167" s="3">
        <v>68.8</v>
      </c>
      <c r="F167" s="8">
        <v>42004</v>
      </c>
      <c r="G167" t="s">
        <v>103</v>
      </c>
      <c r="H167" t="s">
        <v>31</v>
      </c>
      <c r="J167" t="b">
        <v>0</v>
      </c>
      <c r="K167">
        <v>655112</v>
      </c>
      <c r="L167">
        <v>198296</v>
      </c>
      <c r="Q167" t="s">
        <v>104</v>
      </c>
      <c r="U167">
        <v>12</v>
      </c>
      <c r="V167">
        <v>14</v>
      </c>
      <c r="X167">
        <v>1099981</v>
      </c>
      <c r="Y167" t="s">
        <v>105</v>
      </c>
      <c r="Z167">
        <v>102</v>
      </c>
      <c r="AA167" t="s">
        <v>106</v>
      </c>
      <c r="AB167" t="s">
        <v>107</v>
      </c>
      <c r="AC167">
        <v>1</v>
      </c>
    </row>
    <row r="168" spans="1:29" x14ac:dyDescent="0.25">
      <c r="A168">
        <v>102</v>
      </c>
      <c r="B168">
        <v>102108</v>
      </c>
      <c r="C168">
        <v>6195</v>
      </c>
      <c r="D168" t="s">
        <v>53</v>
      </c>
      <c r="E168" s="3">
        <v>27.84</v>
      </c>
      <c r="F168" s="8">
        <v>42018</v>
      </c>
      <c r="G168" t="s">
        <v>103</v>
      </c>
      <c r="H168" t="s">
        <v>54</v>
      </c>
      <c r="J168" t="b">
        <v>0</v>
      </c>
      <c r="K168">
        <v>656245</v>
      </c>
      <c r="L168">
        <v>198864</v>
      </c>
      <c r="Q168" t="s">
        <v>104</v>
      </c>
      <c r="U168">
        <v>1</v>
      </c>
      <c r="V168">
        <v>15</v>
      </c>
      <c r="X168">
        <v>1099678</v>
      </c>
      <c r="Y168" t="s">
        <v>105</v>
      </c>
      <c r="Z168">
        <v>102</v>
      </c>
      <c r="AA168" t="s">
        <v>106</v>
      </c>
      <c r="AB168" t="s">
        <v>107</v>
      </c>
      <c r="AC168">
        <v>1</v>
      </c>
    </row>
    <row r="169" spans="1:29" x14ac:dyDescent="0.25">
      <c r="A169">
        <v>102</v>
      </c>
      <c r="B169">
        <v>102103</v>
      </c>
      <c r="C169">
        <v>5655</v>
      </c>
      <c r="D169" t="s">
        <v>3</v>
      </c>
      <c r="E169" s="3">
        <v>116</v>
      </c>
      <c r="F169" s="8">
        <v>42024</v>
      </c>
      <c r="G169" t="s">
        <v>103</v>
      </c>
      <c r="H169" t="s">
        <v>10</v>
      </c>
      <c r="J169" s="1" t="b">
        <v>0</v>
      </c>
      <c r="K169">
        <v>657644</v>
      </c>
      <c r="L169">
        <v>199304</v>
      </c>
      <c r="Q169" t="s">
        <v>104</v>
      </c>
      <c r="U169">
        <v>1</v>
      </c>
      <c r="V169">
        <v>15</v>
      </c>
      <c r="X169">
        <v>1099234</v>
      </c>
      <c r="Y169" t="s">
        <v>105</v>
      </c>
      <c r="Z169">
        <v>102</v>
      </c>
      <c r="AA169" t="s">
        <v>106</v>
      </c>
      <c r="AB169" t="s">
        <v>107</v>
      </c>
      <c r="AC169">
        <v>1</v>
      </c>
    </row>
    <row r="170" spans="1:29" x14ac:dyDescent="0.25">
      <c r="A170">
        <v>102</v>
      </c>
      <c r="B170">
        <v>102101</v>
      </c>
      <c r="C170">
        <v>6207</v>
      </c>
      <c r="D170" t="s">
        <v>60</v>
      </c>
      <c r="E170" s="3">
        <v>57</v>
      </c>
      <c r="F170" s="8">
        <v>42025</v>
      </c>
      <c r="G170" t="s">
        <v>103</v>
      </c>
      <c r="H170" t="s">
        <v>14</v>
      </c>
      <c r="J170" t="b">
        <v>0</v>
      </c>
      <c r="K170">
        <v>658286</v>
      </c>
      <c r="L170">
        <v>199434</v>
      </c>
      <c r="Q170" t="s">
        <v>104</v>
      </c>
      <c r="U170">
        <v>1</v>
      </c>
      <c r="V170">
        <v>15</v>
      </c>
      <c r="X170">
        <v>1099915</v>
      </c>
      <c r="Y170" t="s">
        <v>105</v>
      </c>
      <c r="Z170">
        <v>102</v>
      </c>
      <c r="AA170" t="s">
        <v>106</v>
      </c>
      <c r="AB170" t="s">
        <v>107</v>
      </c>
      <c r="AC170">
        <v>1</v>
      </c>
    </row>
    <row r="171" spans="1:29" x14ac:dyDescent="0.25">
      <c r="A171">
        <v>102</v>
      </c>
      <c r="B171">
        <v>102104</v>
      </c>
      <c r="C171">
        <v>5945</v>
      </c>
      <c r="D171" t="s">
        <v>40</v>
      </c>
      <c r="E171" s="3">
        <v>50</v>
      </c>
      <c r="F171" s="8">
        <v>42025</v>
      </c>
      <c r="G171" t="s">
        <v>103</v>
      </c>
      <c r="H171" t="s">
        <v>14</v>
      </c>
      <c r="J171" t="b">
        <v>0</v>
      </c>
      <c r="K171">
        <v>658286</v>
      </c>
      <c r="L171">
        <v>199434</v>
      </c>
      <c r="Q171" t="s">
        <v>104</v>
      </c>
      <c r="U171">
        <v>1</v>
      </c>
      <c r="V171">
        <v>15</v>
      </c>
      <c r="X171">
        <v>1099915</v>
      </c>
      <c r="Y171" t="s">
        <v>105</v>
      </c>
      <c r="Z171">
        <v>102</v>
      </c>
      <c r="AA171" t="s">
        <v>106</v>
      </c>
      <c r="AB171" t="s">
        <v>107</v>
      </c>
      <c r="AC171">
        <v>2</v>
      </c>
    </row>
    <row r="172" spans="1:29" x14ac:dyDescent="0.25">
      <c r="A172">
        <v>102</v>
      </c>
      <c r="B172">
        <v>102101</v>
      </c>
      <c r="C172">
        <v>6190</v>
      </c>
      <c r="D172" t="s">
        <v>49</v>
      </c>
      <c r="E172" s="3">
        <v>370.2</v>
      </c>
      <c r="F172" s="8">
        <v>42032</v>
      </c>
      <c r="G172" t="s">
        <v>103</v>
      </c>
      <c r="H172" t="s">
        <v>34</v>
      </c>
      <c r="J172" t="b">
        <v>0</v>
      </c>
      <c r="K172">
        <v>659765</v>
      </c>
      <c r="L172">
        <v>199824</v>
      </c>
      <c r="Q172" t="s">
        <v>104</v>
      </c>
      <c r="U172">
        <v>1</v>
      </c>
      <c r="V172">
        <v>15</v>
      </c>
      <c r="X172">
        <v>1099823</v>
      </c>
      <c r="Y172" t="s">
        <v>105</v>
      </c>
      <c r="Z172">
        <v>102</v>
      </c>
      <c r="AA172" t="s">
        <v>106</v>
      </c>
      <c r="AB172" t="s">
        <v>107</v>
      </c>
      <c r="AC172">
        <v>2</v>
      </c>
    </row>
    <row r="173" spans="1:29" x14ac:dyDescent="0.25">
      <c r="A173">
        <v>102</v>
      </c>
      <c r="B173">
        <v>102101</v>
      </c>
      <c r="C173">
        <v>5945</v>
      </c>
      <c r="D173" t="s">
        <v>40</v>
      </c>
      <c r="E173" s="3">
        <v>50</v>
      </c>
      <c r="F173" s="8">
        <v>42032</v>
      </c>
      <c r="G173" t="s">
        <v>103</v>
      </c>
      <c r="H173" t="s">
        <v>34</v>
      </c>
      <c r="J173" t="b">
        <v>0</v>
      </c>
      <c r="K173">
        <v>659765</v>
      </c>
      <c r="L173">
        <v>199824</v>
      </c>
      <c r="Q173" t="s">
        <v>104</v>
      </c>
      <c r="U173">
        <v>1</v>
      </c>
      <c r="V173">
        <v>15</v>
      </c>
      <c r="X173">
        <v>1099823</v>
      </c>
      <c r="Y173" t="s">
        <v>105</v>
      </c>
      <c r="Z173">
        <v>102</v>
      </c>
      <c r="AA173" t="s">
        <v>106</v>
      </c>
      <c r="AB173" t="s">
        <v>107</v>
      </c>
      <c r="AC173">
        <v>1</v>
      </c>
    </row>
    <row r="174" spans="1:29" x14ac:dyDescent="0.25">
      <c r="A174">
        <v>102</v>
      </c>
      <c r="B174">
        <v>102104</v>
      </c>
      <c r="C174">
        <v>5945</v>
      </c>
      <c r="D174" t="s">
        <v>40</v>
      </c>
      <c r="E174" s="3">
        <v>59.99</v>
      </c>
      <c r="F174" s="8">
        <v>42032</v>
      </c>
      <c r="G174" t="s">
        <v>103</v>
      </c>
      <c r="H174" t="s">
        <v>41</v>
      </c>
      <c r="J174" t="b">
        <v>0</v>
      </c>
      <c r="K174">
        <v>660026</v>
      </c>
      <c r="L174">
        <v>199917</v>
      </c>
      <c r="Q174" t="s">
        <v>104</v>
      </c>
      <c r="U174">
        <v>1</v>
      </c>
      <c r="V174">
        <v>15</v>
      </c>
      <c r="X174">
        <v>1099970</v>
      </c>
      <c r="Y174" t="s">
        <v>105</v>
      </c>
      <c r="Z174">
        <v>102</v>
      </c>
      <c r="AA174" t="s">
        <v>106</v>
      </c>
      <c r="AB174" t="s">
        <v>107</v>
      </c>
      <c r="AC174">
        <v>1</v>
      </c>
    </row>
    <row r="175" spans="1:29" x14ac:dyDescent="0.25">
      <c r="A175">
        <v>102</v>
      </c>
      <c r="B175">
        <v>102107</v>
      </c>
      <c r="C175">
        <v>6190</v>
      </c>
      <c r="D175" t="s">
        <v>49</v>
      </c>
      <c r="E175" s="3">
        <v>205.1</v>
      </c>
      <c r="F175" s="8">
        <v>42039</v>
      </c>
      <c r="G175" t="s">
        <v>103</v>
      </c>
      <c r="H175" t="s">
        <v>51</v>
      </c>
      <c r="J175" t="b">
        <v>0</v>
      </c>
      <c r="K175">
        <v>661198</v>
      </c>
      <c r="L175">
        <v>200508</v>
      </c>
      <c r="Q175" t="s">
        <v>104</v>
      </c>
      <c r="U175">
        <v>2</v>
      </c>
      <c r="V175">
        <v>15</v>
      </c>
      <c r="X175">
        <v>1099925</v>
      </c>
      <c r="Y175" t="s">
        <v>105</v>
      </c>
      <c r="Z175">
        <v>102</v>
      </c>
      <c r="AA175" t="s">
        <v>106</v>
      </c>
      <c r="AB175" t="s">
        <v>107</v>
      </c>
      <c r="AC175">
        <v>1</v>
      </c>
    </row>
    <row r="176" spans="1:29" x14ac:dyDescent="0.25">
      <c r="A176">
        <v>102</v>
      </c>
      <c r="B176">
        <v>102104</v>
      </c>
      <c r="C176">
        <v>5945</v>
      </c>
      <c r="D176" t="s">
        <v>40</v>
      </c>
      <c r="E176" s="3">
        <v>50</v>
      </c>
      <c r="F176" s="8">
        <v>42040</v>
      </c>
      <c r="G176" t="s">
        <v>103</v>
      </c>
      <c r="H176" t="s">
        <v>14</v>
      </c>
      <c r="J176" t="b">
        <v>0</v>
      </c>
      <c r="K176">
        <v>661509</v>
      </c>
      <c r="L176">
        <v>200563</v>
      </c>
      <c r="Q176" t="s">
        <v>104</v>
      </c>
      <c r="U176">
        <v>2</v>
      </c>
      <c r="V176">
        <v>15</v>
      </c>
      <c r="X176">
        <v>1099915</v>
      </c>
      <c r="Y176" t="s">
        <v>105</v>
      </c>
      <c r="Z176">
        <v>102</v>
      </c>
      <c r="AA176" t="s">
        <v>106</v>
      </c>
      <c r="AB176" t="s">
        <v>107</v>
      </c>
      <c r="AC176">
        <v>1</v>
      </c>
    </row>
    <row r="177" spans="1:29" x14ac:dyDescent="0.25">
      <c r="A177">
        <v>102</v>
      </c>
      <c r="B177">
        <v>102104</v>
      </c>
      <c r="C177">
        <v>5945</v>
      </c>
      <c r="D177" t="s">
        <v>40</v>
      </c>
      <c r="E177" s="3">
        <v>280</v>
      </c>
      <c r="F177" s="8">
        <v>42046</v>
      </c>
      <c r="G177" t="s">
        <v>103</v>
      </c>
      <c r="H177" t="s">
        <v>44</v>
      </c>
      <c r="J177" t="b">
        <v>0</v>
      </c>
      <c r="K177">
        <v>662540</v>
      </c>
      <c r="L177">
        <v>200917</v>
      </c>
      <c r="Q177" t="s">
        <v>104</v>
      </c>
      <c r="U177">
        <v>2</v>
      </c>
      <c r="V177">
        <v>15</v>
      </c>
      <c r="X177">
        <v>1099851</v>
      </c>
      <c r="Y177" t="s">
        <v>105</v>
      </c>
      <c r="Z177">
        <v>102</v>
      </c>
      <c r="AA177" t="s">
        <v>106</v>
      </c>
      <c r="AB177" t="s">
        <v>107</v>
      </c>
      <c r="AC177">
        <v>1</v>
      </c>
    </row>
    <row r="178" spans="1:29" x14ac:dyDescent="0.25">
      <c r="A178">
        <v>102</v>
      </c>
      <c r="B178">
        <v>102106</v>
      </c>
      <c r="C178">
        <v>5895</v>
      </c>
      <c r="D178" t="s">
        <v>37</v>
      </c>
      <c r="E178" s="3">
        <v>49</v>
      </c>
      <c r="F178" s="8">
        <v>42047</v>
      </c>
      <c r="G178" t="s">
        <v>103</v>
      </c>
      <c r="H178" t="s">
        <v>18</v>
      </c>
      <c r="J178" t="b">
        <v>0</v>
      </c>
      <c r="K178">
        <v>663323</v>
      </c>
      <c r="L178">
        <v>201051</v>
      </c>
      <c r="Q178" t="s">
        <v>104</v>
      </c>
      <c r="U178">
        <v>2</v>
      </c>
      <c r="V178">
        <v>15</v>
      </c>
      <c r="X178">
        <v>1099585</v>
      </c>
      <c r="Y178" t="s">
        <v>105</v>
      </c>
      <c r="Z178">
        <v>102</v>
      </c>
      <c r="AA178" t="s">
        <v>106</v>
      </c>
      <c r="AB178" t="s">
        <v>107</v>
      </c>
      <c r="AC178">
        <v>1</v>
      </c>
    </row>
    <row r="179" spans="1:29" x14ac:dyDescent="0.25">
      <c r="A179">
        <v>102</v>
      </c>
      <c r="B179">
        <v>102106</v>
      </c>
      <c r="C179">
        <v>6195</v>
      </c>
      <c r="D179" t="s">
        <v>53</v>
      </c>
      <c r="E179" s="3">
        <v>0.92</v>
      </c>
      <c r="F179" s="8">
        <v>42047</v>
      </c>
      <c r="G179" t="s">
        <v>103</v>
      </c>
      <c r="H179" t="s">
        <v>18</v>
      </c>
      <c r="J179" t="b">
        <v>0</v>
      </c>
      <c r="K179">
        <v>663323</v>
      </c>
      <c r="L179">
        <v>201051</v>
      </c>
      <c r="Q179" t="s">
        <v>104</v>
      </c>
      <c r="U179">
        <v>2</v>
      </c>
      <c r="V179">
        <v>15</v>
      </c>
      <c r="X179">
        <v>1099585</v>
      </c>
      <c r="Y179" t="s">
        <v>105</v>
      </c>
      <c r="Z179">
        <v>102</v>
      </c>
      <c r="AA179" t="s">
        <v>106</v>
      </c>
      <c r="AB179" t="s">
        <v>107</v>
      </c>
      <c r="AC179">
        <v>2</v>
      </c>
    </row>
    <row r="180" spans="1:29" x14ac:dyDescent="0.25">
      <c r="A180">
        <v>102</v>
      </c>
      <c r="B180">
        <v>102104</v>
      </c>
      <c r="C180">
        <v>5945</v>
      </c>
      <c r="D180" t="s">
        <v>40</v>
      </c>
      <c r="E180" s="3">
        <v>59.99</v>
      </c>
      <c r="F180" s="8">
        <v>42064</v>
      </c>
      <c r="G180" t="s">
        <v>103</v>
      </c>
      <c r="H180" t="s">
        <v>41</v>
      </c>
      <c r="J180" t="b">
        <v>0</v>
      </c>
      <c r="K180">
        <v>664088</v>
      </c>
      <c r="L180">
        <v>201357</v>
      </c>
      <c r="Q180" t="s">
        <v>104</v>
      </c>
      <c r="U180">
        <v>3</v>
      </c>
      <c r="V180">
        <v>15</v>
      </c>
      <c r="X180">
        <v>1099970</v>
      </c>
      <c r="Y180" t="s">
        <v>105</v>
      </c>
      <c r="Z180">
        <v>102</v>
      </c>
      <c r="AA180" t="s">
        <v>106</v>
      </c>
      <c r="AB180" t="s">
        <v>107</v>
      </c>
      <c r="AC180">
        <v>1</v>
      </c>
    </row>
    <row r="181" spans="1:29" x14ac:dyDescent="0.25">
      <c r="A181">
        <v>102</v>
      </c>
      <c r="B181">
        <v>102106</v>
      </c>
      <c r="C181">
        <v>6195</v>
      </c>
      <c r="D181" t="s">
        <v>53</v>
      </c>
      <c r="E181" s="3">
        <v>202.46</v>
      </c>
      <c r="F181" s="8">
        <v>42054</v>
      </c>
      <c r="G181" t="s">
        <v>103</v>
      </c>
      <c r="H181" t="s">
        <v>17</v>
      </c>
      <c r="J181" t="b">
        <v>0</v>
      </c>
      <c r="K181">
        <v>664871</v>
      </c>
      <c r="L181">
        <v>201484</v>
      </c>
      <c r="Q181" t="s">
        <v>104</v>
      </c>
      <c r="U181">
        <v>2</v>
      </c>
      <c r="V181">
        <v>15</v>
      </c>
      <c r="X181">
        <v>1099708</v>
      </c>
      <c r="Y181" t="s">
        <v>105</v>
      </c>
      <c r="Z181">
        <v>102</v>
      </c>
      <c r="AA181" t="s">
        <v>106</v>
      </c>
      <c r="AB181" t="s">
        <v>107</v>
      </c>
      <c r="AC181">
        <v>2</v>
      </c>
    </row>
    <row r="182" spans="1:29" x14ac:dyDescent="0.25">
      <c r="A182">
        <v>102</v>
      </c>
      <c r="B182">
        <v>102106</v>
      </c>
      <c r="C182">
        <v>5660</v>
      </c>
      <c r="D182" t="s">
        <v>13</v>
      </c>
      <c r="E182" s="3">
        <v>78.83</v>
      </c>
      <c r="F182" s="8">
        <v>42054</v>
      </c>
      <c r="G182" t="s">
        <v>103</v>
      </c>
      <c r="H182" t="s">
        <v>17</v>
      </c>
      <c r="J182" t="b">
        <v>0</v>
      </c>
      <c r="K182">
        <v>664871</v>
      </c>
      <c r="L182">
        <v>201484</v>
      </c>
      <c r="Q182" t="s">
        <v>104</v>
      </c>
      <c r="U182">
        <v>2</v>
      </c>
      <c r="V182">
        <v>15</v>
      </c>
      <c r="X182">
        <v>1099708</v>
      </c>
      <c r="Y182" t="s">
        <v>105</v>
      </c>
      <c r="Z182">
        <v>102</v>
      </c>
      <c r="AA182" t="s">
        <v>106</v>
      </c>
      <c r="AB182" t="s">
        <v>107</v>
      </c>
      <c r="AC182">
        <v>1</v>
      </c>
    </row>
    <row r="183" spans="1:29" x14ac:dyDescent="0.25">
      <c r="A183">
        <v>102</v>
      </c>
      <c r="B183">
        <v>102106</v>
      </c>
      <c r="C183">
        <v>6215</v>
      </c>
      <c r="D183" t="s">
        <v>61</v>
      </c>
      <c r="E183" s="3">
        <v>71.5</v>
      </c>
      <c r="F183" s="8">
        <v>42054</v>
      </c>
      <c r="G183" t="s">
        <v>103</v>
      </c>
      <c r="H183" t="s">
        <v>17</v>
      </c>
      <c r="J183" t="b">
        <v>0</v>
      </c>
      <c r="K183">
        <v>664871</v>
      </c>
      <c r="L183">
        <v>201484</v>
      </c>
      <c r="Q183" t="s">
        <v>104</v>
      </c>
      <c r="U183">
        <v>2</v>
      </c>
      <c r="V183">
        <v>15</v>
      </c>
      <c r="X183">
        <v>1099708</v>
      </c>
      <c r="Y183" t="s">
        <v>105</v>
      </c>
      <c r="Z183">
        <v>102</v>
      </c>
      <c r="AA183" t="s">
        <v>106</v>
      </c>
      <c r="AB183" t="s">
        <v>107</v>
      </c>
      <c r="AC183">
        <v>4</v>
      </c>
    </row>
    <row r="184" spans="1:29" x14ac:dyDescent="0.25">
      <c r="A184">
        <v>102</v>
      </c>
      <c r="B184">
        <v>102106</v>
      </c>
      <c r="C184">
        <v>6200</v>
      </c>
      <c r="D184" t="s">
        <v>57</v>
      </c>
      <c r="E184" s="3">
        <v>28.63</v>
      </c>
      <c r="F184" s="8">
        <v>42054</v>
      </c>
      <c r="G184" t="s">
        <v>103</v>
      </c>
      <c r="H184" t="s">
        <v>17</v>
      </c>
      <c r="J184" t="b">
        <v>0</v>
      </c>
      <c r="K184">
        <v>664871</v>
      </c>
      <c r="L184">
        <v>201484</v>
      </c>
      <c r="Q184" t="s">
        <v>104</v>
      </c>
      <c r="U184">
        <v>2</v>
      </c>
      <c r="V184">
        <v>15</v>
      </c>
      <c r="X184">
        <v>1099708</v>
      </c>
      <c r="Y184" t="s">
        <v>105</v>
      </c>
      <c r="Z184">
        <v>102</v>
      </c>
      <c r="AA184" t="s">
        <v>106</v>
      </c>
      <c r="AB184" t="s">
        <v>107</v>
      </c>
      <c r="AC184">
        <v>3</v>
      </c>
    </row>
    <row r="185" spans="1:29" x14ac:dyDescent="0.25">
      <c r="A185">
        <v>102</v>
      </c>
      <c r="B185">
        <v>102107</v>
      </c>
      <c r="C185">
        <v>6190</v>
      </c>
      <c r="D185" t="s">
        <v>49</v>
      </c>
      <c r="E185" s="3">
        <v>1673.12</v>
      </c>
      <c r="F185" s="8">
        <v>42060</v>
      </c>
      <c r="G185" t="s">
        <v>103</v>
      </c>
      <c r="H185" t="s">
        <v>24</v>
      </c>
      <c r="J185" t="b">
        <v>0</v>
      </c>
      <c r="K185">
        <v>666119</v>
      </c>
      <c r="L185">
        <v>201911</v>
      </c>
      <c r="Q185" t="s">
        <v>104</v>
      </c>
      <c r="U185">
        <v>2</v>
      </c>
      <c r="V185">
        <v>15</v>
      </c>
      <c r="X185">
        <v>1099710</v>
      </c>
      <c r="Y185" t="s">
        <v>105</v>
      </c>
      <c r="Z185">
        <v>102</v>
      </c>
      <c r="AA185" t="s">
        <v>106</v>
      </c>
      <c r="AB185" t="s">
        <v>107</v>
      </c>
      <c r="AC185">
        <v>2</v>
      </c>
    </row>
    <row r="186" spans="1:29" x14ac:dyDescent="0.25">
      <c r="A186">
        <v>102</v>
      </c>
      <c r="B186">
        <v>102107</v>
      </c>
      <c r="C186">
        <v>5945</v>
      </c>
      <c r="D186" t="s">
        <v>40</v>
      </c>
      <c r="E186" s="3">
        <v>469.51</v>
      </c>
      <c r="F186" s="8">
        <v>42060</v>
      </c>
      <c r="G186" t="s">
        <v>103</v>
      </c>
      <c r="H186" t="s">
        <v>24</v>
      </c>
      <c r="J186" t="b">
        <v>0</v>
      </c>
      <c r="K186">
        <v>666119</v>
      </c>
      <c r="L186">
        <v>201911</v>
      </c>
      <c r="Q186" t="s">
        <v>104</v>
      </c>
      <c r="U186">
        <v>2</v>
      </c>
      <c r="V186">
        <v>15</v>
      </c>
      <c r="X186">
        <v>1099710</v>
      </c>
      <c r="Y186" t="s">
        <v>105</v>
      </c>
      <c r="Z186">
        <v>102</v>
      </c>
      <c r="AA186" t="s">
        <v>106</v>
      </c>
      <c r="AB186" t="s">
        <v>107</v>
      </c>
      <c r="AC186">
        <v>1</v>
      </c>
    </row>
    <row r="187" spans="1:29" x14ac:dyDescent="0.25">
      <c r="A187">
        <v>102</v>
      </c>
      <c r="B187">
        <v>102107</v>
      </c>
      <c r="C187">
        <v>6205</v>
      </c>
      <c r="D187" t="s">
        <v>58</v>
      </c>
      <c r="E187" s="3">
        <v>69.92</v>
      </c>
      <c r="F187" s="8">
        <v>42060</v>
      </c>
      <c r="G187" t="s">
        <v>103</v>
      </c>
      <c r="H187" t="s">
        <v>24</v>
      </c>
      <c r="J187" t="b">
        <v>0</v>
      </c>
      <c r="K187">
        <v>666119</v>
      </c>
      <c r="L187">
        <v>201911</v>
      </c>
      <c r="Q187" t="s">
        <v>104</v>
      </c>
      <c r="U187">
        <v>2</v>
      </c>
      <c r="V187">
        <v>15</v>
      </c>
      <c r="X187">
        <v>1099710</v>
      </c>
      <c r="Y187" t="s">
        <v>105</v>
      </c>
      <c r="Z187">
        <v>102</v>
      </c>
      <c r="AA187" t="s">
        <v>106</v>
      </c>
      <c r="AB187" t="s">
        <v>107</v>
      </c>
      <c r="AC187">
        <v>4</v>
      </c>
    </row>
    <row r="188" spans="1:29" x14ac:dyDescent="0.25">
      <c r="A188">
        <v>102</v>
      </c>
      <c r="B188">
        <v>102107</v>
      </c>
      <c r="C188">
        <v>6207</v>
      </c>
      <c r="D188" t="s">
        <v>60</v>
      </c>
      <c r="E188" s="3">
        <v>69</v>
      </c>
      <c r="F188" s="8">
        <v>42060</v>
      </c>
      <c r="G188" t="s">
        <v>103</v>
      </c>
      <c r="H188" t="s">
        <v>24</v>
      </c>
      <c r="J188" t="b">
        <v>0</v>
      </c>
      <c r="K188">
        <v>666119</v>
      </c>
      <c r="L188">
        <v>201911</v>
      </c>
      <c r="Q188" t="s">
        <v>104</v>
      </c>
      <c r="U188">
        <v>2</v>
      </c>
      <c r="V188">
        <v>15</v>
      </c>
      <c r="X188">
        <v>1099710</v>
      </c>
      <c r="Y188" t="s">
        <v>105</v>
      </c>
      <c r="Z188">
        <v>102</v>
      </c>
      <c r="AA188" t="s">
        <v>106</v>
      </c>
      <c r="AB188" t="s">
        <v>107</v>
      </c>
      <c r="AC188">
        <v>5</v>
      </c>
    </row>
    <row r="189" spans="1:29" x14ac:dyDescent="0.25">
      <c r="A189">
        <v>102</v>
      </c>
      <c r="B189">
        <v>102107</v>
      </c>
      <c r="C189">
        <v>6195</v>
      </c>
      <c r="D189" t="s">
        <v>53</v>
      </c>
      <c r="E189" s="3">
        <v>26.52</v>
      </c>
      <c r="F189" s="8">
        <v>42060</v>
      </c>
      <c r="G189" t="s">
        <v>103</v>
      </c>
      <c r="H189" t="s">
        <v>24</v>
      </c>
      <c r="J189" t="b">
        <v>0</v>
      </c>
      <c r="K189">
        <v>666119</v>
      </c>
      <c r="L189">
        <v>201911</v>
      </c>
      <c r="Q189" t="s">
        <v>104</v>
      </c>
      <c r="U189">
        <v>2</v>
      </c>
      <c r="V189">
        <v>15</v>
      </c>
      <c r="X189">
        <v>1099710</v>
      </c>
      <c r="Y189" t="s">
        <v>105</v>
      </c>
      <c r="Z189">
        <v>102</v>
      </c>
      <c r="AA189" t="s">
        <v>106</v>
      </c>
      <c r="AB189" t="s">
        <v>107</v>
      </c>
      <c r="AC189">
        <v>3</v>
      </c>
    </row>
    <row r="190" spans="1:29" x14ac:dyDescent="0.25">
      <c r="A190">
        <v>102</v>
      </c>
      <c r="B190">
        <v>102101</v>
      </c>
      <c r="C190">
        <v>5945</v>
      </c>
      <c r="D190" t="s">
        <v>40</v>
      </c>
      <c r="E190" s="3">
        <v>139.6</v>
      </c>
      <c r="F190" s="8">
        <v>42061</v>
      </c>
      <c r="G190" t="s">
        <v>103</v>
      </c>
      <c r="H190" t="s">
        <v>34</v>
      </c>
      <c r="J190" t="b">
        <v>0</v>
      </c>
      <c r="K190">
        <v>666474</v>
      </c>
      <c r="L190">
        <v>201974</v>
      </c>
      <c r="Q190" t="s">
        <v>104</v>
      </c>
      <c r="U190">
        <v>2</v>
      </c>
      <c r="V190">
        <v>15</v>
      </c>
      <c r="X190">
        <v>1099823</v>
      </c>
      <c r="Y190" t="s">
        <v>105</v>
      </c>
      <c r="Z190">
        <v>102</v>
      </c>
      <c r="AA190" t="s">
        <v>106</v>
      </c>
      <c r="AB190" t="s">
        <v>107</v>
      </c>
      <c r="AC190">
        <v>1</v>
      </c>
    </row>
    <row r="191" spans="1:29" x14ac:dyDescent="0.25">
      <c r="A191">
        <v>102</v>
      </c>
      <c r="B191">
        <v>102101</v>
      </c>
      <c r="C191">
        <v>6205</v>
      </c>
      <c r="D191" t="s">
        <v>58</v>
      </c>
      <c r="E191" s="3">
        <v>22.91</v>
      </c>
      <c r="F191" s="8">
        <v>42061</v>
      </c>
      <c r="G191" t="s">
        <v>103</v>
      </c>
      <c r="H191" t="s">
        <v>34</v>
      </c>
      <c r="J191" t="b">
        <v>0</v>
      </c>
      <c r="K191">
        <v>666474</v>
      </c>
      <c r="L191">
        <v>201974</v>
      </c>
      <c r="Q191" t="s">
        <v>104</v>
      </c>
      <c r="U191">
        <v>2</v>
      </c>
      <c r="V191">
        <v>15</v>
      </c>
      <c r="X191">
        <v>1099823</v>
      </c>
      <c r="Y191" t="s">
        <v>105</v>
      </c>
      <c r="Z191">
        <v>102</v>
      </c>
      <c r="AA191" t="s">
        <v>106</v>
      </c>
      <c r="AB191" t="s">
        <v>107</v>
      </c>
      <c r="AC191">
        <v>2</v>
      </c>
    </row>
    <row r="192" spans="1:29" x14ac:dyDescent="0.25">
      <c r="A192">
        <v>102</v>
      </c>
      <c r="B192">
        <v>102107</v>
      </c>
      <c r="C192">
        <v>6200</v>
      </c>
      <c r="D192" t="s">
        <v>57</v>
      </c>
      <c r="E192" s="3">
        <v>728.22</v>
      </c>
      <c r="F192" s="8">
        <v>42067</v>
      </c>
      <c r="G192" t="s">
        <v>103</v>
      </c>
      <c r="H192" t="s">
        <v>50</v>
      </c>
      <c r="J192" t="b">
        <v>0</v>
      </c>
      <c r="K192">
        <v>667362</v>
      </c>
      <c r="L192">
        <v>202425</v>
      </c>
      <c r="Q192" t="s">
        <v>104</v>
      </c>
      <c r="U192">
        <v>3</v>
      </c>
      <c r="V192">
        <v>15</v>
      </c>
      <c r="X192">
        <v>1099914</v>
      </c>
      <c r="Y192" t="s">
        <v>105</v>
      </c>
      <c r="Z192">
        <v>102</v>
      </c>
      <c r="AA192" t="s">
        <v>106</v>
      </c>
      <c r="AB192" t="s">
        <v>107</v>
      </c>
      <c r="AC192">
        <v>1</v>
      </c>
    </row>
    <row r="193" spans="1:29" x14ac:dyDescent="0.25">
      <c r="A193">
        <v>102</v>
      </c>
      <c r="B193">
        <v>102104</v>
      </c>
      <c r="C193">
        <v>5945</v>
      </c>
      <c r="D193" t="s">
        <v>40</v>
      </c>
      <c r="E193" s="3">
        <v>59.99</v>
      </c>
      <c r="F193" s="8">
        <v>42073</v>
      </c>
      <c r="G193" t="s">
        <v>103</v>
      </c>
      <c r="H193" t="s">
        <v>41</v>
      </c>
      <c r="J193" t="b">
        <v>0</v>
      </c>
      <c r="K193">
        <v>668301</v>
      </c>
      <c r="L193">
        <v>202814</v>
      </c>
      <c r="Q193" t="s">
        <v>104</v>
      </c>
      <c r="U193">
        <v>3</v>
      </c>
      <c r="V193">
        <v>15</v>
      </c>
      <c r="X193">
        <v>1099970</v>
      </c>
      <c r="Y193" t="s">
        <v>105</v>
      </c>
      <c r="Z193">
        <v>102</v>
      </c>
      <c r="AA193" t="s">
        <v>106</v>
      </c>
      <c r="AB193" t="s">
        <v>107</v>
      </c>
      <c r="AC193">
        <v>1</v>
      </c>
    </row>
    <row r="194" spans="1:29" x14ac:dyDescent="0.25">
      <c r="A194">
        <v>102</v>
      </c>
      <c r="B194">
        <v>102104</v>
      </c>
      <c r="C194">
        <v>5945</v>
      </c>
      <c r="D194" t="s">
        <v>40</v>
      </c>
      <c r="E194" s="3">
        <v>70</v>
      </c>
      <c r="F194" s="8">
        <v>42073</v>
      </c>
      <c r="G194" t="s">
        <v>103</v>
      </c>
      <c r="H194" t="s">
        <v>43</v>
      </c>
      <c r="J194" t="b">
        <v>0</v>
      </c>
      <c r="K194">
        <v>668308</v>
      </c>
      <c r="L194">
        <v>202819</v>
      </c>
      <c r="Q194" t="s">
        <v>104</v>
      </c>
      <c r="U194">
        <v>3</v>
      </c>
      <c r="V194">
        <v>15</v>
      </c>
      <c r="X194">
        <v>1099875</v>
      </c>
      <c r="Y194" t="s">
        <v>105</v>
      </c>
      <c r="Z194">
        <v>102</v>
      </c>
      <c r="AA194" t="s">
        <v>106</v>
      </c>
      <c r="AB194" t="s">
        <v>107</v>
      </c>
      <c r="AC194">
        <v>1</v>
      </c>
    </row>
    <row r="195" spans="1:29" x14ac:dyDescent="0.25">
      <c r="A195">
        <v>102</v>
      </c>
      <c r="B195">
        <v>102104</v>
      </c>
      <c r="C195">
        <v>5945</v>
      </c>
      <c r="D195" t="s">
        <v>40</v>
      </c>
      <c r="E195" s="3">
        <v>50</v>
      </c>
      <c r="F195" s="8">
        <v>42073</v>
      </c>
      <c r="G195" t="s">
        <v>103</v>
      </c>
      <c r="H195" t="s">
        <v>14</v>
      </c>
      <c r="J195" t="b">
        <v>0</v>
      </c>
      <c r="K195">
        <v>668310</v>
      </c>
      <c r="L195">
        <v>202819</v>
      </c>
      <c r="Q195" t="s">
        <v>104</v>
      </c>
      <c r="U195">
        <v>3</v>
      </c>
      <c r="V195">
        <v>15</v>
      </c>
      <c r="X195">
        <v>1099915</v>
      </c>
      <c r="Y195" t="s">
        <v>105</v>
      </c>
      <c r="Z195">
        <v>102</v>
      </c>
      <c r="AA195" t="s">
        <v>106</v>
      </c>
      <c r="AB195" t="s">
        <v>107</v>
      </c>
      <c r="AC195">
        <v>1</v>
      </c>
    </row>
    <row r="196" spans="1:29" x14ac:dyDescent="0.25">
      <c r="A196">
        <v>102</v>
      </c>
      <c r="B196">
        <v>102101</v>
      </c>
      <c r="C196">
        <v>6185</v>
      </c>
      <c r="D196" t="s">
        <v>46</v>
      </c>
      <c r="E196" s="3">
        <v>331.45</v>
      </c>
      <c r="F196" s="8">
        <v>42075</v>
      </c>
      <c r="G196" t="s">
        <v>103</v>
      </c>
      <c r="H196" t="s">
        <v>6</v>
      </c>
      <c r="J196" t="b">
        <v>0</v>
      </c>
      <c r="K196">
        <v>669166</v>
      </c>
      <c r="L196">
        <v>203059</v>
      </c>
      <c r="Q196" t="s">
        <v>104</v>
      </c>
      <c r="U196">
        <v>3</v>
      </c>
      <c r="V196">
        <v>15</v>
      </c>
      <c r="X196">
        <v>1099677</v>
      </c>
      <c r="Y196" t="s">
        <v>105</v>
      </c>
      <c r="Z196">
        <v>102</v>
      </c>
      <c r="AA196" t="s">
        <v>106</v>
      </c>
      <c r="AB196" t="s">
        <v>107</v>
      </c>
      <c r="AC196">
        <v>1</v>
      </c>
    </row>
    <row r="197" spans="1:29" x14ac:dyDescent="0.25">
      <c r="A197">
        <v>102</v>
      </c>
      <c r="B197">
        <v>102101</v>
      </c>
      <c r="C197">
        <v>6195</v>
      </c>
      <c r="D197" t="s">
        <v>53</v>
      </c>
      <c r="E197" s="3">
        <v>211.03</v>
      </c>
      <c r="F197" s="8">
        <v>42075</v>
      </c>
      <c r="G197" t="s">
        <v>103</v>
      </c>
      <c r="H197" t="s">
        <v>6</v>
      </c>
      <c r="J197" t="b">
        <v>0</v>
      </c>
      <c r="K197">
        <v>669166</v>
      </c>
      <c r="L197">
        <v>203059</v>
      </c>
      <c r="Q197" t="s">
        <v>104</v>
      </c>
      <c r="U197">
        <v>3</v>
      </c>
      <c r="V197">
        <v>15</v>
      </c>
      <c r="X197">
        <v>1099677</v>
      </c>
      <c r="Y197" t="s">
        <v>105</v>
      </c>
      <c r="Z197">
        <v>102</v>
      </c>
      <c r="AA197" t="s">
        <v>106</v>
      </c>
      <c r="AB197" t="s">
        <v>107</v>
      </c>
      <c r="AC197">
        <v>2</v>
      </c>
    </row>
    <row r="198" spans="1:29" x14ac:dyDescent="0.25">
      <c r="A198">
        <v>102</v>
      </c>
      <c r="B198">
        <v>102101</v>
      </c>
      <c r="C198">
        <v>6200</v>
      </c>
      <c r="D198" t="s">
        <v>57</v>
      </c>
      <c r="E198" s="3">
        <v>105.58</v>
      </c>
      <c r="F198" s="8">
        <v>42075</v>
      </c>
      <c r="G198" t="s">
        <v>103</v>
      </c>
      <c r="H198" t="s">
        <v>6</v>
      </c>
      <c r="J198" t="b">
        <v>0</v>
      </c>
      <c r="K198">
        <v>669166</v>
      </c>
      <c r="L198">
        <v>203059</v>
      </c>
      <c r="Q198" t="s">
        <v>104</v>
      </c>
      <c r="U198">
        <v>3</v>
      </c>
      <c r="V198">
        <v>15</v>
      </c>
      <c r="X198">
        <v>1099677</v>
      </c>
      <c r="Y198" t="s">
        <v>105</v>
      </c>
      <c r="Z198">
        <v>102</v>
      </c>
      <c r="AA198" t="s">
        <v>106</v>
      </c>
      <c r="AB198" t="s">
        <v>107</v>
      </c>
      <c r="AC198">
        <v>3</v>
      </c>
    </row>
    <row r="199" spans="1:29" x14ac:dyDescent="0.25">
      <c r="A199">
        <v>102</v>
      </c>
      <c r="B199">
        <v>102101</v>
      </c>
      <c r="C199">
        <v>6207</v>
      </c>
      <c r="D199" t="s">
        <v>60</v>
      </c>
      <c r="E199" s="3">
        <v>6.2</v>
      </c>
      <c r="F199" s="8">
        <v>42075</v>
      </c>
      <c r="G199" t="s">
        <v>103</v>
      </c>
      <c r="H199" t="s">
        <v>6</v>
      </c>
      <c r="J199" t="b">
        <v>0</v>
      </c>
      <c r="K199">
        <v>669166</v>
      </c>
      <c r="L199">
        <v>203059</v>
      </c>
      <c r="Q199" t="s">
        <v>104</v>
      </c>
      <c r="U199">
        <v>3</v>
      </c>
      <c r="V199">
        <v>15</v>
      </c>
      <c r="X199">
        <v>1099677</v>
      </c>
      <c r="Y199" t="s">
        <v>105</v>
      </c>
      <c r="Z199">
        <v>102</v>
      </c>
      <c r="AA199" t="s">
        <v>106</v>
      </c>
      <c r="AB199" t="s">
        <v>107</v>
      </c>
      <c r="AC199">
        <v>4</v>
      </c>
    </row>
    <row r="200" spans="1:29" x14ac:dyDescent="0.25">
      <c r="A200">
        <v>102</v>
      </c>
      <c r="B200">
        <v>102108</v>
      </c>
      <c r="C200">
        <v>5945</v>
      </c>
      <c r="D200" t="s">
        <v>40</v>
      </c>
      <c r="E200" s="3">
        <v>137.72</v>
      </c>
      <c r="F200" s="8">
        <v>42081</v>
      </c>
      <c r="G200" t="s">
        <v>103</v>
      </c>
      <c r="H200" t="s">
        <v>31</v>
      </c>
      <c r="J200" t="b">
        <v>0</v>
      </c>
      <c r="K200">
        <v>670456</v>
      </c>
      <c r="L200">
        <v>203420</v>
      </c>
      <c r="Q200" t="s">
        <v>104</v>
      </c>
      <c r="U200">
        <v>3</v>
      </c>
      <c r="V200">
        <v>15</v>
      </c>
      <c r="X200">
        <v>1099981</v>
      </c>
      <c r="Y200" t="s">
        <v>105</v>
      </c>
      <c r="Z200">
        <v>102</v>
      </c>
      <c r="AA200" t="s">
        <v>106</v>
      </c>
      <c r="AB200" t="s">
        <v>107</v>
      </c>
      <c r="AC200">
        <v>1</v>
      </c>
    </row>
    <row r="201" spans="1:29" x14ac:dyDescent="0.25">
      <c r="A201">
        <v>102</v>
      </c>
      <c r="B201">
        <v>102106</v>
      </c>
      <c r="C201">
        <v>6190</v>
      </c>
      <c r="D201" t="s">
        <v>49</v>
      </c>
      <c r="E201" s="3">
        <v>652</v>
      </c>
      <c r="F201" s="8">
        <v>42087</v>
      </c>
      <c r="G201" t="s">
        <v>103</v>
      </c>
      <c r="H201" t="s">
        <v>17</v>
      </c>
      <c r="J201" t="b">
        <v>0</v>
      </c>
      <c r="K201">
        <v>671714</v>
      </c>
      <c r="L201">
        <v>203834</v>
      </c>
      <c r="Q201" t="s">
        <v>104</v>
      </c>
      <c r="U201">
        <v>3</v>
      </c>
      <c r="V201">
        <v>15</v>
      </c>
      <c r="X201">
        <v>1099708</v>
      </c>
      <c r="Y201" t="s">
        <v>105</v>
      </c>
      <c r="Z201">
        <v>102</v>
      </c>
      <c r="AA201" t="s">
        <v>106</v>
      </c>
      <c r="AB201" t="s">
        <v>107</v>
      </c>
      <c r="AC201">
        <v>3</v>
      </c>
    </row>
    <row r="202" spans="1:29" x14ac:dyDescent="0.25">
      <c r="A202">
        <v>102</v>
      </c>
      <c r="B202">
        <v>102106</v>
      </c>
      <c r="C202">
        <v>6185</v>
      </c>
      <c r="D202" t="s">
        <v>46</v>
      </c>
      <c r="E202" s="3">
        <v>77.28</v>
      </c>
      <c r="F202" s="8">
        <v>42087</v>
      </c>
      <c r="G202" t="s">
        <v>103</v>
      </c>
      <c r="H202" t="s">
        <v>17</v>
      </c>
      <c r="J202" t="b">
        <v>0</v>
      </c>
      <c r="K202">
        <v>671714</v>
      </c>
      <c r="L202">
        <v>203834</v>
      </c>
      <c r="Q202" t="s">
        <v>104</v>
      </c>
      <c r="U202">
        <v>3</v>
      </c>
      <c r="V202">
        <v>15</v>
      </c>
      <c r="X202">
        <v>1099708</v>
      </c>
      <c r="Y202" t="s">
        <v>105</v>
      </c>
      <c r="Z202">
        <v>102</v>
      </c>
      <c r="AA202" t="s">
        <v>106</v>
      </c>
      <c r="AB202" t="s">
        <v>107</v>
      </c>
      <c r="AC202">
        <v>2</v>
      </c>
    </row>
    <row r="203" spans="1:29" x14ac:dyDescent="0.25">
      <c r="A203">
        <v>102</v>
      </c>
      <c r="B203">
        <v>102106</v>
      </c>
      <c r="C203">
        <v>5820</v>
      </c>
      <c r="D203" t="s">
        <v>25</v>
      </c>
      <c r="E203" s="3">
        <v>30.73</v>
      </c>
      <c r="F203" s="8">
        <v>42087</v>
      </c>
      <c r="G203" t="s">
        <v>103</v>
      </c>
      <c r="H203" t="s">
        <v>17</v>
      </c>
      <c r="J203" t="b">
        <v>0</v>
      </c>
      <c r="K203">
        <v>671714</v>
      </c>
      <c r="L203">
        <v>203834</v>
      </c>
      <c r="Q203" t="s">
        <v>104</v>
      </c>
      <c r="U203">
        <v>3</v>
      </c>
      <c r="V203">
        <v>15</v>
      </c>
      <c r="X203">
        <v>1099708</v>
      </c>
      <c r="Y203" t="s">
        <v>105</v>
      </c>
      <c r="Z203">
        <v>102</v>
      </c>
      <c r="AA203" t="s">
        <v>106</v>
      </c>
      <c r="AB203" t="s">
        <v>107</v>
      </c>
      <c r="AC203">
        <v>1</v>
      </c>
    </row>
    <row r="204" spans="1:29" x14ac:dyDescent="0.25">
      <c r="A204">
        <v>102</v>
      </c>
      <c r="B204">
        <v>102109</v>
      </c>
      <c r="C204">
        <v>5820</v>
      </c>
      <c r="D204" t="s">
        <v>25</v>
      </c>
      <c r="E204" s="3">
        <v>775</v>
      </c>
      <c r="F204" s="8">
        <v>42088</v>
      </c>
      <c r="G204" t="s">
        <v>103</v>
      </c>
      <c r="H204" t="s">
        <v>28</v>
      </c>
      <c r="J204" t="b">
        <v>0</v>
      </c>
      <c r="K204">
        <v>672187</v>
      </c>
      <c r="L204">
        <v>203943</v>
      </c>
      <c r="Q204" t="s">
        <v>104</v>
      </c>
      <c r="U204">
        <v>3</v>
      </c>
      <c r="V204">
        <v>15</v>
      </c>
      <c r="X204">
        <v>1099387</v>
      </c>
      <c r="Y204" t="s">
        <v>105</v>
      </c>
      <c r="Z204">
        <v>102</v>
      </c>
      <c r="AA204" t="s">
        <v>106</v>
      </c>
      <c r="AB204" t="s">
        <v>107</v>
      </c>
      <c r="AC204">
        <v>1</v>
      </c>
    </row>
    <row r="205" spans="1:29" x14ac:dyDescent="0.25">
      <c r="A205">
        <v>102</v>
      </c>
      <c r="B205">
        <v>102106</v>
      </c>
      <c r="C205">
        <v>5660</v>
      </c>
      <c r="D205" t="s">
        <v>13</v>
      </c>
      <c r="E205" s="3">
        <v>30.64</v>
      </c>
      <c r="F205" s="8">
        <v>42088</v>
      </c>
      <c r="G205" t="s">
        <v>103</v>
      </c>
      <c r="H205" t="s">
        <v>15</v>
      </c>
      <c r="J205" t="b">
        <v>0</v>
      </c>
      <c r="K205">
        <v>672357</v>
      </c>
      <c r="L205">
        <v>204011</v>
      </c>
      <c r="Q205" t="s">
        <v>104</v>
      </c>
      <c r="U205">
        <v>3</v>
      </c>
      <c r="V205">
        <v>15</v>
      </c>
      <c r="X205">
        <v>1001009</v>
      </c>
      <c r="Y205" t="s">
        <v>105</v>
      </c>
      <c r="Z205">
        <v>102</v>
      </c>
      <c r="AA205" t="s">
        <v>106</v>
      </c>
      <c r="AB205" t="s">
        <v>107</v>
      </c>
      <c r="AC205">
        <v>1</v>
      </c>
    </row>
    <row r="206" spans="1:29" x14ac:dyDescent="0.25">
      <c r="A206">
        <v>102</v>
      </c>
      <c r="B206">
        <v>102107</v>
      </c>
      <c r="C206">
        <v>5900</v>
      </c>
      <c r="D206" t="s">
        <v>39</v>
      </c>
      <c r="E206" s="3">
        <v>503.54</v>
      </c>
      <c r="F206" s="8">
        <v>42094</v>
      </c>
      <c r="G206" t="s">
        <v>103</v>
      </c>
      <c r="H206" t="s">
        <v>38</v>
      </c>
      <c r="J206" t="b">
        <v>0</v>
      </c>
      <c r="K206">
        <v>673378</v>
      </c>
      <c r="L206">
        <v>204475</v>
      </c>
      <c r="Q206" t="s">
        <v>104</v>
      </c>
      <c r="U206">
        <v>3</v>
      </c>
      <c r="V206">
        <v>15</v>
      </c>
      <c r="X206">
        <v>1099579</v>
      </c>
      <c r="Y206" t="s">
        <v>105</v>
      </c>
      <c r="Z206">
        <v>102</v>
      </c>
      <c r="AA206" t="s">
        <v>106</v>
      </c>
      <c r="AB206" t="s">
        <v>107</v>
      </c>
      <c r="AC206">
        <v>1</v>
      </c>
    </row>
    <row r="207" spans="1:29" x14ac:dyDescent="0.25">
      <c r="A207">
        <v>102</v>
      </c>
      <c r="B207">
        <v>102107</v>
      </c>
      <c r="C207">
        <v>5895</v>
      </c>
      <c r="D207" t="s">
        <v>37</v>
      </c>
      <c r="E207" s="3">
        <v>19.989999999999998</v>
      </c>
      <c r="F207" s="8">
        <v>42094</v>
      </c>
      <c r="G207" t="s">
        <v>103</v>
      </c>
      <c r="H207" t="s">
        <v>38</v>
      </c>
      <c r="J207" t="b">
        <v>0</v>
      </c>
      <c r="K207">
        <v>673378</v>
      </c>
      <c r="L207">
        <v>204475</v>
      </c>
      <c r="Q207" t="s">
        <v>104</v>
      </c>
      <c r="U207">
        <v>3</v>
      </c>
      <c r="V207">
        <v>15</v>
      </c>
      <c r="X207">
        <v>1099579</v>
      </c>
      <c r="Y207" t="s">
        <v>105</v>
      </c>
      <c r="Z207">
        <v>102</v>
      </c>
      <c r="AA207" t="s">
        <v>106</v>
      </c>
      <c r="AB207" t="s">
        <v>107</v>
      </c>
      <c r="AC207">
        <v>2</v>
      </c>
    </row>
    <row r="208" spans="1:29" x14ac:dyDescent="0.25">
      <c r="A208">
        <v>102</v>
      </c>
      <c r="B208">
        <v>102101</v>
      </c>
      <c r="C208">
        <v>5900</v>
      </c>
      <c r="D208" t="s">
        <v>39</v>
      </c>
      <c r="E208" s="3">
        <v>94</v>
      </c>
      <c r="F208" s="8">
        <v>42095</v>
      </c>
      <c r="G208" t="s">
        <v>103</v>
      </c>
      <c r="H208" t="s">
        <v>33</v>
      </c>
      <c r="J208" t="b">
        <v>0</v>
      </c>
      <c r="K208">
        <v>673552</v>
      </c>
      <c r="L208">
        <v>204512</v>
      </c>
      <c r="Q208" t="s">
        <v>104</v>
      </c>
      <c r="U208">
        <v>4</v>
      </c>
      <c r="V208">
        <v>15</v>
      </c>
      <c r="X208">
        <v>1099820</v>
      </c>
      <c r="Y208" t="s">
        <v>105</v>
      </c>
      <c r="Z208">
        <v>102</v>
      </c>
      <c r="AA208" t="s">
        <v>106</v>
      </c>
      <c r="AB208" t="s">
        <v>107</v>
      </c>
      <c r="AC208">
        <v>1</v>
      </c>
    </row>
    <row r="209" spans="1:29" x14ac:dyDescent="0.25">
      <c r="A209">
        <v>102</v>
      </c>
      <c r="B209">
        <v>102101</v>
      </c>
      <c r="C209">
        <v>6195</v>
      </c>
      <c r="D209" t="s">
        <v>53</v>
      </c>
      <c r="E209" s="3">
        <v>199.53</v>
      </c>
      <c r="F209" s="8">
        <v>42095</v>
      </c>
      <c r="G209" t="s">
        <v>103</v>
      </c>
      <c r="H209" t="s">
        <v>6</v>
      </c>
      <c r="J209" t="b">
        <v>0</v>
      </c>
      <c r="K209">
        <v>673771</v>
      </c>
      <c r="L209">
        <v>204551</v>
      </c>
      <c r="Q209" t="s">
        <v>104</v>
      </c>
      <c r="U209">
        <v>4</v>
      </c>
      <c r="V209">
        <v>15</v>
      </c>
      <c r="X209">
        <v>1099677</v>
      </c>
      <c r="Y209" t="s">
        <v>105</v>
      </c>
      <c r="Z209">
        <v>102</v>
      </c>
      <c r="AA209" t="s">
        <v>106</v>
      </c>
      <c r="AB209" t="s">
        <v>107</v>
      </c>
      <c r="AC209">
        <v>1</v>
      </c>
    </row>
    <row r="210" spans="1:29" x14ac:dyDescent="0.25">
      <c r="A210">
        <v>102</v>
      </c>
      <c r="B210">
        <v>102101</v>
      </c>
      <c r="C210">
        <v>6200</v>
      </c>
      <c r="D210" t="s">
        <v>57</v>
      </c>
      <c r="E210" s="3">
        <v>7.06</v>
      </c>
      <c r="F210" s="8">
        <v>42095</v>
      </c>
      <c r="G210" t="s">
        <v>103</v>
      </c>
      <c r="H210" t="s">
        <v>6</v>
      </c>
      <c r="J210" t="b">
        <v>0</v>
      </c>
      <c r="K210">
        <v>673771</v>
      </c>
      <c r="L210">
        <v>204551</v>
      </c>
      <c r="Q210" t="s">
        <v>104</v>
      </c>
      <c r="U210">
        <v>4</v>
      </c>
      <c r="V210">
        <v>15</v>
      </c>
      <c r="X210">
        <v>1099677</v>
      </c>
      <c r="Y210" t="s">
        <v>105</v>
      </c>
      <c r="Z210">
        <v>102</v>
      </c>
      <c r="AA210" t="s">
        <v>106</v>
      </c>
      <c r="AB210" t="s">
        <v>107</v>
      </c>
      <c r="AC210">
        <v>2</v>
      </c>
    </row>
    <row r="211" spans="1:29" x14ac:dyDescent="0.25">
      <c r="A211">
        <v>102</v>
      </c>
      <c r="B211">
        <v>102101</v>
      </c>
      <c r="C211">
        <v>6207</v>
      </c>
      <c r="D211" t="s">
        <v>60</v>
      </c>
      <c r="E211" s="3">
        <v>6.2</v>
      </c>
      <c r="F211" s="8">
        <v>42095</v>
      </c>
      <c r="G211" t="s">
        <v>103</v>
      </c>
      <c r="H211" t="s">
        <v>6</v>
      </c>
      <c r="J211" t="b">
        <v>0</v>
      </c>
      <c r="K211">
        <v>673771</v>
      </c>
      <c r="L211">
        <v>204551</v>
      </c>
      <c r="Q211" t="s">
        <v>104</v>
      </c>
      <c r="U211">
        <v>4</v>
      </c>
      <c r="V211">
        <v>15</v>
      </c>
      <c r="X211">
        <v>1099677</v>
      </c>
      <c r="Y211" t="s">
        <v>105</v>
      </c>
      <c r="Z211">
        <v>102</v>
      </c>
      <c r="AA211" t="s">
        <v>106</v>
      </c>
      <c r="AB211" t="s">
        <v>107</v>
      </c>
      <c r="AC211">
        <v>3</v>
      </c>
    </row>
    <row r="212" spans="1:29" x14ac:dyDescent="0.25">
      <c r="A212">
        <v>102</v>
      </c>
      <c r="B212">
        <v>102109</v>
      </c>
      <c r="C212">
        <v>6190</v>
      </c>
      <c r="D212" t="s">
        <v>49</v>
      </c>
      <c r="E212" s="3">
        <v>714.2</v>
      </c>
      <c r="F212" s="8">
        <v>42095</v>
      </c>
      <c r="G212" t="s">
        <v>103</v>
      </c>
      <c r="H212" t="s">
        <v>52</v>
      </c>
      <c r="J212" t="b">
        <v>0</v>
      </c>
      <c r="K212">
        <v>673777</v>
      </c>
      <c r="L212">
        <v>204551</v>
      </c>
      <c r="Q212" t="s">
        <v>104</v>
      </c>
      <c r="U212">
        <v>4</v>
      </c>
      <c r="V212">
        <v>15</v>
      </c>
      <c r="X212">
        <v>1001085</v>
      </c>
      <c r="Y212" t="s">
        <v>105</v>
      </c>
      <c r="Z212">
        <v>102</v>
      </c>
      <c r="AA212" t="s">
        <v>106</v>
      </c>
      <c r="AB212" t="s">
        <v>107</v>
      </c>
      <c r="AC212">
        <v>1</v>
      </c>
    </row>
    <row r="213" spans="1:29" x14ac:dyDescent="0.25">
      <c r="A213">
        <v>102</v>
      </c>
      <c r="B213">
        <v>102109</v>
      </c>
      <c r="C213">
        <v>6195</v>
      </c>
      <c r="D213" t="s">
        <v>53</v>
      </c>
      <c r="E213" s="3">
        <v>164.52</v>
      </c>
      <c r="F213" s="8">
        <v>42095</v>
      </c>
      <c r="G213" t="s">
        <v>103</v>
      </c>
      <c r="H213" t="s">
        <v>52</v>
      </c>
      <c r="J213" t="b">
        <v>0</v>
      </c>
      <c r="K213">
        <v>673777</v>
      </c>
      <c r="L213">
        <v>204551</v>
      </c>
      <c r="Q213" t="s">
        <v>104</v>
      </c>
      <c r="U213">
        <v>4</v>
      </c>
      <c r="V213">
        <v>15</v>
      </c>
      <c r="X213">
        <v>1001085</v>
      </c>
      <c r="Y213" t="s">
        <v>105</v>
      </c>
      <c r="Z213">
        <v>102</v>
      </c>
      <c r="AA213" t="s">
        <v>106</v>
      </c>
      <c r="AB213" t="s">
        <v>107</v>
      </c>
      <c r="AC213">
        <v>2</v>
      </c>
    </row>
    <row r="214" spans="1:29" x14ac:dyDescent="0.25">
      <c r="A214">
        <v>102</v>
      </c>
      <c r="B214">
        <v>102109</v>
      </c>
      <c r="C214">
        <v>6200</v>
      </c>
      <c r="D214" t="s">
        <v>57</v>
      </c>
      <c r="E214" s="3">
        <v>78.98</v>
      </c>
      <c r="F214" s="8">
        <v>42095</v>
      </c>
      <c r="G214" t="s">
        <v>103</v>
      </c>
      <c r="H214" t="s">
        <v>52</v>
      </c>
      <c r="J214" t="b">
        <v>0</v>
      </c>
      <c r="K214">
        <v>673777</v>
      </c>
      <c r="L214">
        <v>204551</v>
      </c>
      <c r="Q214" t="s">
        <v>104</v>
      </c>
      <c r="U214">
        <v>4</v>
      </c>
      <c r="V214">
        <v>15</v>
      </c>
      <c r="X214">
        <v>1001085</v>
      </c>
      <c r="Y214" t="s">
        <v>105</v>
      </c>
      <c r="Z214">
        <v>102</v>
      </c>
      <c r="AA214" t="s">
        <v>106</v>
      </c>
      <c r="AB214" t="s">
        <v>107</v>
      </c>
      <c r="AC214">
        <v>3</v>
      </c>
    </row>
    <row r="215" spans="1:29" x14ac:dyDescent="0.25">
      <c r="A215">
        <v>102</v>
      </c>
      <c r="B215">
        <v>102101</v>
      </c>
      <c r="C215">
        <v>6200</v>
      </c>
      <c r="D215" t="s">
        <v>57</v>
      </c>
      <c r="E215" s="3">
        <v>138</v>
      </c>
      <c r="F215" s="8">
        <v>42096</v>
      </c>
      <c r="G215" t="s">
        <v>103</v>
      </c>
      <c r="H215" t="s">
        <v>14</v>
      </c>
      <c r="J215" t="b">
        <v>0</v>
      </c>
      <c r="K215">
        <v>674104</v>
      </c>
      <c r="L215">
        <v>204622</v>
      </c>
      <c r="Q215" t="s">
        <v>104</v>
      </c>
      <c r="U215">
        <v>4</v>
      </c>
      <c r="V215">
        <v>15</v>
      </c>
      <c r="X215">
        <v>1099915</v>
      </c>
      <c r="Y215" t="s">
        <v>105</v>
      </c>
      <c r="Z215">
        <v>102</v>
      </c>
      <c r="AA215" t="s">
        <v>106</v>
      </c>
      <c r="AB215" t="s">
        <v>107</v>
      </c>
      <c r="AC215">
        <v>1</v>
      </c>
    </row>
    <row r="216" spans="1:29" x14ac:dyDescent="0.25">
      <c r="A216">
        <v>102</v>
      </c>
      <c r="B216">
        <v>102104</v>
      </c>
      <c r="C216">
        <v>5945</v>
      </c>
      <c r="D216" t="s">
        <v>40</v>
      </c>
      <c r="E216" s="3">
        <v>50</v>
      </c>
      <c r="F216" s="8">
        <v>42096</v>
      </c>
      <c r="G216" t="s">
        <v>103</v>
      </c>
      <c r="H216" t="s">
        <v>14</v>
      </c>
      <c r="J216" t="b">
        <v>0</v>
      </c>
      <c r="K216">
        <v>674104</v>
      </c>
      <c r="L216">
        <v>204622</v>
      </c>
      <c r="Q216" t="s">
        <v>104</v>
      </c>
      <c r="U216">
        <v>4</v>
      </c>
      <c r="V216">
        <v>15</v>
      </c>
      <c r="X216">
        <v>1099915</v>
      </c>
      <c r="Y216" t="s">
        <v>105</v>
      </c>
      <c r="Z216">
        <v>102</v>
      </c>
      <c r="AA216" t="s">
        <v>106</v>
      </c>
      <c r="AB216" t="s">
        <v>107</v>
      </c>
      <c r="AC216">
        <v>3</v>
      </c>
    </row>
    <row r="217" spans="1:29" x14ac:dyDescent="0.25">
      <c r="A217">
        <v>102</v>
      </c>
      <c r="B217">
        <v>102101</v>
      </c>
      <c r="C217">
        <v>6207</v>
      </c>
      <c r="D217" t="s">
        <v>60</v>
      </c>
      <c r="E217" s="3">
        <v>18</v>
      </c>
      <c r="F217" s="8">
        <v>42096</v>
      </c>
      <c r="G217" t="s">
        <v>103</v>
      </c>
      <c r="H217" t="s">
        <v>14</v>
      </c>
      <c r="J217" t="b">
        <v>0</v>
      </c>
      <c r="K217">
        <v>674104</v>
      </c>
      <c r="L217">
        <v>204622</v>
      </c>
      <c r="Q217" t="s">
        <v>104</v>
      </c>
      <c r="U217">
        <v>4</v>
      </c>
      <c r="V217">
        <v>15</v>
      </c>
      <c r="X217">
        <v>1099915</v>
      </c>
      <c r="Y217" t="s">
        <v>105</v>
      </c>
      <c r="Z217">
        <v>102</v>
      </c>
      <c r="AA217" t="s">
        <v>106</v>
      </c>
      <c r="AB217" t="s">
        <v>107</v>
      </c>
      <c r="AC217">
        <v>2</v>
      </c>
    </row>
    <row r="218" spans="1:29" x14ac:dyDescent="0.25">
      <c r="A218">
        <v>102</v>
      </c>
      <c r="B218">
        <v>102101</v>
      </c>
      <c r="C218">
        <v>6195</v>
      </c>
      <c r="D218" t="s">
        <v>53</v>
      </c>
      <c r="E218" s="3">
        <v>29.9</v>
      </c>
      <c r="F218" s="8">
        <v>42101</v>
      </c>
      <c r="G218" t="s">
        <v>103</v>
      </c>
      <c r="H218" t="s">
        <v>55</v>
      </c>
      <c r="J218" t="b">
        <v>0</v>
      </c>
      <c r="K218">
        <v>674663</v>
      </c>
      <c r="L218">
        <v>204963</v>
      </c>
      <c r="Q218" t="s">
        <v>104</v>
      </c>
      <c r="U218">
        <v>4</v>
      </c>
      <c r="V218">
        <v>15</v>
      </c>
      <c r="X218">
        <v>1000625</v>
      </c>
      <c r="Y218" t="s">
        <v>105</v>
      </c>
      <c r="Z218">
        <v>102</v>
      </c>
      <c r="AA218" t="s">
        <v>106</v>
      </c>
      <c r="AB218" t="s">
        <v>107</v>
      </c>
      <c r="AC218">
        <v>1</v>
      </c>
    </row>
    <row r="219" spans="1:29" x14ac:dyDescent="0.25">
      <c r="A219">
        <v>102</v>
      </c>
      <c r="B219">
        <v>102108</v>
      </c>
      <c r="C219">
        <v>5945</v>
      </c>
      <c r="D219" t="s">
        <v>40</v>
      </c>
      <c r="E219" s="3">
        <v>68.86</v>
      </c>
      <c r="F219" s="8">
        <v>42101</v>
      </c>
      <c r="G219" t="s">
        <v>103</v>
      </c>
      <c r="H219" t="s">
        <v>31</v>
      </c>
      <c r="J219" t="b">
        <v>0</v>
      </c>
      <c r="K219">
        <v>674667</v>
      </c>
      <c r="L219">
        <v>204963</v>
      </c>
      <c r="Q219" t="s">
        <v>104</v>
      </c>
      <c r="U219">
        <v>4</v>
      </c>
      <c r="V219">
        <v>15</v>
      </c>
      <c r="X219">
        <v>1099981</v>
      </c>
      <c r="Y219" t="s">
        <v>105</v>
      </c>
      <c r="Z219">
        <v>102</v>
      </c>
      <c r="AA219" t="s">
        <v>106</v>
      </c>
      <c r="AB219" t="s">
        <v>107</v>
      </c>
      <c r="AC219">
        <v>2</v>
      </c>
    </row>
    <row r="220" spans="1:29" x14ac:dyDescent="0.25">
      <c r="A220">
        <v>102</v>
      </c>
      <c r="B220">
        <v>102108</v>
      </c>
      <c r="C220">
        <v>5965</v>
      </c>
      <c r="D220" t="s">
        <v>45</v>
      </c>
      <c r="E220" s="3">
        <v>6.82</v>
      </c>
      <c r="F220" s="8">
        <v>42101</v>
      </c>
      <c r="G220" t="s">
        <v>103</v>
      </c>
      <c r="H220" t="s">
        <v>31</v>
      </c>
      <c r="J220" t="b">
        <v>0</v>
      </c>
      <c r="K220">
        <v>674667</v>
      </c>
      <c r="L220">
        <v>204963</v>
      </c>
      <c r="Q220" t="s">
        <v>104</v>
      </c>
      <c r="U220">
        <v>4</v>
      </c>
      <c r="V220">
        <v>15</v>
      </c>
      <c r="X220">
        <v>1099981</v>
      </c>
      <c r="Y220" t="s">
        <v>105</v>
      </c>
      <c r="Z220">
        <v>102</v>
      </c>
      <c r="AA220" t="s">
        <v>106</v>
      </c>
      <c r="AB220" t="s">
        <v>107</v>
      </c>
      <c r="AC220">
        <v>1</v>
      </c>
    </row>
    <row r="221" spans="1:29" x14ac:dyDescent="0.25">
      <c r="A221">
        <v>102</v>
      </c>
      <c r="B221">
        <v>102107</v>
      </c>
      <c r="C221">
        <v>6185</v>
      </c>
      <c r="D221" t="s">
        <v>46</v>
      </c>
      <c r="E221" s="3">
        <v>754.18</v>
      </c>
      <c r="F221" s="8">
        <v>42101</v>
      </c>
      <c r="G221" t="s">
        <v>103</v>
      </c>
      <c r="H221" t="s">
        <v>24</v>
      </c>
      <c r="J221" t="b">
        <v>0</v>
      </c>
      <c r="K221">
        <v>674686</v>
      </c>
      <c r="L221">
        <v>204963</v>
      </c>
      <c r="Q221" t="s">
        <v>104</v>
      </c>
      <c r="U221">
        <v>4</v>
      </c>
      <c r="V221">
        <v>15</v>
      </c>
      <c r="X221">
        <v>1099710</v>
      </c>
      <c r="Y221" t="s">
        <v>105</v>
      </c>
      <c r="Z221">
        <v>102</v>
      </c>
      <c r="AA221" t="s">
        <v>106</v>
      </c>
      <c r="AB221" t="s">
        <v>107</v>
      </c>
      <c r="AC221">
        <v>3</v>
      </c>
    </row>
    <row r="222" spans="1:29" x14ac:dyDescent="0.25">
      <c r="A222">
        <v>102</v>
      </c>
      <c r="B222">
        <v>102107</v>
      </c>
      <c r="C222">
        <v>6190</v>
      </c>
      <c r="D222" t="s">
        <v>49</v>
      </c>
      <c r="E222" s="3">
        <v>410.93</v>
      </c>
      <c r="F222" s="8">
        <v>42101</v>
      </c>
      <c r="G222" t="s">
        <v>103</v>
      </c>
      <c r="H222" t="s">
        <v>24</v>
      </c>
      <c r="J222" t="b">
        <v>0</v>
      </c>
      <c r="K222">
        <v>674686</v>
      </c>
      <c r="L222">
        <v>204963</v>
      </c>
      <c r="Q222" t="s">
        <v>104</v>
      </c>
      <c r="U222">
        <v>4</v>
      </c>
      <c r="V222">
        <v>15</v>
      </c>
      <c r="X222">
        <v>1099710</v>
      </c>
      <c r="Y222" t="s">
        <v>105</v>
      </c>
      <c r="Z222">
        <v>102</v>
      </c>
      <c r="AA222" t="s">
        <v>106</v>
      </c>
      <c r="AB222" t="s">
        <v>107</v>
      </c>
      <c r="AC222">
        <v>4</v>
      </c>
    </row>
    <row r="223" spans="1:29" x14ac:dyDescent="0.25">
      <c r="A223">
        <v>102</v>
      </c>
      <c r="B223">
        <v>102107</v>
      </c>
      <c r="C223">
        <v>5945</v>
      </c>
      <c r="D223" t="s">
        <v>40</v>
      </c>
      <c r="E223" s="3">
        <v>194.19</v>
      </c>
      <c r="F223" s="8">
        <v>42101</v>
      </c>
      <c r="G223" t="s">
        <v>103</v>
      </c>
      <c r="H223" t="s">
        <v>24</v>
      </c>
      <c r="J223" t="b">
        <v>0</v>
      </c>
      <c r="K223">
        <v>674686</v>
      </c>
      <c r="L223">
        <v>204963</v>
      </c>
      <c r="Q223" t="s">
        <v>104</v>
      </c>
      <c r="U223">
        <v>4</v>
      </c>
      <c r="V223">
        <v>15</v>
      </c>
      <c r="X223">
        <v>1099710</v>
      </c>
      <c r="Y223" t="s">
        <v>105</v>
      </c>
      <c r="Z223">
        <v>102</v>
      </c>
      <c r="AA223" t="s">
        <v>106</v>
      </c>
      <c r="AB223" t="s">
        <v>107</v>
      </c>
      <c r="AC223">
        <v>2</v>
      </c>
    </row>
    <row r="224" spans="1:29" x14ac:dyDescent="0.25">
      <c r="A224">
        <v>102</v>
      </c>
      <c r="B224">
        <v>102107</v>
      </c>
      <c r="C224">
        <v>6205</v>
      </c>
      <c r="D224" t="s">
        <v>58</v>
      </c>
      <c r="E224" s="3">
        <v>109.86</v>
      </c>
      <c r="F224" s="8">
        <v>42101</v>
      </c>
      <c r="G224" t="s">
        <v>103</v>
      </c>
      <c r="H224" t="s">
        <v>24</v>
      </c>
      <c r="J224" t="b">
        <v>0</v>
      </c>
      <c r="K224">
        <v>674686</v>
      </c>
      <c r="L224">
        <v>204963</v>
      </c>
      <c r="Q224" t="s">
        <v>104</v>
      </c>
      <c r="U224">
        <v>4</v>
      </c>
      <c r="V224">
        <v>15</v>
      </c>
      <c r="X224">
        <v>1099710</v>
      </c>
      <c r="Y224" t="s">
        <v>105</v>
      </c>
      <c r="Z224">
        <v>102</v>
      </c>
      <c r="AA224" t="s">
        <v>106</v>
      </c>
      <c r="AB224" t="s">
        <v>107</v>
      </c>
      <c r="AC224">
        <v>7</v>
      </c>
    </row>
    <row r="225" spans="1:29" x14ac:dyDescent="0.25">
      <c r="A225">
        <v>102</v>
      </c>
      <c r="B225">
        <v>102107</v>
      </c>
      <c r="C225">
        <v>6207</v>
      </c>
      <c r="D225" t="s">
        <v>60</v>
      </c>
      <c r="E225" s="3">
        <v>97</v>
      </c>
      <c r="F225" s="8">
        <v>42101</v>
      </c>
      <c r="G225" t="s">
        <v>103</v>
      </c>
      <c r="H225" t="s">
        <v>24</v>
      </c>
      <c r="J225" t="b">
        <v>0</v>
      </c>
      <c r="K225">
        <v>674686</v>
      </c>
      <c r="L225">
        <v>204963</v>
      </c>
      <c r="Q225" t="s">
        <v>104</v>
      </c>
      <c r="U225">
        <v>4</v>
      </c>
      <c r="V225">
        <v>15</v>
      </c>
      <c r="X225">
        <v>1099710</v>
      </c>
      <c r="Y225" t="s">
        <v>105</v>
      </c>
      <c r="Z225">
        <v>102</v>
      </c>
      <c r="AA225" t="s">
        <v>106</v>
      </c>
      <c r="AB225" t="s">
        <v>107</v>
      </c>
      <c r="AC225">
        <v>8</v>
      </c>
    </row>
    <row r="226" spans="1:29" x14ac:dyDescent="0.25">
      <c r="A226">
        <v>102</v>
      </c>
      <c r="B226">
        <v>102107</v>
      </c>
      <c r="C226">
        <v>6195</v>
      </c>
      <c r="D226" t="s">
        <v>53</v>
      </c>
      <c r="E226" s="3">
        <v>56.7</v>
      </c>
      <c r="F226" s="8">
        <v>42101</v>
      </c>
      <c r="G226" t="s">
        <v>103</v>
      </c>
      <c r="H226" t="s">
        <v>24</v>
      </c>
      <c r="J226" t="b">
        <v>0</v>
      </c>
      <c r="K226">
        <v>674686</v>
      </c>
      <c r="L226">
        <v>204963</v>
      </c>
      <c r="Q226" t="s">
        <v>104</v>
      </c>
      <c r="U226">
        <v>4</v>
      </c>
      <c r="V226">
        <v>15</v>
      </c>
      <c r="X226">
        <v>1099710</v>
      </c>
      <c r="Y226" t="s">
        <v>105</v>
      </c>
      <c r="Z226">
        <v>102</v>
      </c>
      <c r="AA226" t="s">
        <v>106</v>
      </c>
      <c r="AB226" t="s">
        <v>107</v>
      </c>
      <c r="AC226">
        <v>5</v>
      </c>
    </row>
    <row r="227" spans="1:29" x14ac:dyDescent="0.25">
      <c r="A227">
        <v>102</v>
      </c>
      <c r="B227">
        <v>102107</v>
      </c>
      <c r="C227">
        <v>6200</v>
      </c>
      <c r="D227" t="s">
        <v>57</v>
      </c>
      <c r="E227" s="3">
        <v>55.73</v>
      </c>
      <c r="F227" s="8">
        <v>42101</v>
      </c>
      <c r="G227" t="s">
        <v>103</v>
      </c>
      <c r="H227" t="s">
        <v>24</v>
      </c>
      <c r="J227" t="b">
        <v>0</v>
      </c>
      <c r="K227">
        <v>674686</v>
      </c>
      <c r="L227">
        <v>204963</v>
      </c>
      <c r="Q227" t="s">
        <v>104</v>
      </c>
      <c r="U227">
        <v>4</v>
      </c>
      <c r="V227">
        <v>15</v>
      </c>
      <c r="X227">
        <v>1099710</v>
      </c>
      <c r="Y227" t="s">
        <v>105</v>
      </c>
      <c r="Z227">
        <v>102</v>
      </c>
      <c r="AA227" t="s">
        <v>106</v>
      </c>
      <c r="AB227" t="s">
        <v>107</v>
      </c>
      <c r="AC227">
        <v>6</v>
      </c>
    </row>
    <row r="228" spans="1:29" x14ac:dyDescent="0.25">
      <c r="A228">
        <v>102</v>
      </c>
      <c r="B228">
        <v>102107</v>
      </c>
      <c r="C228">
        <v>5880</v>
      </c>
      <c r="D228" t="s">
        <v>36</v>
      </c>
      <c r="E228" s="3">
        <v>14.54</v>
      </c>
      <c r="F228" s="8">
        <v>42101</v>
      </c>
      <c r="G228" t="s">
        <v>103</v>
      </c>
      <c r="H228" t="s">
        <v>24</v>
      </c>
      <c r="J228" t="b">
        <v>0</v>
      </c>
      <c r="K228">
        <v>674686</v>
      </c>
      <c r="L228">
        <v>204963</v>
      </c>
      <c r="Q228" t="s">
        <v>104</v>
      </c>
      <c r="U228">
        <v>4</v>
      </c>
      <c r="V228">
        <v>15</v>
      </c>
      <c r="X228">
        <v>1099710</v>
      </c>
      <c r="Y228" t="s">
        <v>105</v>
      </c>
      <c r="Z228">
        <v>102</v>
      </c>
      <c r="AA228" t="s">
        <v>106</v>
      </c>
      <c r="AB228" t="s">
        <v>107</v>
      </c>
      <c r="AC228">
        <v>1</v>
      </c>
    </row>
    <row r="229" spans="1:29" x14ac:dyDescent="0.25">
      <c r="A229">
        <v>102</v>
      </c>
      <c r="B229">
        <v>102101</v>
      </c>
      <c r="C229">
        <v>5820</v>
      </c>
      <c r="D229" t="s">
        <v>25</v>
      </c>
      <c r="E229" s="3">
        <v>700</v>
      </c>
      <c r="F229" s="8">
        <v>42101</v>
      </c>
      <c r="G229" t="s">
        <v>103</v>
      </c>
      <c r="H229" t="s">
        <v>27</v>
      </c>
      <c r="J229" t="b">
        <v>0</v>
      </c>
      <c r="K229">
        <v>674988</v>
      </c>
      <c r="L229">
        <v>205043</v>
      </c>
      <c r="Q229" t="s">
        <v>104</v>
      </c>
      <c r="U229">
        <v>4</v>
      </c>
      <c r="V229">
        <v>15</v>
      </c>
      <c r="X229">
        <v>1001104</v>
      </c>
      <c r="Y229" t="s">
        <v>105</v>
      </c>
      <c r="Z229">
        <v>102</v>
      </c>
      <c r="AA229" t="s">
        <v>106</v>
      </c>
      <c r="AB229" t="s">
        <v>107</v>
      </c>
      <c r="AC229">
        <v>1</v>
      </c>
    </row>
    <row r="230" spans="1:29" x14ac:dyDescent="0.25">
      <c r="A230">
        <v>102</v>
      </c>
      <c r="B230">
        <v>102101</v>
      </c>
      <c r="C230">
        <v>6195</v>
      </c>
      <c r="D230" t="s">
        <v>53</v>
      </c>
      <c r="E230" s="3">
        <v>69.44</v>
      </c>
      <c r="F230" s="8">
        <v>42103</v>
      </c>
      <c r="G230" t="s">
        <v>103</v>
      </c>
      <c r="H230" t="s">
        <v>55</v>
      </c>
      <c r="J230" t="b">
        <v>0</v>
      </c>
      <c r="K230">
        <v>675862</v>
      </c>
      <c r="L230">
        <v>205259</v>
      </c>
      <c r="Q230" t="s">
        <v>104</v>
      </c>
      <c r="U230">
        <v>4</v>
      </c>
      <c r="V230">
        <v>15</v>
      </c>
      <c r="X230">
        <v>1000625</v>
      </c>
      <c r="Y230" t="s">
        <v>105</v>
      </c>
      <c r="Z230">
        <v>102</v>
      </c>
      <c r="AA230" t="s">
        <v>106</v>
      </c>
      <c r="AB230" t="s">
        <v>107</v>
      </c>
      <c r="AC230">
        <v>1</v>
      </c>
    </row>
    <row r="231" spans="1:29" x14ac:dyDescent="0.25">
      <c r="A231">
        <v>102</v>
      </c>
      <c r="B231">
        <v>102108</v>
      </c>
      <c r="C231">
        <v>6195</v>
      </c>
      <c r="D231" t="s">
        <v>53</v>
      </c>
      <c r="E231" s="3">
        <v>82.5</v>
      </c>
      <c r="F231" s="8">
        <v>42109</v>
      </c>
      <c r="G231" t="s">
        <v>103</v>
      </c>
      <c r="H231" t="s">
        <v>31</v>
      </c>
      <c r="J231" t="b">
        <v>0</v>
      </c>
      <c r="K231">
        <v>676821</v>
      </c>
      <c r="L231">
        <v>205639</v>
      </c>
      <c r="Q231" t="s">
        <v>104</v>
      </c>
      <c r="U231">
        <v>4</v>
      </c>
      <c r="V231">
        <v>15</v>
      </c>
      <c r="X231">
        <v>1099981</v>
      </c>
      <c r="Y231" t="s">
        <v>105</v>
      </c>
      <c r="Z231">
        <v>102</v>
      </c>
      <c r="AA231" t="s">
        <v>106</v>
      </c>
      <c r="AB231" t="s">
        <v>107</v>
      </c>
      <c r="AC231">
        <v>1</v>
      </c>
    </row>
    <row r="232" spans="1:29" x14ac:dyDescent="0.25">
      <c r="A232">
        <v>102</v>
      </c>
      <c r="B232">
        <v>102103</v>
      </c>
      <c r="C232">
        <v>5655</v>
      </c>
      <c r="D232" t="s">
        <v>3</v>
      </c>
      <c r="E232" s="3">
        <v>119</v>
      </c>
      <c r="F232" s="8">
        <v>42109</v>
      </c>
      <c r="G232" t="s">
        <v>103</v>
      </c>
      <c r="H232" t="s">
        <v>12</v>
      </c>
      <c r="J232" s="1" t="b">
        <v>0</v>
      </c>
      <c r="K232">
        <v>676857</v>
      </c>
      <c r="L232">
        <v>205626</v>
      </c>
      <c r="Q232" t="s">
        <v>104</v>
      </c>
      <c r="U232">
        <v>4</v>
      </c>
      <c r="V232">
        <v>15</v>
      </c>
      <c r="X232">
        <v>1099385</v>
      </c>
      <c r="Y232" t="s">
        <v>105</v>
      </c>
      <c r="Z232">
        <v>182</v>
      </c>
      <c r="AA232" t="s">
        <v>106</v>
      </c>
      <c r="AB232" t="s">
        <v>107</v>
      </c>
      <c r="AC232">
        <v>1</v>
      </c>
    </row>
    <row r="233" spans="1:29" x14ac:dyDescent="0.25">
      <c r="A233">
        <v>102</v>
      </c>
      <c r="B233">
        <v>102104</v>
      </c>
      <c r="C233">
        <v>5945</v>
      </c>
      <c r="D233" t="s">
        <v>40</v>
      </c>
      <c r="E233" s="3">
        <v>59.99</v>
      </c>
      <c r="F233" s="8">
        <v>42109</v>
      </c>
      <c r="G233" t="s">
        <v>103</v>
      </c>
      <c r="H233" t="s">
        <v>41</v>
      </c>
      <c r="J233" t="b">
        <v>0</v>
      </c>
      <c r="K233">
        <v>676980</v>
      </c>
      <c r="L233">
        <v>205626</v>
      </c>
      <c r="Q233" t="s">
        <v>104</v>
      </c>
      <c r="U233">
        <v>4</v>
      </c>
      <c r="V233">
        <v>15</v>
      </c>
      <c r="X233">
        <v>1099970</v>
      </c>
      <c r="Y233" t="s">
        <v>105</v>
      </c>
      <c r="Z233">
        <v>102</v>
      </c>
      <c r="AA233" t="s">
        <v>106</v>
      </c>
      <c r="AB233" t="s">
        <v>107</v>
      </c>
      <c r="AC233">
        <v>1</v>
      </c>
    </row>
    <row r="234" spans="1:29" x14ac:dyDescent="0.25">
      <c r="A234">
        <v>102</v>
      </c>
      <c r="B234">
        <v>102107</v>
      </c>
      <c r="C234">
        <v>6195</v>
      </c>
      <c r="D234" t="s">
        <v>53</v>
      </c>
      <c r="E234" s="3">
        <v>108.36</v>
      </c>
      <c r="F234" s="8">
        <v>42110</v>
      </c>
      <c r="G234" t="s">
        <v>103</v>
      </c>
      <c r="H234" t="s">
        <v>50</v>
      </c>
      <c r="J234" t="b">
        <v>0</v>
      </c>
      <c r="K234">
        <v>677546</v>
      </c>
      <c r="L234">
        <v>205783</v>
      </c>
      <c r="Q234" t="s">
        <v>104</v>
      </c>
      <c r="U234">
        <v>4</v>
      </c>
      <c r="V234">
        <v>15</v>
      </c>
      <c r="X234">
        <v>1099914</v>
      </c>
      <c r="Y234" t="s">
        <v>105</v>
      </c>
      <c r="Z234">
        <v>102</v>
      </c>
      <c r="AA234" t="s">
        <v>106</v>
      </c>
      <c r="AB234" t="s">
        <v>107</v>
      </c>
      <c r="AC234">
        <v>2</v>
      </c>
    </row>
    <row r="235" spans="1:29" x14ac:dyDescent="0.25">
      <c r="A235">
        <v>102</v>
      </c>
      <c r="B235">
        <v>102107</v>
      </c>
      <c r="C235">
        <v>6200</v>
      </c>
      <c r="D235" t="s">
        <v>57</v>
      </c>
      <c r="E235" s="3">
        <v>48.74</v>
      </c>
      <c r="F235" s="8">
        <v>42110</v>
      </c>
      <c r="G235" t="s">
        <v>103</v>
      </c>
      <c r="H235" t="s">
        <v>50</v>
      </c>
      <c r="J235" t="b">
        <v>0</v>
      </c>
      <c r="K235">
        <v>677546</v>
      </c>
      <c r="L235">
        <v>205783</v>
      </c>
      <c r="Q235" t="s">
        <v>104</v>
      </c>
      <c r="U235">
        <v>4</v>
      </c>
      <c r="V235">
        <v>15</v>
      </c>
      <c r="X235">
        <v>1099914</v>
      </c>
      <c r="Y235" t="s">
        <v>105</v>
      </c>
      <c r="Z235">
        <v>102</v>
      </c>
      <c r="AA235" t="s">
        <v>106</v>
      </c>
      <c r="AB235" t="s">
        <v>107</v>
      </c>
      <c r="AC235">
        <v>3</v>
      </c>
    </row>
    <row r="236" spans="1:29" x14ac:dyDescent="0.25">
      <c r="A236">
        <v>102</v>
      </c>
      <c r="B236">
        <v>102107</v>
      </c>
      <c r="C236">
        <v>6190</v>
      </c>
      <c r="D236" t="s">
        <v>49</v>
      </c>
      <c r="E236" s="3">
        <v>25</v>
      </c>
      <c r="F236" s="8">
        <v>42110</v>
      </c>
      <c r="G236" t="s">
        <v>103</v>
      </c>
      <c r="H236" t="s">
        <v>50</v>
      </c>
      <c r="J236" t="b">
        <v>0</v>
      </c>
      <c r="K236">
        <v>677546</v>
      </c>
      <c r="L236">
        <v>205783</v>
      </c>
      <c r="Q236" t="s">
        <v>104</v>
      </c>
      <c r="U236">
        <v>4</v>
      </c>
      <c r="V236">
        <v>15</v>
      </c>
      <c r="X236">
        <v>1099914</v>
      </c>
      <c r="Y236" t="s">
        <v>105</v>
      </c>
      <c r="Z236">
        <v>102</v>
      </c>
      <c r="AA236" t="s">
        <v>106</v>
      </c>
      <c r="AB236" t="s">
        <v>107</v>
      </c>
      <c r="AC236">
        <v>1</v>
      </c>
    </row>
    <row r="237" spans="1:29" x14ac:dyDescent="0.25">
      <c r="A237">
        <v>102</v>
      </c>
      <c r="B237">
        <v>102101</v>
      </c>
      <c r="C237">
        <v>5945</v>
      </c>
      <c r="D237" t="s">
        <v>40</v>
      </c>
      <c r="E237" s="3">
        <v>100</v>
      </c>
      <c r="F237" s="8">
        <v>42117</v>
      </c>
      <c r="G237" t="s">
        <v>103</v>
      </c>
      <c r="H237" t="s">
        <v>34</v>
      </c>
      <c r="J237" t="b">
        <v>0</v>
      </c>
      <c r="K237">
        <v>679008</v>
      </c>
      <c r="L237">
        <v>206204</v>
      </c>
      <c r="Q237" t="s">
        <v>104</v>
      </c>
      <c r="U237">
        <v>4</v>
      </c>
      <c r="V237">
        <v>15</v>
      </c>
      <c r="X237">
        <v>1099823</v>
      </c>
      <c r="Y237" t="s">
        <v>105</v>
      </c>
      <c r="Z237">
        <v>102</v>
      </c>
      <c r="AA237" t="s">
        <v>106</v>
      </c>
      <c r="AB237" t="s">
        <v>107</v>
      </c>
      <c r="AC237">
        <v>1</v>
      </c>
    </row>
    <row r="238" spans="1:29" x14ac:dyDescent="0.25">
      <c r="A238">
        <v>102</v>
      </c>
      <c r="B238">
        <v>102107</v>
      </c>
      <c r="C238">
        <v>6205</v>
      </c>
      <c r="D238" t="s">
        <v>58</v>
      </c>
      <c r="E238" s="3">
        <v>605.28</v>
      </c>
      <c r="F238" s="8">
        <v>42121</v>
      </c>
      <c r="G238" t="s">
        <v>103</v>
      </c>
      <c r="H238" t="s">
        <v>59</v>
      </c>
      <c r="J238" t="b">
        <v>0</v>
      </c>
      <c r="K238">
        <v>679409</v>
      </c>
      <c r="L238">
        <v>206465</v>
      </c>
      <c r="Q238" t="s">
        <v>104</v>
      </c>
      <c r="U238">
        <v>4</v>
      </c>
      <c r="V238">
        <v>15</v>
      </c>
      <c r="X238">
        <v>1099696</v>
      </c>
      <c r="Y238" t="s">
        <v>105</v>
      </c>
      <c r="Z238">
        <v>102</v>
      </c>
      <c r="AA238" t="s">
        <v>106</v>
      </c>
      <c r="AB238" t="s">
        <v>107</v>
      </c>
      <c r="AC238">
        <v>1</v>
      </c>
    </row>
    <row r="239" spans="1:29" x14ac:dyDescent="0.25">
      <c r="A239">
        <v>102</v>
      </c>
      <c r="B239">
        <v>102106</v>
      </c>
      <c r="C239">
        <v>6185</v>
      </c>
      <c r="D239" t="s">
        <v>46</v>
      </c>
      <c r="E239" s="3">
        <v>379.12</v>
      </c>
      <c r="F239" s="8">
        <v>42123</v>
      </c>
      <c r="G239" t="s">
        <v>103</v>
      </c>
      <c r="H239" t="s">
        <v>17</v>
      </c>
      <c r="J239" t="b">
        <v>0</v>
      </c>
      <c r="K239">
        <v>679968</v>
      </c>
      <c r="L239">
        <v>206745</v>
      </c>
      <c r="Q239" t="s">
        <v>104</v>
      </c>
      <c r="U239">
        <v>4</v>
      </c>
      <c r="V239">
        <v>15</v>
      </c>
      <c r="X239">
        <v>1099708</v>
      </c>
      <c r="Y239" t="s">
        <v>105</v>
      </c>
      <c r="Z239">
        <v>102</v>
      </c>
      <c r="AA239" t="s">
        <v>106</v>
      </c>
      <c r="AB239" t="s">
        <v>107</v>
      </c>
      <c r="AC239">
        <v>2</v>
      </c>
    </row>
    <row r="240" spans="1:29" x14ac:dyDescent="0.25">
      <c r="A240">
        <v>102</v>
      </c>
      <c r="B240">
        <v>102106</v>
      </c>
      <c r="C240">
        <v>6195</v>
      </c>
      <c r="D240" t="s">
        <v>53</v>
      </c>
      <c r="E240" s="3">
        <v>226.82</v>
      </c>
      <c r="F240" s="8">
        <v>42123</v>
      </c>
      <c r="G240" t="s">
        <v>103</v>
      </c>
      <c r="H240" t="s">
        <v>17</v>
      </c>
      <c r="J240" t="b">
        <v>0</v>
      </c>
      <c r="K240">
        <v>679968</v>
      </c>
      <c r="L240">
        <v>206745</v>
      </c>
      <c r="Q240" t="s">
        <v>104</v>
      </c>
      <c r="U240">
        <v>4</v>
      </c>
      <c r="V240">
        <v>15</v>
      </c>
      <c r="X240">
        <v>1099708</v>
      </c>
      <c r="Y240" t="s">
        <v>105</v>
      </c>
      <c r="Z240">
        <v>102</v>
      </c>
      <c r="AA240" t="s">
        <v>106</v>
      </c>
      <c r="AB240" t="s">
        <v>107</v>
      </c>
      <c r="AC240">
        <v>3</v>
      </c>
    </row>
    <row r="241" spans="1:29" x14ac:dyDescent="0.25">
      <c r="A241">
        <v>102</v>
      </c>
      <c r="B241">
        <v>102106</v>
      </c>
      <c r="C241">
        <v>6200</v>
      </c>
      <c r="D241" t="s">
        <v>57</v>
      </c>
      <c r="E241" s="3">
        <v>182.65</v>
      </c>
      <c r="F241" s="8">
        <v>42123</v>
      </c>
      <c r="G241" t="s">
        <v>103</v>
      </c>
      <c r="H241" t="s">
        <v>17</v>
      </c>
      <c r="J241" t="b">
        <v>0</v>
      </c>
      <c r="K241">
        <v>679968</v>
      </c>
      <c r="L241">
        <v>206745</v>
      </c>
      <c r="Q241" t="s">
        <v>104</v>
      </c>
      <c r="U241">
        <v>4</v>
      </c>
      <c r="V241">
        <v>15</v>
      </c>
      <c r="X241">
        <v>1099708</v>
      </c>
      <c r="Y241" t="s">
        <v>105</v>
      </c>
      <c r="Z241">
        <v>102</v>
      </c>
      <c r="AA241" t="s">
        <v>106</v>
      </c>
      <c r="AB241" t="s">
        <v>107</v>
      </c>
      <c r="AC241">
        <v>4</v>
      </c>
    </row>
    <row r="242" spans="1:29" x14ac:dyDescent="0.25">
      <c r="A242">
        <v>102</v>
      </c>
      <c r="B242">
        <v>102106</v>
      </c>
      <c r="C242">
        <v>6207</v>
      </c>
      <c r="D242" t="s">
        <v>60</v>
      </c>
      <c r="E242" s="3">
        <v>102</v>
      </c>
      <c r="F242" s="8">
        <v>42123</v>
      </c>
      <c r="G242" t="s">
        <v>103</v>
      </c>
      <c r="H242" t="s">
        <v>17</v>
      </c>
      <c r="J242" t="b">
        <v>0</v>
      </c>
      <c r="K242">
        <v>679968</v>
      </c>
      <c r="L242">
        <v>206745</v>
      </c>
      <c r="Q242" t="s">
        <v>104</v>
      </c>
      <c r="U242">
        <v>4</v>
      </c>
      <c r="V242">
        <v>15</v>
      </c>
      <c r="X242">
        <v>1099708</v>
      </c>
      <c r="Y242" t="s">
        <v>105</v>
      </c>
      <c r="Z242">
        <v>102</v>
      </c>
      <c r="AA242" t="s">
        <v>106</v>
      </c>
      <c r="AB242" t="s">
        <v>107</v>
      </c>
      <c r="AC242">
        <v>5</v>
      </c>
    </row>
    <row r="243" spans="1:29" x14ac:dyDescent="0.25">
      <c r="A243">
        <v>102</v>
      </c>
      <c r="B243">
        <v>102106</v>
      </c>
      <c r="C243">
        <v>6215</v>
      </c>
      <c r="D243" t="s">
        <v>61</v>
      </c>
      <c r="E243" s="3">
        <v>81.36</v>
      </c>
      <c r="F243" s="8">
        <v>42123</v>
      </c>
      <c r="G243" t="s">
        <v>103</v>
      </c>
      <c r="H243" t="s">
        <v>17</v>
      </c>
      <c r="J243" t="b">
        <v>0</v>
      </c>
      <c r="K243">
        <v>679968</v>
      </c>
      <c r="L243">
        <v>206745</v>
      </c>
      <c r="Q243" t="s">
        <v>104</v>
      </c>
      <c r="U243">
        <v>4</v>
      </c>
      <c r="V243">
        <v>15</v>
      </c>
      <c r="X243">
        <v>1099708</v>
      </c>
      <c r="Y243" t="s">
        <v>105</v>
      </c>
      <c r="Z243">
        <v>102</v>
      </c>
      <c r="AA243" t="s">
        <v>106</v>
      </c>
      <c r="AB243" t="s">
        <v>107</v>
      </c>
      <c r="AC243">
        <v>6</v>
      </c>
    </row>
    <row r="244" spans="1:29" x14ac:dyDescent="0.25">
      <c r="A244">
        <v>102</v>
      </c>
      <c r="B244">
        <v>102106</v>
      </c>
      <c r="C244">
        <v>5660</v>
      </c>
      <c r="D244" t="s">
        <v>13</v>
      </c>
      <c r="E244" s="3">
        <v>60.94</v>
      </c>
      <c r="F244" s="8">
        <v>42123</v>
      </c>
      <c r="G244" t="s">
        <v>103</v>
      </c>
      <c r="H244" t="s">
        <v>17</v>
      </c>
      <c r="J244" t="b">
        <v>0</v>
      </c>
      <c r="K244">
        <v>679968</v>
      </c>
      <c r="L244">
        <v>206745</v>
      </c>
      <c r="Q244" t="s">
        <v>104</v>
      </c>
      <c r="U244">
        <v>4</v>
      </c>
      <c r="V244">
        <v>15</v>
      </c>
      <c r="X244">
        <v>1099708</v>
      </c>
      <c r="Y244" t="s">
        <v>105</v>
      </c>
      <c r="Z244">
        <v>102</v>
      </c>
      <c r="AA244" t="s">
        <v>106</v>
      </c>
      <c r="AB244" t="s">
        <v>107</v>
      </c>
      <c r="AC244">
        <v>1</v>
      </c>
    </row>
    <row r="245" spans="1:29" x14ac:dyDescent="0.25">
      <c r="A245">
        <v>102</v>
      </c>
      <c r="B245">
        <v>102101</v>
      </c>
      <c r="C245">
        <v>6190</v>
      </c>
      <c r="D245" t="s">
        <v>49</v>
      </c>
      <c r="E245" s="3">
        <v>350.2</v>
      </c>
      <c r="F245" s="8">
        <v>42123</v>
      </c>
      <c r="G245" t="s">
        <v>103</v>
      </c>
      <c r="H245" t="s">
        <v>14</v>
      </c>
      <c r="J245" t="b">
        <v>0</v>
      </c>
      <c r="K245">
        <v>679971</v>
      </c>
      <c r="L245">
        <v>206745</v>
      </c>
      <c r="Q245" t="s">
        <v>104</v>
      </c>
      <c r="U245">
        <v>4</v>
      </c>
      <c r="V245">
        <v>15</v>
      </c>
      <c r="X245">
        <v>1099915</v>
      </c>
      <c r="Y245" t="s">
        <v>105</v>
      </c>
      <c r="Z245">
        <v>102</v>
      </c>
      <c r="AA245" t="s">
        <v>106</v>
      </c>
      <c r="AB245" t="s">
        <v>107</v>
      </c>
      <c r="AC245">
        <v>1</v>
      </c>
    </row>
    <row r="246" spans="1:29" x14ac:dyDescent="0.25">
      <c r="A246">
        <v>102</v>
      </c>
      <c r="B246">
        <v>102101</v>
      </c>
      <c r="C246">
        <v>6207</v>
      </c>
      <c r="D246" t="s">
        <v>60</v>
      </c>
      <c r="E246" s="3">
        <v>120</v>
      </c>
      <c r="F246" s="8">
        <v>42123</v>
      </c>
      <c r="G246" t="s">
        <v>103</v>
      </c>
      <c r="H246" t="s">
        <v>14</v>
      </c>
      <c r="J246" t="b">
        <v>0</v>
      </c>
      <c r="K246">
        <v>679971</v>
      </c>
      <c r="L246">
        <v>206745</v>
      </c>
      <c r="Q246" t="s">
        <v>104</v>
      </c>
      <c r="U246">
        <v>4</v>
      </c>
      <c r="V246">
        <v>15</v>
      </c>
      <c r="X246">
        <v>1099915</v>
      </c>
      <c r="Y246" t="s">
        <v>105</v>
      </c>
      <c r="Z246">
        <v>102</v>
      </c>
      <c r="AA246" t="s">
        <v>106</v>
      </c>
      <c r="AB246" t="s">
        <v>107</v>
      </c>
      <c r="AC246">
        <v>3</v>
      </c>
    </row>
    <row r="247" spans="1:29" x14ac:dyDescent="0.25">
      <c r="A247">
        <v>102</v>
      </c>
      <c r="B247">
        <v>102101</v>
      </c>
      <c r="C247">
        <v>6195</v>
      </c>
      <c r="D247" t="s">
        <v>53</v>
      </c>
      <c r="E247" s="3">
        <v>100.94</v>
      </c>
      <c r="F247" s="8">
        <v>42123</v>
      </c>
      <c r="G247" t="s">
        <v>103</v>
      </c>
      <c r="H247" t="s">
        <v>14</v>
      </c>
      <c r="J247" t="b">
        <v>0</v>
      </c>
      <c r="K247">
        <v>679971</v>
      </c>
      <c r="L247">
        <v>206745</v>
      </c>
      <c r="Q247" t="s">
        <v>104</v>
      </c>
      <c r="U247">
        <v>4</v>
      </c>
      <c r="V247">
        <v>15</v>
      </c>
      <c r="X247">
        <v>1099915</v>
      </c>
      <c r="Y247" t="s">
        <v>105</v>
      </c>
      <c r="Z247">
        <v>102</v>
      </c>
      <c r="AA247" t="s">
        <v>106</v>
      </c>
      <c r="AB247" t="s">
        <v>107</v>
      </c>
      <c r="AC247">
        <v>2</v>
      </c>
    </row>
    <row r="248" spans="1:29" x14ac:dyDescent="0.25">
      <c r="A248">
        <v>102</v>
      </c>
      <c r="B248">
        <v>102104</v>
      </c>
      <c r="C248">
        <v>5945</v>
      </c>
      <c r="D248" t="s">
        <v>40</v>
      </c>
      <c r="E248" s="3">
        <v>59.99</v>
      </c>
      <c r="F248" s="8">
        <v>42130</v>
      </c>
      <c r="G248" t="s">
        <v>103</v>
      </c>
      <c r="H248" t="s">
        <v>41</v>
      </c>
      <c r="J248" t="b">
        <v>0</v>
      </c>
      <c r="K248">
        <v>681830</v>
      </c>
      <c r="L248">
        <v>207348</v>
      </c>
      <c r="Q248" t="s">
        <v>104</v>
      </c>
      <c r="U248">
        <v>5</v>
      </c>
      <c r="V248">
        <v>15</v>
      </c>
      <c r="X248">
        <v>1099970</v>
      </c>
      <c r="Y248" t="s">
        <v>105</v>
      </c>
      <c r="Z248">
        <v>102</v>
      </c>
      <c r="AA248" t="s">
        <v>106</v>
      </c>
      <c r="AB248" t="s">
        <v>107</v>
      </c>
      <c r="AC248">
        <v>1</v>
      </c>
    </row>
    <row r="249" spans="1:29" x14ac:dyDescent="0.25">
      <c r="A249">
        <v>102</v>
      </c>
      <c r="B249">
        <v>102103</v>
      </c>
      <c r="C249">
        <v>5655</v>
      </c>
      <c r="D249" t="s">
        <v>3</v>
      </c>
      <c r="E249" s="3">
        <v>116</v>
      </c>
      <c r="F249" s="8">
        <v>42130</v>
      </c>
      <c r="G249" t="s">
        <v>103</v>
      </c>
      <c r="H249" t="s">
        <v>8</v>
      </c>
      <c r="J249" s="1" t="b">
        <v>0</v>
      </c>
      <c r="K249">
        <v>682000</v>
      </c>
      <c r="L249">
        <v>207373</v>
      </c>
      <c r="Q249" t="s">
        <v>104</v>
      </c>
      <c r="U249">
        <v>5</v>
      </c>
      <c r="V249">
        <v>15</v>
      </c>
      <c r="X249">
        <v>1099680</v>
      </c>
      <c r="Y249" t="s">
        <v>105</v>
      </c>
      <c r="Z249">
        <v>102</v>
      </c>
      <c r="AA249" t="s">
        <v>106</v>
      </c>
      <c r="AB249" t="s">
        <v>107</v>
      </c>
      <c r="AC249">
        <v>1</v>
      </c>
    </row>
    <row r="250" spans="1:29" x14ac:dyDescent="0.25">
      <c r="A250">
        <v>102</v>
      </c>
      <c r="B250">
        <v>102107</v>
      </c>
      <c r="C250">
        <v>6185</v>
      </c>
      <c r="D250" t="s">
        <v>46</v>
      </c>
      <c r="E250" s="3">
        <v>607.79</v>
      </c>
      <c r="F250" s="8">
        <v>42131</v>
      </c>
      <c r="G250" t="s">
        <v>103</v>
      </c>
      <c r="H250" t="s">
        <v>24</v>
      </c>
      <c r="J250" t="b">
        <v>0</v>
      </c>
      <c r="K250">
        <v>682296</v>
      </c>
      <c r="L250">
        <v>207417</v>
      </c>
      <c r="Q250" t="s">
        <v>104</v>
      </c>
      <c r="U250">
        <v>5</v>
      </c>
      <c r="V250">
        <v>15</v>
      </c>
      <c r="X250">
        <v>1099710</v>
      </c>
      <c r="Y250" t="s">
        <v>105</v>
      </c>
      <c r="Z250">
        <v>102</v>
      </c>
      <c r="AA250" t="s">
        <v>106</v>
      </c>
      <c r="AB250" t="s">
        <v>107</v>
      </c>
      <c r="AC250">
        <v>2</v>
      </c>
    </row>
    <row r="251" spans="1:29" x14ac:dyDescent="0.25">
      <c r="A251">
        <v>102</v>
      </c>
      <c r="B251">
        <v>102107</v>
      </c>
      <c r="C251">
        <v>6190</v>
      </c>
      <c r="D251" t="s">
        <v>49</v>
      </c>
      <c r="E251" s="3">
        <v>385</v>
      </c>
      <c r="F251" s="8">
        <v>42131</v>
      </c>
      <c r="G251" t="s">
        <v>103</v>
      </c>
      <c r="H251" t="s">
        <v>24</v>
      </c>
      <c r="J251" t="b">
        <v>0</v>
      </c>
      <c r="K251">
        <v>682296</v>
      </c>
      <c r="L251">
        <v>207417</v>
      </c>
      <c r="Q251" t="s">
        <v>104</v>
      </c>
      <c r="U251">
        <v>5</v>
      </c>
      <c r="V251">
        <v>15</v>
      </c>
      <c r="X251">
        <v>1099710</v>
      </c>
      <c r="Y251" t="s">
        <v>105</v>
      </c>
      <c r="Z251">
        <v>102</v>
      </c>
      <c r="AA251" t="s">
        <v>106</v>
      </c>
      <c r="AB251" t="s">
        <v>107</v>
      </c>
      <c r="AC251">
        <v>3</v>
      </c>
    </row>
    <row r="252" spans="1:29" x14ac:dyDescent="0.25">
      <c r="A252">
        <v>102</v>
      </c>
      <c r="B252">
        <v>102107</v>
      </c>
      <c r="C252">
        <v>6200</v>
      </c>
      <c r="D252" t="s">
        <v>57</v>
      </c>
      <c r="E252" s="3">
        <v>278.3</v>
      </c>
      <c r="F252" s="8">
        <v>42131</v>
      </c>
      <c r="G252" t="s">
        <v>103</v>
      </c>
      <c r="H252" t="s">
        <v>24</v>
      </c>
      <c r="J252" t="b">
        <v>0</v>
      </c>
      <c r="K252">
        <v>682296</v>
      </c>
      <c r="L252">
        <v>207417</v>
      </c>
      <c r="Q252" t="s">
        <v>104</v>
      </c>
      <c r="U252">
        <v>5</v>
      </c>
      <c r="V252">
        <v>15</v>
      </c>
      <c r="X252">
        <v>1099710</v>
      </c>
      <c r="Y252" t="s">
        <v>105</v>
      </c>
      <c r="Z252">
        <v>102</v>
      </c>
      <c r="AA252" t="s">
        <v>106</v>
      </c>
      <c r="AB252" t="s">
        <v>107</v>
      </c>
      <c r="AC252">
        <v>5</v>
      </c>
    </row>
    <row r="253" spans="1:29" x14ac:dyDescent="0.25">
      <c r="A253">
        <v>102</v>
      </c>
      <c r="B253">
        <v>102107</v>
      </c>
      <c r="C253">
        <v>5945</v>
      </c>
      <c r="D253" t="s">
        <v>40</v>
      </c>
      <c r="E253" s="3">
        <v>199.75</v>
      </c>
      <c r="F253" s="8">
        <v>42131</v>
      </c>
      <c r="G253" t="s">
        <v>103</v>
      </c>
      <c r="H253" t="s">
        <v>24</v>
      </c>
      <c r="J253" t="b">
        <v>0</v>
      </c>
      <c r="K253">
        <v>682296</v>
      </c>
      <c r="L253">
        <v>207417</v>
      </c>
      <c r="Q253" t="s">
        <v>104</v>
      </c>
      <c r="U253">
        <v>5</v>
      </c>
      <c r="V253">
        <v>15</v>
      </c>
      <c r="X253">
        <v>1099710</v>
      </c>
      <c r="Y253" t="s">
        <v>105</v>
      </c>
      <c r="Z253">
        <v>102</v>
      </c>
      <c r="AA253" t="s">
        <v>106</v>
      </c>
      <c r="AB253" t="s">
        <v>107</v>
      </c>
      <c r="AC253">
        <v>1</v>
      </c>
    </row>
    <row r="254" spans="1:29" x14ac:dyDescent="0.25">
      <c r="A254">
        <v>102</v>
      </c>
      <c r="B254">
        <v>102107</v>
      </c>
      <c r="C254">
        <v>6195</v>
      </c>
      <c r="D254" t="s">
        <v>53</v>
      </c>
      <c r="E254" s="3">
        <v>164.82</v>
      </c>
      <c r="F254" s="8">
        <v>42131</v>
      </c>
      <c r="G254" t="s">
        <v>103</v>
      </c>
      <c r="H254" t="s">
        <v>24</v>
      </c>
      <c r="J254" t="b">
        <v>0</v>
      </c>
      <c r="K254">
        <v>682296</v>
      </c>
      <c r="L254">
        <v>207417</v>
      </c>
      <c r="Q254" t="s">
        <v>104</v>
      </c>
      <c r="U254">
        <v>5</v>
      </c>
      <c r="V254">
        <v>15</v>
      </c>
      <c r="X254">
        <v>1099710</v>
      </c>
      <c r="Y254" t="s">
        <v>105</v>
      </c>
      <c r="Z254">
        <v>102</v>
      </c>
      <c r="AA254" t="s">
        <v>106</v>
      </c>
      <c r="AB254" t="s">
        <v>107</v>
      </c>
      <c r="AC254">
        <v>4</v>
      </c>
    </row>
    <row r="255" spans="1:29" x14ac:dyDescent="0.25">
      <c r="A255">
        <v>102</v>
      </c>
      <c r="B255">
        <v>102107</v>
      </c>
      <c r="C255">
        <v>6207</v>
      </c>
      <c r="D255" t="s">
        <v>60</v>
      </c>
      <c r="E255" s="3">
        <v>164</v>
      </c>
      <c r="F255" s="8">
        <v>42131</v>
      </c>
      <c r="G255" t="s">
        <v>103</v>
      </c>
      <c r="H255" t="s">
        <v>24</v>
      </c>
      <c r="J255" t="b">
        <v>0</v>
      </c>
      <c r="K255">
        <v>682296</v>
      </c>
      <c r="L255">
        <v>207417</v>
      </c>
      <c r="Q255" t="s">
        <v>104</v>
      </c>
      <c r="U255">
        <v>5</v>
      </c>
      <c r="V255">
        <v>15</v>
      </c>
      <c r="X255">
        <v>1099710</v>
      </c>
      <c r="Y255" t="s">
        <v>105</v>
      </c>
      <c r="Z255">
        <v>102</v>
      </c>
      <c r="AA255" t="s">
        <v>106</v>
      </c>
      <c r="AB255" t="s">
        <v>107</v>
      </c>
      <c r="AC255">
        <v>7</v>
      </c>
    </row>
    <row r="256" spans="1:29" x14ac:dyDescent="0.25">
      <c r="A256">
        <v>102</v>
      </c>
      <c r="B256">
        <v>102107</v>
      </c>
      <c r="C256">
        <v>6205</v>
      </c>
      <c r="D256" t="s">
        <v>58</v>
      </c>
      <c r="E256" s="3">
        <v>49.33</v>
      </c>
      <c r="F256" s="8">
        <v>42131</v>
      </c>
      <c r="G256" t="s">
        <v>103</v>
      </c>
      <c r="H256" t="s">
        <v>24</v>
      </c>
      <c r="J256" t="b">
        <v>0</v>
      </c>
      <c r="K256">
        <v>682296</v>
      </c>
      <c r="L256">
        <v>207417</v>
      </c>
      <c r="Q256" t="s">
        <v>104</v>
      </c>
      <c r="U256">
        <v>5</v>
      </c>
      <c r="V256">
        <v>15</v>
      </c>
      <c r="X256">
        <v>1099710</v>
      </c>
      <c r="Y256" t="s">
        <v>105</v>
      </c>
      <c r="Z256">
        <v>102</v>
      </c>
      <c r="AA256" t="s">
        <v>106</v>
      </c>
      <c r="AB256" t="s">
        <v>107</v>
      </c>
      <c r="AC256">
        <v>6</v>
      </c>
    </row>
    <row r="257" spans="1:29" x14ac:dyDescent="0.25">
      <c r="A257">
        <v>102</v>
      </c>
      <c r="B257">
        <v>102106</v>
      </c>
      <c r="C257">
        <v>5660</v>
      </c>
      <c r="D257" t="s">
        <v>13</v>
      </c>
      <c r="E257" s="3">
        <v>70.44</v>
      </c>
      <c r="F257" s="8">
        <v>42132</v>
      </c>
      <c r="G257" t="s">
        <v>103</v>
      </c>
      <c r="H257" t="s">
        <v>19</v>
      </c>
      <c r="J257" t="b">
        <v>0</v>
      </c>
      <c r="K257">
        <v>682442</v>
      </c>
      <c r="L257">
        <v>207543</v>
      </c>
      <c r="Q257" t="s">
        <v>104</v>
      </c>
      <c r="U257">
        <v>5</v>
      </c>
      <c r="V257">
        <v>15</v>
      </c>
      <c r="X257">
        <v>1098648</v>
      </c>
      <c r="Y257" t="s">
        <v>105</v>
      </c>
      <c r="Z257">
        <v>102</v>
      </c>
      <c r="AA257" t="s">
        <v>106</v>
      </c>
      <c r="AB257" t="s">
        <v>107</v>
      </c>
      <c r="AC257">
        <v>1</v>
      </c>
    </row>
    <row r="258" spans="1:29" x14ac:dyDescent="0.25">
      <c r="A258">
        <v>102</v>
      </c>
      <c r="B258">
        <v>102109</v>
      </c>
      <c r="C258">
        <v>6190</v>
      </c>
      <c r="D258" t="s">
        <v>49</v>
      </c>
      <c r="E258" s="3">
        <v>371.7</v>
      </c>
      <c r="F258" s="8">
        <v>42137</v>
      </c>
      <c r="G258" t="s">
        <v>103</v>
      </c>
      <c r="H258" t="s">
        <v>21</v>
      </c>
      <c r="J258" t="b">
        <v>0</v>
      </c>
      <c r="K258">
        <v>683150</v>
      </c>
      <c r="L258">
        <v>207839</v>
      </c>
      <c r="Q258" t="s">
        <v>104</v>
      </c>
      <c r="U258">
        <v>5</v>
      </c>
      <c r="V258">
        <v>15</v>
      </c>
      <c r="X258">
        <v>1099788</v>
      </c>
      <c r="Y258" t="s">
        <v>105</v>
      </c>
      <c r="Z258">
        <v>102</v>
      </c>
      <c r="AA258" t="s">
        <v>106</v>
      </c>
      <c r="AB258" t="s">
        <v>107</v>
      </c>
      <c r="AC258">
        <v>2</v>
      </c>
    </row>
    <row r="259" spans="1:29" x14ac:dyDescent="0.25">
      <c r="A259">
        <v>102</v>
      </c>
      <c r="B259">
        <v>102109</v>
      </c>
      <c r="C259">
        <v>5820</v>
      </c>
      <c r="D259" t="s">
        <v>25</v>
      </c>
      <c r="E259" s="3">
        <v>135.65</v>
      </c>
      <c r="F259" s="8">
        <v>42137</v>
      </c>
      <c r="G259" t="s">
        <v>103</v>
      </c>
      <c r="H259" t="s">
        <v>21</v>
      </c>
      <c r="J259" t="b">
        <v>0</v>
      </c>
      <c r="K259">
        <v>683150</v>
      </c>
      <c r="L259">
        <v>207839</v>
      </c>
      <c r="Q259" t="s">
        <v>104</v>
      </c>
      <c r="U259">
        <v>5</v>
      </c>
      <c r="V259">
        <v>15</v>
      </c>
      <c r="X259">
        <v>1099788</v>
      </c>
      <c r="Y259" t="s">
        <v>105</v>
      </c>
      <c r="Z259">
        <v>102</v>
      </c>
      <c r="AA259" t="s">
        <v>106</v>
      </c>
      <c r="AB259" t="s">
        <v>107</v>
      </c>
      <c r="AC259">
        <v>1</v>
      </c>
    </row>
    <row r="260" spans="1:29" x14ac:dyDescent="0.25">
      <c r="A260">
        <v>102</v>
      </c>
      <c r="B260">
        <v>102109</v>
      </c>
      <c r="C260">
        <v>6207</v>
      </c>
      <c r="D260" t="s">
        <v>60</v>
      </c>
      <c r="E260" s="3">
        <v>32</v>
      </c>
      <c r="F260" s="8">
        <v>42137</v>
      </c>
      <c r="G260" t="s">
        <v>103</v>
      </c>
      <c r="H260" t="s">
        <v>21</v>
      </c>
      <c r="J260" t="b">
        <v>0</v>
      </c>
      <c r="K260">
        <v>683150</v>
      </c>
      <c r="L260">
        <v>207839</v>
      </c>
      <c r="Q260" t="s">
        <v>104</v>
      </c>
      <c r="U260">
        <v>5</v>
      </c>
      <c r="V260">
        <v>15</v>
      </c>
      <c r="X260">
        <v>1099788</v>
      </c>
      <c r="Y260" t="s">
        <v>105</v>
      </c>
      <c r="Z260">
        <v>102</v>
      </c>
      <c r="AA260" t="s">
        <v>106</v>
      </c>
      <c r="AB260" t="s">
        <v>107</v>
      </c>
      <c r="AC260">
        <v>3</v>
      </c>
    </row>
    <row r="261" spans="1:29" x14ac:dyDescent="0.25">
      <c r="A261">
        <v>102</v>
      </c>
      <c r="B261">
        <v>102106</v>
      </c>
      <c r="C261">
        <v>5660</v>
      </c>
      <c r="D261" t="s">
        <v>13</v>
      </c>
      <c r="E261" s="3">
        <v>52.01</v>
      </c>
      <c r="F261" s="8">
        <v>42151</v>
      </c>
      <c r="G261" t="s">
        <v>103</v>
      </c>
      <c r="H261" t="s">
        <v>15</v>
      </c>
      <c r="J261" t="b">
        <v>0</v>
      </c>
      <c r="K261">
        <v>686402</v>
      </c>
      <c r="L261">
        <v>208778</v>
      </c>
      <c r="Q261" t="s">
        <v>104</v>
      </c>
      <c r="U261">
        <v>5</v>
      </c>
      <c r="V261">
        <v>15</v>
      </c>
      <c r="X261">
        <v>1001009</v>
      </c>
      <c r="Y261" t="s">
        <v>105</v>
      </c>
      <c r="Z261">
        <v>102</v>
      </c>
      <c r="AA261" t="s">
        <v>106</v>
      </c>
      <c r="AB261" t="s">
        <v>107</v>
      </c>
      <c r="AC261">
        <v>1</v>
      </c>
    </row>
    <row r="262" spans="1:29" x14ac:dyDescent="0.25">
      <c r="A262">
        <v>102</v>
      </c>
      <c r="B262">
        <v>102103</v>
      </c>
      <c r="C262">
        <v>5870</v>
      </c>
      <c r="D262" t="s">
        <v>32</v>
      </c>
      <c r="E262" s="3">
        <v>172.77</v>
      </c>
      <c r="F262" s="8">
        <v>42152</v>
      </c>
      <c r="G262" t="s">
        <v>103</v>
      </c>
      <c r="H262" t="s">
        <v>23</v>
      </c>
      <c r="J262" t="b">
        <v>0</v>
      </c>
      <c r="K262">
        <v>686727</v>
      </c>
      <c r="L262">
        <v>208821</v>
      </c>
      <c r="Q262" t="s">
        <v>104</v>
      </c>
      <c r="U262">
        <v>5</v>
      </c>
      <c r="V262">
        <v>15</v>
      </c>
      <c r="X262">
        <v>1099918</v>
      </c>
      <c r="Y262" t="s">
        <v>105</v>
      </c>
      <c r="Z262">
        <v>102</v>
      </c>
      <c r="AA262" t="s">
        <v>106</v>
      </c>
      <c r="AB262" t="s">
        <v>107</v>
      </c>
      <c r="AC262">
        <v>1</v>
      </c>
    </row>
    <row r="263" spans="1:29" x14ac:dyDescent="0.25">
      <c r="A263">
        <v>102</v>
      </c>
      <c r="B263">
        <v>102104</v>
      </c>
      <c r="C263">
        <v>5945</v>
      </c>
      <c r="D263" t="s">
        <v>40</v>
      </c>
      <c r="E263" s="3">
        <v>100</v>
      </c>
      <c r="F263" s="8">
        <v>42158</v>
      </c>
      <c r="G263" t="s">
        <v>103</v>
      </c>
      <c r="H263" t="s">
        <v>14</v>
      </c>
      <c r="J263" t="b">
        <v>0</v>
      </c>
      <c r="K263">
        <v>687435</v>
      </c>
      <c r="L263">
        <v>209307</v>
      </c>
      <c r="Q263" t="s">
        <v>104</v>
      </c>
      <c r="U263">
        <v>6</v>
      </c>
      <c r="V263">
        <v>15</v>
      </c>
      <c r="X263">
        <v>1099915</v>
      </c>
      <c r="Y263" t="s">
        <v>105</v>
      </c>
      <c r="Z263">
        <v>102</v>
      </c>
      <c r="AA263" t="s">
        <v>106</v>
      </c>
      <c r="AB263" t="s">
        <v>107</v>
      </c>
      <c r="AC263">
        <v>1</v>
      </c>
    </row>
    <row r="264" spans="1:29" x14ac:dyDescent="0.25">
      <c r="A264">
        <v>102</v>
      </c>
      <c r="B264">
        <v>102108</v>
      </c>
      <c r="C264">
        <v>5945</v>
      </c>
      <c r="D264" t="s">
        <v>40</v>
      </c>
      <c r="E264" s="3">
        <v>138.22</v>
      </c>
      <c r="F264" s="8">
        <v>42159</v>
      </c>
      <c r="G264" t="s">
        <v>103</v>
      </c>
      <c r="H264" t="s">
        <v>31</v>
      </c>
      <c r="J264" t="b">
        <v>0</v>
      </c>
      <c r="K264">
        <v>688143</v>
      </c>
      <c r="L264">
        <v>209490</v>
      </c>
      <c r="Q264" t="s">
        <v>104</v>
      </c>
      <c r="U264">
        <v>6</v>
      </c>
      <c r="V264">
        <v>15</v>
      </c>
      <c r="X264">
        <v>1099981</v>
      </c>
      <c r="Y264" t="s">
        <v>105</v>
      </c>
      <c r="Z264">
        <v>102</v>
      </c>
      <c r="AA264" t="s">
        <v>106</v>
      </c>
      <c r="AB264" t="s">
        <v>107</v>
      </c>
      <c r="AC264">
        <v>1</v>
      </c>
    </row>
    <row r="265" spans="1:29" x14ac:dyDescent="0.25">
      <c r="A265">
        <v>102</v>
      </c>
      <c r="B265">
        <v>102109</v>
      </c>
      <c r="C265">
        <v>6225</v>
      </c>
      <c r="D265" t="s">
        <v>62</v>
      </c>
      <c r="E265" s="3">
        <v>30</v>
      </c>
      <c r="F265" s="8">
        <v>42166</v>
      </c>
      <c r="G265" t="s">
        <v>103</v>
      </c>
      <c r="H265" t="s">
        <v>21</v>
      </c>
      <c r="J265" t="b">
        <v>0</v>
      </c>
      <c r="K265">
        <v>689814</v>
      </c>
      <c r="L265">
        <v>210095</v>
      </c>
      <c r="Q265" t="s">
        <v>104</v>
      </c>
      <c r="U265">
        <v>6</v>
      </c>
      <c r="V265">
        <v>15</v>
      </c>
      <c r="X265">
        <v>1099788</v>
      </c>
      <c r="Y265" t="s">
        <v>105</v>
      </c>
      <c r="Z265">
        <v>102</v>
      </c>
      <c r="AA265" t="s">
        <v>106</v>
      </c>
      <c r="AB265" t="s">
        <v>107</v>
      </c>
      <c r="AC265">
        <v>1</v>
      </c>
    </row>
    <row r="266" spans="1:29" x14ac:dyDescent="0.25">
      <c r="A266">
        <v>102</v>
      </c>
      <c r="B266">
        <v>102106</v>
      </c>
      <c r="C266">
        <v>5660</v>
      </c>
      <c r="D266" t="s">
        <v>13</v>
      </c>
      <c r="E266" s="3">
        <v>39.17</v>
      </c>
      <c r="F266" s="8">
        <v>42171</v>
      </c>
      <c r="G266" t="s">
        <v>103</v>
      </c>
      <c r="H266" t="s">
        <v>16</v>
      </c>
      <c r="J266" t="b">
        <v>0</v>
      </c>
      <c r="K266">
        <v>690927</v>
      </c>
      <c r="L266">
        <v>210391</v>
      </c>
      <c r="Q266" t="s">
        <v>104</v>
      </c>
      <c r="U266">
        <v>6</v>
      </c>
      <c r="V266">
        <v>15</v>
      </c>
      <c r="X266">
        <v>1098953</v>
      </c>
      <c r="Y266" t="s">
        <v>105</v>
      </c>
      <c r="Z266">
        <v>102</v>
      </c>
      <c r="AA266" t="s">
        <v>106</v>
      </c>
      <c r="AB266" t="s">
        <v>107</v>
      </c>
      <c r="AC266">
        <v>1</v>
      </c>
    </row>
    <row r="267" spans="1:29" x14ac:dyDescent="0.25">
      <c r="A267">
        <v>102</v>
      </c>
      <c r="B267">
        <v>102107</v>
      </c>
      <c r="C267">
        <v>6190</v>
      </c>
      <c r="D267" t="s">
        <v>49</v>
      </c>
      <c r="E267" s="3">
        <v>529.87</v>
      </c>
      <c r="F267" s="8">
        <v>42163</v>
      </c>
      <c r="G267" t="s">
        <v>103</v>
      </c>
      <c r="H267" t="s">
        <v>24</v>
      </c>
      <c r="J267" t="b">
        <v>0</v>
      </c>
      <c r="K267">
        <v>691776</v>
      </c>
      <c r="L267">
        <v>210622</v>
      </c>
      <c r="Q267" t="s">
        <v>104</v>
      </c>
      <c r="U267">
        <v>6</v>
      </c>
      <c r="V267">
        <v>15</v>
      </c>
      <c r="X267">
        <v>1099710</v>
      </c>
      <c r="Y267" t="s">
        <v>105</v>
      </c>
      <c r="Z267">
        <v>102</v>
      </c>
      <c r="AA267" t="s">
        <v>106</v>
      </c>
      <c r="AB267" t="s">
        <v>107</v>
      </c>
      <c r="AC267">
        <v>3</v>
      </c>
    </row>
    <row r="268" spans="1:29" x14ac:dyDescent="0.25">
      <c r="A268">
        <v>102</v>
      </c>
      <c r="B268">
        <v>102107</v>
      </c>
      <c r="C268">
        <v>6185</v>
      </c>
      <c r="D268" t="s">
        <v>46</v>
      </c>
      <c r="E268" s="3">
        <v>452.7</v>
      </c>
      <c r="F268" s="8">
        <v>42163</v>
      </c>
      <c r="G268" t="s">
        <v>103</v>
      </c>
      <c r="H268" t="s">
        <v>24</v>
      </c>
      <c r="J268" t="b">
        <v>0</v>
      </c>
      <c r="K268">
        <v>691776</v>
      </c>
      <c r="L268">
        <v>210622</v>
      </c>
      <c r="Q268" t="s">
        <v>104</v>
      </c>
      <c r="U268">
        <v>6</v>
      </c>
      <c r="V268">
        <v>15</v>
      </c>
      <c r="X268">
        <v>1099710</v>
      </c>
      <c r="Y268" t="s">
        <v>105</v>
      </c>
      <c r="Z268">
        <v>102</v>
      </c>
      <c r="AA268" t="s">
        <v>106</v>
      </c>
      <c r="AB268" t="s">
        <v>107</v>
      </c>
      <c r="AC268">
        <v>2</v>
      </c>
    </row>
    <row r="269" spans="1:29" x14ac:dyDescent="0.25">
      <c r="A269">
        <v>102</v>
      </c>
      <c r="B269">
        <v>102107</v>
      </c>
      <c r="C269">
        <v>5945</v>
      </c>
      <c r="D269" t="s">
        <v>40</v>
      </c>
      <c r="E269" s="3">
        <v>212.82</v>
      </c>
      <c r="F269" s="8">
        <v>42163</v>
      </c>
      <c r="G269" t="s">
        <v>103</v>
      </c>
      <c r="H269" t="s">
        <v>24</v>
      </c>
      <c r="J269" t="b">
        <v>0</v>
      </c>
      <c r="K269">
        <v>691776</v>
      </c>
      <c r="L269">
        <v>210622</v>
      </c>
      <c r="Q269" t="s">
        <v>104</v>
      </c>
      <c r="U269">
        <v>6</v>
      </c>
      <c r="V269">
        <v>15</v>
      </c>
      <c r="X269">
        <v>1099710</v>
      </c>
      <c r="Y269" t="s">
        <v>105</v>
      </c>
      <c r="Z269">
        <v>102</v>
      </c>
      <c r="AA269" t="s">
        <v>106</v>
      </c>
      <c r="AB269" t="s">
        <v>107</v>
      </c>
      <c r="AC269">
        <v>1</v>
      </c>
    </row>
    <row r="270" spans="1:29" x14ac:dyDescent="0.25">
      <c r="A270">
        <v>102</v>
      </c>
      <c r="B270">
        <v>102107</v>
      </c>
      <c r="C270">
        <v>6195</v>
      </c>
      <c r="D270" t="s">
        <v>53</v>
      </c>
      <c r="E270" s="3">
        <v>173.43</v>
      </c>
      <c r="F270" s="8">
        <v>42163</v>
      </c>
      <c r="G270" t="s">
        <v>103</v>
      </c>
      <c r="H270" t="s">
        <v>24</v>
      </c>
      <c r="J270" t="b">
        <v>0</v>
      </c>
      <c r="K270">
        <v>691776</v>
      </c>
      <c r="L270">
        <v>210622</v>
      </c>
      <c r="Q270" t="s">
        <v>104</v>
      </c>
      <c r="U270">
        <v>6</v>
      </c>
      <c r="V270">
        <v>15</v>
      </c>
      <c r="X270">
        <v>1099710</v>
      </c>
      <c r="Y270" t="s">
        <v>105</v>
      </c>
      <c r="Z270">
        <v>102</v>
      </c>
      <c r="AA270" t="s">
        <v>106</v>
      </c>
      <c r="AB270" t="s">
        <v>107</v>
      </c>
      <c r="AC270">
        <v>4</v>
      </c>
    </row>
    <row r="271" spans="1:29" x14ac:dyDescent="0.25">
      <c r="A271">
        <v>102</v>
      </c>
      <c r="B271">
        <v>102107</v>
      </c>
      <c r="C271">
        <v>6205</v>
      </c>
      <c r="D271" t="s">
        <v>58</v>
      </c>
      <c r="E271" s="3">
        <v>152.1</v>
      </c>
      <c r="F271" s="8">
        <v>42163</v>
      </c>
      <c r="G271" t="s">
        <v>103</v>
      </c>
      <c r="H271" t="s">
        <v>24</v>
      </c>
      <c r="J271" t="b">
        <v>0</v>
      </c>
      <c r="K271">
        <v>691776</v>
      </c>
      <c r="L271">
        <v>210622</v>
      </c>
      <c r="Q271" t="s">
        <v>104</v>
      </c>
      <c r="U271">
        <v>6</v>
      </c>
      <c r="V271">
        <v>15</v>
      </c>
      <c r="X271">
        <v>1099710</v>
      </c>
      <c r="Y271" t="s">
        <v>105</v>
      </c>
      <c r="Z271">
        <v>102</v>
      </c>
      <c r="AA271" t="s">
        <v>106</v>
      </c>
      <c r="AB271" t="s">
        <v>107</v>
      </c>
      <c r="AC271">
        <v>6</v>
      </c>
    </row>
    <row r="272" spans="1:29" x14ac:dyDescent="0.25">
      <c r="A272">
        <v>102</v>
      </c>
      <c r="B272">
        <v>102107</v>
      </c>
      <c r="C272">
        <v>6200</v>
      </c>
      <c r="D272" t="s">
        <v>57</v>
      </c>
      <c r="E272" s="3">
        <v>87.18</v>
      </c>
      <c r="F272" s="8">
        <v>42163</v>
      </c>
      <c r="G272" t="s">
        <v>103</v>
      </c>
      <c r="H272" t="s">
        <v>24</v>
      </c>
      <c r="J272" t="b">
        <v>0</v>
      </c>
      <c r="K272">
        <v>691776</v>
      </c>
      <c r="L272">
        <v>210622</v>
      </c>
      <c r="Q272" t="s">
        <v>104</v>
      </c>
      <c r="U272">
        <v>6</v>
      </c>
      <c r="V272">
        <v>15</v>
      </c>
      <c r="X272">
        <v>1099710</v>
      </c>
      <c r="Y272" t="s">
        <v>105</v>
      </c>
      <c r="Z272">
        <v>102</v>
      </c>
      <c r="AA272" t="s">
        <v>106</v>
      </c>
      <c r="AB272" t="s">
        <v>107</v>
      </c>
      <c r="AC272">
        <v>5</v>
      </c>
    </row>
    <row r="273" spans="1:29" x14ac:dyDescent="0.25">
      <c r="A273">
        <v>102</v>
      </c>
      <c r="B273">
        <v>102107</v>
      </c>
      <c r="C273">
        <v>6207</v>
      </c>
      <c r="D273" t="s">
        <v>60</v>
      </c>
      <c r="E273" s="3">
        <v>51.5</v>
      </c>
      <c r="F273" s="8">
        <v>42163</v>
      </c>
      <c r="G273" t="s">
        <v>103</v>
      </c>
      <c r="H273" t="s">
        <v>24</v>
      </c>
      <c r="J273" t="b">
        <v>0</v>
      </c>
      <c r="K273">
        <v>691776</v>
      </c>
      <c r="L273">
        <v>210622</v>
      </c>
      <c r="Q273" t="s">
        <v>104</v>
      </c>
      <c r="U273">
        <v>6</v>
      </c>
      <c r="V273">
        <v>15</v>
      </c>
      <c r="X273">
        <v>1099710</v>
      </c>
      <c r="Y273" t="s">
        <v>105</v>
      </c>
      <c r="Z273">
        <v>102</v>
      </c>
      <c r="AA273" t="s">
        <v>106</v>
      </c>
      <c r="AB273" t="s">
        <v>107</v>
      </c>
      <c r="AC273">
        <v>7</v>
      </c>
    </row>
    <row r="274" spans="1:29" x14ac:dyDescent="0.25">
      <c r="A274">
        <v>102</v>
      </c>
      <c r="B274">
        <v>102107</v>
      </c>
      <c r="C274">
        <v>6190</v>
      </c>
      <c r="D274" t="s">
        <v>49</v>
      </c>
      <c r="E274" s="3">
        <v>1033.56</v>
      </c>
      <c r="F274" s="8">
        <v>42163</v>
      </c>
      <c r="G274" t="s">
        <v>103</v>
      </c>
      <c r="H274" t="s">
        <v>24</v>
      </c>
      <c r="J274" t="b">
        <v>0</v>
      </c>
      <c r="K274">
        <v>691777</v>
      </c>
      <c r="L274">
        <v>210622</v>
      </c>
      <c r="Q274" t="s">
        <v>104</v>
      </c>
      <c r="U274">
        <v>6</v>
      </c>
      <c r="V274">
        <v>15</v>
      </c>
      <c r="X274">
        <v>1099710</v>
      </c>
      <c r="Y274" t="s">
        <v>105</v>
      </c>
      <c r="Z274">
        <v>102</v>
      </c>
      <c r="AA274" t="s">
        <v>106</v>
      </c>
      <c r="AB274" t="s">
        <v>107</v>
      </c>
      <c r="AC274">
        <v>5</v>
      </c>
    </row>
    <row r="275" spans="1:29" x14ac:dyDescent="0.25">
      <c r="A275">
        <v>102</v>
      </c>
      <c r="B275">
        <v>102107</v>
      </c>
      <c r="C275">
        <v>6185</v>
      </c>
      <c r="D275" t="s">
        <v>46</v>
      </c>
      <c r="E275" s="3">
        <v>713.25</v>
      </c>
      <c r="F275" s="8">
        <v>42163</v>
      </c>
      <c r="G275" t="s">
        <v>103</v>
      </c>
      <c r="H275" t="s">
        <v>24</v>
      </c>
      <c r="J275" t="b">
        <v>0</v>
      </c>
      <c r="K275">
        <v>691777</v>
      </c>
      <c r="L275">
        <v>210622</v>
      </c>
      <c r="Q275" t="s">
        <v>104</v>
      </c>
      <c r="U275">
        <v>6</v>
      </c>
      <c r="V275">
        <v>15</v>
      </c>
      <c r="X275">
        <v>1099710</v>
      </c>
      <c r="Y275" t="s">
        <v>105</v>
      </c>
      <c r="Z275">
        <v>102</v>
      </c>
      <c r="AA275" t="s">
        <v>106</v>
      </c>
      <c r="AB275" t="s">
        <v>107</v>
      </c>
      <c r="AC275">
        <v>4</v>
      </c>
    </row>
    <row r="276" spans="1:29" x14ac:dyDescent="0.25">
      <c r="A276">
        <v>102</v>
      </c>
      <c r="B276">
        <v>102107</v>
      </c>
      <c r="C276">
        <v>6200</v>
      </c>
      <c r="D276" t="s">
        <v>57</v>
      </c>
      <c r="E276" s="3">
        <v>279.55</v>
      </c>
      <c r="F276" s="8">
        <v>42163</v>
      </c>
      <c r="G276" t="s">
        <v>103</v>
      </c>
      <c r="H276" t="s">
        <v>24</v>
      </c>
      <c r="J276" t="b">
        <v>0</v>
      </c>
      <c r="K276">
        <v>691777</v>
      </c>
      <c r="L276">
        <v>210622</v>
      </c>
      <c r="Q276" t="s">
        <v>104</v>
      </c>
      <c r="U276">
        <v>6</v>
      </c>
      <c r="V276">
        <v>15</v>
      </c>
      <c r="X276">
        <v>1099710</v>
      </c>
      <c r="Y276" t="s">
        <v>105</v>
      </c>
      <c r="Z276">
        <v>102</v>
      </c>
      <c r="AA276" t="s">
        <v>106</v>
      </c>
      <c r="AB276" t="s">
        <v>107</v>
      </c>
      <c r="AC276">
        <v>7</v>
      </c>
    </row>
    <row r="277" spans="1:29" x14ac:dyDescent="0.25">
      <c r="A277">
        <v>102</v>
      </c>
      <c r="B277">
        <v>102107</v>
      </c>
      <c r="C277">
        <v>5945</v>
      </c>
      <c r="D277" t="s">
        <v>40</v>
      </c>
      <c r="E277" s="3">
        <v>252.08</v>
      </c>
      <c r="F277" s="8">
        <v>42163</v>
      </c>
      <c r="G277" t="s">
        <v>103</v>
      </c>
      <c r="H277" t="s">
        <v>24</v>
      </c>
      <c r="J277" t="b">
        <v>0</v>
      </c>
      <c r="K277">
        <v>691777</v>
      </c>
      <c r="L277">
        <v>210622</v>
      </c>
      <c r="Q277" t="s">
        <v>104</v>
      </c>
      <c r="U277">
        <v>6</v>
      </c>
      <c r="V277">
        <v>15</v>
      </c>
      <c r="X277">
        <v>1099710</v>
      </c>
      <c r="Y277" t="s">
        <v>105</v>
      </c>
      <c r="Z277">
        <v>102</v>
      </c>
      <c r="AA277" t="s">
        <v>106</v>
      </c>
      <c r="AB277" t="s">
        <v>107</v>
      </c>
      <c r="AC277">
        <v>3</v>
      </c>
    </row>
    <row r="278" spans="1:29" x14ac:dyDescent="0.25">
      <c r="A278">
        <v>102</v>
      </c>
      <c r="B278">
        <v>102107</v>
      </c>
      <c r="C278">
        <v>6207</v>
      </c>
      <c r="D278" t="s">
        <v>60</v>
      </c>
      <c r="E278" s="3">
        <v>206</v>
      </c>
      <c r="F278" s="8">
        <v>42163</v>
      </c>
      <c r="G278" t="s">
        <v>103</v>
      </c>
      <c r="H278" t="s">
        <v>24</v>
      </c>
      <c r="J278" t="b">
        <v>0</v>
      </c>
      <c r="K278">
        <v>691777</v>
      </c>
      <c r="L278">
        <v>210622</v>
      </c>
      <c r="Q278" t="s">
        <v>104</v>
      </c>
      <c r="U278">
        <v>6</v>
      </c>
      <c r="V278">
        <v>15</v>
      </c>
      <c r="X278">
        <v>1099710</v>
      </c>
      <c r="Y278" t="s">
        <v>105</v>
      </c>
      <c r="Z278">
        <v>102</v>
      </c>
      <c r="AA278" t="s">
        <v>106</v>
      </c>
      <c r="AB278" t="s">
        <v>107</v>
      </c>
      <c r="AC278">
        <v>9</v>
      </c>
    </row>
    <row r="279" spans="1:29" x14ac:dyDescent="0.25">
      <c r="A279">
        <v>102</v>
      </c>
      <c r="B279">
        <v>102107</v>
      </c>
      <c r="C279">
        <v>5810</v>
      </c>
      <c r="D279" t="s">
        <v>22</v>
      </c>
      <c r="E279" s="3">
        <v>50</v>
      </c>
      <c r="F279" s="8">
        <v>42163</v>
      </c>
      <c r="G279" t="s">
        <v>103</v>
      </c>
      <c r="H279" t="s">
        <v>24</v>
      </c>
      <c r="J279" t="b">
        <v>0</v>
      </c>
      <c r="K279">
        <v>691777</v>
      </c>
      <c r="L279">
        <v>210622</v>
      </c>
      <c r="Q279" t="s">
        <v>104</v>
      </c>
      <c r="U279">
        <v>6</v>
      </c>
      <c r="V279">
        <v>15</v>
      </c>
      <c r="X279">
        <v>1099710</v>
      </c>
      <c r="Y279" t="s">
        <v>105</v>
      </c>
      <c r="Z279">
        <v>102</v>
      </c>
      <c r="AA279" t="s">
        <v>106</v>
      </c>
      <c r="AB279" t="s">
        <v>107</v>
      </c>
      <c r="AC279">
        <v>2</v>
      </c>
    </row>
    <row r="280" spans="1:29" x14ac:dyDescent="0.25">
      <c r="A280">
        <v>102</v>
      </c>
      <c r="B280">
        <v>102107</v>
      </c>
      <c r="C280">
        <v>6195</v>
      </c>
      <c r="D280" t="s">
        <v>53</v>
      </c>
      <c r="E280" s="3">
        <v>30.81</v>
      </c>
      <c r="F280" s="8">
        <v>42163</v>
      </c>
      <c r="G280" t="s">
        <v>103</v>
      </c>
      <c r="H280" t="s">
        <v>24</v>
      </c>
      <c r="J280" t="b">
        <v>0</v>
      </c>
      <c r="K280">
        <v>691777</v>
      </c>
      <c r="L280">
        <v>210622</v>
      </c>
      <c r="Q280" t="s">
        <v>104</v>
      </c>
      <c r="U280">
        <v>6</v>
      </c>
      <c r="V280">
        <v>15</v>
      </c>
      <c r="X280">
        <v>1099710</v>
      </c>
      <c r="Y280" t="s">
        <v>105</v>
      </c>
      <c r="Z280">
        <v>102</v>
      </c>
      <c r="AA280" t="s">
        <v>106</v>
      </c>
      <c r="AB280" t="s">
        <v>107</v>
      </c>
      <c r="AC280">
        <v>6</v>
      </c>
    </row>
    <row r="281" spans="1:29" x14ac:dyDescent="0.25">
      <c r="A281">
        <v>102</v>
      </c>
      <c r="B281">
        <v>102107</v>
      </c>
      <c r="C281">
        <v>6205</v>
      </c>
      <c r="D281" t="s">
        <v>58</v>
      </c>
      <c r="E281" s="3">
        <v>26.88</v>
      </c>
      <c r="F281" s="8">
        <v>42163</v>
      </c>
      <c r="G281" t="s">
        <v>103</v>
      </c>
      <c r="H281" t="s">
        <v>24</v>
      </c>
      <c r="J281" t="b">
        <v>0</v>
      </c>
      <c r="K281">
        <v>691777</v>
      </c>
      <c r="L281">
        <v>210622</v>
      </c>
      <c r="Q281" t="s">
        <v>104</v>
      </c>
      <c r="U281">
        <v>6</v>
      </c>
      <c r="V281">
        <v>15</v>
      </c>
      <c r="X281">
        <v>1099710</v>
      </c>
      <c r="Y281" t="s">
        <v>105</v>
      </c>
      <c r="Z281">
        <v>102</v>
      </c>
      <c r="AA281" t="s">
        <v>106</v>
      </c>
      <c r="AB281" t="s">
        <v>107</v>
      </c>
      <c r="AC281">
        <v>8</v>
      </c>
    </row>
    <row r="282" spans="1:29" x14ac:dyDescent="0.25">
      <c r="A282">
        <v>102</v>
      </c>
      <c r="B282">
        <v>102107</v>
      </c>
      <c r="C282">
        <v>5825</v>
      </c>
      <c r="D282" t="s">
        <v>29</v>
      </c>
      <c r="E282" s="3">
        <v>15.98</v>
      </c>
      <c r="F282" s="8">
        <v>42163</v>
      </c>
      <c r="G282" t="s">
        <v>103</v>
      </c>
      <c r="H282" t="s">
        <v>24</v>
      </c>
      <c r="J282" t="b">
        <v>0</v>
      </c>
      <c r="K282">
        <v>691777</v>
      </c>
      <c r="L282">
        <v>210622</v>
      </c>
      <c r="Q282" t="s">
        <v>104</v>
      </c>
      <c r="U282">
        <v>6</v>
      </c>
      <c r="V282">
        <v>15</v>
      </c>
      <c r="X282">
        <v>1099710</v>
      </c>
      <c r="Y282" t="s">
        <v>105</v>
      </c>
      <c r="Z282">
        <v>102</v>
      </c>
      <c r="AA282" t="s">
        <v>106</v>
      </c>
      <c r="AB282" t="s">
        <v>107</v>
      </c>
      <c r="AC282">
        <v>1</v>
      </c>
    </row>
    <row r="283" spans="1:29" x14ac:dyDescent="0.25">
      <c r="A283">
        <v>102</v>
      </c>
      <c r="B283">
        <v>102103</v>
      </c>
      <c r="C283">
        <v>5870</v>
      </c>
      <c r="D283" t="s">
        <v>32</v>
      </c>
      <c r="E283" s="3">
        <v>222.02</v>
      </c>
      <c r="F283" s="8">
        <v>42179</v>
      </c>
      <c r="G283" t="s">
        <v>103</v>
      </c>
      <c r="H283" t="s">
        <v>23</v>
      </c>
      <c r="J283" t="b">
        <v>0</v>
      </c>
      <c r="K283">
        <v>692979</v>
      </c>
      <c r="L283">
        <v>210957</v>
      </c>
      <c r="Q283" t="s">
        <v>104</v>
      </c>
      <c r="U283">
        <v>6</v>
      </c>
      <c r="V283">
        <v>15</v>
      </c>
      <c r="X283">
        <v>1099918</v>
      </c>
      <c r="Y283" t="s">
        <v>105</v>
      </c>
      <c r="Z283">
        <v>102</v>
      </c>
      <c r="AA283" t="s">
        <v>106</v>
      </c>
      <c r="AB283" t="s">
        <v>107</v>
      </c>
      <c r="AC283">
        <v>1</v>
      </c>
    </row>
    <row r="284" spans="1:29" x14ac:dyDescent="0.25">
      <c r="A284">
        <v>102</v>
      </c>
      <c r="B284">
        <v>102100</v>
      </c>
      <c r="C284">
        <v>5820</v>
      </c>
      <c r="D284" t="s">
        <v>25</v>
      </c>
      <c r="E284" s="3">
        <v>780</v>
      </c>
      <c r="F284" s="8">
        <v>42185</v>
      </c>
      <c r="G284" t="s">
        <v>103</v>
      </c>
      <c r="H284" t="s">
        <v>26</v>
      </c>
      <c r="J284" t="b">
        <v>0</v>
      </c>
      <c r="K284">
        <v>694639</v>
      </c>
      <c r="L284">
        <v>211477</v>
      </c>
      <c r="Q284" t="s">
        <v>104</v>
      </c>
      <c r="U284">
        <v>6</v>
      </c>
      <c r="V284">
        <v>15</v>
      </c>
      <c r="X284">
        <v>1010056</v>
      </c>
      <c r="Y284" t="s">
        <v>105</v>
      </c>
      <c r="Z284">
        <v>102</v>
      </c>
      <c r="AA284" t="s">
        <v>106</v>
      </c>
      <c r="AB284" t="s">
        <v>107</v>
      </c>
      <c r="AC284">
        <v>1</v>
      </c>
    </row>
    <row r="285" spans="1:29" x14ac:dyDescent="0.25">
      <c r="A285">
        <v>345</v>
      </c>
      <c r="B285">
        <v>345102</v>
      </c>
      <c r="C285">
        <v>6385</v>
      </c>
      <c r="D285" t="s">
        <v>68</v>
      </c>
      <c r="E285" s="3">
        <v>76.81</v>
      </c>
      <c r="F285" s="8">
        <v>41829</v>
      </c>
      <c r="G285" t="s">
        <v>108</v>
      </c>
      <c r="H285" t="s">
        <v>69</v>
      </c>
      <c r="J285" t="b">
        <v>1</v>
      </c>
      <c r="K285">
        <v>612655</v>
      </c>
      <c r="L285">
        <v>185581</v>
      </c>
      <c r="Q285" t="s">
        <v>104</v>
      </c>
      <c r="U285">
        <v>7</v>
      </c>
      <c r="V285">
        <v>14</v>
      </c>
      <c r="X285">
        <v>1098822</v>
      </c>
      <c r="Y285" t="s">
        <v>105</v>
      </c>
      <c r="Z285">
        <v>345</v>
      </c>
      <c r="AA285" t="s">
        <v>106</v>
      </c>
      <c r="AB285" t="s">
        <v>107</v>
      </c>
      <c r="AC285">
        <v>1</v>
      </c>
    </row>
    <row r="286" spans="1:29" x14ac:dyDescent="0.25">
      <c r="A286">
        <v>345</v>
      </c>
      <c r="B286">
        <v>345102</v>
      </c>
      <c r="C286">
        <v>5825</v>
      </c>
      <c r="D286" t="s">
        <v>29</v>
      </c>
      <c r="E286" s="3">
        <v>60</v>
      </c>
      <c r="F286" s="8">
        <v>41836</v>
      </c>
      <c r="G286" t="s">
        <v>108</v>
      </c>
      <c r="H286" t="s">
        <v>64</v>
      </c>
      <c r="J286" t="b">
        <v>1</v>
      </c>
      <c r="K286">
        <v>614749</v>
      </c>
      <c r="L286">
        <v>186066</v>
      </c>
      <c r="Q286" t="s">
        <v>104</v>
      </c>
      <c r="U286">
        <v>7</v>
      </c>
      <c r="V286">
        <v>14</v>
      </c>
      <c r="X286">
        <v>1099720</v>
      </c>
      <c r="Y286" t="s">
        <v>105</v>
      </c>
      <c r="Z286">
        <v>345</v>
      </c>
      <c r="AA286" t="s">
        <v>106</v>
      </c>
      <c r="AB286" t="s">
        <v>107</v>
      </c>
      <c r="AC286">
        <v>3</v>
      </c>
    </row>
    <row r="287" spans="1:29" x14ac:dyDescent="0.25">
      <c r="A287">
        <v>345</v>
      </c>
      <c r="B287">
        <v>345102</v>
      </c>
      <c r="C287">
        <v>5895</v>
      </c>
      <c r="D287" t="s">
        <v>37</v>
      </c>
      <c r="E287" s="3">
        <v>14.59</v>
      </c>
      <c r="F287" s="8">
        <v>41836</v>
      </c>
      <c r="G287" t="s">
        <v>108</v>
      </c>
      <c r="H287" t="s">
        <v>64</v>
      </c>
      <c r="J287" t="b">
        <v>1</v>
      </c>
      <c r="K287">
        <v>614749</v>
      </c>
      <c r="L287">
        <v>186066</v>
      </c>
      <c r="Q287" t="s">
        <v>104</v>
      </c>
      <c r="U287">
        <v>7</v>
      </c>
      <c r="V287">
        <v>14</v>
      </c>
      <c r="X287">
        <v>1099720</v>
      </c>
      <c r="Y287" t="s">
        <v>105</v>
      </c>
      <c r="Z287">
        <v>345</v>
      </c>
      <c r="AA287" t="s">
        <v>106</v>
      </c>
      <c r="AB287" t="s">
        <v>107</v>
      </c>
      <c r="AC287">
        <v>4</v>
      </c>
    </row>
    <row r="288" spans="1:29" x14ac:dyDescent="0.25">
      <c r="A288">
        <v>345</v>
      </c>
      <c r="B288">
        <v>345101</v>
      </c>
      <c r="C288">
        <v>6185</v>
      </c>
      <c r="D288" t="s">
        <v>46</v>
      </c>
      <c r="E288" s="3">
        <v>132.26</v>
      </c>
      <c r="F288" s="8">
        <v>41836</v>
      </c>
      <c r="G288" t="s">
        <v>108</v>
      </c>
      <c r="H288" t="s">
        <v>64</v>
      </c>
      <c r="J288" t="b">
        <v>1</v>
      </c>
      <c r="K288">
        <v>614749</v>
      </c>
      <c r="L288">
        <v>186066</v>
      </c>
      <c r="Q288" t="s">
        <v>104</v>
      </c>
      <c r="U288">
        <v>7</v>
      </c>
      <c r="V288">
        <v>14</v>
      </c>
      <c r="X288">
        <v>1099720</v>
      </c>
      <c r="Y288" t="s">
        <v>105</v>
      </c>
      <c r="Z288">
        <v>345</v>
      </c>
      <c r="AA288" t="s">
        <v>106</v>
      </c>
      <c r="AB288" t="s">
        <v>107</v>
      </c>
      <c r="AC288">
        <v>1</v>
      </c>
    </row>
    <row r="289" spans="1:29" x14ac:dyDescent="0.25">
      <c r="A289">
        <v>345</v>
      </c>
      <c r="B289">
        <v>345101</v>
      </c>
      <c r="C289">
        <v>6200</v>
      </c>
      <c r="D289" t="s">
        <v>57</v>
      </c>
      <c r="E289" s="3">
        <v>68.77</v>
      </c>
      <c r="F289" s="8">
        <v>41836</v>
      </c>
      <c r="G289" t="s">
        <v>108</v>
      </c>
      <c r="H289" t="s">
        <v>64</v>
      </c>
      <c r="J289" t="b">
        <v>0</v>
      </c>
      <c r="K289">
        <v>614749</v>
      </c>
      <c r="L289">
        <v>186066</v>
      </c>
      <c r="Q289" t="s">
        <v>104</v>
      </c>
      <c r="U289">
        <v>7</v>
      </c>
      <c r="V289">
        <v>14</v>
      </c>
      <c r="X289">
        <v>1099720</v>
      </c>
      <c r="Y289" t="s">
        <v>105</v>
      </c>
      <c r="Z289">
        <v>345</v>
      </c>
      <c r="AA289" t="s">
        <v>106</v>
      </c>
      <c r="AB289" t="s">
        <v>107</v>
      </c>
      <c r="AC289">
        <v>2</v>
      </c>
    </row>
    <row r="290" spans="1:29" x14ac:dyDescent="0.25">
      <c r="A290">
        <v>345</v>
      </c>
      <c r="B290">
        <v>345102</v>
      </c>
      <c r="C290">
        <v>5895</v>
      </c>
      <c r="D290" t="s">
        <v>37</v>
      </c>
      <c r="E290" s="3">
        <v>155.76</v>
      </c>
      <c r="F290" s="8">
        <v>41849</v>
      </c>
      <c r="G290" t="s">
        <v>108</v>
      </c>
      <c r="H290" t="s">
        <v>64</v>
      </c>
      <c r="J290" t="b">
        <v>1</v>
      </c>
      <c r="K290">
        <v>617583</v>
      </c>
      <c r="L290">
        <v>186957</v>
      </c>
      <c r="Q290" t="s">
        <v>104</v>
      </c>
      <c r="U290">
        <v>7</v>
      </c>
      <c r="V290">
        <v>14</v>
      </c>
      <c r="X290">
        <v>1099720</v>
      </c>
      <c r="Y290" t="s">
        <v>105</v>
      </c>
      <c r="Z290">
        <v>345</v>
      </c>
      <c r="AA290" t="s">
        <v>106</v>
      </c>
      <c r="AB290" t="s">
        <v>107</v>
      </c>
      <c r="AC290">
        <v>3</v>
      </c>
    </row>
    <row r="291" spans="1:29" x14ac:dyDescent="0.25">
      <c r="A291">
        <v>345</v>
      </c>
      <c r="B291">
        <v>345101</v>
      </c>
      <c r="C291">
        <v>6185</v>
      </c>
      <c r="D291" t="s">
        <v>46</v>
      </c>
      <c r="E291" s="3">
        <v>198.39</v>
      </c>
      <c r="F291" s="8">
        <v>41849</v>
      </c>
      <c r="G291" t="s">
        <v>108</v>
      </c>
      <c r="H291" t="s">
        <v>64</v>
      </c>
      <c r="J291" t="b">
        <v>1</v>
      </c>
      <c r="K291">
        <v>617583</v>
      </c>
      <c r="L291">
        <v>186957</v>
      </c>
      <c r="Q291" t="s">
        <v>104</v>
      </c>
      <c r="U291">
        <v>7</v>
      </c>
      <c r="V291">
        <v>14</v>
      </c>
      <c r="X291">
        <v>1099720</v>
      </c>
      <c r="Y291" t="s">
        <v>105</v>
      </c>
      <c r="Z291">
        <v>345</v>
      </c>
      <c r="AA291" t="s">
        <v>106</v>
      </c>
      <c r="AB291" t="s">
        <v>107</v>
      </c>
      <c r="AC291">
        <v>1</v>
      </c>
    </row>
    <row r="292" spans="1:29" x14ac:dyDescent="0.25">
      <c r="A292">
        <v>345</v>
      </c>
      <c r="B292">
        <v>345101</v>
      </c>
      <c r="C292">
        <v>6200</v>
      </c>
      <c r="D292" t="s">
        <v>57</v>
      </c>
      <c r="E292" s="3">
        <v>104.48</v>
      </c>
      <c r="F292" s="8">
        <v>41849</v>
      </c>
      <c r="G292" t="s">
        <v>108</v>
      </c>
      <c r="H292" t="s">
        <v>64</v>
      </c>
      <c r="J292" t="b">
        <v>0</v>
      </c>
      <c r="K292">
        <v>617583</v>
      </c>
      <c r="L292">
        <v>186957</v>
      </c>
      <c r="Q292" t="s">
        <v>104</v>
      </c>
      <c r="U292">
        <v>7</v>
      </c>
      <c r="V292">
        <v>14</v>
      </c>
      <c r="X292">
        <v>1099720</v>
      </c>
      <c r="Y292" t="s">
        <v>105</v>
      </c>
      <c r="Z292">
        <v>345</v>
      </c>
      <c r="AA292" t="s">
        <v>106</v>
      </c>
      <c r="AB292" t="s">
        <v>107</v>
      </c>
      <c r="AC292">
        <v>2</v>
      </c>
    </row>
    <row r="293" spans="1:29" x14ac:dyDescent="0.25">
      <c r="A293">
        <v>345</v>
      </c>
      <c r="B293">
        <v>345102</v>
      </c>
      <c r="C293">
        <v>6200</v>
      </c>
      <c r="D293" t="s">
        <v>57</v>
      </c>
      <c r="E293" s="3">
        <v>26.02</v>
      </c>
      <c r="F293" s="8">
        <v>41849</v>
      </c>
      <c r="G293" t="s">
        <v>108</v>
      </c>
      <c r="H293" t="s">
        <v>64</v>
      </c>
      <c r="J293" t="b">
        <v>0</v>
      </c>
      <c r="K293">
        <v>617583</v>
      </c>
      <c r="L293">
        <v>186957</v>
      </c>
      <c r="Q293" t="s">
        <v>104</v>
      </c>
      <c r="U293">
        <v>7</v>
      </c>
      <c r="V293">
        <v>14</v>
      </c>
      <c r="X293">
        <v>1099720</v>
      </c>
      <c r="Y293" t="s">
        <v>105</v>
      </c>
      <c r="Z293">
        <v>345</v>
      </c>
      <c r="AA293" t="s">
        <v>106</v>
      </c>
      <c r="AB293" t="s">
        <v>107</v>
      </c>
      <c r="AC293">
        <v>4</v>
      </c>
    </row>
    <row r="294" spans="1:29" x14ac:dyDescent="0.25">
      <c r="A294">
        <v>345</v>
      </c>
      <c r="B294">
        <v>345102</v>
      </c>
      <c r="C294">
        <v>6185</v>
      </c>
      <c r="D294" t="s">
        <v>46</v>
      </c>
      <c r="E294" s="3">
        <v>164.36</v>
      </c>
      <c r="F294" s="8">
        <v>41849</v>
      </c>
      <c r="G294" t="s">
        <v>108</v>
      </c>
      <c r="H294" t="s">
        <v>65</v>
      </c>
      <c r="J294" t="b">
        <v>1</v>
      </c>
      <c r="K294">
        <v>617585</v>
      </c>
      <c r="L294">
        <v>186957</v>
      </c>
      <c r="Q294" t="s">
        <v>104</v>
      </c>
      <c r="U294">
        <v>7</v>
      </c>
      <c r="V294">
        <v>14</v>
      </c>
      <c r="X294">
        <v>1098825</v>
      </c>
      <c r="Y294" t="s">
        <v>105</v>
      </c>
      <c r="Z294">
        <v>345</v>
      </c>
      <c r="AA294" t="s">
        <v>106</v>
      </c>
      <c r="AB294" t="s">
        <v>107</v>
      </c>
      <c r="AC294">
        <v>1</v>
      </c>
    </row>
    <row r="295" spans="1:29" x14ac:dyDescent="0.25">
      <c r="A295">
        <v>345</v>
      </c>
      <c r="B295">
        <v>345102</v>
      </c>
      <c r="C295">
        <v>6195</v>
      </c>
      <c r="D295" t="s">
        <v>53</v>
      </c>
      <c r="E295" s="3">
        <v>236.88</v>
      </c>
      <c r="F295" s="8">
        <v>41849</v>
      </c>
      <c r="G295" t="s">
        <v>108</v>
      </c>
      <c r="H295" t="s">
        <v>65</v>
      </c>
      <c r="J295" t="b">
        <v>1</v>
      </c>
      <c r="K295">
        <v>617585</v>
      </c>
      <c r="L295">
        <v>186957</v>
      </c>
      <c r="Q295" t="s">
        <v>104</v>
      </c>
      <c r="U295">
        <v>7</v>
      </c>
      <c r="V295">
        <v>14</v>
      </c>
      <c r="X295">
        <v>1098825</v>
      </c>
      <c r="Y295" t="s">
        <v>105</v>
      </c>
      <c r="Z295">
        <v>345</v>
      </c>
      <c r="AA295" t="s">
        <v>106</v>
      </c>
      <c r="AB295" t="s">
        <v>107</v>
      </c>
      <c r="AC295">
        <v>2</v>
      </c>
    </row>
    <row r="296" spans="1:29" x14ac:dyDescent="0.25">
      <c r="A296">
        <v>345</v>
      </c>
      <c r="B296">
        <v>345102</v>
      </c>
      <c r="C296">
        <v>6385</v>
      </c>
      <c r="D296" t="s">
        <v>68</v>
      </c>
      <c r="E296" s="3">
        <v>100</v>
      </c>
      <c r="F296" s="8">
        <v>41850</v>
      </c>
      <c r="G296" t="s">
        <v>108</v>
      </c>
      <c r="H296" t="s">
        <v>70</v>
      </c>
      <c r="J296" t="b">
        <v>1</v>
      </c>
      <c r="K296">
        <v>617954</v>
      </c>
      <c r="L296">
        <v>187109</v>
      </c>
      <c r="Q296" t="s">
        <v>104</v>
      </c>
      <c r="U296">
        <v>7</v>
      </c>
      <c r="V296">
        <v>14</v>
      </c>
      <c r="X296">
        <v>1098942</v>
      </c>
      <c r="Y296" t="s">
        <v>105</v>
      </c>
      <c r="Z296">
        <v>345</v>
      </c>
      <c r="AA296" t="s">
        <v>106</v>
      </c>
      <c r="AB296" t="s">
        <v>107</v>
      </c>
      <c r="AC296">
        <v>1</v>
      </c>
    </row>
    <row r="297" spans="1:29" x14ac:dyDescent="0.25">
      <c r="A297">
        <v>345</v>
      </c>
      <c r="B297">
        <v>345102</v>
      </c>
      <c r="C297">
        <v>5895</v>
      </c>
      <c r="D297" t="s">
        <v>37</v>
      </c>
      <c r="E297" s="3">
        <v>110.33</v>
      </c>
      <c r="F297" s="8">
        <v>41877</v>
      </c>
      <c r="G297" t="s">
        <v>108</v>
      </c>
      <c r="H297" t="s">
        <v>64</v>
      </c>
      <c r="J297" t="b">
        <v>1</v>
      </c>
      <c r="K297">
        <v>623847</v>
      </c>
      <c r="L297">
        <v>188952</v>
      </c>
      <c r="Q297" t="s">
        <v>104</v>
      </c>
      <c r="U297">
        <v>8</v>
      </c>
      <c r="V297">
        <v>14</v>
      </c>
      <c r="X297">
        <v>1099720</v>
      </c>
      <c r="Y297" t="s">
        <v>105</v>
      </c>
      <c r="Z297">
        <v>345</v>
      </c>
      <c r="AA297" t="s">
        <v>106</v>
      </c>
      <c r="AB297" t="s">
        <v>107</v>
      </c>
      <c r="AC297">
        <v>3</v>
      </c>
    </row>
    <row r="298" spans="1:29" x14ac:dyDescent="0.25">
      <c r="A298">
        <v>345</v>
      </c>
      <c r="B298">
        <v>345101</v>
      </c>
      <c r="C298">
        <v>6185</v>
      </c>
      <c r="D298" t="s">
        <v>46</v>
      </c>
      <c r="E298" s="3">
        <v>132.26</v>
      </c>
      <c r="F298" s="8">
        <v>41877</v>
      </c>
      <c r="G298" t="s">
        <v>108</v>
      </c>
      <c r="H298" t="s">
        <v>64</v>
      </c>
      <c r="J298" t="b">
        <v>1</v>
      </c>
      <c r="K298">
        <v>623847</v>
      </c>
      <c r="L298">
        <v>188952</v>
      </c>
      <c r="Q298" t="s">
        <v>104</v>
      </c>
      <c r="U298">
        <v>8</v>
      </c>
      <c r="V298">
        <v>14</v>
      </c>
      <c r="X298">
        <v>1099720</v>
      </c>
      <c r="Y298" t="s">
        <v>105</v>
      </c>
      <c r="Z298">
        <v>345</v>
      </c>
      <c r="AA298" t="s">
        <v>106</v>
      </c>
      <c r="AB298" t="s">
        <v>107</v>
      </c>
      <c r="AC298">
        <v>1</v>
      </c>
    </row>
    <row r="299" spans="1:29" x14ac:dyDescent="0.25">
      <c r="A299">
        <v>345</v>
      </c>
      <c r="B299">
        <v>345101</v>
      </c>
      <c r="C299">
        <v>6200</v>
      </c>
      <c r="D299" t="s">
        <v>57</v>
      </c>
      <c r="E299" s="3">
        <v>80.540000000000006</v>
      </c>
      <c r="F299" s="8">
        <v>41877</v>
      </c>
      <c r="G299" t="s">
        <v>108</v>
      </c>
      <c r="H299" t="s">
        <v>64</v>
      </c>
      <c r="J299" t="b">
        <v>0</v>
      </c>
      <c r="K299">
        <v>623847</v>
      </c>
      <c r="L299">
        <v>188952</v>
      </c>
      <c r="Q299" t="s">
        <v>104</v>
      </c>
      <c r="U299">
        <v>8</v>
      </c>
      <c r="V299">
        <v>14</v>
      </c>
      <c r="X299">
        <v>1099720</v>
      </c>
      <c r="Y299" t="s">
        <v>105</v>
      </c>
      <c r="Z299">
        <v>345</v>
      </c>
      <c r="AA299" t="s">
        <v>106</v>
      </c>
      <c r="AB299" t="s">
        <v>107</v>
      </c>
      <c r="AC299">
        <v>2</v>
      </c>
    </row>
    <row r="300" spans="1:29" x14ac:dyDescent="0.25">
      <c r="A300">
        <v>345</v>
      </c>
      <c r="B300">
        <v>345101</v>
      </c>
      <c r="C300">
        <v>6185</v>
      </c>
      <c r="D300" t="s">
        <v>46</v>
      </c>
      <c r="E300" s="3">
        <v>178.56</v>
      </c>
      <c r="F300" s="8">
        <v>41904</v>
      </c>
      <c r="G300" t="s">
        <v>108</v>
      </c>
      <c r="H300" t="s">
        <v>64</v>
      </c>
      <c r="J300" t="b">
        <v>1</v>
      </c>
      <c r="K300">
        <v>630104</v>
      </c>
      <c r="L300">
        <v>190808</v>
      </c>
      <c r="Q300" t="s">
        <v>104</v>
      </c>
      <c r="U300">
        <v>9</v>
      </c>
      <c r="V300">
        <v>14</v>
      </c>
      <c r="X300">
        <v>1099720</v>
      </c>
      <c r="Y300" t="s">
        <v>105</v>
      </c>
      <c r="Z300">
        <v>345</v>
      </c>
      <c r="AA300" t="s">
        <v>106</v>
      </c>
      <c r="AB300" t="s">
        <v>107</v>
      </c>
      <c r="AC300">
        <v>1</v>
      </c>
    </row>
    <row r="301" spans="1:29" x14ac:dyDescent="0.25">
      <c r="A301">
        <v>345</v>
      </c>
      <c r="B301">
        <v>345101</v>
      </c>
      <c r="C301">
        <v>6200</v>
      </c>
      <c r="D301" t="s">
        <v>57</v>
      </c>
      <c r="E301" s="3">
        <v>104.39</v>
      </c>
      <c r="F301" s="8">
        <v>41904</v>
      </c>
      <c r="G301" t="s">
        <v>108</v>
      </c>
      <c r="H301" t="s">
        <v>64</v>
      </c>
      <c r="J301" t="b">
        <v>0</v>
      </c>
      <c r="K301">
        <v>630104</v>
      </c>
      <c r="L301">
        <v>190808</v>
      </c>
      <c r="Q301" t="s">
        <v>104</v>
      </c>
      <c r="U301">
        <v>9</v>
      </c>
      <c r="V301">
        <v>14</v>
      </c>
      <c r="X301">
        <v>1099720</v>
      </c>
      <c r="Y301" t="s">
        <v>105</v>
      </c>
      <c r="Z301">
        <v>345</v>
      </c>
      <c r="AA301" t="s">
        <v>106</v>
      </c>
      <c r="AB301" t="s">
        <v>107</v>
      </c>
      <c r="AC301">
        <v>2</v>
      </c>
    </row>
    <row r="302" spans="1:29" x14ac:dyDescent="0.25">
      <c r="A302">
        <v>345</v>
      </c>
      <c r="B302">
        <v>345101</v>
      </c>
      <c r="C302">
        <v>6185</v>
      </c>
      <c r="D302" t="s">
        <v>46</v>
      </c>
      <c r="E302" s="3">
        <v>178.56</v>
      </c>
      <c r="F302" s="8">
        <v>41912</v>
      </c>
      <c r="G302" t="s">
        <v>108</v>
      </c>
      <c r="H302" t="s">
        <v>64</v>
      </c>
      <c r="J302" t="b">
        <v>1</v>
      </c>
      <c r="K302">
        <v>631898</v>
      </c>
      <c r="L302">
        <v>191489</v>
      </c>
      <c r="Q302" t="s">
        <v>104</v>
      </c>
      <c r="U302">
        <v>9</v>
      </c>
      <c r="V302">
        <v>14</v>
      </c>
      <c r="X302">
        <v>1099720</v>
      </c>
      <c r="Y302" t="s">
        <v>105</v>
      </c>
      <c r="Z302">
        <v>345</v>
      </c>
      <c r="AA302" t="s">
        <v>106</v>
      </c>
      <c r="AB302" t="s">
        <v>107</v>
      </c>
      <c r="AC302">
        <v>1</v>
      </c>
    </row>
    <row r="303" spans="1:29" x14ac:dyDescent="0.25">
      <c r="A303">
        <v>345</v>
      </c>
      <c r="B303">
        <v>345101</v>
      </c>
      <c r="C303">
        <v>6200</v>
      </c>
      <c r="D303" t="s">
        <v>57</v>
      </c>
      <c r="E303" s="3">
        <v>105.45</v>
      </c>
      <c r="F303" s="8">
        <v>41912</v>
      </c>
      <c r="G303" t="s">
        <v>108</v>
      </c>
      <c r="H303" t="s">
        <v>64</v>
      </c>
      <c r="J303" t="b">
        <v>0</v>
      </c>
      <c r="K303">
        <v>631898</v>
      </c>
      <c r="L303">
        <v>191489</v>
      </c>
      <c r="Q303" t="s">
        <v>104</v>
      </c>
      <c r="U303">
        <v>9</v>
      </c>
      <c r="V303">
        <v>14</v>
      </c>
      <c r="X303">
        <v>1099720</v>
      </c>
      <c r="Y303" t="s">
        <v>105</v>
      </c>
      <c r="Z303">
        <v>345</v>
      </c>
      <c r="AA303" t="s">
        <v>106</v>
      </c>
      <c r="AB303" t="s">
        <v>107</v>
      </c>
      <c r="AC303">
        <v>2</v>
      </c>
    </row>
    <row r="304" spans="1:29" x14ac:dyDescent="0.25">
      <c r="A304">
        <v>345</v>
      </c>
      <c r="B304">
        <v>345102</v>
      </c>
      <c r="C304">
        <v>5870</v>
      </c>
      <c r="D304" t="s">
        <v>32</v>
      </c>
      <c r="E304" s="3">
        <v>60.57</v>
      </c>
      <c r="F304" s="8">
        <v>41941</v>
      </c>
      <c r="G304" t="s">
        <v>108</v>
      </c>
      <c r="H304" t="s">
        <v>64</v>
      </c>
      <c r="J304" t="b">
        <v>0</v>
      </c>
      <c r="K304">
        <v>640359</v>
      </c>
      <c r="L304">
        <v>193666</v>
      </c>
      <c r="Q304" t="s">
        <v>104</v>
      </c>
      <c r="U304">
        <v>10</v>
      </c>
      <c r="V304">
        <v>14</v>
      </c>
      <c r="X304">
        <v>1099720</v>
      </c>
      <c r="Y304" t="s">
        <v>105</v>
      </c>
      <c r="Z304">
        <v>345</v>
      </c>
      <c r="AA304" t="s">
        <v>106</v>
      </c>
      <c r="AB304" t="s">
        <v>107</v>
      </c>
      <c r="AC304">
        <v>1</v>
      </c>
    </row>
    <row r="305" spans="1:29" x14ac:dyDescent="0.25">
      <c r="A305">
        <v>345</v>
      </c>
      <c r="B305">
        <v>345102</v>
      </c>
      <c r="C305">
        <v>6200</v>
      </c>
      <c r="D305" t="s">
        <v>57</v>
      </c>
      <c r="E305" s="3">
        <v>6.9</v>
      </c>
      <c r="F305" s="8">
        <v>41941</v>
      </c>
      <c r="G305" t="s">
        <v>108</v>
      </c>
      <c r="H305" t="s">
        <v>64</v>
      </c>
      <c r="J305" t="b">
        <v>0</v>
      </c>
      <c r="K305">
        <v>640359</v>
      </c>
      <c r="L305">
        <v>193666</v>
      </c>
      <c r="Q305" t="s">
        <v>104</v>
      </c>
      <c r="U305">
        <v>10</v>
      </c>
      <c r="V305">
        <v>14</v>
      </c>
      <c r="X305">
        <v>1099720</v>
      </c>
      <c r="Y305" t="s">
        <v>105</v>
      </c>
      <c r="Z305">
        <v>345</v>
      </c>
      <c r="AA305" t="s">
        <v>106</v>
      </c>
      <c r="AB305" t="s">
        <v>107</v>
      </c>
      <c r="AC305">
        <v>2</v>
      </c>
    </row>
    <row r="306" spans="1:29" x14ac:dyDescent="0.25">
      <c r="A306">
        <v>345</v>
      </c>
      <c r="B306">
        <v>345102</v>
      </c>
      <c r="C306">
        <v>5895</v>
      </c>
      <c r="D306" t="s">
        <v>37</v>
      </c>
      <c r="E306" s="3">
        <v>279.07</v>
      </c>
      <c r="F306" s="8">
        <v>41941</v>
      </c>
      <c r="G306" t="s">
        <v>108</v>
      </c>
      <c r="H306" t="s">
        <v>64</v>
      </c>
      <c r="J306" t="b">
        <v>1</v>
      </c>
      <c r="K306">
        <v>640360</v>
      </c>
      <c r="L306">
        <v>193666</v>
      </c>
      <c r="Q306" t="s">
        <v>104</v>
      </c>
      <c r="U306">
        <v>10</v>
      </c>
      <c r="V306">
        <v>14</v>
      </c>
      <c r="X306">
        <v>1099720</v>
      </c>
      <c r="Y306" t="s">
        <v>105</v>
      </c>
      <c r="Z306">
        <v>345</v>
      </c>
      <c r="AA306" t="s">
        <v>106</v>
      </c>
      <c r="AB306" t="s">
        <v>107</v>
      </c>
      <c r="AC306">
        <v>2</v>
      </c>
    </row>
    <row r="307" spans="1:29" x14ac:dyDescent="0.25">
      <c r="A307">
        <v>345</v>
      </c>
      <c r="B307">
        <v>345102</v>
      </c>
      <c r="C307">
        <v>5900</v>
      </c>
      <c r="D307" t="s">
        <v>39</v>
      </c>
      <c r="E307" s="3">
        <v>58.3</v>
      </c>
      <c r="F307" s="8">
        <v>41941</v>
      </c>
      <c r="G307" t="s">
        <v>108</v>
      </c>
      <c r="H307" t="s">
        <v>64</v>
      </c>
      <c r="J307" t="b">
        <v>0</v>
      </c>
      <c r="K307">
        <v>640360</v>
      </c>
      <c r="L307">
        <v>193666</v>
      </c>
      <c r="Q307" t="s">
        <v>104</v>
      </c>
      <c r="U307">
        <v>10</v>
      </c>
      <c r="V307">
        <v>14</v>
      </c>
      <c r="X307">
        <v>1099720</v>
      </c>
      <c r="Y307" t="s">
        <v>105</v>
      </c>
      <c r="Z307">
        <v>345</v>
      </c>
      <c r="AA307" t="s">
        <v>106</v>
      </c>
      <c r="AB307" t="s">
        <v>107</v>
      </c>
      <c r="AC307">
        <v>1</v>
      </c>
    </row>
    <row r="308" spans="1:29" x14ac:dyDescent="0.25">
      <c r="A308">
        <v>345</v>
      </c>
      <c r="B308">
        <v>345102</v>
      </c>
      <c r="C308">
        <v>6200</v>
      </c>
      <c r="D308" t="s">
        <v>57</v>
      </c>
      <c r="E308" s="3">
        <v>52.42</v>
      </c>
      <c r="F308" s="8">
        <v>41941</v>
      </c>
      <c r="G308" t="s">
        <v>108</v>
      </c>
      <c r="H308" t="s">
        <v>64</v>
      </c>
      <c r="J308" t="b">
        <v>0</v>
      </c>
      <c r="K308">
        <v>640360</v>
      </c>
      <c r="L308">
        <v>193666</v>
      </c>
      <c r="Q308" t="s">
        <v>104</v>
      </c>
      <c r="U308">
        <v>10</v>
      </c>
      <c r="V308">
        <v>14</v>
      </c>
      <c r="X308">
        <v>1099720</v>
      </c>
      <c r="Y308" t="s">
        <v>105</v>
      </c>
      <c r="Z308">
        <v>345</v>
      </c>
      <c r="AA308" t="s">
        <v>106</v>
      </c>
      <c r="AB308" t="s">
        <v>107</v>
      </c>
      <c r="AC308">
        <v>3</v>
      </c>
    </row>
    <row r="309" spans="1:29" x14ac:dyDescent="0.25">
      <c r="A309">
        <v>345</v>
      </c>
      <c r="B309">
        <v>345101</v>
      </c>
      <c r="C309">
        <v>6185</v>
      </c>
      <c r="D309" t="s">
        <v>46</v>
      </c>
      <c r="E309" s="3">
        <v>178.56</v>
      </c>
      <c r="F309" s="8">
        <v>41947</v>
      </c>
      <c r="G309" t="s">
        <v>108</v>
      </c>
      <c r="H309" t="s">
        <v>64</v>
      </c>
      <c r="J309" t="b">
        <v>1</v>
      </c>
      <c r="K309">
        <v>641259</v>
      </c>
      <c r="L309">
        <v>194096</v>
      </c>
      <c r="Q309" t="s">
        <v>104</v>
      </c>
      <c r="U309">
        <v>11</v>
      </c>
      <c r="V309">
        <v>14</v>
      </c>
      <c r="X309">
        <v>1099720</v>
      </c>
      <c r="Y309" t="s">
        <v>105</v>
      </c>
      <c r="Z309">
        <v>345</v>
      </c>
      <c r="AA309" t="s">
        <v>106</v>
      </c>
      <c r="AB309" t="s">
        <v>107</v>
      </c>
      <c r="AC309">
        <v>1</v>
      </c>
    </row>
    <row r="310" spans="1:29" x14ac:dyDescent="0.25">
      <c r="A310">
        <v>345</v>
      </c>
      <c r="B310">
        <v>345101</v>
      </c>
      <c r="C310">
        <v>6200</v>
      </c>
      <c r="D310" t="s">
        <v>57</v>
      </c>
      <c r="E310" s="3">
        <v>103.51</v>
      </c>
      <c r="F310" s="8">
        <v>41947</v>
      </c>
      <c r="G310" t="s">
        <v>108</v>
      </c>
      <c r="H310" t="s">
        <v>64</v>
      </c>
      <c r="J310" t="b">
        <v>0</v>
      </c>
      <c r="K310">
        <v>641259</v>
      </c>
      <c r="L310">
        <v>194096</v>
      </c>
      <c r="Q310" t="s">
        <v>104</v>
      </c>
      <c r="U310">
        <v>11</v>
      </c>
      <c r="V310">
        <v>14</v>
      </c>
      <c r="X310">
        <v>1099720</v>
      </c>
      <c r="Y310" t="s">
        <v>105</v>
      </c>
      <c r="Z310">
        <v>345</v>
      </c>
      <c r="AA310" t="s">
        <v>106</v>
      </c>
      <c r="AB310" t="s">
        <v>107</v>
      </c>
      <c r="AC310">
        <v>2</v>
      </c>
    </row>
    <row r="311" spans="1:29" x14ac:dyDescent="0.25">
      <c r="A311">
        <v>345</v>
      </c>
      <c r="B311">
        <v>345101</v>
      </c>
      <c r="C311">
        <v>6285</v>
      </c>
      <c r="D311" t="s">
        <v>66</v>
      </c>
      <c r="E311" s="3">
        <v>11.61</v>
      </c>
      <c r="F311" s="8">
        <v>41947</v>
      </c>
      <c r="G311" t="s">
        <v>108</v>
      </c>
      <c r="H311" t="s">
        <v>64</v>
      </c>
      <c r="J311" t="b">
        <v>1</v>
      </c>
      <c r="K311">
        <v>641259</v>
      </c>
      <c r="L311">
        <v>194096</v>
      </c>
      <c r="Q311" t="s">
        <v>104</v>
      </c>
      <c r="U311">
        <v>11</v>
      </c>
      <c r="V311">
        <v>14</v>
      </c>
      <c r="X311">
        <v>1099720</v>
      </c>
      <c r="Y311" t="s">
        <v>105</v>
      </c>
      <c r="Z311">
        <v>345</v>
      </c>
      <c r="AA311" t="s">
        <v>106</v>
      </c>
      <c r="AB311" t="s">
        <v>107</v>
      </c>
      <c r="AC311">
        <v>3</v>
      </c>
    </row>
    <row r="312" spans="1:29" x14ac:dyDescent="0.25">
      <c r="A312">
        <v>345</v>
      </c>
      <c r="B312">
        <v>345101</v>
      </c>
      <c r="C312">
        <v>6185</v>
      </c>
      <c r="D312" t="s">
        <v>46</v>
      </c>
      <c r="E312" s="3">
        <v>119.04</v>
      </c>
      <c r="F312" s="8">
        <v>41976</v>
      </c>
      <c r="G312" t="s">
        <v>108</v>
      </c>
      <c r="H312" t="s">
        <v>64</v>
      </c>
      <c r="J312" t="b">
        <v>1</v>
      </c>
      <c r="K312">
        <v>647275</v>
      </c>
      <c r="L312">
        <v>196063</v>
      </c>
      <c r="Q312" t="s">
        <v>104</v>
      </c>
      <c r="U312">
        <v>12</v>
      </c>
      <c r="V312">
        <v>14</v>
      </c>
      <c r="X312">
        <v>1099720</v>
      </c>
      <c r="Y312" t="s">
        <v>105</v>
      </c>
      <c r="Z312">
        <v>345</v>
      </c>
      <c r="AA312" t="s">
        <v>106</v>
      </c>
      <c r="AB312" t="s">
        <v>107</v>
      </c>
      <c r="AC312">
        <v>1</v>
      </c>
    </row>
    <row r="313" spans="1:29" x14ac:dyDescent="0.25">
      <c r="A313">
        <v>345</v>
      </c>
      <c r="B313">
        <v>345101</v>
      </c>
      <c r="C313">
        <v>6200</v>
      </c>
      <c r="D313" t="s">
        <v>57</v>
      </c>
      <c r="E313" s="3">
        <v>91.72</v>
      </c>
      <c r="F313" s="8">
        <v>41976</v>
      </c>
      <c r="G313" t="s">
        <v>108</v>
      </c>
      <c r="H313" t="s">
        <v>64</v>
      </c>
      <c r="J313" t="b">
        <v>0</v>
      </c>
      <c r="K313">
        <v>647275</v>
      </c>
      <c r="L313">
        <v>196063</v>
      </c>
      <c r="Q313" t="s">
        <v>104</v>
      </c>
      <c r="U313">
        <v>12</v>
      </c>
      <c r="V313">
        <v>14</v>
      </c>
      <c r="X313">
        <v>1099720</v>
      </c>
      <c r="Y313" t="s">
        <v>105</v>
      </c>
      <c r="Z313">
        <v>345</v>
      </c>
      <c r="AA313" t="s">
        <v>106</v>
      </c>
      <c r="AB313" t="s">
        <v>107</v>
      </c>
      <c r="AC313">
        <v>2</v>
      </c>
    </row>
    <row r="314" spans="1:29" x14ac:dyDescent="0.25">
      <c r="A314">
        <v>345</v>
      </c>
      <c r="B314">
        <v>345102</v>
      </c>
      <c r="C314">
        <v>5870</v>
      </c>
      <c r="D314" t="s">
        <v>32</v>
      </c>
      <c r="E314" s="3">
        <v>213.14</v>
      </c>
      <c r="F314" s="8">
        <v>42004</v>
      </c>
      <c r="G314" t="s">
        <v>108</v>
      </c>
      <c r="H314" t="s">
        <v>64</v>
      </c>
      <c r="J314" t="b">
        <v>0</v>
      </c>
      <c r="K314">
        <v>655108</v>
      </c>
      <c r="L314">
        <v>198307</v>
      </c>
      <c r="Q314" t="s">
        <v>104</v>
      </c>
      <c r="U314">
        <v>12</v>
      </c>
      <c r="V314">
        <v>14</v>
      </c>
      <c r="X314">
        <v>1099720</v>
      </c>
      <c r="Y314" t="s">
        <v>105</v>
      </c>
      <c r="Z314">
        <v>345</v>
      </c>
      <c r="AA314" t="s">
        <v>106</v>
      </c>
      <c r="AB314" t="s">
        <v>107</v>
      </c>
      <c r="AC314">
        <v>1</v>
      </c>
    </row>
    <row r="315" spans="1:29" x14ac:dyDescent="0.25">
      <c r="A315">
        <v>345</v>
      </c>
      <c r="B315">
        <v>345102</v>
      </c>
      <c r="C315">
        <v>6385</v>
      </c>
      <c r="D315" t="s">
        <v>68</v>
      </c>
      <c r="E315" s="3">
        <v>66.25</v>
      </c>
      <c r="F315" s="8">
        <v>42017</v>
      </c>
      <c r="G315" t="s">
        <v>108</v>
      </c>
      <c r="H315" t="s">
        <v>69</v>
      </c>
      <c r="J315" t="b">
        <v>1</v>
      </c>
      <c r="K315">
        <v>655868</v>
      </c>
      <c r="L315">
        <v>198741</v>
      </c>
      <c r="Q315" t="s">
        <v>104</v>
      </c>
      <c r="U315">
        <v>1</v>
      </c>
      <c r="V315">
        <v>15</v>
      </c>
      <c r="X315">
        <v>1098822</v>
      </c>
      <c r="Y315" t="s">
        <v>105</v>
      </c>
      <c r="Z315">
        <v>345</v>
      </c>
      <c r="AA315" t="s">
        <v>106</v>
      </c>
      <c r="AB315" t="s">
        <v>107</v>
      </c>
      <c r="AC315">
        <v>1</v>
      </c>
    </row>
    <row r="316" spans="1:29" x14ac:dyDescent="0.25">
      <c r="A316">
        <v>345</v>
      </c>
      <c r="B316">
        <v>345101</v>
      </c>
      <c r="C316">
        <v>5895</v>
      </c>
      <c r="D316" t="s">
        <v>37</v>
      </c>
      <c r="E316" s="3">
        <v>13.4</v>
      </c>
      <c r="F316" s="8">
        <v>42031</v>
      </c>
      <c r="G316" t="s">
        <v>108</v>
      </c>
      <c r="H316" t="s">
        <v>64</v>
      </c>
      <c r="J316" t="b">
        <v>1</v>
      </c>
      <c r="K316">
        <v>659380</v>
      </c>
      <c r="L316">
        <v>199687</v>
      </c>
      <c r="Q316" t="s">
        <v>104</v>
      </c>
      <c r="U316">
        <v>1</v>
      </c>
      <c r="V316">
        <v>15</v>
      </c>
      <c r="X316">
        <v>1099720</v>
      </c>
      <c r="Y316" t="s">
        <v>105</v>
      </c>
      <c r="Z316">
        <v>345</v>
      </c>
      <c r="AA316" t="s">
        <v>106</v>
      </c>
      <c r="AB316" t="s">
        <v>107</v>
      </c>
      <c r="AC316">
        <v>1</v>
      </c>
    </row>
    <row r="317" spans="1:29" x14ac:dyDescent="0.25">
      <c r="A317">
        <v>345</v>
      </c>
      <c r="B317">
        <v>345101</v>
      </c>
      <c r="C317">
        <v>6185</v>
      </c>
      <c r="D317" t="s">
        <v>46</v>
      </c>
      <c r="E317" s="3">
        <v>119.04</v>
      </c>
      <c r="F317" s="8">
        <v>42031</v>
      </c>
      <c r="G317" t="s">
        <v>108</v>
      </c>
      <c r="H317" t="s">
        <v>64</v>
      </c>
      <c r="J317" t="b">
        <v>1</v>
      </c>
      <c r="K317">
        <v>659380</v>
      </c>
      <c r="L317">
        <v>199687</v>
      </c>
      <c r="Q317" t="s">
        <v>104</v>
      </c>
      <c r="U317">
        <v>1</v>
      </c>
      <c r="V317">
        <v>15</v>
      </c>
      <c r="X317">
        <v>1099720</v>
      </c>
      <c r="Y317" t="s">
        <v>105</v>
      </c>
      <c r="Z317">
        <v>345</v>
      </c>
      <c r="AA317" t="s">
        <v>106</v>
      </c>
      <c r="AB317" t="s">
        <v>107</v>
      </c>
      <c r="AC317">
        <v>2</v>
      </c>
    </row>
    <row r="318" spans="1:29" x14ac:dyDescent="0.25">
      <c r="A318">
        <v>345</v>
      </c>
      <c r="B318">
        <v>345101</v>
      </c>
      <c r="C318">
        <v>6200</v>
      </c>
      <c r="D318" t="s">
        <v>57</v>
      </c>
      <c r="E318" s="3">
        <v>55.68</v>
      </c>
      <c r="F318" s="8">
        <v>42031</v>
      </c>
      <c r="G318" t="s">
        <v>108</v>
      </c>
      <c r="H318" t="s">
        <v>64</v>
      </c>
      <c r="J318" t="b">
        <v>0</v>
      </c>
      <c r="K318">
        <v>659380</v>
      </c>
      <c r="L318">
        <v>199687</v>
      </c>
      <c r="Q318" t="s">
        <v>104</v>
      </c>
      <c r="U318">
        <v>1</v>
      </c>
      <c r="V318">
        <v>15</v>
      </c>
      <c r="X318">
        <v>1099720</v>
      </c>
      <c r="Y318" t="s">
        <v>105</v>
      </c>
      <c r="Z318">
        <v>345</v>
      </c>
      <c r="AA318" t="s">
        <v>106</v>
      </c>
      <c r="AB318" t="s">
        <v>107</v>
      </c>
      <c r="AC318">
        <v>3</v>
      </c>
    </row>
    <row r="319" spans="1:29" x14ac:dyDescent="0.25">
      <c r="A319">
        <v>345</v>
      </c>
      <c r="B319">
        <v>345102</v>
      </c>
      <c r="C319">
        <v>6360</v>
      </c>
      <c r="D319" t="s">
        <v>67</v>
      </c>
      <c r="E319" s="3">
        <v>11.45</v>
      </c>
      <c r="F319" s="8">
        <v>42031</v>
      </c>
      <c r="G319" t="s">
        <v>108</v>
      </c>
      <c r="H319" t="s">
        <v>64</v>
      </c>
      <c r="J319" t="b">
        <v>1</v>
      </c>
      <c r="K319">
        <v>659380</v>
      </c>
      <c r="L319">
        <v>199687</v>
      </c>
      <c r="Q319" t="s">
        <v>104</v>
      </c>
      <c r="U319">
        <v>1</v>
      </c>
      <c r="V319">
        <v>15</v>
      </c>
      <c r="X319">
        <v>1099720</v>
      </c>
      <c r="Y319" t="s">
        <v>105</v>
      </c>
      <c r="Z319">
        <v>345</v>
      </c>
      <c r="AA319" t="s">
        <v>106</v>
      </c>
      <c r="AB319" t="s">
        <v>107</v>
      </c>
      <c r="AC319">
        <v>4</v>
      </c>
    </row>
    <row r="320" spans="1:29" x14ac:dyDescent="0.25">
      <c r="A320">
        <v>345</v>
      </c>
      <c r="B320">
        <v>345101</v>
      </c>
      <c r="C320">
        <v>5895</v>
      </c>
      <c r="D320" t="s">
        <v>37</v>
      </c>
      <c r="E320" s="3">
        <v>25.96</v>
      </c>
      <c r="F320" s="8">
        <v>42080</v>
      </c>
      <c r="G320" t="s">
        <v>108</v>
      </c>
      <c r="H320" t="s">
        <v>64</v>
      </c>
      <c r="J320" t="b">
        <v>1</v>
      </c>
      <c r="K320">
        <v>670268</v>
      </c>
      <c r="L320">
        <v>203405</v>
      </c>
      <c r="Q320" t="s">
        <v>104</v>
      </c>
      <c r="U320">
        <v>3</v>
      </c>
      <c r="V320">
        <v>15</v>
      </c>
      <c r="X320">
        <v>1099720</v>
      </c>
      <c r="Y320" t="s">
        <v>105</v>
      </c>
      <c r="Z320">
        <v>345</v>
      </c>
      <c r="AA320" t="s">
        <v>106</v>
      </c>
      <c r="AB320" t="s">
        <v>107</v>
      </c>
      <c r="AC320">
        <v>2</v>
      </c>
    </row>
    <row r="321" spans="1:29" x14ac:dyDescent="0.25">
      <c r="A321">
        <v>345</v>
      </c>
      <c r="B321">
        <v>345101</v>
      </c>
      <c r="C321">
        <v>6185</v>
      </c>
      <c r="D321" t="s">
        <v>46</v>
      </c>
      <c r="E321" s="3">
        <v>132.26</v>
      </c>
      <c r="F321" s="8">
        <v>42080</v>
      </c>
      <c r="G321" t="s">
        <v>108</v>
      </c>
      <c r="H321" t="s">
        <v>64</v>
      </c>
      <c r="J321" t="b">
        <v>1</v>
      </c>
      <c r="K321">
        <v>670268</v>
      </c>
      <c r="L321">
        <v>203405</v>
      </c>
      <c r="Q321" t="s">
        <v>104</v>
      </c>
      <c r="U321">
        <v>3</v>
      </c>
      <c r="V321">
        <v>15</v>
      </c>
      <c r="X321">
        <v>1099720</v>
      </c>
      <c r="Y321" t="s">
        <v>105</v>
      </c>
      <c r="Z321">
        <v>345</v>
      </c>
      <c r="AA321" t="s">
        <v>106</v>
      </c>
      <c r="AB321" t="s">
        <v>107</v>
      </c>
      <c r="AC321">
        <v>3</v>
      </c>
    </row>
    <row r="322" spans="1:29" x14ac:dyDescent="0.25">
      <c r="A322">
        <v>345</v>
      </c>
      <c r="B322">
        <v>345101</v>
      </c>
      <c r="C322">
        <v>6200</v>
      </c>
      <c r="D322" t="s">
        <v>57</v>
      </c>
      <c r="E322" s="3">
        <v>86.89</v>
      </c>
      <c r="F322" s="8">
        <v>42080</v>
      </c>
      <c r="G322" t="s">
        <v>108</v>
      </c>
      <c r="H322" t="s">
        <v>64</v>
      </c>
      <c r="J322" t="b">
        <v>0</v>
      </c>
      <c r="K322">
        <v>670268</v>
      </c>
      <c r="L322">
        <v>203405</v>
      </c>
      <c r="Q322" t="s">
        <v>104</v>
      </c>
      <c r="U322">
        <v>3</v>
      </c>
      <c r="V322">
        <v>15</v>
      </c>
      <c r="X322">
        <v>1099720</v>
      </c>
      <c r="Y322" t="s">
        <v>105</v>
      </c>
      <c r="Z322">
        <v>345</v>
      </c>
      <c r="AA322" t="s">
        <v>106</v>
      </c>
      <c r="AB322" t="s">
        <v>107</v>
      </c>
      <c r="AC322">
        <v>4</v>
      </c>
    </row>
    <row r="323" spans="1:29" x14ac:dyDescent="0.25">
      <c r="A323">
        <v>345</v>
      </c>
      <c r="B323">
        <v>345101</v>
      </c>
      <c r="C323">
        <v>6360</v>
      </c>
      <c r="D323" t="s">
        <v>67</v>
      </c>
      <c r="E323" s="3">
        <v>15.9</v>
      </c>
      <c r="F323" s="8">
        <v>42080</v>
      </c>
      <c r="G323" t="s">
        <v>108</v>
      </c>
      <c r="H323" t="s">
        <v>64</v>
      </c>
      <c r="J323" t="b">
        <v>1</v>
      </c>
      <c r="K323">
        <v>670268</v>
      </c>
      <c r="L323">
        <v>203405</v>
      </c>
      <c r="Q323" t="s">
        <v>104</v>
      </c>
      <c r="U323">
        <v>3</v>
      </c>
      <c r="V323">
        <v>15</v>
      </c>
      <c r="X323">
        <v>1099720</v>
      </c>
      <c r="Y323" t="s">
        <v>105</v>
      </c>
      <c r="Z323">
        <v>345</v>
      </c>
      <c r="AA323" t="s">
        <v>106</v>
      </c>
      <c r="AB323" t="s">
        <v>107</v>
      </c>
      <c r="AC323">
        <v>1</v>
      </c>
    </row>
    <row r="324" spans="1:29" x14ac:dyDescent="0.25">
      <c r="A324">
        <v>345</v>
      </c>
      <c r="B324">
        <v>345102</v>
      </c>
      <c r="C324">
        <v>6360</v>
      </c>
      <c r="D324" t="s">
        <v>67</v>
      </c>
      <c r="E324" s="3">
        <v>6.97</v>
      </c>
      <c r="F324" s="8">
        <v>42080</v>
      </c>
      <c r="G324" t="s">
        <v>108</v>
      </c>
      <c r="H324" t="s">
        <v>64</v>
      </c>
      <c r="J324" t="b">
        <v>1</v>
      </c>
      <c r="K324">
        <v>670268</v>
      </c>
      <c r="L324">
        <v>203405</v>
      </c>
      <c r="Q324" t="s">
        <v>104</v>
      </c>
      <c r="U324">
        <v>3</v>
      </c>
      <c r="V324">
        <v>15</v>
      </c>
      <c r="X324">
        <v>1099720</v>
      </c>
      <c r="Y324" t="s">
        <v>105</v>
      </c>
      <c r="Z324">
        <v>345</v>
      </c>
      <c r="AA324" t="s">
        <v>106</v>
      </c>
      <c r="AB324" t="s">
        <v>107</v>
      </c>
      <c r="AC324">
        <v>5</v>
      </c>
    </row>
    <row r="325" spans="1:29" x14ac:dyDescent="0.25">
      <c r="A325">
        <v>345</v>
      </c>
      <c r="B325">
        <v>345101</v>
      </c>
      <c r="C325">
        <v>5900</v>
      </c>
      <c r="D325" t="s">
        <v>39</v>
      </c>
      <c r="E325" s="3">
        <v>24.58</v>
      </c>
      <c r="F325" s="8">
        <v>42094</v>
      </c>
      <c r="G325" t="s">
        <v>108</v>
      </c>
      <c r="H325" t="s">
        <v>64</v>
      </c>
      <c r="J325" t="b">
        <v>1</v>
      </c>
      <c r="K325">
        <v>673377</v>
      </c>
      <c r="L325">
        <v>204475</v>
      </c>
      <c r="Q325" t="s">
        <v>104</v>
      </c>
      <c r="U325">
        <v>3</v>
      </c>
      <c r="V325">
        <v>15</v>
      </c>
      <c r="X325">
        <v>1099720</v>
      </c>
      <c r="Y325" t="s">
        <v>105</v>
      </c>
      <c r="Z325">
        <v>345</v>
      </c>
      <c r="AA325" t="s">
        <v>106</v>
      </c>
      <c r="AB325" t="s">
        <v>107</v>
      </c>
      <c r="AC325">
        <v>1</v>
      </c>
    </row>
    <row r="326" spans="1:29" x14ac:dyDescent="0.25">
      <c r="A326">
        <v>345</v>
      </c>
      <c r="B326">
        <v>345101</v>
      </c>
      <c r="C326">
        <v>6185</v>
      </c>
      <c r="D326" t="s">
        <v>46</v>
      </c>
      <c r="E326" s="3">
        <v>198.39</v>
      </c>
      <c r="F326" s="8">
        <v>42094</v>
      </c>
      <c r="G326" t="s">
        <v>108</v>
      </c>
      <c r="H326" t="s">
        <v>64</v>
      </c>
      <c r="J326" t="b">
        <v>1</v>
      </c>
      <c r="K326">
        <v>673377</v>
      </c>
      <c r="L326">
        <v>204475</v>
      </c>
      <c r="Q326" t="s">
        <v>104</v>
      </c>
      <c r="U326">
        <v>3</v>
      </c>
      <c r="V326">
        <v>15</v>
      </c>
      <c r="X326">
        <v>1099720</v>
      </c>
      <c r="Y326" t="s">
        <v>105</v>
      </c>
      <c r="Z326">
        <v>345</v>
      </c>
      <c r="AA326" t="s">
        <v>106</v>
      </c>
      <c r="AB326" t="s">
        <v>107</v>
      </c>
      <c r="AC326">
        <v>2</v>
      </c>
    </row>
    <row r="327" spans="1:29" x14ac:dyDescent="0.25">
      <c r="A327">
        <v>345</v>
      </c>
      <c r="B327">
        <v>345101</v>
      </c>
      <c r="C327">
        <v>6200</v>
      </c>
      <c r="D327" t="s">
        <v>57</v>
      </c>
      <c r="E327" s="3">
        <v>108.59</v>
      </c>
      <c r="F327" s="8">
        <v>42094</v>
      </c>
      <c r="G327" t="s">
        <v>108</v>
      </c>
      <c r="H327" t="s">
        <v>64</v>
      </c>
      <c r="J327" t="b">
        <v>0</v>
      </c>
      <c r="K327">
        <v>673377</v>
      </c>
      <c r="L327">
        <v>204475</v>
      </c>
      <c r="Q327" t="s">
        <v>104</v>
      </c>
      <c r="U327">
        <v>3</v>
      </c>
      <c r="V327">
        <v>15</v>
      </c>
      <c r="X327">
        <v>1099720</v>
      </c>
      <c r="Y327" t="s">
        <v>105</v>
      </c>
      <c r="Z327">
        <v>345</v>
      </c>
      <c r="AA327" t="s">
        <v>106</v>
      </c>
      <c r="AB327" t="s">
        <v>107</v>
      </c>
      <c r="AC327">
        <v>3</v>
      </c>
    </row>
    <row r="328" spans="1:29" x14ac:dyDescent="0.25">
      <c r="A328">
        <v>345</v>
      </c>
      <c r="B328">
        <v>345102</v>
      </c>
      <c r="C328">
        <v>6360</v>
      </c>
      <c r="D328" t="s">
        <v>67</v>
      </c>
      <c r="E328" s="3">
        <v>22.52</v>
      </c>
      <c r="F328" s="8">
        <v>42094</v>
      </c>
      <c r="G328" t="s">
        <v>108</v>
      </c>
      <c r="H328" t="s">
        <v>64</v>
      </c>
      <c r="J328" t="b">
        <v>1</v>
      </c>
      <c r="K328">
        <v>673377</v>
      </c>
      <c r="L328">
        <v>204475</v>
      </c>
      <c r="Q328" t="s">
        <v>104</v>
      </c>
      <c r="U328">
        <v>3</v>
      </c>
      <c r="V328">
        <v>15</v>
      </c>
      <c r="X328">
        <v>1099720</v>
      </c>
      <c r="Y328" t="s">
        <v>105</v>
      </c>
      <c r="Z328">
        <v>345</v>
      </c>
      <c r="AA328" t="s">
        <v>106</v>
      </c>
      <c r="AB328" t="s">
        <v>107</v>
      </c>
      <c r="AC328">
        <v>4</v>
      </c>
    </row>
    <row r="329" spans="1:29" x14ac:dyDescent="0.25">
      <c r="A329">
        <v>345</v>
      </c>
      <c r="B329">
        <v>345101</v>
      </c>
      <c r="C329">
        <v>6185</v>
      </c>
      <c r="D329" t="s">
        <v>46</v>
      </c>
      <c r="E329" s="3">
        <v>353.67</v>
      </c>
      <c r="F329" s="8">
        <v>42115</v>
      </c>
      <c r="G329" t="s">
        <v>108</v>
      </c>
      <c r="H329" t="s">
        <v>64</v>
      </c>
      <c r="J329" t="b">
        <v>1</v>
      </c>
      <c r="K329">
        <v>678417</v>
      </c>
      <c r="L329">
        <v>206053</v>
      </c>
      <c r="Q329" t="s">
        <v>104</v>
      </c>
      <c r="U329">
        <v>4</v>
      </c>
      <c r="V329">
        <v>15</v>
      </c>
      <c r="X329">
        <v>1099720</v>
      </c>
      <c r="Y329" t="s">
        <v>105</v>
      </c>
      <c r="Z329">
        <v>386</v>
      </c>
      <c r="AA329" t="s">
        <v>106</v>
      </c>
      <c r="AB329" t="s">
        <v>107</v>
      </c>
      <c r="AC329">
        <v>1</v>
      </c>
    </row>
    <row r="330" spans="1:29" x14ac:dyDescent="0.25">
      <c r="A330">
        <v>345</v>
      </c>
      <c r="B330">
        <v>345101</v>
      </c>
      <c r="C330">
        <v>6200</v>
      </c>
      <c r="D330" t="s">
        <v>57</v>
      </c>
      <c r="E330" s="3">
        <v>36.04</v>
      </c>
      <c r="F330" s="8">
        <v>42115</v>
      </c>
      <c r="G330" t="s">
        <v>108</v>
      </c>
      <c r="H330" t="s">
        <v>64</v>
      </c>
      <c r="J330" t="b">
        <v>0</v>
      </c>
      <c r="K330">
        <v>678417</v>
      </c>
      <c r="L330">
        <v>206053</v>
      </c>
      <c r="Q330" t="s">
        <v>104</v>
      </c>
      <c r="U330">
        <v>4</v>
      </c>
      <c r="V330">
        <v>15</v>
      </c>
      <c r="X330">
        <v>1099720</v>
      </c>
      <c r="Y330" t="s">
        <v>105</v>
      </c>
      <c r="Z330">
        <v>386</v>
      </c>
      <c r="AA330" t="s">
        <v>106</v>
      </c>
      <c r="AB330" t="s">
        <v>107</v>
      </c>
      <c r="AC330">
        <v>2</v>
      </c>
    </row>
    <row r="331" spans="1:29" x14ac:dyDescent="0.25">
      <c r="A331">
        <v>345</v>
      </c>
      <c r="B331">
        <v>345102</v>
      </c>
      <c r="C331">
        <v>6200</v>
      </c>
      <c r="D331" t="s">
        <v>57</v>
      </c>
      <c r="E331" s="3">
        <v>20.82</v>
      </c>
      <c r="F331" s="8">
        <v>42115</v>
      </c>
      <c r="G331" t="s">
        <v>108</v>
      </c>
      <c r="H331" t="s">
        <v>64</v>
      </c>
      <c r="J331" t="b">
        <v>0</v>
      </c>
      <c r="K331">
        <v>678417</v>
      </c>
      <c r="L331">
        <v>206053</v>
      </c>
      <c r="Q331" t="s">
        <v>104</v>
      </c>
      <c r="U331">
        <v>4</v>
      </c>
      <c r="V331">
        <v>15</v>
      </c>
      <c r="X331">
        <v>1099720</v>
      </c>
      <c r="Y331" t="s">
        <v>105</v>
      </c>
      <c r="Z331">
        <v>386</v>
      </c>
      <c r="AA331" t="s">
        <v>106</v>
      </c>
      <c r="AB331" t="s">
        <v>107</v>
      </c>
      <c r="AC331">
        <v>3</v>
      </c>
    </row>
    <row r="332" spans="1:29" x14ac:dyDescent="0.25">
      <c r="A332">
        <v>345</v>
      </c>
      <c r="B332">
        <v>345103</v>
      </c>
      <c r="C332">
        <v>5805</v>
      </c>
      <c r="D332" t="s">
        <v>20</v>
      </c>
      <c r="E332" s="3">
        <v>247.2</v>
      </c>
      <c r="F332" s="8">
        <v>42130</v>
      </c>
      <c r="G332" t="s">
        <v>108</v>
      </c>
      <c r="H332" t="s">
        <v>63</v>
      </c>
      <c r="J332" t="b">
        <v>1</v>
      </c>
      <c r="K332">
        <v>682013</v>
      </c>
      <c r="L332">
        <v>207337</v>
      </c>
      <c r="Q332" t="s">
        <v>104</v>
      </c>
      <c r="U332">
        <v>5</v>
      </c>
      <c r="V332">
        <v>15</v>
      </c>
      <c r="X332">
        <v>1098828</v>
      </c>
      <c r="Y332" t="s">
        <v>105</v>
      </c>
      <c r="Z332">
        <v>345</v>
      </c>
      <c r="AA332" t="s">
        <v>106</v>
      </c>
      <c r="AB332" t="s">
        <v>107</v>
      </c>
      <c r="AC332">
        <v>1</v>
      </c>
    </row>
    <row r="333" spans="1:29" x14ac:dyDescent="0.25">
      <c r="A333">
        <v>345</v>
      </c>
      <c r="B333">
        <v>345101</v>
      </c>
      <c r="C333">
        <v>5895</v>
      </c>
      <c r="D333" t="s">
        <v>37</v>
      </c>
      <c r="E333" s="3">
        <v>45.85</v>
      </c>
      <c r="F333" s="8">
        <v>42151</v>
      </c>
      <c r="G333" t="s">
        <v>108</v>
      </c>
      <c r="H333" t="s">
        <v>64</v>
      </c>
      <c r="J333" t="b">
        <v>1</v>
      </c>
      <c r="K333">
        <v>686404</v>
      </c>
      <c r="L333">
        <v>208710</v>
      </c>
      <c r="Q333" t="s">
        <v>104</v>
      </c>
      <c r="U333">
        <v>5</v>
      </c>
      <c r="V333">
        <v>15</v>
      </c>
      <c r="X333">
        <v>1099720</v>
      </c>
      <c r="Y333" t="s">
        <v>105</v>
      </c>
      <c r="Z333">
        <v>345</v>
      </c>
      <c r="AA333" t="s">
        <v>106</v>
      </c>
      <c r="AB333" t="s">
        <v>107</v>
      </c>
      <c r="AC333">
        <v>1</v>
      </c>
    </row>
    <row r="334" spans="1:29" x14ac:dyDescent="0.25">
      <c r="A334">
        <v>345</v>
      </c>
      <c r="B334">
        <v>345101</v>
      </c>
      <c r="C334">
        <v>6185</v>
      </c>
      <c r="D334" t="s">
        <v>46</v>
      </c>
      <c r="E334" s="3">
        <v>126.98</v>
      </c>
      <c r="F334" s="8">
        <v>42151</v>
      </c>
      <c r="G334" t="s">
        <v>108</v>
      </c>
      <c r="H334" t="s">
        <v>64</v>
      </c>
      <c r="J334" t="b">
        <v>1</v>
      </c>
      <c r="K334">
        <v>686404</v>
      </c>
      <c r="L334">
        <v>208710</v>
      </c>
      <c r="Q334" t="s">
        <v>104</v>
      </c>
      <c r="U334">
        <v>5</v>
      </c>
      <c r="V334">
        <v>15</v>
      </c>
      <c r="X334">
        <v>1099720</v>
      </c>
      <c r="Y334" t="s">
        <v>105</v>
      </c>
      <c r="Z334">
        <v>345</v>
      </c>
      <c r="AA334" t="s">
        <v>106</v>
      </c>
      <c r="AB334" t="s">
        <v>107</v>
      </c>
      <c r="AC334">
        <v>2</v>
      </c>
    </row>
    <row r="335" spans="1:29" x14ac:dyDescent="0.25">
      <c r="A335">
        <v>345</v>
      </c>
      <c r="B335">
        <v>345101</v>
      </c>
      <c r="C335">
        <v>6200</v>
      </c>
      <c r="D335" t="s">
        <v>57</v>
      </c>
      <c r="E335" s="3">
        <v>70.34</v>
      </c>
      <c r="F335" s="8">
        <v>42151</v>
      </c>
      <c r="G335" t="s">
        <v>108</v>
      </c>
      <c r="H335" t="s">
        <v>64</v>
      </c>
      <c r="J335" t="b">
        <v>0</v>
      </c>
      <c r="K335">
        <v>686404</v>
      </c>
      <c r="L335">
        <v>208710</v>
      </c>
      <c r="Q335" t="s">
        <v>104</v>
      </c>
      <c r="U335">
        <v>5</v>
      </c>
      <c r="V335">
        <v>15</v>
      </c>
      <c r="X335">
        <v>1099720</v>
      </c>
      <c r="Y335" t="s">
        <v>105</v>
      </c>
      <c r="Z335">
        <v>345</v>
      </c>
      <c r="AA335" t="s">
        <v>106</v>
      </c>
      <c r="AB335" t="s">
        <v>107</v>
      </c>
      <c r="AC335">
        <v>3</v>
      </c>
    </row>
    <row r="336" spans="1:29" x14ac:dyDescent="0.25">
      <c r="A336">
        <v>345</v>
      </c>
      <c r="B336">
        <v>345102</v>
      </c>
      <c r="C336">
        <v>6200</v>
      </c>
      <c r="D336" t="s">
        <v>57</v>
      </c>
      <c r="E336" s="3">
        <v>59.95</v>
      </c>
      <c r="F336" s="8">
        <v>42151</v>
      </c>
      <c r="G336" t="s">
        <v>108</v>
      </c>
      <c r="H336" t="s">
        <v>64</v>
      </c>
      <c r="J336" t="b">
        <v>0</v>
      </c>
      <c r="K336">
        <v>686404</v>
      </c>
      <c r="L336">
        <v>208710</v>
      </c>
      <c r="Q336" t="s">
        <v>104</v>
      </c>
      <c r="U336">
        <v>5</v>
      </c>
      <c r="V336">
        <v>15</v>
      </c>
      <c r="X336">
        <v>1099720</v>
      </c>
      <c r="Y336" t="s">
        <v>105</v>
      </c>
      <c r="Z336">
        <v>345</v>
      </c>
      <c r="AA336" t="s">
        <v>106</v>
      </c>
      <c r="AB336" t="s">
        <v>107</v>
      </c>
      <c r="AC336">
        <v>4</v>
      </c>
    </row>
    <row r="337" spans="1:31" x14ac:dyDescent="0.25">
      <c r="A337">
        <v>345</v>
      </c>
      <c r="B337">
        <v>345101</v>
      </c>
      <c r="C337">
        <v>5900</v>
      </c>
      <c r="D337" t="s">
        <v>39</v>
      </c>
      <c r="E337" s="3">
        <v>50</v>
      </c>
      <c r="F337" s="8">
        <v>42166</v>
      </c>
      <c r="G337" t="s">
        <v>108</v>
      </c>
      <c r="H337" t="s">
        <v>64</v>
      </c>
      <c r="J337" t="b">
        <v>1</v>
      </c>
      <c r="K337">
        <v>689709</v>
      </c>
      <c r="L337">
        <v>210020</v>
      </c>
      <c r="Q337" t="s">
        <v>104</v>
      </c>
      <c r="U337">
        <v>6</v>
      </c>
      <c r="V337">
        <v>15</v>
      </c>
      <c r="X337">
        <v>1099720</v>
      </c>
      <c r="Y337" t="s">
        <v>105</v>
      </c>
      <c r="Z337">
        <v>345</v>
      </c>
      <c r="AA337" t="s">
        <v>106</v>
      </c>
      <c r="AB337" t="s">
        <v>107</v>
      </c>
      <c r="AC337">
        <v>1</v>
      </c>
    </row>
    <row r="338" spans="1:31" x14ac:dyDescent="0.25">
      <c r="A338">
        <v>345</v>
      </c>
      <c r="B338">
        <v>345101</v>
      </c>
      <c r="C338">
        <v>6185</v>
      </c>
      <c r="D338" t="s">
        <v>46</v>
      </c>
      <c r="E338" s="3">
        <v>141.08000000000001</v>
      </c>
      <c r="F338" s="8">
        <v>42166</v>
      </c>
      <c r="G338" t="s">
        <v>108</v>
      </c>
      <c r="H338" t="s">
        <v>64</v>
      </c>
      <c r="J338" t="b">
        <v>1</v>
      </c>
      <c r="K338">
        <v>689709</v>
      </c>
      <c r="L338">
        <v>210020</v>
      </c>
      <c r="Q338" t="s">
        <v>104</v>
      </c>
      <c r="U338">
        <v>6</v>
      </c>
      <c r="V338">
        <v>15</v>
      </c>
      <c r="X338">
        <v>1099720</v>
      </c>
      <c r="Y338" t="s">
        <v>105</v>
      </c>
      <c r="Z338">
        <v>345</v>
      </c>
      <c r="AA338" t="s">
        <v>106</v>
      </c>
      <c r="AB338" t="s">
        <v>107</v>
      </c>
      <c r="AC338">
        <v>2</v>
      </c>
    </row>
    <row r="339" spans="1:31" x14ac:dyDescent="0.25">
      <c r="A339">
        <v>345</v>
      </c>
      <c r="B339">
        <v>345101</v>
      </c>
      <c r="C339">
        <v>6200</v>
      </c>
      <c r="D339" t="s">
        <v>57</v>
      </c>
      <c r="E339" s="3">
        <v>69.88</v>
      </c>
      <c r="F339" s="8">
        <v>42166</v>
      </c>
      <c r="G339" t="s">
        <v>108</v>
      </c>
      <c r="H339" t="s">
        <v>64</v>
      </c>
      <c r="J339" t="b">
        <v>0</v>
      </c>
      <c r="K339">
        <v>689709</v>
      </c>
      <c r="L339">
        <v>210020</v>
      </c>
      <c r="Q339" t="s">
        <v>104</v>
      </c>
      <c r="U339">
        <v>6</v>
      </c>
      <c r="V339">
        <v>15</v>
      </c>
      <c r="X339">
        <v>1099720</v>
      </c>
      <c r="Y339" t="s">
        <v>105</v>
      </c>
      <c r="Z339">
        <v>345</v>
      </c>
      <c r="AA339" t="s">
        <v>106</v>
      </c>
      <c r="AB339" t="s">
        <v>107</v>
      </c>
      <c r="AC339">
        <v>3</v>
      </c>
    </row>
    <row r="340" spans="1:31" x14ac:dyDescent="0.25">
      <c r="A340" s="1">
        <v>700</v>
      </c>
      <c r="B340" s="1">
        <v>700100</v>
      </c>
      <c r="C340" s="1">
        <v>5945</v>
      </c>
      <c r="D340" s="1" t="s">
        <v>40</v>
      </c>
      <c r="E340" s="2">
        <v>138.47999999999999</v>
      </c>
      <c r="F340" s="9">
        <v>41871</v>
      </c>
      <c r="G340" s="1" t="s">
        <v>108</v>
      </c>
      <c r="H340" s="1" t="s">
        <v>72</v>
      </c>
      <c r="I340" s="1"/>
      <c r="J340" s="1" t="b">
        <v>1</v>
      </c>
      <c r="K340" s="1">
        <v>622377</v>
      </c>
      <c r="L340" s="1">
        <v>188560</v>
      </c>
      <c r="M340" s="1"/>
      <c r="N340" s="1"/>
      <c r="O340" s="1"/>
      <c r="P340" s="1"/>
      <c r="Q340" s="1" t="s">
        <v>104</v>
      </c>
      <c r="R340" s="1"/>
      <c r="S340" s="1"/>
      <c r="T340" s="1"/>
      <c r="U340" s="1">
        <v>8</v>
      </c>
      <c r="V340" s="1">
        <v>14</v>
      </c>
      <c r="W340" s="1"/>
      <c r="X340" s="1">
        <v>1099901</v>
      </c>
      <c r="Y340" s="1" t="s">
        <v>105</v>
      </c>
      <c r="Z340" s="1">
        <v>700</v>
      </c>
      <c r="AA340" s="1" t="s">
        <v>106</v>
      </c>
      <c r="AB340" s="1" t="s">
        <v>107</v>
      </c>
      <c r="AC340" s="1">
        <v>1</v>
      </c>
      <c r="AD340" s="1"/>
      <c r="AE340" s="1"/>
    </row>
    <row r="341" spans="1:31" x14ac:dyDescent="0.25">
      <c r="A341" s="1">
        <v>700</v>
      </c>
      <c r="B341" s="1">
        <v>700100</v>
      </c>
      <c r="C341" s="1">
        <v>5945</v>
      </c>
      <c r="D341" s="1" t="s">
        <v>40</v>
      </c>
      <c r="E341" s="2">
        <v>363.2</v>
      </c>
      <c r="F341" s="9">
        <v>41913</v>
      </c>
      <c r="G341" s="1" t="s">
        <v>108</v>
      </c>
      <c r="H341" s="1" t="s">
        <v>59</v>
      </c>
      <c r="I341" s="1"/>
      <c r="J341" s="1" t="b">
        <v>1</v>
      </c>
      <c r="K341" s="1">
        <v>632384</v>
      </c>
      <c r="L341" s="1">
        <v>191564</v>
      </c>
      <c r="M341" s="1"/>
      <c r="N341" s="1"/>
      <c r="O341" s="1"/>
      <c r="P341" s="1"/>
      <c r="Q341" s="1" t="s">
        <v>104</v>
      </c>
      <c r="R341" s="1"/>
      <c r="S341" s="1"/>
      <c r="T341" s="1"/>
      <c r="U341" s="1">
        <v>10</v>
      </c>
      <c r="V341" s="1">
        <v>14</v>
      </c>
      <c r="W341" s="1"/>
      <c r="X341" s="1">
        <v>1099696</v>
      </c>
      <c r="Y341" s="1" t="s">
        <v>105</v>
      </c>
      <c r="Z341" s="1">
        <v>700</v>
      </c>
      <c r="AA341" s="1" t="s">
        <v>106</v>
      </c>
      <c r="AB341" s="1" t="s">
        <v>107</v>
      </c>
      <c r="AC341" s="1">
        <v>1</v>
      </c>
      <c r="AD341" s="1"/>
      <c r="AE341" s="1"/>
    </row>
    <row r="342" spans="1:31" x14ac:dyDescent="0.25">
      <c r="A342" s="1">
        <v>700</v>
      </c>
      <c r="B342" s="1">
        <v>700100</v>
      </c>
      <c r="C342" s="1">
        <v>5810</v>
      </c>
      <c r="D342" s="1" t="s">
        <v>22</v>
      </c>
      <c r="E342" s="2">
        <v>425</v>
      </c>
      <c r="F342" s="9">
        <v>41913</v>
      </c>
      <c r="G342" s="1" t="s">
        <v>108</v>
      </c>
      <c r="H342" s="1" t="s">
        <v>59</v>
      </c>
      <c r="I342" s="1"/>
      <c r="J342" s="1" t="b">
        <v>1</v>
      </c>
      <c r="K342" s="1">
        <v>632385</v>
      </c>
      <c r="L342" s="1">
        <v>191564</v>
      </c>
      <c r="M342" s="1"/>
      <c r="N342" s="1"/>
      <c r="O342" s="1"/>
      <c r="P342" s="1"/>
      <c r="Q342" s="1" t="s">
        <v>104</v>
      </c>
      <c r="R342" s="1"/>
      <c r="S342" s="1"/>
      <c r="T342" s="1"/>
      <c r="U342" s="1">
        <v>10</v>
      </c>
      <c r="V342" s="1">
        <v>14</v>
      </c>
      <c r="W342" s="1"/>
      <c r="X342" s="1">
        <v>1099696</v>
      </c>
      <c r="Y342" s="1" t="s">
        <v>105</v>
      </c>
      <c r="Z342" s="1">
        <v>700</v>
      </c>
      <c r="AA342" s="1" t="s">
        <v>106</v>
      </c>
      <c r="AB342" s="1" t="s">
        <v>107</v>
      </c>
      <c r="AC342" s="1">
        <v>1</v>
      </c>
      <c r="AD342" s="1"/>
      <c r="AE342" s="1"/>
    </row>
    <row r="343" spans="1:31" x14ac:dyDescent="0.25">
      <c r="A343" s="1">
        <v>700</v>
      </c>
      <c r="B343" s="1">
        <v>700100</v>
      </c>
      <c r="C343" s="1">
        <v>5945</v>
      </c>
      <c r="D343" s="1" t="s">
        <v>40</v>
      </c>
      <c r="E343" s="2">
        <v>207.68</v>
      </c>
      <c r="F343" s="9">
        <v>41941</v>
      </c>
      <c r="G343" s="1" t="s">
        <v>108</v>
      </c>
      <c r="H343" s="1" t="s">
        <v>72</v>
      </c>
      <c r="I343" s="1"/>
      <c r="J343" s="1" t="b">
        <v>1</v>
      </c>
      <c r="K343" s="1">
        <v>639753</v>
      </c>
      <c r="L343" s="1">
        <v>193575</v>
      </c>
      <c r="M343" s="1"/>
      <c r="N343" s="1"/>
      <c r="O343" s="1"/>
      <c r="P343" s="1"/>
      <c r="Q343" s="1" t="s">
        <v>104</v>
      </c>
      <c r="R343" s="1"/>
      <c r="S343" s="1"/>
      <c r="T343" s="1"/>
      <c r="U343" s="1">
        <v>10</v>
      </c>
      <c r="V343" s="1">
        <v>14</v>
      </c>
      <c r="W343" s="1"/>
      <c r="X343" s="1">
        <v>1099901</v>
      </c>
      <c r="Y343" s="1" t="s">
        <v>105</v>
      </c>
      <c r="Z343" s="1">
        <v>700</v>
      </c>
      <c r="AA343" s="1" t="s">
        <v>106</v>
      </c>
      <c r="AB343" s="1" t="s">
        <v>107</v>
      </c>
      <c r="AC343" s="1">
        <v>1</v>
      </c>
      <c r="AD343" s="1"/>
      <c r="AE343" s="1"/>
    </row>
    <row r="344" spans="1:31" x14ac:dyDescent="0.25">
      <c r="A344" s="1">
        <v>700</v>
      </c>
      <c r="B344" s="1">
        <v>700100</v>
      </c>
      <c r="C344" s="1">
        <v>5945</v>
      </c>
      <c r="D344" s="1" t="s">
        <v>40</v>
      </c>
      <c r="E344" s="2">
        <v>284.83999999999997</v>
      </c>
      <c r="F344" s="9">
        <v>41963</v>
      </c>
      <c r="G344" s="1" t="s">
        <v>108</v>
      </c>
      <c r="H344" s="1" t="s">
        <v>59</v>
      </c>
      <c r="I344" s="1"/>
      <c r="J344" s="1" t="b">
        <v>1</v>
      </c>
      <c r="K344" s="1">
        <v>645217</v>
      </c>
      <c r="L344" s="1">
        <v>195201</v>
      </c>
      <c r="M344" s="1"/>
      <c r="N344" s="1"/>
      <c r="O344" s="1"/>
      <c r="P344" s="1"/>
      <c r="Q344" s="1" t="s">
        <v>104</v>
      </c>
      <c r="R344" s="1"/>
      <c r="S344" s="1"/>
      <c r="T344" s="1"/>
      <c r="U344" s="1">
        <v>11</v>
      </c>
      <c r="V344" s="1">
        <v>14</v>
      </c>
      <c r="W344" s="1"/>
      <c r="X344" s="1">
        <v>1099696</v>
      </c>
      <c r="Y344" s="1" t="s">
        <v>105</v>
      </c>
      <c r="Z344" s="1">
        <v>700</v>
      </c>
      <c r="AA344" s="1" t="s">
        <v>106</v>
      </c>
      <c r="AB344" s="1" t="s">
        <v>107</v>
      </c>
      <c r="AC344" s="1">
        <v>1</v>
      </c>
      <c r="AD344" s="1"/>
      <c r="AE344" s="1"/>
    </row>
    <row r="345" spans="1:31" x14ac:dyDescent="0.25">
      <c r="A345" s="1">
        <v>700</v>
      </c>
      <c r="B345" s="1">
        <v>700100</v>
      </c>
      <c r="C345" s="1">
        <v>5945</v>
      </c>
      <c r="D345" s="1" t="s">
        <v>40</v>
      </c>
      <c r="E345" s="2">
        <v>139.16</v>
      </c>
      <c r="F345" s="9">
        <v>42004</v>
      </c>
      <c r="G345" s="1" t="s">
        <v>108</v>
      </c>
      <c r="H345" s="1" t="s">
        <v>72</v>
      </c>
      <c r="I345" s="1"/>
      <c r="J345" s="1" t="b">
        <v>1</v>
      </c>
      <c r="K345" s="1">
        <v>654867</v>
      </c>
      <c r="L345" s="1">
        <v>198198</v>
      </c>
      <c r="M345" s="1"/>
      <c r="N345" s="1"/>
      <c r="O345" s="1"/>
      <c r="P345" s="1"/>
      <c r="Q345" s="1" t="s">
        <v>104</v>
      </c>
      <c r="R345" s="1"/>
      <c r="S345" s="1"/>
      <c r="T345" s="1"/>
      <c r="U345" s="1">
        <v>12</v>
      </c>
      <c r="V345" s="1">
        <v>14</v>
      </c>
      <c r="W345" s="1"/>
      <c r="X345" s="1">
        <v>1099901</v>
      </c>
      <c r="Y345" s="1" t="s">
        <v>105</v>
      </c>
      <c r="Z345" s="1">
        <v>700</v>
      </c>
      <c r="AA345" s="1" t="s">
        <v>106</v>
      </c>
      <c r="AB345" s="1" t="s">
        <v>107</v>
      </c>
      <c r="AC345" s="1">
        <v>1</v>
      </c>
      <c r="AD345" s="1"/>
      <c r="AE345" s="1"/>
    </row>
    <row r="346" spans="1:31" x14ac:dyDescent="0.25">
      <c r="A346" s="1">
        <v>700</v>
      </c>
      <c r="B346" s="1">
        <v>700100</v>
      </c>
      <c r="C346" s="1">
        <v>5945</v>
      </c>
      <c r="D346" s="1" t="s">
        <v>40</v>
      </c>
      <c r="E346" s="2">
        <v>274.83999999999997</v>
      </c>
      <c r="F346" s="9">
        <v>42018</v>
      </c>
      <c r="G346" s="1" t="s">
        <v>108</v>
      </c>
      <c r="H346" s="1" t="s">
        <v>59</v>
      </c>
      <c r="I346" s="1"/>
      <c r="J346" s="1" t="b">
        <v>1</v>
      </c>
      <c r="K346" s="1">
        <v>656241</v>
      </c>
      <c r="L346" s="1">
        <v>198864</v>
      </c>
      <c r="M346" s="1"/>
      <c r="N346" s="1"/>
      <c r="O346" s="1"/>
      <c r="P346" s="1"/>
      <c r="Q346" s="1" t="s">
        <v>104</v>
      </c>
      <c r="R346" s="1"/>
      <c r="S346" s="1"/>
      <c r="T346" s="1"/>
      <c r="U346" s="1">
        <v>1</v>
      </c>
      <c r="V346" s="1">
        <v>15</v>
      </c>
      <c r="W346" s="1"/>
      <c r="X346" s="1">
        <v>1099696</v>
      </c>
      <c r="Y346" s="1" t="s">
        <v>105</v>
      </c>
      <c r="Z346" s="1">
        <v>700</v>
      </c>
      <c r="AA346" s="1" t="s">
        <v>106</v>
      </c>
      <c r="AB346" s="1" t="s">
        <v>107</v>
      </c>
      <c r="AC346" s="1">
        <v>1</v>
      </c>
      <c r="AD346" s="1"/>
      <c r="AE346" s="1"/>
    </row>
    <row r="347" spans="1:31" x14ac:dyDescent="0.25">
      <c r="A347" s="1">
        <v>700</v>
      </c>
      <c r="B347" s="1">
        <v>700100</v>
      </c>
      <c r="C347" s="1">
        <v>5945</v>
      </c>
      <c r="D347" s="1" t="s">
        <v>40</v>
      </c>
      <c r="E347" s="2">
        <v>138.62</v>
      </c>
      <c r="F347" s="9">
        <v>42067</v>
      </c>
      <c r="G347" s="1" t="s">
        <v>108</v>
      </c>
      <c r="H347" s="1" t="s">
        <v>72</v>
      </c>
      <c r="I347" s="1"/>
      <c r="J347" s="1" t="b">
        <v>1</v>
      </c>
      <c r="K347" s="1">
        <v>667336</v>
      </c>
      <c r="L347" s="1">
        <v>202425</v>
      </c>
      <c r="M347" s="1"/>
      <c r="N347" s="1"/>
      <c r="O347" s="1"/>
      <c r="P347" s="1"/>
      <c r="Q347" s="1" t="s">
        <v>104</v>
      </c>
      <c r="R347" s="1"/>
      <c r="S347" s="1"/>
      <c r="T347" s="1"/>
      <c r="U347" s="1">
        <v>3</v>
      </c>
      <c r="V347" s="1">
        <v>15</v>
      </c>
      <c r="W347" s="1"/>
      <c r="X347" s="1">
        <v>1099901</v>
      </c>
      <c r="Y347" s="1" t="s">
        <v>105</v>
      </c>
      <c r="Z347" s="1">
        <v>700</v>
      </c>
      <c r="AA347" s="1" t="s">
        <v>106</v>
      </c>
      <c r="AB347" s="1" t="s">
        <v>107</v>
      </c>
      <c r="AC347" s="1">
        <v>1</v>
      </c>
      <c r="AD347" s="1"/>
      <c r="AE347" s="1"/>
    </row>
    <row r="348" spans="1:31" x14ac:dyDescent="0.25">
      <c r="A348" s="1">
        <v>700</v>
      </c>
      <c r="B348" s="1">
        <v>700100</v>
      </c>
      <c r="C348" s="1">
        <v>6190</v>
      </c>
      <c r="D348" s="1" t="s">
        <v>49</v>
      </c>
      <c r="E348" s="2">
        <v>496.2</v>
      </c>
      <c r="F348" s="9">
        <v>42075</v>
      </c>
      <c r="G348" s="1" t="s">
        <v>108</v>
      </c>
      <c r="H348" s="1" t="s">
        <v>72</v>
      </c>
      <c r="I348" s="1"/>
      <c r="J348" s="1" t="b">
        <v>0</v>
      </c>
      <c r="K348" s="1">
        <v>669186</v>
      </c>
      <c r="L348" s="1">
        <v>203059</v>
      </c>
      <c r="M348" s="1"/>
      <c r="N348" s="1"/>
      <c r="O348" s="1"/>
      <c r="P348" s="1"/>
      <c r="Q348" s="1" t="s">
        <v>104</v>
      </c>
      <c r="R348" s="1"/>
      <c r="S348" s="1"/>
      <c r="T348" s="1"/>
      <c r="U348" s="1">
        <v>3</v>
      </c>
      <c r="V348" s="1">
        <v>15</v>
      </c>
      <c r="W348" s="1"/>
      <c r="X348" s="1">
        <v>1099901</v>
      </c>
      <c r="Y348" s="1" t="s">
        <v>105</v>
      </c>
      <c r="Z348" s="1">
        <v>700</v>
      </c>
      <c r="AA348" s="1" t="s">
        <v>106</v>
      </c>
      <c r="AB348" s="1" t="s">
        <v>107</v>
      </c>
      <c r="AC348" s="1">
        <v>1</v>
      </c>
      <c r="AD348" s="1"/>
      <c r="AE348" s="1"/>
    </row>
    <row r="349" spans="1:31" x14ac:dyDescent="0.25">
      <c r="A349" s="1">
        <v>700</v>
      </c>
      <c r="B349" s="1">
        <v>700100</v>
      </c>
      <c r="C349" s="1">
        <v>5945</v>
      </c>
      <c r="D349" s="1" t="s">
        <v>40</v>
      </c>
      <c r="E349" s="2">
        <v>129.13999999999999</v>
      </c>
      <c r="F349" s="9">
        <v>42117</v>
      </c>
      <c r="G349" s="1" t="s">
        <v>108</v>
      </c>
      <c r="H349" s="1" t="s">
        <v>71</v>
      </c>
      <c r="I349" s="1"/>
      <c r="J349" s="1" t="b">
        <v>1</v>
      </c>
      <c r="K349" s="1">
        <v>679121</v>
      </c>
      <c r="L349" s="1">
        <v>206282</v>
      </c>
      <c r="M349" s="1"/>
      <c r="N349" s="1"/>
      <c r="O349" s="1"/>
      <c r="P349" s="1"/>
      <c r="Q349" s="1" t="s">
        <v>104</v>
      </c>
      <c r="R349" s="1"/>
      <c r="S349" s="1"/>
      <c r="T349" s="1"/>
      <c r="U349" s="1">
        <v>4</v>
      </c>
      <c r="V349" s="1">
        <v>15</v>
      </c>
      <c r="W349" s="1"/>
      <c r="X349" s="1">
        <v>1099924</v>
      </c>
      <c r="Y349" s="1" t="s">
        <v>105</v>
      </c>
      <c r="Z349" s="1">
        <v>700</v>
      </c>
      <c r="AA349" s="1" t="s">
        <v>106</v>
      </c>
      <c r="AB349" s="1" t="s">
        <v>107</v>
      </c>
      <c r="AC349" s="1">
        <v>1</v>
      </c>
      <c r="AD349" s="1"/>
      <c r="AE349" s="1"/>
    </row>
    <row r="350" spans="1:31" x14ac:dyDescent="0.25">
      <c r="A350" s="1">
        <v>700</v>
      </c>
      <c r="B350" s="1">
        <v>700100</v>
      </c>
      <c r="C350" s="1">
        <v>5945</v>
      </c>
      <c r="D350" s="1" t="s">
        <v>40</v>
      </c>
      <c r="E350" s="2">
        <v>435.32</v>
      </c>
      <c r="F350" s="9">
        <v>42121</v>
      </c>
      <c r="G350" s="1" t="s">
        <v>108</v>
      </c>
      <c r="H350" s="1" t="s">
        <v>59</v>
      </c>
      <c r="I350" s="1"/>
      <c r="J350" s="1" t="b">
        <v>1</v>
      </c>
      <c r="K350" s="1">
        <v>679407</v>
      </c>
      <c r="L350" s="1">
        <v>206465</v>
      </c>
      <c r="M350" s="1"/>
      <c r="N350" s="1"/>
      <c r="O350" s="1"/>
      <c r="P350" s="1"/>
      <c r="Q350" s="1" t="s">
        <v>104</v>
      </c>
      <c r="R350" s="1"/>
      <c r="S350" s="1"/>
      <c r="T350" s="1"/>
      <c r="U350" s="1">
        <v>4</v>
      </c>
      <c r="V350" s="1">
        <v>15</v>
      </c>
      <c r="W350" s="1"/>
      <c r="X350" s="1">
        <v>1099696</v>
      </c>
      <c r="Y350" s="1" t="s">
        <v>105</v>
      </c>
      <c r="Z350" s="1">
        <v>700</v>
      </c>
      <c r="AA350" s="1" t="s">
        <v>106</v>
      </c>
      <c r="AB350" s="1" t="s">
        <v>107</v>
      </c>
      <c r="AC350" s="1">
        <v>1</v>
      </c>
      <c r="AD350" s="1"/>
      <c r="AE350" s="1"/>
    </row>
    <row r="351" spans="1:31" x14ac:dyDescent="0.25">
      <c r="A351" s="1">
        <v>700</v>
      </c>
      <c r="B351" s="1">
        <v>700100</v>
      </c>
      <c r="C351" s="1">
        <v>5945</v>
      </c>
      <c r="D351" s="1" t="s">
        <v>40</v>
      </c>
      <c r="E351" s="2">
        <v>19.899999999999999</v>
      </c>
      <c r="F351" s="9">
        <v>42121</v>
      </c>
      <c r="G351" s="1" t="s">
        <v>108</v>
      </c>
      <c r="H351" s="1" t="s">
        <v>59</v>
      </c>
      <c r="I351" s="1"/>
      <c r="J351" t="b">
        <v>0</v>
      </c>
      <c r="K351" s="1">
        <v>679408</v>
      </c>
      <c r="L351" s="1">
        <v>206465</v>
      </c>
      <c r="M351" s="1"/>
      <c r="N351" s="1"/>
      <c r="O351" s="1"/>
      <c r="P351" s="1"/>
      <c r="Q351" s="1" t="s">
        <v>104</v>
      </c>
      <c r="R351" s="1"/>
      <c r="S351" s="1"/>
      <c r="T351" s="1"/>
      <c r="U351" s="1">
        <v>4</v>
      </c>
      <c r="V351" s="1">
        <v>15</v>
      </c>
      <c r="W351" s="1"/>
      <c r="X351" s="1">
        <v>1099696</v>
      </c>
      <c r="Y351" s="1" t="s">
        <v>105</v>
      </c>
      <c r="Z351" s="1">
        <v>700</v>
      </c>
      <c r="AA351" s="1" t="s">
        <v>106</v>
      </c>
      <c r="AB351" s="1" t="s">
        <v>107</v>
      </c>
      <c r="AC351" s="1">
        <v>1</v>
      </c>
      <c r="AD351" s="1"/>
      <c r="AE351" s="1"/>
    </row>
    <row r="352" spans="1:31" x14ac:dyDescent="0.25">
      <c r="A352" s="1">
        <v>700</v>
      </c>
      <c r="B352" s="1">
        <v>700100</v>
      </c>
      <c r="C352" s="1">
        <v>6190</v>
      </c>
      <c r="D352" s="1" t="s">
        <v>49</v>
      </c>
      <c r="E352" s="2">
        <v>338.2</v>
      </c>
      <c r="F352" s="9">
        <v>42121</v>
      </c>
      <c r="G352" s="1" t="s">
        <v>108</v>
      </c>
      <c r="H352" s="1" t="s">
        <v>59</v>
      </c>
      <c r="I352" s="1"/>
      <c r="J352" t="b">
        <v>0</v>
      </c>
      <c r="K352" s="1">
        <v>679408</v>
      </c>
      <c r="L352" s="1">
        <v>206465</v>
      </c>
      <c r="M352" s="1"/>
      <c r="N352" s="1"/>
      <c r="O352" s="1"/>
      <c r="P352" s="1"/>
      <c r="Q352" s="1" t="s">
        <v>104</v>
      </c>
      <c r="R352" s="1"/>
      <c r="S352" s="1"/>
      <c r="T352" s="1"/>
      <c r="U352" s="1">
        <v>4</v>
      </c>
      <c r="V352" s="1">
        <v>15</v>
      </c>
      <c r="W352" s="1"/>
      <c r="X352" s="1">
        <v>1099696</v>
      </c>
      <c r="Y352" s="1" t="s">
        <v>105</v>
      </c>
      <c r="Z352" s="1">
        <v>700</v>
      </c>
      <c r="AA352" s="1" t="s">
        <v>106</v>
      </c>
      <c r="AB352" s="1" t="s">
        <v>107</v>
      </c>
      <c r="AC352" s="1">
        <v>2</v>
      </c>
      <c r="AD352" s="1"/>
      <c r="AE352" s="1"/>
    </row>
    <row r="353" spans="1:31" x14ac:dyDescent="0.25">
      <c r="A353" s="1">
        <v>700</v>
      </c>
      <c r="B353" s="1">
        <v>700100</v>
      </c>
      <c r="C353" s="1">
        <v>6195</v>
      </c>
      <c r="D353" s="1" t="s">
        <v>53</v>
      </c>
      <c r="E353" s="2">
        <v>93.9</v>
      </c>
      <c r="F353" s="9">
        <v>42121</v>
      </c>
      <c r="G353" s="1" t="s">
        <v>108</v>
      </c>
      <c r="H353" s="1" t="s">
        <v>59</v>
      </c>
      <c r="I353" s="1"/>
      <c r="J353" t="b">
        <v>0</v>
      </c>
      <c r="K353" s="1">
        <v>679408</v>
      </c>
      <c r="L353" s="1">
        <v>206465</v>
      </c>
      <c r="M353" s="1"/>
      <c r="N353" s="1"/>
      <c r="O353" s="1"/>
      <c r="P353" s="1"/>
      <c r="Q353" s="1" t="s">
        <v>104</v>
      </c>
      <c r="R353" s="1"/>
      <c r="S353" s="1"/>
      <c r="T353" s="1"/>
      <c r="U353" s="1">
        <v>4</v>
      </c>
      <c r="V353" s="1">
        <v>15</v>
      </c>
      <c r="W353" s="1"/>
      <c r="X353" s="1">
        <v>1099696</v>
      </c>
      <c r="Y353" s="1" t="s">
        <v>105</v>
      </c>
      <c r="Z353" s="1">
        <v>700</v>
      </c>
      <c r="AA353" s="1" t="s">
        <v>106</v>
      </c>
      <c r="AB353" s="1" t="s">
        <v>107</v>
      </c>
      <c r="AC353" s="1">
        <v>3</v>
      </c>
      <c r="AD353" s="1"/>
      <c r="AE353" s="1"/>
    </row>
    <row r="354" spans="1:31" x14ac:dyDescent="0.25">
      <c r="A354" s="1">
        <v>700</v>
      </c>
      <c r="B354" s="1">
        <v>700100</v>
      </c>
      <c r="C354" s="1">
        <v>6200</v>
      </c>
      <c r="D354" s="1" t="s">
        <v>57</v>
      </c>
      <c r="E354" s="2">
        <v>5.18</v>
      </c>
      <c r="F354" s="9">
        <v>42121</v>
      </c>
      <c r="G354" s="1" t="s">
        <v>108</v>
      </c>
      <c r="H354" s="1" t="s">
        <v>59</v>
      </c>
      <c r="I354" s="1"/>
      <c r="J354" t="b">
        <v>0</v>
      </c>
      <c r="K354" s="1">
        <v>679408</v>
      </c>
      <c r="L354" s="1">
        <v>206465</v>
      </c>
      <c r="M354" s="1"/>
      <c r="N354" s="1"/>
      <c r="O354" s="1"/>
      <c r="P354" s="1"/>
      <c r="Q354" s="1" t="s">
        <v>104</v>
      </c>
      <c r="R354" s="1"/>
      <c r="S354" s="1"/>
      <c r="T354" s="1"/>
      <c r="U354" s="1">
        <v>4</v>
      </c>
      <c r="V354" s="1">
        <v>15</v>
      </c>
      <c r="W354" s="1"/>
      <c r="X354" s="1">
        <v>1099696</v>
      </c>
      <c r="Y354" s="1" t="s">
        <v>105</v>
      </c>
      <c r="Z354" s="1">
        <v>700</v>
      </c>
      <c r="AA354" s="1" t="s">
        <v>106</v>
      </c>
      <c r="AB354" s="1" t="s">
        <v>107</v>
      </c>
      <c r="AC354" s="1">
        <v>4</v>
      </c>
      <c r="AD354" s="1"/>
      <c r="AE354" s="1"/>
    </row>
    <row r="355" spans="1:31" x14ac:dyDescent="0.25">
      <c r="A355" s="1">
        <v>700</v>
      </c>
      <c r="B355" s="1">
        <v>700100</v>
      </c>
      <c r="C355" s="1">
        <v>5945</v>
      </c>
      <c r="D355" s="1" t="s">
        <v>40</v>
      </c>
      <c r="E355" s="2">
        <v>138.66</v>
      </c>
      <c r="F355" s="9">
        <v>42137</v>
      </c>
      <c r="G355" s="1" t="s">
        <v>108</v>
      </c>
      <c r="H355" s="1" t="s">
        <v>72</v>
      </c>
      <c r="I355" s="1"/>
      <c r="J355" s="1" t="b">
        <v>1</v>
      </c>
      <c r="K355" s="1">
        <v>683245</v>
      </c>
      <c r="L355" s="1">
        <v>207873</v>
      </c>
      <c r="M355" s="1"/>
      <c r="N355" s="1"/>
      <c r="O355" s="1"/>
      <c r="P355" s="1"/>
      <c r="Q355" s="1" t="s">
        <v>104</v>
      </c>
      <c r="R355" s="1"/>
      <c r="S355" s="1"/>
      <c r="T355" s="1"/>
      <c r="U355" s="1">
        <v>5</v>
      </c>
      <c r="V355" s="1">
        <v>15</v>
      </c>
      <c r="W355" s="1"/>
      <c r="X355" s="1">
        <v>1099901</v>
      </c>
      <c r="Y355" s="1" t="s">
        <v>105</v>
      </c>
      <c r="Z355" s="1">
        <v>700</v>
      </c>
      <c r="AA355" s="1" t="s">
        <v>106</v>
      </c>
      <c r="AB355" s="1" t="s">
        <v>107</v>
      </c>
      <c r="AC355" s="1">
        <v>1</v>
      </c>
      <c r="AD355" s="1"/>
      <c r="AE355" s="1"/>
    </row>
    <row r="356" spans="1:31" x14ac:dyDescent="0.25">
      <c r="A356" s="1">
        <v>700</v>
      </c>
      <c r="B356" s="1">
        <v>700100</v>
      </c>
      <c r="C356" s="1">
        <v>5945</v>
      </c>
      <c r="D356" s="1" t="s">
        <v>40</v>
      </c>
      <c r="E356" s="2">
        <v>62.47</v>
      </c>
      <c r="F356" s="9">
        <v>42144</v>
      </c>
      <c r="G356" s="1" t="s">
        <v>108</v>
      </c>
      <c r="H356" s="1" t="s">
        <v>71</v>
      </c>
      <c r="I356" s="1"/>
      <c r="J356" s="1" t="b">
        <v>1</v>
      </c>
      <c r="K356" s="1">
        <v>685160</v>
      </c>
      <c r="L356" s="1">
        <v>208370</v>
      </c>
      <c r="M356" s="1"/>
      <c r="N356" s="1"/>
      <c r="O356" s="1"/>
      <c r="P356" s="1"/>
      <c r="Q356" s="1" t="s">
        <v>104</v>
      </c>
      <c r="R356" s="1"/>
      <c r="S356" s="1"/>
      <c r="T356" s="1"/>
      <c r="U356" s="1">
        <v>5</v>
      </c>
      <c r="V356" s="1">
        <v>15</v>
      </c>
      <c r="W356" s="1"/>
      <c r="X356" s="1">
        <v>1099924</v>
      </c>
      <c r="Y356" s="1" t="s">
        <v>105</v>
      </c>
      <c r="Z356" s="1">
        <v>700</v>
      </c>
      <c r="AA356" s="1" t="s">
        <v>106</v>
      </c>
      <c r="AB356" s="1" t="s">
        <v>107</v>
      </c>
      <c r="AC356" s="1">
        <v>1</v>
      </c>
      <c r="AD356" s="1"/>
      <c r="AE356" s="1"/>
    </row>
    <row r="357" spans="1:31" x14ac:dyDescent="0.25">
      <c r="A357" s="1">
        <v>700</v>
      </c>
      <c r="B357" s="1">
        <v>700100</v>
      </c>
      <c r="C357" s="1">
        <v>5945</v>
      </c>
      <c r="D357" s="1" t="s">
        <v>40</v>
      </c>
      <c r="E357" s="2">
        <v>69.349999999999994</v>
      </c>
      <c r="F357" s="9">
        <v>42151</v>
      </c>
      <c r="G357" s="1" t="s">
        <v>108</v>
      </c>
      <c r="H357" s="1" t="s">
        <v>72</v>
      </c>
      <c r="I357" s="1"/>
      <c r="J357" s="1" t="b">
        <v>1</v>
      </c>
      <c r="K357" s="1">
        <v>686078</v>
      </c>
      <c r="L357" s="1">
        <v>208725</v>
      </c>
      <c r="M357" s="1"/>
      <c r="N357" s="1"/>
      <c r="O357" s="1"/>
      <c r="P357" s="1"/>
      <c r="Q357" s="1" t="s">
        <v>104</v>
      </c>
      <c r="R357" s="1"/>
      <c r="S357" s="1"/>
      <c r="T357" s="1"/>
      <c r="U357" s="1">
        <v>5</v>
      </c>
      <c r="V357" s="1">
        <v>15</v>
      </c>
      <c r="W357" s="1"/>
      <c r="X357" s="1">
        <v>1099901</v>
      </c>
      <c r="Y357" s="1" t="s">
        <v>105</v>
      </c>
      <c r="Z357" s="1">
        <v>700</v>
      </c>
      <c r="AA357" s="1" t="s">
        <v>106</v>
      </c>
      <c r="AB357" s="1" t="s">
        <v>107</v>
      </c>
      <c r="AC357" s="1">
        <v>1</v>
      </c>
      <c r="AD357" s="1"/>
      <c r="AE357" s="1"/>
    </row>
    <row r="358" spans="1:31" x14ac:dyDescent="0.25">
      <c r="A358" s="1">
        <v>700</v>
      </c>
      <c r="B358" s="1">
        <v>700100</v>
      </c>
      <c r="C358" s="1">
        <v>5945</v>
      </c>
      <c r="D358" s="1" t="s">
        <v>40</v>
      </c>
      <c r="E358" s="2">
        <v>305.88</v>
      </c>
      <c r="F358" s="9">
        <v>42164</v>
      </c>
      <c r="G358" s="1" t="s">
        <v>108</v>
      </c>
      <c r="H358" s="1" t="s">
        <v>59</v>
      </c>
      <c r="I358" s="1"/>
      <c r="J358" s="1" t="b">
        <v>1</v>
      </c>
      <c r="K358" s="1">
        <v>688955</v>
      </c>
      <c r="L358" s="1">
        <v>209861</v>
      </c>
      <c r="M358" s="1"/>
      <c r="N358" s="1"/>
      <c r="O358" s="1"/>
      <c r="P358" s="1"/>
      <c r="Q358" s="1" t="s">
        <v>104</v>
      </c>
      <c r="R358" s="1"/>
      <c r="S358" s="1"/>
      <c r="T358" s="1"/>
      <c r="U358" s="1">
        <v>6</v>
      </c>
      <c r="V358" s="1">
        <v>15</v>
      </c>
      <c r="W358" s="1"/>
      <c r="X358" s="1">
        <v>1099696</v>
      </c>
      <c r="Y358" s="1" t="s">
        <v>105</v>
      </c>
      <c r="Z358" s="1">
        <v>700</v>
      </c>
      <c r="AA358" s="1" t="s">
        <v>106</v>
      </c>
      <c r="AB358" s="1" t="s">
        <v>107</v>
      </c>
      <c r="AC358" s="1">
        <v>1</v>
      </c>
      <c r="AD358" s="1"/>
      <c r="AE358" s="1"/>
    </row>
    <row r="359" spans="1:31" x14ac:dyDescent="0.25">
      <c r="A359" s="1">
        <v>700</v>
      </c>
      <c r="B359" s="1">
        <v>700100</v>
      </c>
      <c r="C359" s="1">
        <v>5945</v>
      </c>
      <c r="D359" s="1" t="s">
        <v>40</v>
      </c>
      <c r="E359" s="2">
        <v>25.95</v>
      </c>
      <c r="F359" s="9">
        <v>42164</v>
      </c>
      <c r="G359" s="1" t="s">
        <v>108</v>
      </c>
      <c r="H359" s="1" t="s">
        <v>59</v>
      </c>
      <c r="I359" s="1"/>
      <c r="J359" s="1" t="b">
        <v>0</v>
      </c>
      <c r="K359" s="1">
        <v>688959</v>
      </c>
      <c r="L359" s="1">
        <v>209861</v>
      </c>
      <c r="M359" s="1"/>
      <c r="N359" s="1"/>
      <c r="O359" s="1"/>
      <c r="P359" s="1"/>
      <c r="Q359" s="1" t="s">
        <v>104</v>
      </c>
      <c r="R359" s="1"/>
      <c r="S359" s="1"/>
      <c r="T359" s="1"/>
      <c r="U359" s="1">
        <v>6</v>
      </c>
      <c r="V359" s="1">
        <v>15</v>
      </c>
      <c r="W359" s="1"/>
      <c r="X359" s="1">
        <v>1099696</v>
      </c>
      <c r="Y359" s="1" t="s">
        <v>105</v>
      </c>
      <c r="Z359" s="1">
        <v>700</v>
      </c>
      <c r="AA359" s="1" t="s">
        <v>106</v>
      </c>
      <c r="AB359" s="1" t="s">
        <v>107</v>
      </c>
      <c r="AC359" s="1">
        <v>1</v>
      </c>
      <c r="AD359" s="1"/>
      <c r="AE359" s="1"/>
    </row>
    <row r="360" spans="1:31" x14ac:dyDescent="0.25">
      <c r="A360" s="1">
        <v>700</v>
      </c>
      <c r="B360" s="1">
        <v>700100</v>
      </c>
      <c r="C360" s="1">
        <v>6190</v>
      </c>
      <c r="D360" s="1" t="s">
        <v>49</v>
      </c>
      <c r="E360" s="2">
        <v>2396.38</v>
      </c>
      <c r="F360" s="9">
        <v>42164</v>
      </c>
      <c r="G360" s="1" t="s">
        <v>108</v>
      </c>
      <c r="H360" s="1" t="s">
        <v>59</v>
      </c>
      <c r="I360" s="1"/>
      <c r="J360" t="b">
        <v>0</v>
      </c>
      <c r="K360" s="1">
        <v>688959</v>
      </c>
      <c r="L360" s="1">
        <v>209861</v>
      </c>
      <c r="M360" s="1"/>
      <c r="N360" s="1"/>
      <c r="O360" s="1"/>
      <c r="P360" s="1"/>
      <c r="Q360" s="1" t="s">
        <v>104</v>
      </c>
      <c r="R360" s="1"/>
      <c r="S360" s="1"/>
      <c r="T360" s="1"/>
      <c r="U360" s="1">
        <v>6</v>
      </c>
      <c r="V360" s="1">
        <v>15</v>
      </c>
      <c r="W360" s="1"/>
      <c r="X360" s="1">
        <v>1099696</v>
      </c>
      <c r="Y360" s="1" t="s">
        <v>105</v>
      </c>
      <c r="Z360" s="1">
        <v>700</v>
      </c>
      <c r="AA360" s="1" t="s">
        <v>106</v>
      </c>
      <c r="AB360" s="1" t="s">
        <v>107</v>
      </c>
      <c r="AC360" s="1">
        <v>2</v>
      </c>
      <c r="AD360" s="1"/>
      <c r="AE360" s="1"/>
    </row>
    <row r="361" spans="1:31" x14ac:dyDescent="0.25">
      <c r="A361" s="1">
        <v>700</v>
      </c>
      <c r="B361" s="1">
        <v>700100</v>
      </c>
      <c r="C361" s="1">
        <v>6195</v>
      </c>
      <c r="D361" s="1" t="s">
        <v>53</v>
      </c>
      <c r="E361" s="2">
        <v>344.89</v>
      </c>
      <c r="F361" s="9">
        <v>42164</v>
      </c>
      <c r="G361" s="1" t="s">
        <v>108</v>
      </c>
      <c r="H361" s="1" t="s">
        <v>59</v>
      </c>
      <c r="I361" s="1"/>
      <c r="J361" t="b">
        <v>0</v>
      </c>
      <c r="K361" s="1">
        <v>688959</v>
      </c>
      <c r="L361" s="1">
        <v>209861</v>
      </c>
      <c r="M361" s="1"/>
      <c r="N361" s="1"/>
      <c r="O361" s="1"/>
      <c r="P361" s="1"/>
      <c r="Q361" s="1" t="s">
        <v>104</v>
      </c>
      <c r="R361" s="1"/>
      <c r="S361" s="1"/>
      <c r="T361" s="1"/>
      <c r="U361" s="1">
        <v>6</v>
      </c>
      <c r="V361" s="1">
        <v>15</v>
      </c>
      <c r="W361" s="1"/>
      <c r="X361" s="1">
        <v>1099696</v>
      </c>
      <c r="Y361" s="1" t="s">
        <v>105</v>
      </c>
      <c r="Z361" s="1">
        <v>700</v>
      </c>
      <c r="AA361" s="1" t="s">
        <v>106</v>
      </c>
      <c r="AB361" s="1" t="s">
        <v>107</v>
      </c>
      <c r="AC361" s="1">
        <v>3</v>
      </c>
      <c r="AD361" s="1"/>
      <c r="AE361" s="1"/>
    </row>
    <row r="362" spans="1:31" x14ac:dyDescent="0.25">
      <c r="A362" s="1">
        <v>700</v>
      </c>
      <c r="B362" s="1">
        <v>700100</v>
      </c>
      <c r="C362" s="1">
        <v>6200</v>
      </c>
      <c r="D362" s="1" t="s">
        <v>57</v>
      </c>
      <c r="E362" s="2">
        <v>42.18</v>
      </c>
      <c r="F362" s="9">
        <v>42164</v>
      </c>
      <c r="G362" s="1" t="s">
        <v>108</v>
      </c>
      <c r="H362" s="1" t="s">
        <v>59</v>
      </c>
      <c r="I362" s="1"/>
      <c r="J362" t="b">
        <v>0</v>
      </c>
      <c r="K362" s="1">
        <v>688959</v>
      </c>
      <c r="L362" s="1">
        <v>209861</v>
      </c>
      <c r="M362" s="1"/>
      <c r="N362" s="1"/>
      <c r="O362" s="1"/>
      <c r="P362" s="1"/>
      <c r="Q362" s="1" t="s">
        <v>104</v>
      </c>
      <c r="R362" s="1"/>
      <c r="S362" s="1"/>
      <c r="T362" s="1"/>
      <c r="U362" s="1">
        <v>6</v>
      </c>
      <c r="V362" s="1">
        <v>15</v>
      </c>
      <c r="W362" s="1"/>
      <c r="X362" s="1">
        <v>1099696</v>
      </c>
      <c r="Y362" s="1" t="s">
        <v>105</v>
      </c>
      <c r="Z362" s="1">
        <v>700</v>
      </c>
      <c r="AA362" s="1" t="s">
        <v>106</v>
      </c>
      <c r="AB362" s="1" t="s">
        <v>107</v>
      </c>
      <c r="AC362" s="1">
        <v>4</v>
      </c>
      <c r="AD362" s="1"/>
      <c r="AE362" s="1"/>
    </row>
    <row r="363" spans="1:31" x14ac:dyDescent="0.25">
      <c r="A363" s="1">
        <v>700</v>
      </c>
      <c r="B363" s="1">
        <v>700100</v>
      </c>
      <c r="C363" s="1">
        <v>6207</v>
      </c>
      <c r="D363" s="1" t="s">
        <v>60</v>
      </c>
      <c r="E363" s="2">
        <v>35</v>
      </c>
      <c r="F363" s="9">
        <v>42164</v>
      </c>
      <c r="G363" s="1" t="s">
        <v>108</v>
      </c>
      <c r="H363" s="1" t="s">
        <v>59</v>
      </c>
      <c r="I363" s="1"/>
      <c r="J363" t="b">
        <v>0</v>
      </c>
      <c r="K363" s="1">
        <v>688959</v>
      </c>
      <c r="L363" s="1">
        <v>209861</v>
      </c>
      <c r="M363" s="1"/>
      <c r="N363" s="1"/>
      <c r="O363" s="1"/>
      <c r="P363" s="1"/>
      <c r="Q363" s="1" t="s">
        <v>104</v>
      </c>
      <c r="R363" s="1"/>
      <c r="S363" s="1"/>
      <c r="T363" s="1"/>
      <c r="U363" s="1">
        <v>6</v>
      </c>
      <c r="V363" s="1">
        <v>15</v>
      </c>
      <c r="W363" s="1"/>
      <c r="X363" s="1">
        <v>1099696</v>
      </c>
      <c r="Y363" s="1" t="s">
        <v>105</v>
      </c>
      <c r="Z363" s="1">
        <v>700</v>
      </c>
      <c r="AA363" s="1" t="s">
        <v>106</v>
      </c>
      <c r="AB363" s="1" t="s">
        <v>107</v>
      </c>
      <c r="AC363" s="1">
        <v>5</v>
      </c>
      <c r="AD363" s="1"/>
      <c r="AE363" s="1"/>
    </row>
    <row r="364" spans="1:31" x14ac:dyDescent="0.25">
      <c r="A364">
        <v>800</v>
      </c>
      <c r="B364">
        <v>800100</v>
      </c>
      <c r="C364">
        <v>6200</v>
      </c>
      <c r="D364" t="s">
        <v>57</v>
      </c>
      <c r="E364" s="3">
        <v>27.56</v>
      </c>
      <c r="F364" s="8">
        <v>41956</v>
      </c>
      <c r="G364" t="s">
        <v>108</v>
      </c>
      <c r="H364" t="s">
        <v>73</v>
      </c>
      <c r="J364" t="b">
        <v>0</v>
      </c>
      <c r="K364">
        <v>643403</v>
      </c>
      <c r="L364">
        <v>194734</v>
      </c>
      <c r="Q364" t="s">
        <v>104</v>
      </c>
      <c r="U364">
        <v>11</v>
      </c>
      <c r="V364">
        <v>14</v>
      </c>
      <c r="X364">
        <v>1099737</v>
      </c>
      <c r="Y364" t="s">
        <v>105</v>
      </c>
      <c r="Z364">
        <v>800</v>
      </c>
      <c r="AA364" t="s">
        <v>106</v>
      </c>
      <c r="AB364" t="s">
        <v>107</v>
      </c>
      <c r="AC364">
        <v>1</v>
      </c>
    </row>
    <row r="365" spans="1:31" x14ac:dyDescent="0.25">
      <c r="A365">
        <v>800</v>
      </c>
      <c r="B365">
        <v>800100</v>
      </c>
      <c r="C365">
        <v>5805</v>
      </c>
      <c r="D365" t="s">
        <v>20</v>
      </c>
      <c r="E365" s="3">
        <v>170</v>
      </c>
      <c r="F365" s="8">
        <v>42018</v>
      </c>
      <c r="G365" t="s">
        <v>108</v>
      </c>
      <c r="H365" t="s">
        <v>73</v>
      </c>
      <c r="J365" t="b">
        <v>0</v>
      </c>
      <c r="K365">
        <v>656242</v>
      </c>
      <c r="L365">
        <v>198864</v>
      </c>
      <c r="Q365" t="s">
        <v>104</v>
      </c>
      <c r="U365">
        <v>1</v>
      </c>
      <c r="V365">
        <v>15</v>
      </c>
      <c r="X365">
        <v>1099737</v>
      </c>
      <c r="Y365" t="s">
        <v>105</v>
      </c>
      <c r="Z365">
        <v>800</v>
      </c>
      <c r="AA365" t="s">
        <v>106</v>
      </c>
      <c r="AB365" t="s">
        <v>107</v>
      </c>
      <c r="AC365">
        <v>1</v>
      </c>
    </row>
    <row r="366" spans="1:31" x14ac:dyDescent="0.25">
      <c r="A366">
        <v>860</v>
      </c>
      <c r="B366">
        <v>860100</v>
      </c>
      <c r="C366">
        <v>6195</v>
      </c>
      <c r="D366" t="s">
        <v>53</v>
      </c>
      <c r="E366" s="3">
        <v>49.28</v>
      </c>
      <c r="F366" s="8">
        <v>41844</v>
      </c>
      <c r="G366" t="s">
        <v>108</v>
      </c>
      <c r="H366" t="s">
        <v>56</v>
      </c>
      <c r="J366" t="b">
        <v>0</v>
      </c>
      <c r="K366">
        <v>616541</v>
      </c>
      <c r="L366">
        <v>186645</v>
      </c>
      <c r="Q366" t="s">
        <v>104</v>
      </c>
      <c r="U366">
        <v>7</v>
      </c>
      <c r="V366">
        <v>14</v>
      </c>
      <c r="X366">
        <v>1099714</v>
      </c>
      <c r="Y366" t="s">
        <v>105</v>
      </c>
      <c r="Z366">
        <v>102</v>
      </c>
      <c r="AA366" t="s">
        <v>106</v>
      </c>
      <c r="AB366" t="s">
        <v>107</v>
      </c>
      <c r="AC366">
        <v>2</v>
      </c>
    </row>
    <row r="367" spans="1:31" x14ac:dyDescent="0.25">
      <c r="A367">
        <v>860</v>
      </c>
      <c r="B367">
        <v>860100</v>
      </c>
      <c r="C367">
        <v>6200</v>
      </c>
      <c r="D367" t="s">
        <v>57</v>
      </c>
      <c r="E367" s="3">
        <v>19.22</v>
      </c>
      <c r="F367" s="8">
        <v>41955</v>
      </c>
      <c r="G367" t="s">
        <v>108</v>
      </c>
      <c r="H367" t="s">
        <v>38</v>
      </c>
      <c r="J367" t="b">
        <v>0</v>
      </c>
      <c r="K367">
        <v>643167</v>
      </c>
      <c r="L367">
        <v>194708</v>
      </c>
      <c r="Q367" t="s">
        <v>104</v>
      </c>
      <c r="U367">
        <v>11</v>
      </c>
      <c r="V367">
        <v>14</v>
      </c>
      <c r="X367">
        <v>1099579</v>
      </c>
      <c r="Y367" t="s">
        <v>105</v>
      </c>
      <c r="Z367">
        <v>860</v>
      </c>
      <c r="AA367" t="s">
        <v>106</v>
      </c>
      <c r="AB367" t="s">
        <v>107</v>
      </c>
      <c r="AC367">
        <v>1</v>
      </c>
    </row>
    <row r="368" spans="1:31" x14ac:dyDescent="0.25">
      <c r="A368">
        <v>860</v>
      </c>
      <c r="B368">
        <v>860100</v>
      </c>
      <c r="C368">
        <v>6200</v>
      </c>
      <c r="D368" t="s">
        <v>57</v>
      </c>
      <c r="E368" s="3">
        <v>13.63</v>
      </c>
      <c r="F368" s="8">
        <v>41956</v>
      </c>
      <c r="G368" t="s">
        <v>108</v>
      </c>
      <c r="H368" t="s">
        <v>73</v>
      </c>
      <c r="J368" t="b">
        <v>0</v>
      </c>
      <c r="K368">
        <v>643405</v>
      </c>
      <c r="L368">
        <v>194734</v>
      </c>
      <c r="Q368" t="s">
        <v>104</v>
      </c>
      <c r="U368">
        <v>11</v>
      </c>
      <c r="V368">
        <v>14</v>
      </c>
      <c r="X368">
        <v>1099737</v>
      </c>
      <c r="Y368" t="s">
        <v>105</v>
      </c>
      <c r="Z368">
        <v>860</v>
      </c>
      <c r="AA368" t="s">
        <v>106</v>
      </c>
      <c r="AB368" t="s">
        <v>107</v>
      </c>
      <c r="AC368">
        <v>1</v>
      </c>
    </row>
    <row r="369" spans="1:29" x14ac:dyDescent="0.25">
      <c r="A369">
        <v>860</v>
      </c>
      <c r="B369">
        <v>860100</v>
      </c>
      <c r="C369">
        <v>6195</v>
      </c>
      <c r="D369" t="s">
        <v>53</v>
      </c>
      <c r="E369" s="3">
        <v>86.17</v>
      </c>
      <c r="F369" s="8">
        <v>41963</v>
      </c>
      <c r="G369" t="s">
        <v>108</v>
      </c>
      <c r="H369" t="s">
        <v>59</v>
      </c>
      <c r="J369" t="b">
        <v>1</v>
      </c>
      <c r="K369">
        <v>645218</v>
      </c>
      <c r="L369">
        <v>195201</v>
      </c>
      <c r="Q369" t="s">
        <v>104</v>
      </c>
      <c r="U369">
        <v>11</v>
      </c>
      <c r="V369">
        <v>14</v>
      </c>
      <c r="X369">
        <v>1099696</v>
      </c>
      <c r="Y369" t="s">
        <v>105</v>
      </c>
      <c r="Z369">
        <v>860</v>
      </c>
      <c r="AA369" t="s">
        <v>106</v>
      </c>
      <c r="AB369" t="s">
        <v>107</v>
      </c>
      <c r="AC369">
        <v>1</v>
      </c>
    </row>
    <row r="370" spans="1:29" x14ac:dyDescent="0.25">
      <c r="A370">
        <v>860</v>
      </c>
      <c r="B370">
        <v>860100</v>
      </c>
      <c r="C370">
        <v>6200</v>
      </c>
      <c r="D370" t="s">
        <v>57</v>
      </c>
      <c r="E370" s="3">
        <v>2.86</v>
      </c>
      <c r="F370" s="8">
        <v>41963</v>
      </c>
      <c r="G370" t="s">
        <v>108</v>
      </c>
      <c r="H370" t="s">
        <v>59</v>
      </c>
      <c r="J370" t="b">
        <v>0</v>
      </c>
      <c r="K370">
        <v>645218</v>
      </c>
      <c r="L370">
        <v>195201</v>
      </c>
      <c r="Q370" t="s">
        <v>104</v>
      </c>
      <c r="U370">
        <v>11</v>
      </c>
      <c r="V370">
        <v>14</v>
      </c>
      <c r="X370">
        <v>1099696</v>
      </c>
      <c r="Y370" t="s">
        <v>105</v>
      </c>
      <c r="Z370">
        <v>860</v>
      </c>
      <c r="AA370" t="s">
        <v>106</v>
      </c>
      <c r="AB370" t="s">
        <v>107</v>
      </c>
      <c r="AC370">
        <v>2</v>
      </c>
    </row>
    <row r="371" spans="1:29" x14ac:dyDescent="0.25">
      <c r="A371">
        <v>860</v>
      </c>
      <c r="B371">
        <v>860100</v>
      </c>
      <c r="C371">
        <v>6215</v>
      </c>
      <c r="D371" t="s">
        <v>61</v>
      </c>
      <c r="E371" s="3">
        <v>118.82</v>
      </c>
      <c r="F371" s="8">
        <v>41963</v>
      </c>
      <c r="G371" t="s">
        <v>108</v>
      </c>
      <c r="H371" t="s">
        <v>59</v>
      </c>
      <c r="J371" t="b">
        <v>1</v>
      </c>
      <c r="K371">
        <v>645218</v>
      </c>
      <c r="L371">
        <v>195201</v>
      </c>
      <c r="Q371" t="s">
        <v>104</v>
      </c>
      <c r="U371">
        <v>11</v>
      </c>
      <c r="V371">
        <v>14</v>
      </c>
      <c r="X371">
        <v>1099696</v>
      </c>
      <c r="Y371" t="s">
        <v>105</v>
      </c>
      <c r="Z371">
        <v>860</v>
      </c>
      <c r="AA371" t="s">
        <v>106</v>
      </c>
      <c r="AB371" t="s">
        <v>107</v>
      </c>
      <c r="AC371">
        <v>3</v>
      </c>
    </row>
    <row r="372" spans="1:29" x14ac:dyDescent="0.25">
      <c r="A372">
        <v>860</v>
      </c>
      <c r="B372">
        <v>860100</v>
      </c>
      <c r="C372">
        <v>6185</v>
      </c>
      <c r="D372" t="s">
        <v>46</v>
      </c>
      <c r="E372" s="3">
        <v>132.28</v>
      </c>
      <c r="F372" s="8">
        <v>41963</v>
      </c>
      <c r="G372" t="s">
        <v>108</v>
      </c>
      <c r="H372" t="s">
        <v>59</v>
      </c>
      <c r="J372" t="b">
        <v>1</v>
      </c>
      <c r="K372">
        <v>645231</v>
      </c>
      <c r="L372">
        <v>195201</v>
      </c>
      <c r="Q372" t="s">
        <v>104</v>
      </c>
      <c r="U372">
        <v>11</v>
      </c>
      <c r="V372">
        <v>14</v>
      </c>
      <c r="X372">
        <v>1099696</v>
      </c>
      <c r="Y372" t="s">
        <v>105</v>
      </c>
      <c r="Z372">
        <v>860</v>
      </c>
      <c r="AA372" t="s">
        <v>106</v>
      </c>
      <c r="AB372" t="s">
        <v>107</v>
      </c>
      <c r="AC372">
        <v>1</v>
      </c>
    </row>
    <row r="373" spans="1:29" x14ac:dyDescent="0.25">
      <c r="A373">
        <v>860</v>
      </c>
      <c r="B373">
        <v>860100</v>
      </c>
      <c r="C373">
        <v>6190</v>
      </c>
      <c r="D373" t="s">
        <v>49</v>
      </c>
      <c r="E373" s="3">
        <v>530.16</v>
      </c>
      <c r="F373" s="8">
        <v>41963</v>
      </c>
      <c r="G373" t="s">
        <v>108</v>
      </c>
      <c r="H373" t="s">
        <v>59</v>
      </c>
      <c r="J373" t="b">
        <v>1</v>
      </c>
      <c r="K373">
        <v>645231</v>
      </c>
      <c r="L373">
        <v>195201</v>
      </c>
      <c r="Q373" t="s">
        <v>104</v>
      </c>
      <c r="U373">
        <v>11</v>
      </c>
      <c r="V373">
        <v>14</v>
      </c>
      <c r="X373">
        <v>1099696</v>
      </c>
      <c r="Y373" t="s">
        <v>105</v>
      </c>
      <c r="Z373">
        <v>860</v>
      </c>
      <c r="AA373" t="s">
        <v>106</v>
      </c>
      <c r="AB373" t="s">
        <v>107</v>
      </c>
      <c r="AC373">
        <v>2</v>
      </c>
    </row>
    <row r="374" spans="1:29" x14ac:dyDescent="0.25">
      <c r="A374">
        <v>860</v>
      </c>
      <c r="B374">
        <v>860100</v>
      </c>
      <c r="C374">
        <v>6195</v>
      </c>
      <c r="D374" t="s">
        <v>53</v>
      </c>
      <c r="E374" s="3">
        <v>85.86</v>
      </c>
      <c r="F374" s="8">
        <v>41963</v>
      </c>
      <c r="G374" t="s">
        <v>108</v>
      </c>
      <c r="H374" t="s">
        <v>59</v>
      </c>
      <c r="J374" t="b">
        <v>1</v>
      </c>
      <c r="K374">
        <v>645231</v>
      </c>
      <c r="L374">
        <v>195201</v>
      </c>
      <c r="Q374" t="s">
        <v>104</v>
      </c>
      <c r="U374">
        <v>11</v>
      </c>
      <c r="V374">
        <v>14</v>
      </c>
      <c r="X374">
        <v>1099696</v>
      </c>
      <c r="Y374" t="s">
        <v>105</v>
      </c>
      <c r="Z374">
        <v>860</v>
      </c>
      <c r="AA374" t="s">
        <v>106</v>
      </c>
      <c r="AB374" t="s">
        <v>107</v>
      </c>
      <c r="AC374">
        <v>3</v>
      </c>
    </row>
    <row r="375" spans="1:29" x14ac:dyDescent="0.25">
      <c r="A375">
        <v>860</v>
      </c>
      <c r="B375">
        <v>860100</v>
      </c>
      <c r="C375">
        <v>6200</v>
      </c>
      <c r="D375" t="s">
        <v>57</v>
      </c>
      <c r="E375" s="3">
        <v>5.76</v>
      </c>
      <c r="F375" s="8">
        <v>41963</v>
      </c>
      <c r="G375" t="s">
        <v>108</v>
      </c>
      <c r="H375" t="s">
        <v>59</v>
      </c>
      <c r="J375" t="b">
        <v>0</v>
      </c>
      <c r="K375">
        <v>645231</v>
      </c>
      <c r="L375">
        <v>195201</v>
      </c>
      <c r="Q375" t="s">
        <v>104</v>
      </c>
      <c r="U375">
        <v>11</v>
      </c>
      <c r="V375">
        <v>14</v>
      </c>
      <c r="X375">
        <v>1099696</v>
      </c>
      <c r="Y375" t="s">
        <v>105</v>
      </c>
      <c r="Z375">
        <v>860</v>
      </c>
      <c r="AA375" t="s">
        <v>106</v>
      </c>
      <c r="AB375" t="s">
        <v>107</v>
      </c>
      <c r="AC375">
        <v>4</v>
      </c>
    </row>
    <row r="376" spans="1:29" x14ac:dyDescent="0.25">
      <c r="A376">
        <v>860</v>
      </c>
      <c r="B376">
        <v>860100</v>
      </c>
      <c r="C376">
        <v>6207</v>
      </c>
      <c r="D376" t="s">
        <v>60</v>
      </c>
      <c r="E376" s="3">
        <v>47</v>
      </c>
      <c r="F376" s="8">
        <v>41963</v>
      </c>
      <c r="G376" t="s">
        <v>108</v>
      </c>
      <c r="H376" t="s">
        <v>59</v>
      </c>
      <c r="J376" t="b">
        <v>1</v>
      </c>
      <c r="K376">
        <v>645231</v>
      </c>
      <c r="L376">
        <v>195201</v>
      </c>
      <c r="Q376" t="s">
        <v>104</v>
      </c>
      <c r="U376">
        <v>11</v>
      </c>
      <c r="V376">
        <v>14</v>
      </c>
      <c r="X376">
        <v>1099696</v>
      </c>
      <c r="Y376" t="s">
        <v>105</v>
      </c>
      <c r="Z376">
        <v>860</v>
      </c>
      <c r="AA376" t="s">
        <v>106</v>
      </c>
      <c r="AB376" t="s">
        <v>107</v>
      </c>
      <c r="AC376">
        <v>5</v>
      </c>
    </row>
    <row r="377" spans="1:29" x14ac:dyDescent="0.25">
      <c r="A377">
        <v>860</v>
      </c>
      <c r="B377">
        <v>860100</v>
      </c>
      <c r="C377">
        <v>6215</v>
      </c>
      <c r="D377" t="s">
        <v>61</v>
      </c>
      <c r="E377" s="3">
        <v>11.59</v>
      </c>
      <c r="F377" s="8">
        <v>41963</v>
      </c>
      <c r="G377" t="s">
        <v>108</v>
      </c>
      <c r="H377" t="s">
        <v>59</v>
      </c>
      <c r="J377" t="b">
        <v>1</v>
      </c>
      <c r="K377">
        <v>645231</v>
      </c>
      <c r="L377">
        <v>195201</v>
      </c>
      <c r="Q377" t="s">
        <v>104</v>
      </c>
      <c r="U377">
        <v>11</v>
      </c>
      <c r="V377">
        <v>14</v>
      </c>
      <c r="X377">
        <v>1099696</v>
      </c>
      <c r="Y377" t="s">
        <v>105</v>
      </c>
      <c r="Z377">
        <v>860</v>
      </c>
      <c r="AA377" t="s">
        <v>106</v>
      </c>
      <c r="AB377" t="s">
        <v>107</v>
      </c>
      <c r="AC377">
        <v>6</v>
      </c>
    </row>
  </sheetData>
  <sortState ref="A2:AE377">
    <sortCondition ref="A2:A377"/>
    <sortCondition ref="Q2:Q377"/>
    <sortCondition ref="K2:K377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Bridge</vt:lpstr>
      <vt:lpstr>GL Data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bhallora</dc:creator>
  <cp:lastModifiedBy>bhallora</cp:lastModifiedBy>
  <cp:lastPrinted>2015-10-15T20:06:09Z</cp:lastPrinted>
  <dcterms:created xsi:type="dcterms:W3CDTF">2015-10-15T16:04:58Z</dcterms:created>
  <dcterms:modified xsi:type="dcterms:W3CDTF">2015-12-21T16:09:26Z</dcterms:modified>
</cp:coreProperties>
</file>