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720" yWindow="375" windowWidth="14985" windowHeight="11310"/>
  </bookViews>
  <sheets>
    <sheet name="Sheet1" sheetId="1" r:id="rId1"/>
  </sheets>
  <definedNames>
    <definedName name="_xlnm.Print_Area" localSheetId="0">Sheet1!$A$1:$F$28</definedName>
  </definedNames>
  <calcPr calcId="152511"/>
</workbook>
</file>

<file path=xl/calcChain.xml><?xml version="1.0" encoding="utf-8"?>
<calcChain xmlns="http://schemas.openxmlformats.org/spreadsheetml/2006/main">
  <c r="D14" i="1" l="1"/>
  <c r="E14" i="1" s="1"/>
  <c r="F14" i="1"/>
  <c r="D15" i="1"/>
  <c r="E15" i="1"/>
  <c r="F15" i="1"/>
  <c r="D16" i="1"/>
  <c r="E16" i="1" s="1"/>
  <c r="F16" i="1"/>
  <c r="D17" i="1"/>
  <c r="E17" i="1" s="1"/>
  <c r="F17" i="1"/>
  <c r="D18" i="1"/>
  <c r="E18" i="1" s="1"/>
  <c r="F18" i="1"/>
  <c r="D19" i="1"/>
  <c r="E19" i="1"/>
  <c r="F19" i="1"/>
  <c r="D20" i="1"/>
  <c r="E20" i="1" s="1"/>
  <c r="F20" i="1"/>
  <c r="F11" i="1"/>
  <c r="F22" i="1" s="1"/>
  <c r="F12" i="1"/>
  <c r="F13" i="1"/>
  <c r="B21" i="1"/>
  <c r="D21" i="1" s="1"/>
  <c r="E21" i="1" s="1"/>
  <c r="C21" i="1"/>
  <c r="D13" i="1"/>
  <c r="E13" i="1" s="1"/>
  <c r="D12" i="1"/>
  <c r="E12" i="1" s="1"/>
  <c r="D11" i="1"/>
  <c r="E11" i="1" s="1"/>
  <c r="F21" i="1" l="1"/>
</calcChain>
</file>

<file path=xl/sharedStrings.xml><?xml version="1.0" encoding="utf-8"?>
<sst xmlns="http://schemas.openxmlformats.org/spreadsheetml/2006/main" count="21" uniqueCount="21">
  <si>
    <t>Atmos Energy Corporation</t>
  </si>
  <si>
    <t>Calculation of Capital Construction Project Slippage Factor</t>
  </si>
  <si>
    <t>Fiscal Yrs Ending Sep</t>
  </si>
  <si>
    <t>(000's)</t>
  </si>
  <si>
    <t>Kentucky</t>
  </si>
  <si>
    <t xml:space="preserve">Source:     Capital Expenditures and Budget </t>
  </si>
  <si>
    <t>Years</t>
  </si>
  <si>
    <t>Annual Actual Cost</t>
  </si>
  <si>
    <t>Annual Original Budget</t>
  </si>
  <si>
    <t>Variance in Dollars</t>
  </si>
  <si>
    <t>Variance as Percent</t>
  </si>
  <si>
    <t>Slippage Factor</t>
  </si>
  <si>
    <t>Totals</t>
  </si>
  <si>
    <t>10 Year Average Slippage Factor (Mathematic Average of the Yearly Slippage Factors / 10 years)</t>
  </si>
  <si>
    <t>Total all projects for a given year.</t>
  </si>
  <si>
    <t>The Slippage Factor is calculated by dividing the Annual Actual Cost by the Annual Original Budget. Calculate a Slippage Factor for</t>
  </si>
  <si>
    <t>each year and the Totals line.  Carry Slippage Factor percentages to 3 decimal places.</t>
  </si>
  <si>
    <t>Schedule 13b</t>
  </si>
  <si>
    <t>The Annual Actual Cost, Annual Original Budget, Variance in Dollars, and Variance as Percent are to be taken from Schedule 13a.</t>
  </si>
  <si>
    <t>Case No. 2015-003473</t>
  </si>
  <si>
    <t>GKW-2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</si>
</sst>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1" xfId="0" applyNumberFormat="1" applyBorder="1"/>
    <xf numFmtId="10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sqref="A1:F1"/>
    </sheetView>
  </sheetViews>
  <sheetFormatPr defaultRowHeight="12.75" x14ac:dyDescent="0.2"/>
  <cols>
    <col min="2" max="2" width="18.7109375" customWidth="1"/>
    <col min="3" max="5" width="20.7109375" customWidth="1"/>
    <col min="6" max="6" width="25" customWidth="1"/>
  </cols>
  <sheetData>
    <row r="1" spans="1:6" s="8" customFormat="1" x14ac:dyDescent="0.2">
      <c r="A1" s="14" t="s">
        <v>0</v>
      </c>
      <c r="B1" s="14"/>
      <c r="C1" s="14"/>
      <c r="D1" s="14"/>
      <c r="E1" s="14"/>
      <c r="F1" s="14"/>
    </row>
    <row r="2" spans="1:6" s="8" customFormat="1" x14ac:dyDescent="0.2">
      <c r="A2" s="14" t="s">
        <v>19</v>
      </c>
      <c r="B2" s="14"/>
      <c r="C2" s="14"/>
      <c r="D2" s="14"/>
      <c r="E2" s="14"/>
      <c r="F2" s="14"/>
    </row>
    <row r="3" spans="1:6" s="8" customFormat="1" x14ac:dyDescent="0.2">
      <c r="A3" s="14" t="s">
        <v>1</v>
      </c>
      <c r="B3" s="14"/>
      <c r="C3" s="14"/>
      <c r="D3" s="14"/>
      <c r="E3" s="14"/>
      <c r="F3" s="14"/>
    </row>
    <row r="4" spans="1:6" s="8" customFormat="1" x14ac:dyDescent="0.2">
      <c r="A4" s="9"/>
      <c r="B4" s="9"/>
      <c r="C4" s="9"/>
      <c r="D4" s="9" t="s">
        <v>2</v>
      </c>
      <c r="E4" s="9"/>
      <c r="F4" s="9"/>
    </row>
    <row r="5" spans="1:6" s="8" customFormat="1" x14ac:dyDescent="0.2">
      <c r="A5" s="9"/>
      <c r="B5" s="9"/>
      <c r="C5" s="9"/>
      <c r="D5" s="12" t="s">
        <v>3</v>
      </c>
      <c r="E5" s="9"/>
      <c r="F5" s="9"/>
    </row>
    <row r="6" spans="1:6" s="8" customFormat="1" x14ac:dyDescent="0.2">
      <c r="A6" s="9"/>
      <c r="B6" s="9"/>
      <c r="C6" s="9"/>
      <c r="D6" s="9" t="s">
        <v>4</v>
      </c>
      <c r="E6" s="9"/>
      <c r="F6" s="9"/>
    </row>
    <row r="7" spans="1:6" s="8" customFormat="1" x14ac:dyDescent="0.2">
      <c r="F7" s="13" t="s">
        <v>20</v>
      </c>
    </row>
    <row r="8" spans="1:6" s="8" customFormat="1" x14ac:dyDescent="0.2">
      <c r="A8" s="8" t="s">
        <v>5</v>
      </c>
      <c r="F8" s="13" t="s">
        <v>17</v>
      </c>
    </row>
    <row r="9" spans="1:6" s="8" customFormat="1" x14ac:dyDescent="0.2"/>
    <row r="10" spans="1:6" s="11" customFormat="1" ht="37.5" customHeight="1" x14ac:dyDescent="0.2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</row>
    <row r="11" spans="1:6" ht="25.5" customHeight="1" x14ac:dyDescent="0.2">
      <c r="A11" s="7">
        <v>2015</v>
      </c>
      <c r="B11" s="1">
        <v>55475</v>
      </c>
      <c r="C11" s="1">
        <v>55854</v>
      </c>
      <c r="D11" s="1">
        <f t="shared" ref="D11:D21" si="0">B11-C11</f>
        <v>-379</v>
      </c>
      <c r="E11" s="2">
        <f t="shared" ref="E11:E21" si="1">D11/C11</f>
        <v>-6.7855480359508722E-3</v>
      </c>
      <c r="F11" s="3">
        <f t="shared" ref="F11:F21" si="2">B11/C11</f>
        <v>0.99321445196404912</v>
      </c>
    </row>
    <row r="12" spans="1:6" ht="25.5" customHeight="1" x14ac:dyDescent="0.2">
      <c r="A12" s="7">
        <v>2014</v>
      </c>
      <c r="B12" s="1">
        <v>49197</v>
      </c>
      <c r="C12" s="1">
        <v>43656</v>
      </c>
      <c r="D12" s="1">
        <f t="shared" si="0"/>
        <v>5541</v>
      </c>
      <c r="E12" s="2">
        <f t="shared" si="1"/>
        <v>0.12692413413963716</v>
      </c>
      <c r="F12" s="3">
        <f t="shared" si="2"/>
        <v>1.1269241341396372</v>
      </c>
    </row>
    <row r="13" spans="1:6" ht="25.5" customHeight="1" x14ac:dyDescent="0.2">
      <c r="A13" s="7">
        <v>2013</v>
      </c>
      <c r="B13" s="1">
        <v>35551</v>
      </c>
      <c r="C13" s="1">
        <v>29805</v>
      </c>
      <c r="D13" s="1">
        <f t="shared" si="0"/>
        <v>5746</v>
      </c>
      <c r="E13" s="2">
        <f t="shared" si="1"/>
        <v>0.19278644522731087</v>
      </c>
      <c r="F13" s="3">
        <f t="shared" si="2"/>
        <v>1.1927864452273109</v>
      </c>
    </row>
    <row r="14" spans="1:6" ht="25.5" customHeight="1" x14ac:dyDescent="0.2">
      <c r="A14" s="7">
        <v>2012</v>
      </c>
      <c r="B14" s="1">
        <v>37799</v>
      </c>
      <c r="C14" s="1">
        <v>31254</v>
      </c>
      <c r="D14" s="1">
        <f>B14-C14</f>
        <v>6545</v>
      </c>
      <c r="E14" s="2">
        <f>D14/C14</f>
        <v>0.2094131951110258</v>
      </c>
      <c r="F14" s="3">
        <f>B14/C14</f>
        <v>1.2094131951110259</v>
      </c>
    </row>
    <row r="15" spans="1:6" ht="25.5" customHeight="1" x14ac:dyDescent="0.2">
      <c r="A15" s="7">
        <v>2011</v>
      </c>
      <c r="B15" s="1">
        <v>22266</v>
      </c>
      <c r="C15" s="1">
        <v>21659</v>
      </c>
      <c r="D15" s="1">
        <f>B15-C15</f>
        <v>607</v>
      </c>
      <c r="E15" s="2">
        <f>D15/C15</f>
        <v>2.8025301260446004E-2</v>
      </c>
      <c r="F15" s="3">
        <f>B15/C15</f>
        <v>1.0280253012604461</v>
      </c>
    </row>
    <row r="16" spans="1:6" ht="25.5" customHeight="1" x14ac:dyDescent="0.2">
      <c r="A16" s="7">
        <v>2010</v>
      </c>
      <c r="B16" s="1">
        <v>21493</v>
      </c>
      <c r="C16" s="1">
        <v>22717</v>
      </c>
      <c r="D16" s="1">
        <f>B16-C16</f>
        <v>-1224</v>
      </c>
      <c r="E16" s="2">
        <f>D16/C16</f>
        <v>-5.3880353919971827E-2</v>
      </c>
      <c r="F16" s="3">
        <f>B16/C16</f>
        <v>0.94611964608002819</v>
      </c>
    </row>
    <row r="17" spans="1:6" ht="25.5" customHeight="1" x14ac:dyDescent="0.2">
      <c r="A17" s="7">
        <v>2009</v>
      </c>
      <c r="B17" s="1">
        <v>19736</v>
      </c>
      <c r="C17" s="1">
        <v>17396</v>
      </c>
      <c r="D17" s="1">
        <f>B17-C17</f>
        <v>2340</v>
      </c>
      <c r="E17" s="2">
        <f>D17/C17</f>
        <v>0.13451368130604738</v>
      </c>
      <c r="F17" s="3">
        <f>B17/C17</f>
        <v>1.1345136813060475</v>
      </c>
    </row>
    <row r="18" spans="1:6" ht="25.5" customHeight="1" x14ac:dyDescent="0.2">
      <c r="A18" s="7">
        <v>2008</v>
      </c>
      <c r="B18" s="1">
        <v>17667</v>
      </c>
      <c r="C18" s="1">
        <v>18816</v>
      </c>
      <c r="D18" s="1">
        <f t="shared" si="0"/>
        <v>-1149</v>
      </c>
      <c r="E18" s="2">
        <f t="shared" si="1"/>
        <v>-6.1065051020408163E-2</v>
      </c>
      <c r="F18" s="3">
        <f t="shared" si="2"/>
        <v>0.93893494897959184</v>
      </c>
    </row>
    <row r="19" spans="1:6" ht="25.5" customHeight="1" x14ac:dyDescent="0.2">
      <c r="A19" s="7">
        <v>2007</v>
      </c>
      <c r="B19" s="1">
        <v>16407</v>
      </c>
      <c r="C19" s="1">
        <v>16798</v>
      </c>
      <c r="D19" s="1">
        <f t="shared" si="0"/>
        <v>-391</v>
      </c>
      <c r="E19" s="2">
        <f t="shared" si="1"/>
        <v>-2.3276580545303013E-2</v>
      </c>
      <c r="F19" s="3">
        <f t="shared" si="2"/>
        <v>0.97672341945469698</v>
      </c>
    </row>
    <row r="20" spans="1:6" ht="25.5" customHeight="1" x14ac:dyDescent="0.2">
      <c r="A20" s="7">
        <v>2006</v>
      </c>
      <c r="B20" s="1">
        <v>16626</v>
      </c>
      <c r="C20" s="1">
        <v>14185</v>
      </c>
      <c r="D20" s="1">
        <f t="shared" si="0"/>
        <v>2441</v>
      </c>
      <c r="E20" s="2">
        <f t="shared" si="1"/>
        <v>0.17208318646457527</v>
      </c>
      <c r="F20" s="3">
        <f t="shared" si="2"/>
        <v>1.1720831864645753</v>
      </c>
    </row>
    <row r="21" spans="1:6" ht="25.5" customHeight="1" x14ac:dyDescent="0.2">
      <c r="A21" s="7" t="s">
        <v>12</v>
      </c>
      <c r="B21" s="1">
        <f>SUM(B11:B20)</f>
        <v>292217</v>
      </c>
      <c r="C21" s="1">
        <f>SUM(C11:C20)</f>
        <v>272140</v>
      </c>
      <c r="D21" s="1">
        <f t="shared" si="0"/>
        <v>20077</v>
      </c>
      <c r="E21" s="2">
        <f t="shared" si="1"/>
        <v>7.3774527816565003E-2</v>
      </c>
      <c r="F21" s="3">
        <f t="shared" si="2"/>
        <v>1.0737745278165649</v>
      </c>
    </row>
    <row r="22" spans="1:6" ht="20.100000000000001" customHeight="1" x14ac:dyDescent="0.2">
      <c r="A22" s="4" t="s">
        <v>13</v>
      </c>
      <c r="B22" s="5"/>
      <c r="C22" s="5"/>
      <c r="D22" s="5"/>
      <c r="E22" s="6"/>
      <c r="F22" s="3">
        <f>SUM(F11:F20)/10</f>
        <v>1.0718738409987409</v>
      </c>
    </row>
    <row r="24" spans="1:6" ht="15" customHeight="1" x14ac:dyDescent="0.2">
      <c r="A24" t="s">
        <v>18</v>
      </c>
    </row>
    <row r="25" spans="1:6" ht="15" customHeight="1" x14ac:dyDescent="0.2">
      <c r="A25" t="s">
        <v>14</v>
      </c>
    </row>
    <row r="26" spans="1:6" ht="23.25" customHeight="1" x14ac:dyDescent="0.2">
      <c r="A26" t="s">
        <v>15</v>
      </c>
    </row>
    <row r="27" spans="1:6" ht="15" customHeight="1" x14ac:dyDescent="0.2">
      <c r="A27" t="s">
        <v>16</v>
      </c>
    </row>
  </sheetData>
  <mergeCells count="3">
    <mergeCell ref="A1:F1"/>
    <mergeCell ref="A2:F2"/>
    <mergeCell ref="A3:F3"/>
  </mergeCells>
  <phoneticPr fontId="0" type="noConversion"/>
  <printOptions horizontalCentered="1"/>
  <pageMargins left="0.75" right="0.75" top="0.75" bottom="1" header="0.25" footer="0.5"/>
  <pageSetup scale="85" orientation="landscape" r:id="rId1"/>
  <headerFooter alignWithMargins="0">
    <oddHeader>&amp;R&amp;8CASE NO. 2015-00343
ATTACHMENT 2
TO STAFF DR NO. 1-13</oddHead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rcook</dc:creator>
  <cp:lastModifiedBy>Eric  Wilen</cp:lastModifiedBy>
  <cp:lastPrinted>2015-11-24T19:09:26Z</cp:lastPrinted>
  <dcterms:created xsi:type="dcterms:W3CDTF">2007-01-09T21:51:28Z</dcterms:created>
  <dcterms:modified xsi:type="dcterms:W3CDTF">2015-11-24T19:09:30Z</dcterms:modified>
</cp:coreProperties>
</file>