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90" windowWidth="15180" windowHeight="8580" firstSheet="1" activeTab="1"/>
  </bookViews>
  <sheets>
    <sheet name="_com.sap.ip.bi.xl.hiddensheet" sheetId="4" state="veryHidden" r:id="rId1"/>
    <sheet name="Customer Counts" sheetId="6" r:id="rId2"/>
  </sheets>
  <definedNames>
    <definedName name="SAPCrosstab1">#REF!</definedName>
  </definedNames>
  <calcPr calcId="145621"/>
</workbook>
</file>

<file path=xl/calcChain.xml><?xml version="1.0" encoding="utf-8"?>
<calcChain xmlns="http://schemas.openxmlformats.org/spreadsheetml/2006/main">
  <c r="A47" i="6" l="1"/>
  <c r="A48" i="6" s="1"/>
  <c r="A49" i="6" s="1"/>
  <c r="G49" i="6"/>
  <c r="H49" i="6"/>
  <c r="I49" i="6"/>
  <c r="J49" i="6"/>
  <c r="F49" i="6"/>
  <c r="L49" i="6" s="1"/>
  <c r="G48" i="6"/>
  <c r="H48" i="6" s="1"/>
  <c r="I48" i="6" s="1"/>
  <c r="J48" i="6" s="1"/>
  <c r="F48" i="6"/>
  <c r="E45" i="6" l="1"/>
  <c r="C17" i="6"/>
  <c r="K42" i="6"/>
  <c r="E42" i="6"/>
  <c r="E43" i="6"/>
  <c r="E44" i="6"/>
  <c r="D43" i="6"/>
  <c r="I43" i="6"/>
  <c r="D10" i="6"/>
  <c r="H10" i="6"/>
  <c r="L10" i="6"/>
  <c r="C44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J42" i="6"/>
  <c r="D33" i="6"/>
  <c r="E33" i="6" s="1"/>
  <c r="D26" i="6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D24" i="6"/>
  <c r="H24" i="6"/>
  <c r="K24" i="6"/>
  <c r="L24" i="6"/>
  <c r="C31" i="6"/>
  <c r="D19" i="6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D12" i="6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E10" i="6"/>
  <c r="I10" i="6"/>
  <c r="M10" i="6"/>
  <c r="D5" i="6"/>
  <c r="E5" i="6" s="1"/>
  <c r="F5" i="6" s="1"/>
  <c r="G5" i="6" s="1"/>
  <c r="H5" i="6" s="1"/>
  <c r="I5" i="6" s="1"/>
  <c r="J5" i="6" s="1"/>
  <c r="K5" i="6" s="1"/>
  <c r="L5" i="6" s="1"/>
  <c r="M5" i="6" s="1"/>
  <c r="N5" i="6" s="1"/>
  <c r="M24" i="6" l="1"/>
  <c r="C43" i="6"/>
  <c r="C42" i="6"/>
  <c r="C45" i="6"/>
  <c r="I24" i="6"/>
  <c r="I44" i="6"/>
  <c r="I42" i="6"/>
  <c r="D45" i="6"/>
  <c r="J44" i="6"/>
  <c r="J43" i="6"/>
  <c r="N24" i="6"/>
  <c r="J24" i="6"/>
  <c r="F24" i="6"/>
  <c r="F45" i="6"/>
  <c r="F44" i="6"/>
  <c r="K43" i="6"/>
  <c r="F42" i="6"/>
  <c r="J45" i="6"/>
  <c r="G24" i="6"/>
  <c r="I45" i="6"/>
  <c r="K10" i="6"/>
  <c r="G10" i="6"/>
  <c r="N10" i="6"/>
  <c r="J10" i="6"/>
  <c r="F10" i="6"/>
  <c r="K45" i="6"/>
  <c r="K44" i="6"/>
  <c r="F43" i="6"/>
  <c r="E24" i="6"/>
  <c r="D44" i="6"/>
  <c r="D42" i="6"/>
  <c r="H45" i="6"/>
  <c r="H44" i="6"/>
  <c r="H43" i="6"/>
  <c r="H42" i="6"/>
  <c r="K31" i="6"/>
  <c r="G31" i="6"/>
  <c r="C38" i="6"/>
  <c r="D38" i="6"/>
  <c r="E38" i="6"/>
  <c r="N17" i="6"/>
  <c r="J17" i="6"/>
  <c r="F17" i="6"/>
  <c r="M17" i="6"/>
  <c r="I17" i="6"/>
  <c r="E17" i="6"/>
  <c r="L17" i="6"/>
  <c r="H17" i="6"/>
  <c r="D17" i="6"/>
  <c r="K17" i="6"/>
  <c r="G17" i="6"/>
  <c r="N31" i="6"/>
  <c r="J31" i="6"/>
  <c r="F31" i="6"/>
  <c r="M31" i="6"/>
  <c r="I31" i="6"/>
  <c r="E31" i="6"/>
  <c r="L31" i="6"/>
  <c r="H31" i="6"/>
  <c r="D31" i="6"/>
  <c r="C24" i="6"/>
  <c r="C10" i="6"/>
  <c r="C46" i="6" l="1"/>
  <c r="J46" i="6"/>
  <c r="H46" i="6"/>
  <c r="D46" i="6"/>
  <c r="I46" i="6"/>
  <c r="E46" i="6"/>
  <c r="F46" i="6"/>
  <c r="K46" i="6"/>
</calcChain>
</file>

<file path=xl/sharedStrings.xml><?xml version="1.0" encoding="utf-8"?>
<sst xmlns="http://schemas.openxmlformats.org/spreadsheetml/2006/main" count="58" uniqueCount="33">
  <si>
    <t>Residential</t>
  </si>
  <si>
    <t>Commercial</t>
  </si>
  <si>
    <t>Industrial</t>
  </si>
  <si>
    <t>Public Authority &amp; Other</t>
  </si>
  <si>
    <t>Total</t>
  </si>
  <si>
    <t>Average Customer Counts</t>
  </si>
  <si>
    <t>FY 2012</t>
  </si>
  <si>
    <t>FY 2013</t>
  </si>
  <si>
    <t>FY 2014</t>
  </si>
  <si>
    <t>FY 2015</t>
  </si>
  <si>
    <t>Cal 2012</t>
  </si>
  <si>
    <t>Cal 2013</t>
  </si>
  <si>
    <t>Cal 2014</t>
  </si>
  <si>
    <t>Cal 2015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</si>
  <si>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</si>
  <si>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</si>
  <si>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</si>
  <si>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</si>
  <si>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</si>
  <si>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</si>
  <si>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</si>
  <si>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</si>
  <si>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</si>
  <si>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</si>
  <si>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</si>
  <si>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</si>
  <si>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</si>
  <si>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</si>
  <si>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Residential Projection @ 400 growth over prior year</t>
  </si>
  <si>
    <t>12 Mo Average</t>
  </si>
  <si>
    <t>Thru May 2016</t>
  </si>
  <si>
    <t>Atmos Energy Corporation, Kentucky</t>
  </si>
  <si>
    <t>Monthy Customer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</si>
</sst>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u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1"/>
    <xf numFmtId="0" fontId="3" fillId="2" borderId="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4" fillId="3" borderId="0">
      <alignment horizontal="right"/>
    </xf>
    <xf numFmtId="0" fontId="5" fillId="4" borderId="0">
      <alignment horizontal="center"/>
    </xf>
    <xf numFmtId="0" fontId="6" fillId="5" borderId="2"/>
    <xf numFmtId="0" fontId="7" fillId="0" borderId="0" applyBorder="0">
      <alignment horizontal="centerContinuous"/>
    </xf>
    <xf numFmtId="0" fontId="8" fillId="0" borderId="0" applyBorder="0">
      <alignment horizontal="centerContinuous"/>
    </xf>
    <xf numFmtId="0" fontId="2" fillId="0" borderId="0"/>
    <xf numFmtId="0" fontId="2" fillId="0" borderId="0"/>
    <xf numFmtId="0" fontId="2" fillId="0" borderId="1"/>
    <xf numFmtId="0" fontId="2" fillId="0" borderId="1"/>
    <xf numFmtId="0" fontId="9" fillId="6" borderId="0"/>
    <xf numFmtId="0" fontId="9" fillId="6" borderId="0"/>
    <xf numFmtId="0" fontId="3" fillId="0" borderId="3"/>
    <xf numFmtId="0" fontId="3" fillId="0" borderId="3"/>
    <xf numFmtId="0" fontId="3" fillId="0" borderId="1"/>
    <xf numFmtId="0" fontId="3" fillId="0" borderId="1"/>
    <xf numFmtId="0" fontId="10" fillId="7" borderId="4" applyNumberFormat="0" applyAlignment="0" applyProtection="0">
      <alignment horizontal="left" vertical="center" indent="1"/>
    </xf>
    <xf numFmtId="165" fontId="11" fillId="0" borderId="5" applyNumberFormat="0" applyProtection="0">
      <alignment horizontal="right" vertical="center"/>
    </xf>
    <xf numFmtId="165" fontId="10" fillId="0" borderId="6" applyNumberFormat="0" applyProtection="0">
      <alignment horizontal="right" vertical="center"/>
    </xf>
    <xf numFmtId="0" fontId="12" fillId="0" borderId="7" applyNumberFormat="0" applyFill="0" applyBorder="0" applyAlignment="0" applyProtection="0"/>
    <xf numFmtId="0" fontId="13" fillId="8" borderId="6" applyNumberFormat="0" applyAlignment="0" applyProtection="0">
      <alignment horizontal="left" vertical="center" indent="1"/>
    </xf>
    <xf numFmtId="0" fontId="13" fillId="9" borderId="6" applyNumberFormat="0" applyAlignment="0" applyProtection="0">
      <alignment horizontal="left" vertical="center" indent="1"/>
    </xf>
    <xf numFmtId="165" fontId="11" fillId="10" borderId="5" applyNumberFormat="0" applyBorder="0" applyProtection="0">
      <alignment horizontal="right" vertical="center"/>
    </xf>
    <xf numFmtId="0" fontId="13" fillId="8" borderId="6" applyNumberFormat="0" applyAlignment="0" applyProtection="0">
      <alignment horizontal="left" vertical="center" indent="1"/>
    </xf>
    <xf numFmtId="165" fontId="10" fillId="9" borderId="6" applyNumberFormat="0" applyProtection="0">
      <alignment horizontal="right" vertical="center"/>
    </xf>
    <xf numFmtId="165" fontId="10" fillId="10" borderId="6" applyNumberFormat="0" applyBorder="0" applyProtection="0">
      <alignment horizontal="right" vertical="center"/>
    </xf>
    <xf numFmtId="165" fontId="14" fillId="11" borderId="8" applyNumberFormat="0" applyBorder="0" applyAlignment="0" applyProtection="0">
      <alignment horizontal="right" vertical="center" indent="1"/>
    </xf>
    <xf numFmtId="165" fontId="15" fillId="12" borderId="8" applyNumberFormat="0" applyBorder="0" applyAlignment="0" applyProtection="0">
      <alignment horizontal="right" vertical="center" indent="1"/>
    </xf>
    <xf numFmtId="165" fontId="15" fillId="13" borderId="8" applyNumberFormat="0" applyBorder="0" applyAlignment="0" applyProtection="0">
      <alignment horizontal="right" vertical="center" indent="1"/>
    </xf>
    <xf numFmtId="165" fontId="16" fillId="14" borderId="8" applyNumberFormat="0" applyBorder="0" applyAlignment="0" applyProtection="0">
      <alignment horizontal="right" vertical="center" indent="1"/>
    </xf>
    <xf numFmtId="165" fontId="16" fillId="15" borderId="8" applyNumberFormat="0" applyBorder="0" applyAlignment="0" applyProtection="0">
      <alignment horizontal="right" vertical="center" indent="1"/>
    </xf>
    <xf numFmtId="165" fontId="16" fillId="16" borderId="8" applyNumberFormat="0" applyBorder="0" applyAlignment="0" applyProtection="0">
      <alignment horizontal="right" vertical="center" indent="1"/>
    </xf>
    <xf numFmtId="165" fontId="17" fillId="17" borderId="8" applyNumberFormat="0" applyBorder="0" applyAlignment="0" applyProtection="0">
      <alignment horizontal="right" vertical="center" indent="1"/>
    </xf>
    <xf numFmtId="165" fontId="17" fillId="18" borderId="8" applyNumberFormat="0" applyBorder="0" applyAlignment="0" applyProtection="0">
      <alignment horizontal="right" vertical="center" indent="1"/>
    </xf>
    <xf numFmtId="165" fontId="17" fillId="19" borderId="8" applyNumberFormat="0" applyBorder="0" applyAlignment="0" applyProtection="0">
      <alignment horizontal="right" vertical="center" indent="1"/>
    </xf>
    <xf numFmtId="0" fontId="18" fillId="0" borderId="4" applyNumberFormat="0" applyFont="0" applyFill="0" applyAlignment="0" applyProtection="0"/>
    <xf numFmtId="165" fontId="11" fillId="20" borderId="4" applyNumberFormat="0" applyAlignment="0" applyProtection="0">
      <alignment horizontal="left" vertical="center" indent="1"/>
    </xf>
    <xf numFmtId="0" fontId="10" fillId="7" borderId="6" applyNumberFormat="0" applyAlignment="0" applyProtection="0">
      <alignment horizontal="left" vertical="center" indent="1"/>
    </xf>
    <xf numFmtId="0" fontId="13" fillId="21" borderId="4" applyNumberFormat="0" applyAlignment="0" applyProtection="0">
      <alignment horizontal="left" vertical="center" indent="1"/>
    </xf>
    <xf numFmtId="0" fontId="13" fillId="22" borderId="4" applyNumberFormat="0" applyAlignment="0" applyProtection="0">
      <alignment horizontal="left" vertical="center" indent="1"/>
    </xf>
    <xf numFmtId="0" fontId="13" fillId="23" borderId="4" applyNumberFormat="0" applyAlignment="0" applyProtection="0">
      <alignment horizontal="left" vertical="center" indent="1"/>
    </xf>
    <xf numFmtId="0" fontId="13" fillId="10" borderId="4" applyNumberFormat="0" applyAlignment="0" applyProtection="0">
      <alignment horizontal="left" vertical="center" indent="1"/>
    </xf>
    <xf numFmtId="0" fontId="13" fillId="9" borderId="6" applyNumberFormat="0" applyAlignment="0" applyProtection="0">
      <alignment horizontal="left" vertical="center" indent="1"/>
    </xf>
  </cellStyleXfs>
  <cellXfs count="14">
    <xf numFmtId="0" fontId="0" fillId="0" borderId="0" xfId="0"/>
    <xf numFmtId="164" fontId="0" fillId="0" borderId="0" xfId="0" applyNumberFormat="1"/>
    <xf numFmtId="0" fontId="0" fillId="0" borderId="0" xfId="0" applyFont="1" applyAlignment="1" applyProtection="1">
      <alignment horizontal="left"/>
    </xf>
    <xf numFmtId="164" fontId="0" fillId="0" borderId="0" xfId="1" applyNumberFormat="1" applyFont="1" applyFill="1" applyProtection="1"/>
    <xf numFmtId="164" fontId="0" fillId="0" borderId="0" xfId="1" applyNumberFormat="1" applyFont="1" applyProtection="1"/>
    <xf numFmtId="166" fontId="0" fillId="0" borderId="0" xfId="0" applyNumberFormat="1"/>
    <xf numFmtId="166" fontId="19" fillId="0" borderId="0" xfId="0" applyNumberFormat="1" applyFont="1" applyAlignment="1">
      <alignment horizontal="center"/>
    </xf>
    <xf numFmtId="166" fontId="19" fillId="0" borderId="0" xfId="0" applyNumberFormat="1" applyFont="1"/>
    <xf numFmtId="0" fontId="19" fillId="0" borderId="0" xfId="0" applyFont="1" applyAlignment="1" applyProtection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9" xfId="0" applyBorder="1"/>
    <xf numFmtId="0" fontId="0" fillId="0" borderId="9" xfId="0" quotePrefix="1" applyBorder="1" applyAlignment="1">
      <alignment horizontal="center"/>
    </xf>
  </cellXfs>
  <cellStyles count="56">
    <cellStyle name="Comma" xfId="1" builtinId="3"/>
    <cellStyle name="Custom - Style1" xfId="2"/>
    <cellStyle name="Custom - Style8" xfId="3"/>
    <cellStyle name="Data   - Style2" xfId="4"/>
    <cellStyle name="Labels - Style3" xfId="5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 - Style6" xfId="11"/>
    <cellStyle name="Normal - Style7" xfId="12"/>
    <cellStyle name="Normal - Style8" xfId="13"/>
    <cellStyle name="Output Amounts" xfId="14"/>
    <cellStyle name="Output Column Headings" xfId="15"/>
    <cellStyle name="Output Line Items" xfId="16"/>
    <cellStyle name="Output Report Heading" xfId="17"/>
    <cellStyle name="Output Report Title" xfId="18"/>
    <cellStyle name="Reset  - Style4" xfId="19"/>
    <cellStyle name="Reset  - Style7" xfId="20"/>
    <cellStyle name="SAPBorder" xfId="48"/>
    <cellStyle name="SAPDataCell" xfId="30"/>
    <cellStyle name="SAPDataTotalCell" xfId="31"/>
    <cellStyle name="SAPDimensionCell" xfId="29"/>
    <cellStyle name="SAPEditableDataCell" xfId="33"/>
    <cellStyle name="SAPEditableDataTotalCell" xfId="36"/>
    <cellStyle name="SAPEmphasized" xfId="32"/>
    <cellStyle name="SAPExceptionLevel1" xfId="39"/>
    <cellStyle name="SAPExceptionLevel2" xfId="40"/>
    <cellStyle name="SAPExceptionLevel3" xfId="41"/>
    <cellStyle name="SAPExceptionLevel4" xfId="42"/>
    <cellStyle name="SAPExceptionLevel5" xfId="43"/>
    <cellStyle name="SAPExceptionLevel6" xfId="44"/>
    <cellStyle name="SAPExceptionLevel7" xfId="45"/>
    <cellStyle name="SAPExceptionLevel8" xfId="46"/>
    <cellStyle name="SAPExceptionLevel9" xfId="47"/>
    <cellStyle name="SAPHierarchyCell0" xfId="51"/>
    <cellStyle name="SAPHierarchyCell1" xfId="52"/>
    <cellStyle name="SAPHierarchyCell2" xfId="53"/>
    <cellStyle name="SAPHierarchyCell3" xfId="54"/>
    <cellStyle name="SAPHierarchyCell4" xfId="55"/>
    <cellStyle name="SAPLockedDataCell" xfId="35"/>
    <cellStyle name="SAPLockedDataTotalCell" xfId="38"/>
    <cellStyle name="SAPMemberCell" xfId="49"/>
    <cellStyle name="SAPMemberTotalCell" xfId="50"/>
    <cellStyle name="SAPReadonlyDataCell" xfId="34"/>
    <cellStyle name="SAPReadonlyDataTotalCell" xfId="37"/>
    <cellStyle name="Table  - Style5" xfId="21"/>
    <cellStyle name="Table  - Style6" xfId="22"/>
    <cellStyle name="Title  - Style1" xfId="23"/>
    <cellStyle name="Title  - Style6" xfId="24"/>
    <cellStyle name="TotCol - Style5" xfId="25"/>
    <cellStyle name="TotCol - Style7" xfId="26"/>
    <cellStyle name="TotRow - Style4" xfId="27"/>
    <cellStyle name="TotRow - Style8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serializedData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/>
  </sheetViews>
  <sheetFormatPr defaultRowHeight="15" x14ac:dyDescent="0.25"/>
  <cols>
    <col min="2" max="2" width="23.7109375" customWidth="1"/>
    <col min="3" max="15" width="10.7109375" customWidth="1"/>
  </cols>
  <sheetData>
    <row r="1" spans="1:15" x14ac:dyDescent="0.25">
      <c r="A1" t="s">
        <v>31</v>
      </c>
    </row>
    <row r="2" spans="1:15" x14ac:dyDescent="0.25">
      <c r="A2" t="s">
        <v>32</v>
      </c>
    </row>
    <row r="4" spans="1:15" ht="14.65" x14ac:dyDescent="0.35">
      <c r="A4" s="12" t="s">
        <v>14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  <c r="N4" s="13" t="s">
        <v>27</v>
      </c>
      <c r="O4" s="5"/>
    </row>
    <row r="5" spans="1:15" ht="14.65" x14ac:dyDescent="0.35">
      <c r="A5" s="9">
        <v>1</v>
      </c>
      <c r="C5" s="6">
        <v>40817</v>
      </c>
      <c r="D5" s="7">
        <f t="shared" ref="D5:N5" si="0">+C5+31</f>
        <v>40848</v>
      </c>
      <c r="E5" s="7">
        <f t="shared" si="0"/>
        <v>40879</v>
      </c>
      <c r="F5" s="7">
        <f t="shared" si="0"/>
        <v>40910</v>
      </c>
      <c r="G5" s="7">
        <f t="shared" si="0"/>
        <v>40941</v>
      </c>
      <c r="H5" s="7">
        <f t="shared" si="0"/>
        <v>40972</v>
      </c>
      <c r="I5" s="7">
        <f t="shared" si="0"/>
        <v>41003</v>
      </c>
      <c r="J5" s="7">
        <f t="shared" si="0"/>
        <v>41034</v>
      </c>
      <c r="K5" s="7">
        <f t="shared" si="0"/>
        <v>41065</v>
      </c>
      <c r="L5" s="7">
        <f t="shared" si="0"/>
        <v>41096</v>
      </c>
      <c r="M5" s="7">
        <f t="shared" si="0"/>
        <v>41127</v>
      </c>
      <c r="N5" s="7">
        <f t="shared" si="0"/>
        <v>41158</v>
      </c>
    </row>
    <row r="6" spans="1:15" ht="14.65" x14ac:dyDescent="0.35">
      <c r="A6" s="9">
        <f>+A5+1</f>
        <v>2</v>
      </c>
      <c r="B6" s="2" t="s">
        <v>0</v>
      </c>
      <c r="C6" s="3">
        <v>152002</v>
      </c>
      <c r="D6" s="3">
        <v>153080</v>
      </c>
      <c r="E6" s="3">
        <v>154947</v>
      </c>
      <c r="F6" s="3">
        <v>156468</v>
      </c>
      <c r="G6" s="3">
        <v>156644</v>
      </c>
      <c r="H6" s="3">
        <v>156660</v>
      </c>
      <c r="I6" s="3">
        <v>155122</v>
      </c>
      <c r="J6" s="3">
        <v>155085</v>
      </c>
      <c r="K6" s="3">
        <v>152852</v>
      </c>
      <c r="L6" s="3">
        <v>151980</v>
      </c>
      <c r="M6" s="3">
        <v>151511</v>
      </c>
      <c r="N6" s="3">
        <v>150823</v>
      </c>
    </row>
    <row r="7" spans="1:15" ht="14.65" x14ac:dyDescent="0.35">
      <c r="A7" s="9">
        <f t="shared" ref="A7:A49" si="1">+A6+1</f>
        <v>3</v>
      </c>
      <c r="B7" s="2" t="s">
        <v>1</v>
      </c>
      <c r="C7" s="3">
        <v>17055</v>
      </c>
      <c r="D7" s="3">
        <v>17350</v>
      </c>
      <c r="E7" s="3">
        <v>17587</v>
      </c>
      <c r="F7" s="3">
        <v>17761</v>
      </c>
      <c r="G7" s="3">
        <v>17750</v>
      </c>
      <c r="H7" s="3">
        <v>17818</v>
      </c>
      <c r="I7" s="3">
        <v>17429</v>
      </c>
      <c r="J7" s="3">
        <v>17427</v>
      </c>
      <c r="K7" s="3">
        <v>17101</v>
      </c>
      <c r="L7" s="3">
        <v>16910</v>
      </c>
      <c r="M7" s="3">
        <v>16841</v>
      </c>
      <c r="N7" s="3">
        <v>16771</v>
      </c>
    </row>
    <row r="8" spans="1:15" ht="14.65" x14ac:dyDescent="0.35">
      <c r="A8" s="9">
        <f t="shared" si="1"/>
        <v>4</v>
      </c>
      <c r="B8" s="2" t="s">
        <v>2</v>
      </c>
      <c r="C8" s="3">
        <v>216</v>
      </c>
      <c r="D8" s="3">
        <v>201</v>
      </c>
      <c r="E8" s="3">
        <v>200</v>
      </c>
      <c r="F8" s="3">
        <v>208</v>
      </c>
      <c r="G8" s="3">
        <v>204</v>
      </c>
      <c r="H8" s="3">
        <v>204</v>
      </c>
      <c r="I8" s="3">
        <v>197</v>
      </c>
      <c r="J8" s="3">
        <v>202</v>
      </c>
      <c r="K8" s="3">
        <v>201</v>
      </c>
      <c r="L8" s="3">
        <v>156</v>
      </c>
      <c r="M8" s="3">
        <v>232</v>
      </c>
      <c r="N8" s="3">
        <v>179</v>
      </c>
    </row>
    <row r="9" spans="1:15" ht="14.65" x14ac:dyDescent="0.35">
      <c r="A9" s="9">
        <f t="shared" si="1"/>
        <v>5</v>
      </c>
      <c r="B9" s="2" t="s">
        <v>3</v>
      </c>
      <c r="C9" s="3">
        <v>1578</v>
      </c>
      <c r="D9" s="3">
        <v>1585</v>
      </c>
      <c r="E9" s="3">
        <v>1592</v>
      </c>
      <c r="F9" s="3">
        <v>1592</v>
      </c>
      <c r="G9" s="3">
        <v>1593</v>
      </c>
      <c r="H9" s="3">
        <v>1589</v>
      </c>
      <c r="I9" s="3">
        <v>1583</v>
      </c>
      <c r="J9" s="3">
        <v>1595</v>
      </c>
      <c r="K9" s="3">
        <v>1585</v>
      </c>
      <c r="L9" s="3">
        <v>1593</v>
      </c>
      <c r="M9" s="3">
        <v>1586</v>
      </c>
      <c r="N9" s="3">
        <v>1575</v>
      </c>
    </row>
    <row r="10" spans="1:15" ht="14.65" x14ac:dyDescent="0.35">
      <c r="A10" s="9">
        <f t="shared" si="1"/>
        <v>6</v>
      </c>
      <c r="B10" s="2" t="s">
        <v>4</v>
      </c>
      <c r="C10" s="4">
        <f t="shared" ref="C10:N10" si="2">SUM(C6:C9)</f>
        <v>170851</v>
      </c>
      <c r="D10" s="4">
        <f t="shared" si="2"/>
        <v>172216</v>
      </c>
      <c r="E10" s="4">
        <f t="shared" si="2"/>
        <v>174326</v>
      </c>
      <c r="F10" s="4">
        <f t="shared" si="2"/>
        <v>176029</v>
      </c>
      <c r="G10" s="4">
        <f t="shared" si="2"/>
        <v>176191</v>
      </c>
      <c r="H10" s="4">
        <f t="shared" si="2"/>
        <v>176271</v>
      </c>
      <c r="I10" s="4">
        <f t="shared" si="2"/>
        <v>174331</v>
      </c>
      <c r="J10" s="4">
        <f t="shared" si="2"/>
        <v>174309</v>
      </c>
      <c r="K10" s="4">
        <f t="shared" si="2"/>
        <v>171739</v>
      </c>
      <c r="L10" s="4">
        <f t="shared" si="2"/>
        <v>170639</v>
      </c>
      <c r="M10" s="4">
        <f t="shared" si="2"/>
        <v>170170</v>
      </c>
      <c r="N10" s="4">
        <f t="shared" si="2"/>
        <v>169348</v>
      </c>
    </row>
    <row r="11" spans="1:15" ht="14.65" x14ac:dyDescent="0.35">
      <c r="A11" s="9">
        <f t="shared" si="1"/>
        <v>7</v>
      </c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ht="14.65" x14ac:dyDescent="0.35">
      <c r="A12" s="9">
        <f t="shared" si="1"/>
        <v>8</v>
      </c>
      <c r="C12" s="6">
        <v>41183</v>
      </c>
      <c r="D12" s="7">
        <f t="shared" ref="D12:N12" si="3">+C12+31</f>
        <v>41214</v>
      </c>
      <c r="E12" s="7">
        <f t="shared" si="3"/>
        <v>41245</v>
      </c>
      <c r="F12" s="7">
        <f t="shared" si="3"/>
        <v>41276</v>
      </c>
      <c r="G12" s="7">
        <f t="shared" si="3"/>
        <v>41307</v>
      </c>
      <c r="H12" s="7">
        <f t="shared" si="3"/>
        <v>41338</v>
      </c>
      <c r="I12" s="7">
        <f t="shared" si="3"/>
        <v>41369</v>
      </c>
      <c r="J12" s="7">
        <f t="shared" si="3"/>
        <v>41400</v>
      </c>
      <c r="K12" s="7">
        <f t="shared" si="3"/>
        <v>41431</v>
      </c>
      <c r="L12" s="7">
        <f t="shared" si="3"/>
        <v>41462</v>
      </c>
      <c r="M12" s="7">
        <f t="shared" si="3"/>
        <v>41493</v>
      </c>
      <c r="N12" s="7">
        <f t="shared" si="3"/>
        <v>41524</v>
      </c>
    </row>
    <row r="13" spans="1:15" ht="14.65" x14ac:dyDescent="0.35">
      <c r="A13" s="9">
        <f t="shared" si="1"/>
        <v>9</v>
      </c>
      <c r="B13" s="2" t="s">
        <v>0</v>
      </c>
      <c r="C13" s="3">
        <v>151649</v>
      </c>
      <c r="D13" s="3">
        <v>151892</v>
      </c>
      <c r="E13" s="3">
        <v>156159</v>
      </c>
      <c r="F13" s="3">
        <v>156411</v>
      </c>
      <c r="G13" s="3">
        <v>156532</v>
      </c>
      <c r="H13" s="3">
        <v>156002</v>
      </c>
      <c r="I13" s="3">
        <v>156602</v>
      </c>
      <c r="J13" s="3">
        <v>155535</v>
      </c>
      <c r="K13" s="3">
        <v>155128</v>
      </c>
      <c r="L13" s="3">
        <v>155257</v>
      </c>
      <c r="M13" s="3">
        <v>155256</v>
      </c>
      <c r="N13" s="3">
        <v>154560</v>
      </c>
    </row>
    <row r="14" spans="1:15" ht="14.65" x14ac:dyDescent="0.35">
      <c r="A14" s="9">
        <f t="shared" si="1"/>
        <v>10</v>
      </c>
      <c r="B14" s="2" t="s">
        <v>1</v>
      </c>
      <c r="C14" s="3">
        <v>17010</v>
      </c>
      <c r="D14" s="3">
        <v>17260</v>
      </c>
      <c r="E14" s="3">
        <v>17706</v>
      </c>
      <c r="F14" s="3">
        <v>17750</v>
      </c>
      <c r="G14" s="3">
        <v>17779</v>
      </c>
      <c r="H14" s="3">
        <v>17728</v>
      </c>
      <c r="I14" s="3">
        <v>17793</v>
      </c>
      <c r="J14" s="3">
        <v>17599</v>
      </c>
      <c r="K14" s="3">
        <v>17373</v>
      </c>
      <c r="L14" s="3">
        <v>17311</v>
      </c>
      <c r="M14" s="3">
        <v>17120</v>
      </c>
      <c r="N14" s="3">
        <v>17032</v>
      </c>
    </row>
    <row r="15" spans="1:15" ht="14.65" x14ac:dyDescent="0.35">
      <c r="A15" s="9">
        <f t="shared" si="1"/>
        <v>11</v>
      </c>
      <c r="B15" s="2" t="s">
        <v>2</v>
      </c>
      <c r="C15" s="3">
        <v>211</v>
      </c>
      <c r="D15" s="3">
        <v>197</v>
      </c>
      <c r="E15" s="3">
        <v>192</v>
      </c>
      <c r="F15" s="3">
        <v>204</v>
      </c>
      <c r="G15" s="3">
        <v>197</v>
      </c>
      <c r="H15" s="3">
        <v>196</v>
      </c>
      <c r="I15" s="3">
        <v>199</v>
      </c>
      <c r="J15" s="3">
        <v>193</v>
      </c>
      <c r="K15" s="3">
        <v>199</v>
      </c>
      <c r="L15" s="3">
        <v>197</v>
      </c>
      <c r="M15" s="3">
        <v>191</v>
      </c>
      <c r="N15" s="3">
        <v>197</v>
      </c>
    </row>
    <row r="16" spans="1:15" ht="14.65" x14ac:dyDescent="0.35">
      <c r="A16" s="9">
        <f t="shared" si="1"/>
        <v>12</v>
      </c>
      <c r="B16" s="2" t="s">
        <v>3</v>
      </c>
      <c r="C16" s="3">
        <v>1584</v>
      </c>
      <c r="D16" s="3">
        <v>1559</v>
      </c>
      <c r="E16" s="3">
        <v>1609</v>
      </c>
      <c r="F16" s="3">
        <v>1594</v>
      </c>
      <c r="G16" s="3">
        <v>1593</v>
      </c>
      <c r="H16" s="3">
        <v>1584</v>
      </c>
      <c r="I16" s="3">
        <v>1604</v>
      </c>
      <c r="J16" s="3">
        <v>1578</v>
      </c>
      <c r="K16" s="3">
        <v>1577</v>
      </c>
      <c r="L16" s="3">
        <v>1607</v>
      </c>
      <c r="M16" s="3">
        <v>1567</v>
      </c>
      <c r="N16" s="3">
        <v>1602</v>
      </c>
    </row>
    <row r="17" spans="1:14" ht="14.65" x14ac:dyDescent="0.35">
      <c r="A17" s="9">
        <f t="shared" si="1"/>
        <v>13</v>
      </c>
      <c r="B17" s="2" t="s">
        <v>4</v>
      </c>
      <c r="C17" s="4">
        <f t="shared" ref="C17:N17" si="4">SUM(C13:C16)</f>
        <v>170454</v>
      </c>
      <c r="D17" s="4">
        <f t="shared" si="4"/>
        <v>170908</v>
      </c>
      <c r="E17" s="4">
        <f t="shared" si="4"/>
        <v>175666</v>
      </c>
      <c r="F17" s="4">
        <f t="shared" si="4"/>
        <v>175959</v>
      </c>
      <c r="G17" s="4">
        <f t="shared" si="4"/>
        <v>176101</v>
      </c>
      <c r="H17" s="4">
        <f t="shared" si="4"/>
        <v>175510</v>
      </c>
      <c r="I17" s="4">
        <f t="shared" si="4"/>
        <v>176198</v>
      </c>
      <c r="J17" s="4">
        <f t="shared" si="4"/>
        <v>174905</v>
      </c>
      <c r="K17" s="4">
        <f t="shared" si="4"/>
        <v>174277</v>
      </c>
      <c r="L17" s="4">
        <f t="shared" si="4"/>
        <v>174372</v>
      </c>
      <c r="M17" s="4">
        <f t="shared" si="4"/>
        <v>174134</v>
      </c>
      <c r="N17" s="4">
        <f t="shared" si="4"/>
        <v>173391</v>
      </c>
    </row>
    <row r="18" spans="1:14" ht="14.65" x14ac:dyDescent="0.35">
      <c r="A18" s="9">
        <f t="shared" si="1"/>
        <v>14</v>
      </c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65" x14ac:dyDescent="0.35">
      <c r="A19" s="9">
        <f t="shared" si="1"/>
        <v>15</v>
      </c>
      <c r="C19" s="6">
        <v>41548</v>
      </c>
      <c r="D19" s="7">
        <f t="shared" ref="D19:N19" si="5">+C19+31</f>
        <v>41579</v>
      </c>
      <c r="E19" s="7">
        <f t="shared" si="5"/>
        <v>41610</v>
      </c>
      <c r="F19" s="7">
        <f t="shared" si="5"/>
        <v>41641</v>
      </c>
      <c r="G19" s="7">
        <f t="shared" si="5"/>
        <v>41672</v>
      </c>
      <c r="H19" s="7">
        <f t="shared" si="5"/>
        <v>41703</v>
      </c>
      <c r="I19" s="7">
        <f t="shared" si="5"/>
        <v>41734</v>
      </c>
      <c r="J19" s="7">
        <f t="shared" si="5"/>
        <v>41765</v>
      </c>
      <c r="K19" s="7">
        <f t="shared" si="5"/>
        <v>41796</v>
      </c>
      <c r="L19" s="7">
        <f t="shared" si="5"/>
        <v>41827</v>
      </c>
      <c r="M19" s="7">
        <f t="shared" si="5"/>
        <v>41858</v>
      </c>
      <c r="N19" s="7">
        <f t="shared" si="5"/>
        <v>41889</v>
      </c>
    </row>
    <row r="20" spans="1:14" ht="14.65" x14ac:dyDescent="0.35">
      <c r="A20" s="9">
        <f t="shared" si="1"/>
        <v>16</v>
      </c>
      <c r="B20" s="2" t="s">
        <v>0</v>
      </c>
      <c r="C20" s="3">
        <v>154777</v>
      </c>
      <c r="D20" s="3">
        <v>155325</v>
      </c>
      <c r="E20" s="3">
        <v>157009</v>
      </c>
      <c r="F20" s="3">
        <v>157962</v>
      </c>
      <c r="G20" s="3">
        <v>158305</v>
      </c>
      <c r="H20" s="3">
        <v>158160</v>
      </c>
      <c r="I20" s="3">
        <v>157456</v>
      </c>
      <c r="J20" s="3">
        <v>157435</v>
      </c>
      <c r="K20" s="3">
        <v>155336</v>
      </c>
      <c r="L20" s="3">
        <v>153873</v>
      </c>
      <c r="M20" s="3">
        <v>151042</v>
      </c>
      <c r="N20" s="3">
        <v>151012</v>
      </c>
    </row>
    <row r="21" spans="1:14" ht="14.65" x14ac:dyDescent="0.35">
      <c r="A21" s="9">
        <f t="shared" si="1"/>
        <v>17</v>
      </c>
      <c r="B21" s="2" t="s">
        <v>1</v>
      </c>
      <c r="C21" s="3">
        <v>16995</v>
      </c>
      <c r="D21" s="3">
        <v>17217</v>
      </c>
      <c r="E21" s="3">
        <v>17470</v>
      </c>
      <c r="F21" s="3">
        <v>17797</v>
      </c>
      <c r="G21" s="3">
        <v>17789</v>
      </c>
      <c r="H21" s="3">
        <v>17768</v>
      </c>
      <c r="I21" s="3">
        <v>17591</v>
      </c>
      <c r="J21" s="3">
        <v>17648</v>
      </c>
      <c r="K21" s="3">
        <v>17211</v>
      </c>
      <c r="L21" s="3">
        <v>16979</v>
      </c>
      <c r="M21" s="3">
        <v>16850</v>
      </c>
      <c r="N21" s="3">
        <v>16763</v>
      </c>
    </row>
    <row r="22" spans="1:14" ht="14.65" x14ac:dyDescent="0.35">
      <c r="A22" s="9">
        <f t="shared" si="1"/>
        <v>18</v>
      </c>
      <c r="B22" s="2" t="s">
        <v>2</v>
      </c>
      <c r="C22" s="3">
        <v>195</v>
      </c>
      <c r="D22" s="3">
        <v>193</v>
      </c>
      <c r="E22" s="3">
        <v>188</v>
      </c>
      <c r="F22" s="3">
        <v>192</v>
      </c>
      <c r="G22" s="3">
        <v>199</v>
      </c>
      <c r="H22" s="3">
        <v>194</v>
      </c>
      <c r="I22" s="3">
        <v>191</v>
      </c>
      <c r="J22" s="3">
        <v>196</v>
      </c>
      <c r="K22" s="3">
        <v>188</v>
      </c>
      <c r="L22" s="3">
        <v>190</v>
      </c>
      <c r="M22" s="3">
        <v>189</v>
      </c>
      <c r="N22" s="3">
        <v>189</v>
      </c>
    </row>
    <row r="23" spans="1:14" ht="14.65" x14ac:dyDescent="0.35">
      <c r="A23" s="9">
        <f t="shared" si="1"/>
        <v>19</v>
      </c>
      <c r="B23" s="2" t="s">
        <v>3</v>
      </c>
      <c r="C23" s="3">
        <v>1587</v>
      </c>
      <c r="D23" s="3">
        <v>1579</v>
      </c>
      <c r="E23" s="3">
        <v>1575</v>
      </c>
      <c r="F23" s="3">
        <v>1591</v>
      </c>
      <c r="G23" s="3">
        <v>1589</v>
      </c>
      <c r="H23" s="3">
        <v>1574</v>
      </c>
      <c r="I23" s="3">
        <v>1580</v>
      </c>
      <c r="J23" s="3">
        <v>1594</v>
      </c>
      <c r="K23" s="3">
        <v>1549</v>
      </c>
      <c r="L23" s="3">
        <v>1587</v>
      </c>
      <c r="M23" s="3">
        <v>1544</v>
      </c>
      <c r="N23" s="3">
        <v>1551</v>
      </c>
    </row>
    <row r="24" spans="1:14" ht="14.65" x14ac:dyDescent="0.35">
      <c r="A24" s="9">
        <f t="shared" si="1"/>
        <v>20</v>
      </c>
      <c r="B24" s="2" t="s">
        <v>4</v>
      </c>
      <c r="C24" s="4">
        <f t="shared" ref="C24:N24" si="6">SUM(C20:C23)</f>
        <v>173554</v>
      </c>
      <c r="D24" s="4">
        <f t="shared" si="6"/>
        <v>174314</v>
      </c>
      <c r="E24" s="4">
        <f t="shared" si="6"/>
        <v>176242</v>
      </c>
      <c r="F24" s="4">
        <f t="shared" si="6"/>
        <v>177542</v>
      </c>
      <c r="G24" s="4">
        <f t="shared" si="6"/>
        <v>177882</v>
      </c>
      <c r="H24" s="4">
        <f t="shared" si="6"/>
        <v>177696</v>
      </c>
      <c r="I24" s="4">
        <f t="shared" si="6"/>
        <v>176818</v>
      </c>
      <c r="J24" s="4">
        <f t="shared" si="6"/>
        <v>176873</v>
      </c>
      <c r="K24" s="4">
        <f t="shared" si="6"/>
        <v>174284</v>
      </c>
      <c r="L24" s="4">
        <f t="shared" si="6"/>
        <v>172629</v>
      </c>
      <c r="M24" s="4">
        <f t="shared" si="6"/>
        <v>169625</v>
      </c>
      <c r="N24" s="4">
        <f t="shared" si="6"/>
        <v>169515</v>
      </c>
    </row>
    <row r="25" spans="1:14" ht="14.65" x14ac:dyDescent="0.35">
      <c r="A25" s="9">
        <f t="shared" si="1"/>
        <v>21</v>
      </c>
    </row>
    <row r="26" spans="1:14" ht="14.65" x14ac:dyDescent="0.35">
      <c r="A26" s="9">
        <f t="shared" si="1"/>
        <v>22</v>
      </c>
      <c r="C26" s="6">
        <v>41913</v>
      </c>
      <c r="D26" s="7">
        <f t="shared" ref="D26:N26" si="7">+C26+31</f>
        <v>41944</v>
      </c>
      <c r="E26" s="7">
        <f t="shared" si="7"/>
        <v>41975</v>
      </c>
      <c r="F26" s="7">
        <f t="shared" si="7"/>
        <v>42006</v>
      </c>
      <c r="G26" s="7">
        <f t="shared" si="7"/>
        <v>42037</v>
      </c>
      <c r="H26" s="7">
        <f t="shared" si="7"/>
        <v>42068</v>
      </c>
      <c r="I26" s="7">
        <f t="shared" si="7"/>
        <v>42099</v>
      </c>
      <c r="J26" s="7">
        <f t="shared" si="7"/>
        <v>42130</v>
      </c>
      <c r="K26" s="7">
        <f t="shared" si="7"/>
        <v>42161</v>
      </c>
      <c r="L26" s="7">
        <f t="shared" si="7"/>
        <v>42192</v>
      </c>
      <c r="M26" s="7">
        <f t="shared" si="7"/>
        <v>42223</v>
      </c>
      <c r="N26" s="7">
        <f t="shared" si="7"/>
        <v>42254</v>
      </c>
    </row>
    <row r="27" spans="1:14" ht="14.65" x14ac:dyDescent="0.35">
      <c r="A27" s="9">
        <f t="shared" si="1"/>
        <v>23</v>
      </c>
      <c r="B27" s="2" t="s">
        <v>0</v>
      </c>
      <c r="C27" s="3">
        <v>152519</v>
      </c>
      <c r="D27" s="3">
        <v>152394</v>
      </c>
      <c r="E27" s="3">
        <v>157920</v>
      </c>
      <c r="F27" s="3">
        <v>157873</v>
      </c>
      <c r="G27" s="3">
        <v>141181</v>
      </c>
      <c r="H27" s="3">
        <v>175369</v>
      </c>
      <c r="I27" s="3">
        <v>158239</v>
      </c>
      <c r="J27" s="3">
        <v>156709</v>
      </c>
      <c r="K27" s="3">
        <v>156293</v>
      </c>
      <c r="L27" s="3">
        <v>154293</v>
      </c>
      <c r="M27" s="3">
        <v>151835</v>
      </c>
      <c r="N27" s="3">
        <v>152079</v>
      </c>
    </row>
    <row r="28" spans="1:14" ht="14.65" x14ac:dyDescent="0.35">
      <c r="A28" s="9">
        <f t="shared" si="1"/>
        <v>24</v>
      </c>
      <c r="B28" s="2" t="s">
        <v>1</v>
      </c>
      <c r="C28" s="3">
        <v>16900</v>
      </c>
      <c r="D28" s="3">
        <v>16920</v>
      </c>
      <c r="E28" s="3">
        <v>17698</v>
      </c>
      <c r="F28" s="3">
        <v>17809</v>
      </c>
      <c r="G28" s="3">
        <v>16330</v>
      </c>
      <c r="H28" s="3">
        <v>19213</v>
      </c>
      <c r="I28" s="3">
        <v>17745</v>
      </c>
      <c r="J28" s="3">
        <v>17372</v>
      </c>
      <c r="K28" s="3">
        <v>17239</v>
      </c>
      <c r="L28" s="3">
        <v>17099</v>
      </c>
      <c r="M28" s="3">
        <v>16768</v>
      </c>
      <c r="N28" s="3">
        <v>16856</v>
      </c>
    </row>
    <row r="29" spans="1:14" x14ac:dyDescent="0.25">
      <c r="A29" s="9">
        <f t="shared" si="1"/>
        <v>25</v>
      </c>
      <c r="B29" s="2" t="s">
        <v>2</v>
      </c>
      <c r="C29" s="3">
        <v>195</v>
      </c>
      <c r="D29" s="3">
        <v>181</v>
      </c>
      <c r="E29" s="3">
        <v>200</v>
      </c>
      <c r="F29" s="3">
        <v>201</v>
      </c>
      <c r="G29" s="3">
        <v>169</v>
      </c>
      <c r="H29" s="3">
        <v>234</v>
      </c>
      <c r="I29" s="3">
        <v>197</v>
      </c>
      <c r="J29" s="3">
        <v>193</v>
      </c>
      <c r="K29" s="3">
        <v>205</v>
      </c>
      <c r="L29" s="3">
        <v>193</v>
      </c>
      <c r="M29" s="3">
        <v>211</v>
      </c>
      <c r="N29" s="3">
        <v>197</v>
      </c>
    </row>
    <row r="30" spans="1:14" x14ac:dyDescent="0.25">
      <c r="A30" s="9">
        <f t="shared" si="1"/>
        <v>26</v>
      </c>
      <c r="B30" s="2" t="s">
        <v>3</v>
      </c>
      <c r="C30" s="3">
        <v>1582</v>
      </c>
      <c r="D30" s="3">
        <v>1530</v>
      </c>
      <c r="E30" s="3">
        <v>1568</v>
      </c>
      <c r="F30" s="3">
        <v>1580</v>
      </c>
      <c r="G30" s="3">
        <v>1388</v>
      </c>
      <c r="H30" s="3">
        <v>1779</v>
      </c>
      <c r="I30" s="3">
        <v>1567</v>
      </c>
      <c r="J30" s="3">
        <v>1558</v>
      </c>
      <c r="K30" s="3">
        <v>1571</v>
      </c>
      <c r="L30" s="3">
        <v>1571</v>
      </c>
      <c r="M30" s="3">
        <v>1493</v>
      </c>
      <c r="N30" s="3">
        <v>1539</v>
      </c>
    </row>
    <row r="31" spans="1:14" x14ac:dyDescent="0.25">
      <c r="A31" s="9">
        <f t="shared" si="1"/>
        <v>27</v>
      </c>
      <c r="B31" s="2" t="s">
        <v>4</v>
      </c>
      <c r="C31" s="4">
        <f t="shared" ref="C31:N31" si="8">SUM(C27:C30)</f>
        <v>171196</v>
      </c>
      <c r="D31" s="4">
        <f t="shared" si="8"/>
        <v>171025</v>
      </c>
      <c r="E31" s="4">
        <f t="shared" si="8"/>
        <v>177386</v>
      </c>
      <c r="F31" s="4">
        <f t="shared" si="8"/>
        <v>177463</v>
      </c>
      <c r="G31" s="4">
        <f t="shared" si="8"/>
        <v>159068</v>
      </c>
      <c r="H31" s="4">
        <f t="shared" si="8"/>
        <v>196595</v>
      </c>
      <c r="I31" s="4">
        <f t="shared" si="8"/>
        <v>177748</v>
      </c>
      <c r="J31" s="4">
        <f t="shared" si="8"/>
        <v>175832</v>
      </c>
      <c r="K31" s="4">
        <f t="shared" si="8"/>
        <v>175308</v>
      </c>
      <c r="L31" s="4">
        <f t="shared" si="8"/>
        <v>173156</v>
      </c>
      <c r="M31" s="4">
        <f t="shared" si="8"/>
        <v>170307</v>
      </c>
      <c r="N31" s="4">
        <f t="shared" si="8"/>
        <v>170671</v>
      </c>
    </row>
    <row r="32" spans="1:14" x14ac:dyDescent="0.25">
      <c r="A32" s="9">
        <f t="shared" si="1"/>
        <v>28</v>
      </c>
    </row>
    <row r="33" spans="1:14" x14ac:dyDescent="0.25">
      <c r="A33" s="9">
        <f t="shared" si="1"/>
        <v>29</v>
      </c>
      <c r="C33" s="6">
        <v>42278</v>
      </c>
      <c r="D33" s="7">
        <f>+C33+31</f>
        <v>42309</v>
      </c>
      <c r="E33" s="7">
        <f>+D33+31</f>
        <v>42340</v>
      </c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9">
        <f t="shared" si="1"/>
        <v>30</v>
      </c>
      <c r="B34" s="2" t="s">
        <v>0</v>
      </c>
      <c r="C34" s="3">
        <v>152786</v>
      </c>
      <c r="D34" s="3">
        <v>153750</v>
      </c>
      <c r="E34" s="3">
        <v>156795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9">
        <f t="shared" si="1"/>
        <v>31</v>
      </c>
      <c r="B35" s="2" t="s">
        <v>1</v>
      </c>
      <c r="C35" s="3">
        <v>16872</v>
      </c>
      <c r="D35" s="3">
        <v>17102</v>
      </c>
      <c r="E35" s="3">
        <v>17602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9">
        <f t="shared" si="1"/>
        <v>32</v>
      </c>
      <c r="B36" s="2" t="s">
        <v>2</v>
      </c>
      <c r="C36" s="3">
        <v>186</v>
      </c>
      <c r="D36" s="3">
        <v>192</v>
      </c>
      <c r="E36" s="3">
        <v>193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9">
        <f t="shared" si="1"/>
        <v>33</v>
      </c>
      <c r="B37" s="2" t="s">
        <v>3</v>
      </c>
      <c r="C37" s="3">
        <v>1542</v>
      </c>
      <c r="D37" s="3">
        <v>1541</v>
      </c>
      <c r="E37" s="3">
        <v>1556</v>
      </c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A38" s="9">
        <f t="shared" si="1"/>
        <v>34</v>
      </c>
      <c r="B38" s="2" t="s">
        <v>4</v>
      </c>
      <c r="C38" s="4">
        <f>SUM(C34:C37)</f>
        <v>171386</v>
      </c>
      <c r="D38" s="4">
        <f>SUM(D34:D37)</f>
        <v>172585</v>
      </c>
      <c r="E38" s="4">
        <f>SUM(E34:E37)</f>
        <v>176146</v>
      </c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9">
        <f t="shared" si="1"/>
        <v>35</v>
      </c>
    </row>
    <row r="40" spans="1:14" x14ac:dyDescent="0.25">
      <c r="A40" s="9">
        <f t="shared" si="1"/>
        <v>36</v>
      </c>
      <c r="B40" s="8" t="s">
        <v>5</v>
      </c>
    </row>
    <row r="41" spans="1:14" x14ac:dyDescent="0.25">
      <c r="A41" s="9">
        <f t="shared" si="1"/>
        <v>37</v>
      </c>
      <c r="C41" s="10" t="s">
        <v>6</v>
      </c>
      <c r="D41" s="10" t="s">
        <v>7</v>
      </c>
      <c r="E41" s="10" t="s">
        <v>8</v>
      </c>
      <c r="F41" s="10" t="s">
        <v>9</v>
      </c>
      <c r="G41" s="11"/>
      <c r="H41" s="10" t="s">
        <v>10</v>
      </c>
      <c r="I41" s="10" t="s">
        <v>11</v>
      </c>
      <c r="J41" s="10" t="s">
        <v>12</v>
      </c>
      <c r="K41" s="10" t="s">
        <v>13</v>
      </c>
    </row>
    <row r="42" spans="1:14" x14ac:dyDescent="0.25">
      <c r="A42" s="9">
        <f t="shared" si="1"/>
        <v>38</v>
      </c>
      <c r="B42" s="2" t="s">
        <v>0</v>
      </c>
      <c r="C42" s="1">
        <f>AVERAGE(C6:N6)</f>
        <v>153931.16666666666</v>
      </c>
      <c r="D42" s="1">
        <f>AVERAGE(C13:N13)</f>
        <v>155081.91666666666</v>
      </c>
      <c r="E42" s="1">
        <f>AVERAGE(C20:N20)</f>
        <v>155641</v>
      </c>
      <c r="F42" s="1">
        <f>AVERAGE(C27:N27)</f>
        <v>155558.66666666666</v>
      </c>
      <c r="H42" s="1">
        <f>AVERAGE((F6:N6),(C13:E13))</f>
        <v>153903.75</v>
      </c>
      <c r="I42" s="1">
        <f>AVERAGE((F13:N13),(C20:E20))</f>
        <v>155699.5</v>
      </c>
      <c r="J42" s="1">
        <f>AVERAGE((F20:N20),(C27:E27))</f>
        <v>155284.5</v>
      </c>
      <c r="K42" s="1">
        <f>AVERAGE((F27:N27),(C34:E34))</f>
        <v>155600.16666666666</v>
      </c>
      <c r="L42" s="1"/>
    </row>
    <row r="43" spans="1:14" x14ac:dyDescent="0.25">
      <c r="A43" s="9">
        <f t="shared" si="1"/>
        <v>39</v>
      </c>
      <c r="B43" s="2" t="s">
        <v>1</v>
      </c>
      <c r="C43" s="1">
        <f t="shared" ref="C43:C46" si="9">AVERAGE(C7:N7)</f>
        <v>17316.666666666668</v>
      </c>
      <c r="D43" s="1">
        <f t="shared" ref="D43:D46" si="10">AVERAGE(C14:N14)</f>
        <v>17455.083333333332</v>
      </c>
      <c r="E43" s="1">
        <f t="shared" ref="E43:E46" si="11">AVERAGE(C21:N21)</f>
        <v>17339.833333333332</v>
      </c>
      <c r="F43" s="1">
        <f t="shared" ref="F43:F46" si="12">AVERAGE(C28:N28)</f>
        <v>17329.083333333332</v>
      </c>
      <c r="H43" s="1">
        <f t="shared" ref="H43:H46" si="13">AVERAGE((F7:N7),(C14:E14))</f>
        <v>17315.333333333332</v>
      </c>
      <c r="I43" s="1">
        <f t="shared" ref="I43:I46" si="14">AVERAGE((F14:N14),(C21:E21))</f>
        <v>17430.583333333332</v>
      </c>
      <c r="J43" s="1">
        <f t="shared" ref="J43:J46" si="15">AVERAGE((F21:N21),(C28:E28))</f>
        <v>17326.166666666668</v>
      </c>
      <c r="K43" s="1">
        <f t="shared" ref="K43:K46" si="16">AVERAGE((F28:N28),(C35:E35))</f>
        <v>17333.916666666668</v>
      </c>
    </row>
    <row r="44" spans="1:14" x14ac:dyDescent="0.25">
      <c r="A44" s="9">
        <f t="shared" si="1"/>
        <v>40</v>
      </c>
      <c r="B44" s="2" t="s">
        <v>2</v>
      </c>
      <c r="C44" s="1">
        <f t="shared" si="9"/>
        <v>200</v>
      </c>
      <c r="D44" s="1">
        <f t="shared" si="10"/>
        <v>197.75</v>
      </c>
      <c r="E44" s="1">
        <f t="shared" si="11"/>
        <v>192</v>
      </c>
      <c r="F44" s="1">
        <f t="shared" si="12"/>
        <v>198</v>
      </c>
      <c r="H44" s="1">
        <f t="shared" si="13"/>
        <v>198.58333333333334</v>
      </c>
      <c r="I44" s="1">
        <f t="shared" si="14"/>
        <v>195.75</v>
      </c>
      <c r="J44" s="1">
        <f t="shared" si="15"/>
        <v>192</v>
      </c>
      <c r="K44" s="1">
        <f t="shared" si="16"/>
        <v>197.58333333333334</v>
      </c>
    </row>
    <row r="45" spans="1:14" x14ac:dyDescent="0.25">
      <c r="A45" s="9">
        <f t="shared" si="1"/>
        <v>41</v>
      </c>
      <c r="B45" s="2" t="s">
        <v>3</v>
      </c>
      <c r="C45" s="1">
        <f t="shared" si="9"/>
        <v>1587.1666666666667</v>
      </c>
      <c r="D45" s="1">
        <f>AVERAGE(C16:N16)</f>
        <v>1588.1666666666667</v>
      </c>
      <c r="E45" s="1">
        <f>AVERAGE(C23:N23)</f>
        <v>1575</v>
      </c>
      <c r="F45" s="1">
        <f>AVERAGE(C30:N30)</f>
        <v>1560.5</v>
      </c>
      <c r="H45" s="1">
        <f>AVERAGE((F9:N9),(C16:E16))</f>
        <v>1586.9166666666667</v>
      </c>
      <c r="I45" s="1">
        <f>AVERAGE((F16:N16),(C23:E23))</f>
        <v>1587.25</v>
      </c>
      <c r="J45" s="1">
        <f>AVERAGE((F23:N23),(C30:E30))</f>
        <v>1569.9166666666667</v>
      </c>
      <c r="K45" s="1">
        <f>AVERAGE((F30:N30),(C37:E37))</f>
        <v>1557.0833333333333</v>
      </c>
    </row>
    <row r="46" spans="1:14" x14ac:dyDescent="0.25">
      <c r="A46" s="9">
        <f t="shared" si="1"/>
        <v>42</v>
      </c>
      <c r="B46" s="2" t="s">
        <v>4</v>
      </c>
      <c r="C46" s="1">
        <f t="shared" si="9"/>
        <v>173035</v>
      </c>
      <c r="D46" s="1">
        <f t="shared" si="10"/>
        <v>174322.91666666666</v>
      </c>
      <c r="E46" s="1">
        <f t="shared" si="11"/>
        <v>174747.83333333334</v>
      </c>
      <c r="F46" s="1">
        <f t="shared" si="12"/>
        <v>174646.25</v>
      </c>
      <c r="H46" s="1">
        <f t="shared" si="13"/>
        <v>173004.58333333334</v>
      </c>
      <c r="I46" s="1">
        <f t="shared" si="14"/>
        <v>174913.08333333334</v>
      </c>
      <c r="J46" s="1">
        <f t="shared" si="15"/>
        <v>174372.58333333334</v>
      </c>
      <c r="K46" s="1">
        <f t="shared" si="16"/>
        <v>174688.75</v>
      </c>
    </row>
    <row r="47" spans="1:14" x14ac:dyDescent="0.25">
      <c r="A47" s="9">
        <f t="shared" si="1"/>
        <v>43</v>
      </c>
      <c r="D47" s="1"/>
      <c r="E47" s="1"/>
      <c r="F47" s="1"/>
      <c r="I47" s="1"/>
      <c r="J47" s="1"/>
      <c r="K47" s="1"/>
      <c r="L47" s="9" t="s">
        <v>29</v>
      </c>
    </row>
    <row r="48" spans="1:14" x14ac:dyDescent="0.25">
      <c r="A48" s="9">
        <f t="shared" si="1"/>
        <v>44</v>
      </c>
      <c r="F48" s="5">
        <f>+E33+31</f>
        <v>42371</v>
      </c>
      <c r="G48" s="7">
        <f t="shared" ref="G48:J48" si="17">+F48+31</f>
        <v>42402</v>
      </c>
      <c r="H48" s="7">
        <f t="shared" si="17"/>
        <v>42433</v>
      </c>
      <c r="I48" s="7">
        <f t="shared" si="17"/>
        <v>42464</v>
      </c>
      <c r="J48" s="7">
        <f t="shared" si="17"/>
        <v>42495</v>
      </c>
      <c r="L48" s="10" t="s">
        <v>30</v>
      </c>
    </row>
    <row r="49" spans="1:12" x14ac:dyDescent="0.25">
      <c r="A49" s="9">
        <f t="shared" si="1"/>
        <v>45</v>
      </c>
      <c r="B49" s="2" t="s">
        <v>28</v>
      </c>
      <c r="F49" s="1">
        <f>+F27+400</f>
        <v>158273</v>
      </c>
      <c r="G49" s="1">
        <f t="shared" ref="G49:J49" si="18">+G27+400</f>
        <v>141581</v>
      </c>
      <c r="H49" s="1">
        <f t="shared" si="18"/>
        <v>175769</v>
      </c>
      <c r="I49" s="1">
        <f t="shared" si="18"/>
        <v>158639</v>
      </c>
      <c r="J49" s="1">
        <f t="shared" si="18"/>
        <v>157109</v>
      </c>
      <c r="L49" s="1">
        <f>AVERAGE((K27:N27),(C34:E34),(F49:J49))</f>
        <v>155766.83333333334</v>
      </c>
    </row>
  </sheetData>
  <pageMargins left="0.7" right="0.7" top="0.75" bottom="0.75" header="0.3" footer="0.3"/>
  <pageSetup scale="71" orientation="landscape" r:id="rId1"/>
  <headerFooter>
    <oddHeader>&amp;RCASE NO. 2015-00343
ATTACHMENT 1
TO STAFF DR NO. 3-17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Counts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Roach, Christopher Eugene</dc:creator>
  <cp:lastModifiedBy>Eric  Wilen</cp:lastModifiedBy>
  <cp:lastPrinted>2016-03-29T15:34:57Z</cp:lastPrinted>
  <dcterms:created xsi:type="dcterms:W3CDTF">2015-01-19T15:52:47Z</dcterms:created>
  <dcterms:modified xsi:type="dcterms:W3CDTF">2016-03-29T15:35:04Z</dcterms:modified>
</cp:coreProperties>
</file>